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uong\Desktop\data science\home work\hw 1\"/>
    </mc:Choice>
  </mc:AlternateContent>
  <xr:revisionPtr revIDLastSave="0" documentId="10_ncr:8100000_{0F107D89-DD1C-4DDB-8F32-F05F3E6F7FA4}" xr6:coauthVersionLast="33" xr6:coauthVersionMax="33" xr10:uidLastSave="{00000000-0000-0000-0000-000000000000}"/>
  <bookViews>
    <workbookView xWindow="0" yWindow="0" windowWidth="14380" windowHeight="4250" tabRatio="830" activeTab="4" xr2:uid="{00000000-000D-0000-FFFF-FFFF00000000}"/>
  </bookViews>
  <sheets>
    <sheet name="Master sheet" sheetId="1" r:id="rId1"/>
    <sheet name="Pivot table" sheetId="2" r:id="rId2"/>
    <sheet name="Pivot table 2" sheetId="3" r:id="rId3"/>
    <sheet name="Pivot table 3" sheetId="7" r:id="rId4"/>
    <sheet name="additional" sheetId="8" r:id="rId5"/>
  </sheets>
  <definedNames>
    <definedName name="_xlnm._FilterDatabase" localSheetId="0" hidden="1">'Master sheet'!$A$1:$T$4115</definedName>
    <definedName name="_xlnm._FilterDatabase" localSheetId="3" hidden="1">'Pivot table 3'!$P$1:$Y$13</definedName>
    <definedName name="table1">'Master sheet'!$A$1:$R$4115</definedName>
    <definedName name="table3">'Master sheet'!$A$1:$T$4115</definedName>
  </definedName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8" l="1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H3" i="8"/>
  <c r="I3" i="8"/>
  <c r="G3" i="8"/>
  <c r="H2" i="8"/>
  <c r="I2" i="8"/>
  <c r="G2" i="8"/>
  <c r="E13" i="8"/>
  <c r="D13" i="8"/>
  <c r="C13" i="8"/>
  <c r="E12" i="8"/>
  <c r="D12" i="8"/>
  <c r="C12" i="8"/>
  <c r="E11" i="8"/>
  <c r="D11" i="8"/>
  <c r="C11" i="8"/>
  <c r="E10" i="8"/>
  <c r="D10" i="8"/>
  <c r="C10" i="8"/>
  <c r="E9" i="8"/>
  <c r="D9" i="8"/>
  <c r="C9" i="8"/>
  <c r="E8" i="8"/>
  <c r="D8" i="8"/>
  <c r="C8" i="8"/>
  <c r="E7" i="8"/>
  <c r="D7" i="8"/>
  <c r="C7" i="8"/>
  <c r="E6" i="8"/>
  <c r="D6" i="8"/>
  <c r="C6" i="8"/>
  <c r="E5" i="8"/>
  <c r="D5" i="8"/>
  <c r="C5" i="8"/>
  <c r="E4" i="8"/>
  <c r="D4" i="8"/>
  <c r="C4" i="8"/>
  <c r="E3" i="8"/>
  <c r="D3" i="8"/>
  <c r="C3" i="8"/>
  <c r="E2" i="8"/>
  <c r="D2" i="8"/>
  <c r="C2" i="8"/>
  <c r="V3" i="7"/>
  <c r="W3" i="7"/>
  <c r="X3" i="7"/>
  <c r="Y3" i="7"/>
  <c r="V4" i="7"/>
  <c r="W4" i="7"/>
  <c r="X4" i="7"/>
  <c r="Y4" i="7"/>
  <c r="V5" i="7"/>
  <c r="W5" i="7"/>
  <c r="X5" i="7"/>
  <c r="Y5" i="7"/>
  <c r="V6" i="7"/>
  <c r="W6" i="7"/>
  <c r="X6" i="7"/>
  <c r="Y6" i="7"/>
  <c r="V7" i="7"/>
  <c r="W7" i="7"/>
  <c r="X7" i="7"/>
  <c r="Y7" i="7"/>
  <c r="V8" i="7"/>
  <c r="W8" i="7"/>
  <c r="X8" i="7"/>
  <c r="Y8" i="7"/>
  <c r="V9" i="7"/>
  <c r="W9" i="7"/>
  <c r="X9" i="7"/>
  <c r="Y9" i="7"/>
  <c r="V10" i="7"/>
  <c r="W10" i="7"/>
  <c r="X10" i="7"/>
  <c r="Y10" i="7"/>
  <c r="V11" i="7"/>
  <c r="W11" i="7"/>
  <c r="X11" i="7"/>
  <c r="Y11" i="7"/>
  <c r="V12" i="7"/>
  <c r="W12" i="7"/>
  <c r="X12" i="7"/>
  <c r="Y12" i="7"/>
  <c r="V13" i="7"/>
  <c r="W13" i="7"/>
  <c r="X13" i="7"/>
  <c r="Y13" i="7"/>
  <c r="W2" i="7"/>
  <c r="X2" i="7"/>
  <c r="Y2" i="7"/>
  <c r="V2" i="7"/>
  <c r="V4" i="2"/>
  <c r="W4" i="2"/>
  <c r="X4" i="2"/>
  <c r="V5" i="2"/>
  <c r="W5" i="2"/>
  <c r="X5" i="2"/>
  <c r="V6" i="2"/>
  <c r="W6" i="2"/>
  <c r="X6" i="2"/>
  <c r="V7" i="2"/>
  <c r="W7" i="2"/>
  <c r="X7" i="2"/>
  <c r="V8" i="2"/>
  <c r="W8" i="2"/>
  <c r="X8" i="2"/>
  <c r="V9" i="2"/>
  <c r="W9" i="2"/>
  <c r="X9" i="2"/>
  <c r="V10" i="2"/>
  <c r="W10" i="2"/>
  <c r="X10" i="2"/>
  <c r="V11" i="2"/>
  <c r="W11" i="2"/>
  <c r="X11" i="2"/>
  <c r="W3" i="2"/>
  <c r="X3" i="2"/>
  <c r="V3" i="2"/>
  <c r="AA3" i="3"/>
  <c r="AB3" i="3"/>
  <c r="AC3" i="3"/>
  <c r="AA4" i="3"/>
  <c r="AB4" i="3"/>
  <c r="AC4" i="3"/>
  <c r="AA5" i="3"/>
  <c r="AB5" i="3"/>
  <c r="AC5" i="3"/>
  <c r="AA6" i="3"/>
  <c r="AB6" i="3"/>
  <c r="AC6" i="3"/>
  <c r="AA7" i="3"/>
  <c r="AB7" i="3"/>
  <c r="AC7" i="3"/>
  <c r="AA8" i="3"/>
  <c r="AB8" i="3"/>
  <c r="AC8" i="3"/>
  <c r="AA9" i="3"/>
  <c r="AB9" i="3"/>
  <c r="AC9" i="3"/>
  <c r="AA10" i="3"/>
  <c r="AB10" i="3"/>
  <c r="AC10" i="3"/>
  <c r="AA11" i="3"/>
  <c r="AB11" i="3"/>
  <c r="AC11" i="3"/>
  <c r="AA12" i="3"/>
  <c r="AB12" i="3"/>
  <c r="AC12" i="3"/>
  <c r="AA13" i="3"/>
  <c r="AB13" i="3"/>
  <c r="AC13" i="3"/>
  <c r="AA14" i="3"/>
  <c r="AB14" i="3"/>
  <c r="AC14" i="3"/>
  <c r="AA15" i="3"/>
  <c r="AB15" i="3"/>
  <c r="AC15" i="3"/>
  <c r="AA16" i="3"/>
  <c r="AB16" i="3"/>
  <c r="AC16" i="3"/>
  <c r="AA17" i="3"/>
  <c r="AB17" i="3"/>
  <c r="AC17" i="3"/>
  <c r="AA18" i="3"/>
  <c r="AB18" i="3"/>
  <c r="AC18" i="3"/>
  <c r="AA19" i="3"/>
  <c r="AB19" i="3"/>
  <c r="AC19" i="3"/>
  <c r="AA20" i="3"/>
  <c r="AB20" i="3"/>
  <c r="AC20" i="3"/>
  <c r="AA21" i="3"/>
  <c r="AB21" i="3"/>
  <c r="AC21" i="3"/>
  <c r="AA22" i="3"/>
  <c r="AB22" i="3"/>
  <c r="AC22" i="3"/>
  <c r="AA23" i="3"/>
  <c r="AB23" i="3"/>
  <c r="AC23" i="3"/>
  <c r="AA24" i="3"/>
  <c r="AB24" i="3"/>
  <c r="AC24" i="3"/>
  <c r="AA25" i="3"/>
  <c r="AB25" i="3"/>
  <c r="AC25" i="3"/>
  <c r="AA26" i="3"/>
  <c r="AB26" i="3"/>
  <c r="AC26" i="3"/>
  <c r="AA27" i="3"/>
  <c r="AB27" i="3"/>
  <c r="AC27" i="3"/>
  <c r="AA28" i="3"/>
  <c r="AB28" i="3"/>
  <c r="AC28" i="3"/>
  <c r="AA29" i="3"/>
  <c r="AB29" i="3"/>
  <c r="AC29" i="3"/>
  <c r="AA30" i="3"/>
  <c r="AB30" i="3"/>
  <c r="AC30" i="3"/>
  <c r="AA31" i="3"/>
  <c r="AB31" i="3"/>
  <c r="AC31" i="3"/>
  <c r="AA32" i="3"/>
  <c r="AB32" i="3"/>
  <c r="AC32" i="3"/>
  <c r="AA33" i="3"/>
  <c r="AB33" i="3"/>
  <c r="AC33" i="3"/>
  <c r="AA34" i="3"/>
  <c r="AB34" i="3"/>
  <c r="AC34" i="3"/>
  <c r="AA35" i="3"/>
  <c r="AB35" i="3"/>
  <c r="AC35" i="3"/>
  <c r="AA36" i="3"/>
  <c r="AB36" i="3"/>
  <c r="AC36" i="3"/>
  <c r="AA37" i="3"/>
  <c r="AB37" i="3"/>
  <c r="AC37" i="3"/>
  <c r="AA38" i="3"/>
  <c r="AB38" i="3"/>
  <c r="AC38" i="3"/>
  <c r="AA39" i="3"/>
  <c r="AB39" i="3"/>
  <c r="AC39" i="3"/>
  <c r="AA40" i="3"/>
  <c r="AB40" i="3"/>
  <c r="AC40" i="3"/>
  <c r="AA41" i="3"/>
  <c r="AB41" i="3"/>
  <c r="AC41" i="3"/>
  <c r="AA42" i="3"/>
  <c r="AB42" i="3"/>
  <c r="AC42" i="3"/>
  <c r="AB2" i="3"/>
  <c r="AC2" i="3"/>
  <c r="AA2" i="3"/>
  <c r="F13" i="8" l="1"/>
  <c r="F12" i="8"/>
  <c r="F11" i="8"/>
  <c r="F10" i="8"/>
  <c r="F9" i="8"/>
  <c r="F8" i="8"/>
  <c r="F7" i="8"/>
  <c r="F6" i="8"/>
  <c r="F5" i="8"/>
  <c r="F4" i="8"/>
  <c r="F3" i="8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2" i="8" l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<sst xmlns="http://schemas.openxmlformats.org/spreadsheetml/2006/main" count="33143" uniqueCount="8411">
  <si>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</si>
  <si>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</si>
  <si>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</si>
  <si>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</si>
  <si>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</si>
  <si>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</si>
  <si>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</si>
  <si>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</si>
  <si>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</si>
  <si>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</si>
  <si>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</si>
  <si>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</si>
  <si>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</si>
  <si>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</si>
  <si>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</si>
  <si>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</si>
  <si>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</si>
  <si>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</si>
  <si>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</si>
  <si>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</si>
  <si>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</si>
  <si>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</si>
  <si>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</si>
  <si>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</si>
  <si>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</si>
  <si>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</si>
  <si>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</si>
  <si>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</si>
  <si>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</si>
  <si>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</si>
  <si>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</si>
  <si>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</si>
  <si>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</si>
  <si>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</si>
  <si>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</si>
  <si>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</si>
  <si>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</si>
  <si>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</si>
  <si>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</si>
  <si>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</si>
  <si>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</si>
  <si>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</si>
  <si>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</si>
  <si>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</si>
  <si>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</si>
  <si>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</si>
  <si>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</si>
  <si>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</si>
  <si>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</si>
  <si>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</si>
  <si>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</si>
  <si>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</si>
  <si>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</si>
  <si>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</si>
  <si>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</si>
  <si>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</si>
  <si>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</si>
  <si>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</si>
  <si>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</si>
  <si>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</si>
  <si>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</si>
  <si>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</si>
  <si>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</si>
  <si>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</si>
  <si>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</si>
  <si>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</si>
  <si>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</si>
  <si>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</si>
  <si>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</si>
  <si>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</si>
  <si>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</si>
  <si>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</si>
  <si>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</si>
  <si>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</si>
  <si>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</si>
  <si>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</si>
  <si>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</si>
  <si>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</si>
  <si>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</si>
  <si>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</si>
  <si>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</si>
  <si>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</si>
  <si>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</si>
  <si>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</si>
  <si>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</si>
  <si>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</si>
  <si>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</si>
  <si>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</si>
  <si>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</si>
  <si>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</si>
  <si>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</si>
  <si>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</si>
  <si>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</si>
  <si>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</si>
  <si>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</si>
  <si>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</si>
  <si>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</si>
  <si>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</si>
  <si>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</si>
  <si>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</si>
  <si>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</si>
  <si>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</si>
  <si>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</si>
  <si>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</si>
  <si>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</si>
  <si>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</si>
  <si>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</si>
  <si>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</si>
  <si>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</si>
  <si>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</si>
  <si>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</si>
  <si>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</si>
  <si>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</si>
  <si>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</si>
  <si>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</si>
  <si>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</si>
  <si>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</si>
  <si>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</si>
  <si>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</si>
  <si>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</si>
  <si>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</si>
  <si>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</si>
  <si>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</si>
  <si>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</si>
  <si>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</si>
  <si>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</si>
  <si>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</si>
  <si>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</si>
  <si>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</si>
  <si>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</si>
  <si>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</si>
  <si>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</si>
  <si>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</si>
  <si>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</si>
  <si>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</si>
  <si>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</si>
  <si>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</si>
  <si>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</si>
  <si>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</si>
  <si>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</si>
  <si>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</si>
  <si>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</si>
  <si>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</si>
  <si>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</si>
  <si>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</si>
  <si>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</si>
  <si>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</si>
  <si>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</si>
  <si>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</si>
  <si>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</si>
  <si>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</si>
  <si>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</si>
  <si>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</si>
  <si>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</si>
  <si>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</si>
  <si>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</si>
  <si>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</si>
  <si>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</si>
  <si>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</si>
  <si>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</si>
  <si>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</si>
  <si>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</si>
  <si>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</si>
  <si>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</si>
  <si>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</si>
  <si>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</si>
  <si>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</si>
  <si>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</si>
  <si>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</si>
  <si>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</si>
  <si>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</si>
  <si>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</si>
  <si>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</si>
  <si>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</si>
  <si>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</si>
  <si>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</si>
  <si>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</si>
  <si>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</si>
  <si>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</si>
  <si>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</si>
  <si>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</si>
  <si>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</si>
  <si>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</si>
  <si>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</si>
  <si>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</si>
  <si>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</si>
  <si>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</si>
  <si>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</si>
  <si>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</si>
  <si>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</si>
  <si>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</si>
  <si>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</si>
  <si>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</si>
  <si>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</si>
  <si>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</si>
  <si>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</si>
  <si>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</si>
  <si>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</si>
  <si>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</si>
  <si>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</si>
  <si>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</si>
  <si>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</si>
  <si>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</si>
  <si>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</si>
  <si>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</si>
  <si>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</si>
  <si>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</si>
  <si>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</si>
  <si>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</si>
  <si>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</si>
  <si>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</si>
  <si>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</si>
  <si>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</si>
  <si>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</si>
  <si>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</si>
  <si>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</si>
  <si>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</si>
  <si>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</si>
  <si>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</si>
  <si>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</si>
  <si>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</si>
  <si>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</si>
  <si>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</si>
  <si>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</si>
  <si>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</si>
  <si>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</si>
  <si>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</si>
  <si>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</si>
  <si>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</si>
  <si>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</si>
  <si>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</si>
  <si>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</si>
  <si>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</si>
  <si>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</si>
  <si>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</si>
  <si>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</si>
  <si>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</si>
  <si>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</si>
  <si>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</si>
  <si>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</si>
  <si>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</si>
  <si>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</si>
  <si>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</si>
  <si>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</si>
  <si>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</si>
  <si>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</si>
  <si>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</si>
  <si>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</si>
  <si>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</si>
  <si>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</si>
  <si>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</si>
  <si>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</si>
  <si>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</si>
  <si>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</si>
  <si>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</si>
  <si>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</si>
  <si>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</si>
  <si>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</si>
  <si>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</si>
  <si>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</si>
  <si>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</si>
  <si>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</si>
  <si>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</si>
  <si>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</si>
  <si>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</si>
  <si>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</si>
  <si>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</si>
  <si>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</si>
  <si>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</si>
  <si>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</si>
  <si>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</si>
  <si>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</si>
  <si>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</si>
  <si>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</si>
  <si>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</si>
  <si>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</si>
  <si>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</si>
  <si>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</si>
  <si>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</si>
  <si>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</si>
  <si>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</si>
  <si>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</si>
  <si>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</si>
  <si>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</si>
  <si>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</si>
  <si>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</si>
  <si>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</si>
  <si>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</si>
  <si>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</si>
  <si>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</si>
  <si>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</si>
  <si>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</si>
  <si>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</si>
  <si>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</si>
  <si>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</si>
  <si>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</si>
  <si>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</si>
  <si>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</si>
  <si>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</si>
  <si>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</si>
  <si>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</si>
  <si>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</si>
  <si>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</si>
  <si>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</si>
  <si>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</si>
  <si>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</si>
  <si>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</si>
  <si>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</si>
  <si>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</si>
  <si>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</si>
  <si>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</si>
  <si>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</si>
  <si>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</si>
  <si>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</si>
  <si>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</si>
  <si>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</si>
  <si>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</si>
  <si>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</si>
  <si>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</si>
  <si>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</si>
  <si>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</si>
  <si>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</si>
  <si>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</si>
  <si>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</si>
  <si>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</si>
  <si>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</si>
  <si>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</si>
  <si>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</si>
  <si>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</si>
  <si>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</si>
  <si>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</si>
  <si>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</si>
  <si>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</si>
  <si>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</si>
  <si>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</si>
  <si>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</si>
  <si>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</si>
  <si>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</si>
  <si>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</si>
  <si>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</si>
  <si>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</si>
  <si>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</si>
  <si>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</si>
  <si>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</si>
  <si>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</si>
  <si>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</si>
  <si>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</si>
  <si>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</si>
  <si>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</si>
  <si>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</si>
  <si>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</si>
  <si>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</si>
  <si>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</si>
  <si>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</si>
  <si>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</si>
  <si>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</si>
  <si>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</si>
  <si>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</si>
  <si>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</si>
  <si>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</si>
  <si>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</si>
  <si>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</si>
  <si>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</si>
  <si>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</si>
  <si>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</si>
  <si>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</si>
  <si>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</si>
  <si>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</si>
  <si>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</si>
  <si>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</si>
  <si>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</si>
  <si>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</si>
  <si>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</si>
  <si>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</si>
  <si>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</si>
  <si>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</si>
  <si>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</si>
  <si>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</si>
  <si>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</si>
  <si>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</si>
  <si>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</si>
  <si>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</si>
  <si>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</si>
  <si>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</si>
  <si>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</si>
  <si>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</si>
  <si>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</si>
  <si>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</si>
  <si>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</si>
  <si>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</si>
  <si>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</si>
  <si>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</si>
  <si>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</si>
  <si>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</si>
  <si>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</si>
  <si>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</si>
  <si>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</si>
  <si>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</si>
  <si>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</si>
  <si>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</si>
  <si>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</si>
  <si>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</si>
  <si>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</si>
  <si>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</si>
  <si>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</si>
  <si>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</si>
  <si>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</si>
  <si>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</si>
  <si>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</si>
  <si>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</si>
  <si>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</si>
  <si>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</si>
  <si>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</si>
  <si>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</si>
  <si>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</si>
  <si>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</si>
  <si>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</si>
  <si>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</si>
  <si>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</si>
  <si>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</si>
  <si>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</si>
  <si>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</si>
  <si>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</si>
  <si>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</si>
  <si>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</si>
  <si>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</si>
  <si>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</si>
  <si>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</si>
  <si>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</si>
  <si>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</si>
  <si>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</si>
  <si>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</si>
  <si>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</si>
  <si>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</si>
  <si>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</si>
  <si>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</si>
  <si>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</si>
  <si>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</si>
  <si>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</si>
  <si>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</si>
  <si>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</si>
  <si>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</si>
  <si>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</si>
  <si>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</si>
  <si>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</si>
  <si>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</si>
  <si>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</si>
  <si>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</si>
  <si>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</si>
  <si>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</si>
  <si>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</si>
  <si>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</si>
  <si>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</si>
  <si>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</si>
  <si>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</si>
  <si>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</si>
  <si>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</si>
  <si>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</si>
  <si>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</si>
  <si>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</si>
  <si>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</si>
  <si>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</si>
  <si>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</si>
  <si>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</si>
  <si>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</si>
  <si>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</si>
  <si>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</si>
  <si>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</si>
  <si>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</si>
  <si>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</si>
  <si>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</si>
  <si>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</si>
  <si>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</si>
  <si>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</si>
  <si>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</si>
  <si>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</si>
  <si>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</si>
  <si>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</si>
  <si>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</si>
  <si>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</si>
  <si>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</si>
  <si>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</si>
  <si>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</si>
  <si>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</si>
  <si>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</si>
  <si>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</si>
  <si>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</si>
  <si>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</si>
  <si>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</si>
  <si>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</si>
  <si>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</si>
  <si>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</si>
  <si>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</si>
  <si>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</si>
  <si>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</si>
  <si>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</si>
  <si>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</si>
  <si>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</si>
  <si>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</si>
  <si>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</si>
  <si>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</si>
  <si>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</si>
  <si>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</si>
  <si>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</si>
  <si>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</si>
  <si>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</si>
  <si>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</si>
  <si>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</si>
  <si>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</si>
  <si>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</si>
  <si>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</si>
  <si>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</si>
  <si>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</si>
  <si>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</si>
  <si>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</si>
  <si>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</si>
  <si>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</si>
  <si>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</si>
  <si>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</si>
  <si>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</si>
  <si>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</si>
  <si>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</si>
  <si>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</si>
  <si>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</si>
  <si>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</si>
  <si>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</si>
  <si>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</si>
  <si>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</si>
  <si>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</si>
  <si>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</si>
  <si>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</si>
  <si>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</si>
  <si>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</si>
  <si>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</si>
  <si>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</si>
  <si>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</si>
  <si>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</si>
  <si>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</si>
  <si>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</si>
  <si>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</si>
  <si>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</si>
  <si>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</si>
  <si>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</si>
  <si>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</si>
  <si>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</si>
  <si>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</si>
  <si>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</si>
  <si>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</si>
  <si>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</si>
  <si>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</si>
  <si>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</si>
  <si>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</si>
  <si>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</si>
  <si>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</si>
  <si>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</si>
  <si>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</si>
  <si>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</si>
  <si>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</si>
  <si>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</si>
  <si>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</si>
  <si>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</si>
  <si>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</si>
  <si>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</si>
  <si>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</si>
  <si>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</si>
  <si>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</si>
  <si>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</si>
  <si>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</si>
  <si>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</si>
  <si>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</si>
  <si>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</si>
  <si>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</si>
  <si>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</si>
  <si>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</si>
  <si>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</si>
  <si>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</si>
  <si>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</si>
  <si>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</si>
  <si>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</si>
  <si>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</si>
  <si>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</si>
  <si>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</si>
  <si>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</si>
  <si>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</si>
  <si>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</si>
  <si>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</si>
  <si>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</si>
  <si>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</si>
  <si>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</si>
  <si>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</si>
  <si>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</si>
  <si>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</si>
  <si>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</si>
  <si>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</si>
  <si>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</si>
  <si>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</si>
  <si>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</si>
  <si>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</si>
  <si>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</si>
  <si>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</si>
  <si>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</si>
  <si>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</si>
  <si>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</si>
  <si>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</si>
  <si>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</si>
  <si>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</si>
  <si>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</si>
  <si>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</si>
  <si>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</si>
  <si>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</si>
  <si>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</si>
  <si>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</si>
  <si>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</si>
  <si>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</si>
  <si>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</si>
  <si>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</si>
  <si>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</si>
  <si>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</si>
  <si>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</si>
  <si>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</si>
  <si>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</si>
  <si>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</si>
  <si>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</si>
  <si>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</si>
  <si>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</si>
  <si>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</si>
  <si>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</si>
  <si>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</si>
  <si>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</si>
  <si>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</si>
  <si>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</si>
  <si>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</si>
  <si>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</si>
  <si>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</si>
  <si>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</si>
  <si>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</si>
  <si>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</si>
  <si>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</si>
  <si>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</si>
  <si>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</si>
  <si>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</si>
  <si>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</si>
  <si>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</si>
  <si>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</si>
  <si>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</si>
  <si>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</si>
  <si>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</si>
  <si>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</si>
  <si>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</si>
  <si>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</si>
  <si>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</si>
  <si>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</si>
  <si>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</si>
  <si>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</si>
  <si>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</si>
  <si>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</si>
  <si>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</si>
  <si>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</si>
  <si>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</si>
  <si>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</si>
  <si>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</si>
  <si>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</si>
  <si>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</si>
  <si>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</si>
  <si>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</si>
  <si>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</si>
  <si>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</si>
  <si>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</si>
  <si>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</si>
  <si>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</si>
  <si>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</si>
  <si>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</si>
  <si>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</si>
  <si>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</si>
  <si>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</si>
  <si>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</si>
  <si>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</si>
  <si>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</si>
  <si>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</si>
  <si>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</si>
  <si>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</si>
  <si>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</si>
  <si>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</si>
  <si>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</si>
  <si>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</si>
  <si>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</si>
  <si>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</si>
  <si>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</si>
  <si>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</si>
  <si>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</si>
  <si>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</si>
  <si>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</si>
  <si>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</si>
  <si>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</si>
  <si>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</si>
  <si>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</si>
  <si>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</si>
  <si>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</si>
  <si>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</si>
  <si>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</si>
  <si>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</si>
  <si>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</si>
  <si>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</si>
  <si>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</si>
  <si>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</si>
  <si>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</si>
  <si>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</si>
  <si>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</si>
  <si>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</si>
  <si>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</si>
  <si>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</si>
  <si>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</si>
  <si>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</si>
  <si>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</si>
  <si>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</si>
  <si>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</si>
  <si>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</si>
  <si>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</si>
  <si>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</si>
  <si>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</si>
  <si>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</si>
  <si>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</si>
  <si>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</si>
  <si>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</si>
  <si>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</si>
  <si>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</si>
  <si>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</si>
  <si>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</si>
  <si>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</si>
  <si>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</si>
  <si>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</si>
  <si>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</si>
  <si>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</si>
  <si>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</si>
  <si>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</si>
  <si>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</si>
  <si>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</si>
  <si>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</si>
  <si>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</si>
  <si>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</si>
  <si>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</si>
  <si>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</si>
  <si>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</si>
  <si>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</si>
  <si>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</si>
  <si>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</si>
  <si>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</si>
  <si>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</si>
  <si>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</si>
  <si>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</si>
  <si>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</si>
  <si>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</si>
  <si>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</si>
  <si>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</si>
  <si>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</si>
  <si>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</si>
  <si>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</si>
  <si>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</si>
  <si>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</si>
  <si>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</si>
  <si>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</si>
  <si>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</si>
  <si>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</si>
  <si>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</si>
  <si>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</si>
  <si>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</si>
  <si>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</si>
  <si>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</si>
  <si>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</si>
  <si>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</si>
  <si>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</si>
  <si>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</si>
  <si>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</si>
  <si>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</si>
  <si>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</si>
  <si>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</si>
  <si>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</si>
  <si>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</si>
  <si>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</si>
  <si>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</si>
  <si>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</si>
  <si>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</si>
  <si>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</si>
  <si>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</si>
  <si>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</si>
  <si>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</si>
  <si>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</si>
  <si>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</si>
  <si>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</si>
  <si>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</si>
  <si>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</si>
  <si>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</si>
  <si>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</si>
  <si>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</si>
  <si>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</si>
  <si>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</si>
  <si>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</si>
  <si>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</si>
  <si>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</si>
  <si>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</si>
  <si>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</si>
  <si>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</si>
  <si>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</si>
  <si>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</si>
  <si>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</si>
  <si>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</si>
  <si>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</si>
  <si>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</si>
  <si>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</si>
  <si>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</si>
  <si>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</si>
  <si>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</si>
  <si>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</si>
  <si>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</si>
  <si>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</si>
  <si>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</si>
  <si>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</si>
  <si>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</si>
  <si>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</si>
  <si>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</si>
  <si>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</si>
  <si>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</si>
  <si>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</si>
  <si>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</si>
  <si>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</si>
  <si>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</si>
  <si>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</si>
  <si>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</si>
  <si>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</si>
  <si>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</si>
  <si>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</si>
  <si>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</si>
  <si>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</si>
  <si>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</si>
  <si>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</si>
  <si>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</si>
  <si>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</si>
  <si>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</si>
  <si>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</si>
  <si>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</si>
  <si>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</si>
  <si>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</si>
  <si>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</si>
  <si>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</si>
  <si>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</si>
  <si>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</si>
  <si>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</si>
  <si>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</si>
  <si>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</si>
  <si>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</si>
  <si>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</si>
  <si>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</si>
  <si>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</si>
  <si>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</si>
  <si>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</si>
  <si>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</si>
  <si>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</si>
  <si>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</si>
  <si>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</si>
  <si>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</si>
  <si>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</si>
  <si>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</si>
  <si>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</si>
  <si>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</si>
  <si>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</si>
  <si>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</si>
  <si>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</si>
  <si>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</si>
  <si>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</si>
  <si>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</si>
  <si>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</si>
  <si>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</si>
  <si>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</si>
  <si>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</si>
  <si>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</si>
  <si>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</si>
  <si>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</si>
  <si>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</si>
  <si>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</si>
  <si>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</si>
  <si>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</si>
  <si>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</si>
  <si>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</si>
  <si>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</si>
  <si>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</si>
  <si>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</si>
  <si>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</si>
  <si>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</si>
  <si>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</si>
  <si>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</si>
  <si>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</si>
  <si>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</si>
  <si>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</si>
  <si>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</si>
  <si>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</si>
  <si>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</si>
  <si>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</si>
  <si>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</si>
  <si>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</si>
  <si>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</si>
  <si>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</si>
  <si>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</si>
  <si>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</si>
  <si>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</si>
  <si>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</si>
  <si>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</si>
  <si>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</si>
  <si>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</si>
  <si>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</si>
  <si>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</si>
  <si>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</si>
  <si>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</si>
  <si>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</si>
  <si>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</si>
  <si>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</si>
  <si>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</si>
  <si>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</si>
  <si>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</si>
  <si>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</si>
  <si>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</si>
  <si>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</si>
  <si>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</si>
  <si>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</si>
  <si>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</si>
  <si>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</si>
  <si>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</si>
  <si>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</si>
  <si>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</si>
  <si>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</si>
  <si>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</si>
  <si>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</si>
  <si>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</si>
  <si>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</si>
  <si>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</si>
  <si>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</si>
  <si>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</si>
  <si>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</si>
  <si>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</si>
  <si>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</si>
  <si>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</si>
  <si>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</si>
  <si>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</si>
  <si>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</si>
  <si>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</si>
  <si>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</si>
  <si>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</si>
  <si>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</si>
  <si>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</si>
  <si>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</si>
  <si>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</si>
  <si>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</si>
  <si>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</si>
  <si>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</si>
  <si>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</si>
  <si>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</si>
  <si>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</si>
  <si>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</si>
  <si>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</si>
  <si>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</si>
  <si>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</si>
  <si>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</si>
  <si>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</si>
  <si>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</si>
  <si>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</si>
  <si>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</si>
  <si>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</si>
  <si>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</si>
  <si>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</si>
  <si>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</si>
  <si>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</si>
  <si>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</si>
  <si>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</si>
  <si>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</si>
  <si>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</si>
  <si>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</si>
  <si>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</si>
  <si>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</si>
  <si>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</si>
  <si>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</si>
  <si>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</si>
  <si>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</si>
  <si>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</si>
  <si>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</si>
  <si>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</si>
  <si>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</si>
  <si>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</si>
  <si>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</si>
  <si>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</si>
  <si>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</si>
  <si>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</si>
  <si>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</si>
  <si>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</si>
  <si>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</si>
  <si>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</si>
  <si>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</si>
  <si>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</si>
  <si>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</si>
  <si>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</si>
  <si>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</si>
  <si>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</si>
  <si>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</si>
  <si>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</si>
  <si>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</si>
  <si>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</si>
  <si>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</si>
  <si>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</si>
  <si>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</si>
  <si>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</si>
  <si>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</si>
  <si>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</si>
  <si>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</si>
  <si>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</si>
  <si>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</si>
  <si>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</si>
  <si>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</si>
  <si>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</si>
  <si>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</si>
  <si>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</si>
  <si>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</si>
  <si>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</si>
  <si>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</si>
  <si>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</si>
  <si>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</si>
  <si>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</si>
  <si>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</si>
  <si>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</si>
  <si>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</si>
  <si>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</si>
  <si>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</si>
  <si>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</si>
  <si>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</si>
  <si>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</si>
  <si>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</si>
  <si>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</si>
  <si>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</si>
  <si>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</si>
  <si>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</si>
  <si>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</si>
  <si>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</si>
  <si>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</si>
  <si>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</si>
  <si>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</si>
  <si>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</si>
  <si>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</si>
  <si>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</si>
  <si>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</si>
  <si>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</si>
  <si>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</si>
  <si>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</si>
  <si>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</si>
  <si>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</si>
  <si>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</si>
  <si>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</si>
  <si>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</si>
  <si>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</si>
  <si>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</si>
  <si>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</si>
  <si>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</si>
  <si>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</si>
  <si>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</si>
  <si>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</si>
  <si>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</si>
  <si>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</si>
  <si>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</si>
  <si>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</si>
  <si>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</si>
  <si>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</si>
  <si>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</si>
  <si>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</si>
  <si>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</si>
  <si>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</si>
  <si>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</si>
  <si>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</si>
  <si>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</si>
  <si>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</si>
  <si>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</si>
  <si>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</si>
  <si>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</si>
  <si>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</si>
  <si>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</si>
  <si>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</si>
  <si>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</si>
  <si>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</si>
  <si>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</si>
  <si>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</si>
  <si>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</si>
  <si>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</si>
  <si>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</si>
  <si>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</si>
  <si>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</si>
  <si>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</si>
  <si>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</si>
  <si>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</si>
  <si>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</si>
  <si>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</si>
  <si>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</si>
  <si>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</si>
  <si>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</si>
  <si>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</si>
  <si>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</si>
  <si>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</si>
  <si>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</si>
  <si>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</si>
  <si>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</si>
  <si>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</si>
  <si>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</si>
  <si>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</si>
  <si>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</si>
  <si>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</si>
  <si>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</si>
  <si>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</si>
  <si>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</si>
  <si>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</si>
  <si>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</si>
  <si>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</si>
  <si>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</si>
  <si>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</si>
  <si>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</si>
  <si>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</si>
  <si>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</si>
  <si>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</si>
  <si>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</si>
  <si>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</si>
  <si>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</si>
  <si>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</si>
  <si>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</si>
  <si>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</si>
  <si>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</si>
  <si>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</si>
  <si>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</si>
  <si>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</si>
  <si>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</si>
  <si>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</si>
  <si>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</si>
  <si>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</si>
  <si>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</si>
  <si>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</si>
  <si>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</si>
  <si>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</si>
  <si>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</si>
  <si>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</si>
  <si>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</si>
  <si>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</si>
  <si>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</si>
  <si>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</si>
  <si>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</si>
  <si>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</si>
  <si>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</si>
  <si>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</si>
  <si>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</si>
  <si>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</si>
  <si>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</si>
  <si>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</si>
  <si>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</si>
  <si>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</si>
  <si>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</si>
  <si>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</si>
  <si>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</si>
  <si>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</si>
  <si>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</si>
  <si>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</si>
  <si>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</si>
  <si>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</si>
  <si>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</si>
  <si>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</si>
  <si>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</si>
  <si>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</si>
  <si>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</si>
  <si>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</si>
  <si>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</si>
  <si>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</si>
  <si>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</si>
  <si>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</si>
  <si>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</si>
  <si>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</si>
  <si>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</si>
  <si>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</si>
  <si>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</si>
  <si>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</si>
  <si>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</si>
  <si>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</si>
  <si>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</si>
  <si>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</si>
  <si>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</si>
  <si>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</si>
  <si>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</si>
  <si>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</si>
  <si>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</si>
  <si>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</si>
  <si>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</si>
  <si>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</si>
  <si>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</si>
  <si>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</si>
  <si>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</si>
  <si>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</si>
  <si>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</si>
  <si>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</si>
  <si>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</si>
  <si>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</si>
  <si>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</si>
  <si>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</si>
  <si>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</si>
  <si>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</si>
  <si>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</si>
  <si>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</si>
  <si>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</si>
  <si>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</si>
  <si>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</si>
  <si>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</si>
  <si>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</si>
  <si>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</si>
  <si>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</si>
  <si>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</si>
  <si>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</si>
  <si>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</si>
  <si>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</si>
  <si>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</si>
  <si>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</si>
  <si>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</si>
  <si>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</si>
  <si>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</si>
  <si>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</si>
  <si>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</si>
  <si>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</si>
  <si>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</si>
  <si>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</si>
  <si>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</si>
  <si>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</si>
  <si>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</si>
  <si>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</si>
  <si>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</si>
  <si>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</si>
  <si>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</si>
  <si>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</si>
  <si>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</si>
  <si>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</si>
  <si>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</si>
  <si>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</si>
  <si>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</si>
  <si>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</si>
  <si>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</si>
  <si>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</si>
  <si>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</si>
  <si>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</si>
  <si>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</si>
  <si>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</si>
  <si>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</si>
  <si>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</si>
  <si>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</si>
  <si>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</si>
  <si>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</si>
  <si>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</si>
  <si>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</si>
  <si>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</si>
  <si>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</si>
  <si>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</si>
  <si>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</si>
  <si>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</si>
  <si>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</si>
  <si>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</si>
  <si>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</si>
  <si>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</si>
  <si>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</si>
  <si>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</si>
  <si>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</si>
  <si>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</si>
  <si>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</si>
  <si>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</si>
  <si>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</si>
  <si>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</si>
  <si>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</si>
  <si>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</si>
  <si>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</si>
  <si>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</si>
  <si>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</si>
  <si>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</si>
  <si>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</si>
  <si>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</si>
  <si>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</si>
  <si>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</si>
  <si>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</si>
  <si>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</si>
  <si>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</si>
  <si>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</si>
  <si>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</si>
  <si>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</si>
  <si>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</si>
  <si>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</si>
  <si>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</si>
  <si>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</si>
  <si>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</si>
  <si>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</si>
  <si>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</si>
  <si>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</si>
  <si>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</si>
  <si>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</si>
  <si>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</si>
  <si>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</si>
  <si>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</si>
  <si>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</si>
  <si>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</si>
  <si>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</si>
  <si>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</si>
  <si>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</si>
  <si>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</si>
  <si>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</si>
  <si>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</si>
  <si>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</si>
  <si>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</si>
  <si>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</si>
  <si>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</si>
  <si>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</si>
  <si>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</si>
  <si>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</si>
  <si>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</si>
  <si>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</si>
  <si>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</si>
  <si>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</si>
  <si>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</si>
  <si>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</si>
  <si>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</si>
  <si>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</si>
  <si>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</si>
  <si>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</si>
  <si>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</si>
  <si>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</si>
  <si>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</si>
  <si>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</si>
  <si>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</si>
  <si>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</si>
  <si>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</si>
  <si>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</si>
  <si>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</si>
  <si>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</si>
  <si>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</si>
  <si>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</si>
  <si>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</si>
  <si>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</si>
  <si>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</si>
  <si>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</si>
  <si>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</si>
  <si>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</si>
  <si>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</si>
  <si>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</si>
  <si>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</si>
  <si>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</si>
  <si>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</si>
  <si>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</si>
  <si>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</si>
  <si>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</si>
  <si>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</si>
  <si>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</si>
  <si>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</si>
  <si>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</si>
  <si>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</si>
  <si>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</si>
  <si>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</si>
  <si>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</si>
  <si>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</si>
  <si>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</si>
  <si>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</si>
  <si>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</si>
  <si>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</si>
  <si>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</si>
  <si>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</si>
  <si>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</si>
  <si>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</si>
  <si>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</si>
  <si>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</si>
  <si>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</si>
  <si>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</si>
  <si>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</si>
  <si>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</si>
  <si>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</si>
  <si>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</si>
  <si>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</si>
  <si>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</si>
  <si>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</si>
  <si>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</si>
  <si>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</si>
  <si>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</si>
  <si>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</si>
  <si>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</si>
  <si>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</si>
  <si>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</si>
  <si>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</si>
  <si>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</si>
  <si>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</si>
  <si>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</si>
  <si>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</si>
  <si>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</si>
  <si>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</si>
  <si>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</si>
  <si>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</si>
  <si>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</si>
  <si>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</si>
  <si>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</si>
  <si>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</si>
  <si>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</si>
  <si>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</si>
  <si>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</si>
  <si>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</si>
  <si>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</si>
  <si>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</si>
  <si>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</si>
  <si>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</si>
  <si>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</si>
  <si>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</si>
  <si>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</si>
  <si>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</si>
  <si>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</si>
  <si>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</si>
  <si>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</si>
  <si>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</si>
  <si>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</si>
  <si>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</si>
  <si>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</si>
  <si>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</si>
  <si>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</si>
  <si>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</si>
  <si>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</si>
  <si>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</si>
  <si>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</si>
  <si>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</si>
  <si>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</si>
  <si>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</si>
  <si>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</si>
  <si>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</si>
  <si>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</si>
  <si>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</si>
  <si>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</si>
  <si>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</si>
  <si>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</si>
  <si>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</si>
  <si>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</si>
  <si>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</si>
  <si>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</si>
  <si>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</si>
  <si>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</si>
  <si>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</si>
  <si>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</si>
  <si>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</si>
  <si>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</si>
  <si>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</si>
  <si>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</si>
  <si>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</si>
  <si>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</si>
  <si>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</si>
  <si>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</si>
  <si>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</si>
  <si>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</si>
  <si>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</si>
  <si>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</si>
  <si>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</si>
  <si>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</si>
  <si>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</si>
  <si>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</si>
  <si>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</si>
  <si>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</si>
  <si>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</si>
  <si>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</si>
  <si>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</si>
  <si>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</si>
  <si>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</si>
  <si>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</si>
  <si>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</si>
  <si>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</si>
  <si>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</si>
  <si>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</si>
  <si>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</si>
  <si>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</si>
  <si>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</si>
  <si>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</si>
  <si>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</si>
  <si>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</si>
  <si>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</si>
  <si>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</si>
  <si>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</si>
  <si>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</si>
  <si>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</si>
  <si>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</si>
  <si>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</si>
  <si>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</si>
  <si>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</si>
  <si>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</si>
  <si>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</si>
  <si>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</si>
  <si>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</si>
  <si>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</si>
  <si>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</si>
  <si>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</si>
  <si>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</si>
  <si>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</si>
  <si>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</si>
  <si>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</si>
  <si>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</si>
  <si>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</si>
  <si>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</si>
  <si>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</si>
  <si>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</si>
  <si>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</si>
  <si>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</si>
  <si>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</si>
  <si>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</si>
  <si>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</si>
  <si>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</si>
  <si>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</si>
  <si>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</si>
  <si>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</si>
  <si>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</si>
  <si>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</si>
  <si>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</si>
  <si>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</si>
  <si>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</si>
  <si>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</si>
  <si>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</si>
  <si>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</si>
  <si>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</si>
  <si>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</si>
  <si>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</si>
  <si>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</si>
  <si>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</si>
  <si>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</si>
  <si>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</si>
  <si>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</si>
  <si>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</si>
  <si>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</si>
  <si>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</si>
  <si>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</si>
  <si>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</si>
  <si>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</si>
  <si>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</si>
  <si>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</si>
  <si>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</si>
  <si>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</si>
  <si>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</si>
  <si>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</si>
  <si>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</si>
  <si>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</si>
  <si>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</si>
  <si>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</si>
  <si>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</si>
  <si>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</si>
  <si>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</si>
  <si>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</si>
  <si>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</si>
  <si>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</si>
  <si>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</si>
  <si>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</si>
  <si>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</si>
  <si>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</si>
  <si>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</si>
  <si>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</si>
  <si>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</si>
  <si>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</si>
  <si>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</si>
  <si>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</si>
  <si>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</si>
  <si>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</si>
  <si>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</si>
  <si>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</si>
  <si>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</si>
  <si>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</si>
  <si>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</si>
  <si>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</si>
  <si>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</si>
  <si>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</si>
  <si>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</si>
  <si>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</si>
  <si>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</si>
  <si>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</si>
  <si>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</si>
  <si>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</si>
  <si>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</si>
  <si>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</si>
  <si>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</si>
  <si>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</si>
  <si>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</si>
  <si>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</si>
  <si>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</si>
  <si>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</si>
  <si>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</si>
  <si>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</si>
  <si>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</si>
  <si>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</si>
  <si>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</si>
  <si>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</si>
  <si>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</si>
  <si>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</si>
  <si>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</si>
  <si>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</si>
  <si>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</si>
  <si>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</si>
  <si>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</si>
  <si>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</si>
  <si>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</si>
  <si>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</si>
  <si>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</si>
  <si>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</si>
  <si>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</si>
  <si>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</si>
  <si>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</si>
  <si>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</si>
  <si>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</si>
  <si>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</si>
  <si>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</si>
  <si>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</si>
  <si>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</si>
  <si>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</si>
  <si>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</si>
  <si>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</si>
  <si>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</si>
  <si>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</si>
  <si>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</si>
  <si>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</si>
  <si>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</si>
  <si>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</si>
  <si>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</si>
  <si>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</si>
  <si>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</si>
  <si>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</si>
  <si>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</si>
  <si>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</si>
  <si>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</si>
  <si>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</si>
  <si>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</si>
  <si>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</si>
  <si>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</si>
  <si>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</si>
  <si>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</si>
  <si>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</si>
  <si>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</si>
  <si>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</si>
  <si>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</si>
  <si>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</si>
  <si>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</si>
  <si>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</si>
  <si>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</si>
  <si>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</si>
  <si>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</si>
  <si>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</si>
  <si>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</si>
  <si>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</si>
  <si>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</si>
  <si>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</si>
  <si>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</si>
  <si>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</si>
  <si>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</si>
  <si>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</si>
  <si>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</si>
  <si>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</si>
  <si>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</si>
  <si>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</si>
  <si>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</si>
  <si>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</si>
  <si>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</si>
  <si>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</si>
  <si>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</si>
  <si>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</si>
  <si>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</si>
  <si>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</si>
  <si>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</si>
  <si>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</si>
  <si>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</si>
  <si>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</si>
  <si>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</si>
  <si>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</si>
  <si>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</si>
  <si>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</si>
  <si>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</si>
  <si>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</si>
  <si>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</si>
  <si>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</si>
  <si>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</si>
  <si>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</si>
  <si>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</si>
  <si>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</si>
  <si>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</si>
  <si>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</si>
  <si>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</si>
  <si>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</si>
  <si>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</si>
  <si>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</si>
  <si>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</si>
  <si>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</si>
  <si>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</si>
  <si>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</si>
  <si>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</si>
  <si>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</si>
  <si>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</si>
  <si>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</si>
  <si>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</si>
  <si>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</si>
  <si>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</si>
  <si>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</si>
  <si>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</si>
  <si>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</si>
  <si>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</si>
  <si>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</si>
  <si>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</si>
  <si>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</si>
  <si>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</si>
  <si>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</si>
  <si>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</si>
  <si>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</si>
  <si>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</si>
  <si>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</si>
  <si>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</si>
  <si>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</si>
  <si>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</si>
  <si>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</si>
  <si>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</si>
  <si>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</si>
  <si>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</si>
  <si>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</si>
  <si>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</si>
  <si>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</si>
  <si>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</si>
  <si>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</si>
  <si>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</si>
  <si>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</si>
  <si>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</si>
  <si>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</si>
  <si>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</si>
  <si>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</si>
  <si>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</si>
  <si>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</si>
  <si>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</si>
  <si>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</si>
  <si>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</si>
  <si>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</si>
  <si>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</si>
  <si>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</si>
  <si>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</si>
  <si>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</si>
  <si>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</si>
  <si>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</si>
  <si>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</si>
  <si>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</si>
  <si>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</si>
  <si>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</si>
  <si>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</si>
  <si>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</si>
  <si>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</si>
  <si>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</si>
  <si>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</si>
  <si>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</si>
  <si>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</si>
  <si>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</si>
  <si>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</si>
  <si>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</si>
  <si>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</si>
  <si>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</si>
  <si>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</si>
  <si>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</si>
  <si>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</si>
  <si>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</si>
  <si>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</si>
  <si>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</si>
  <si>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</si>
  <si>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</si>
  <si>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</si>
  <si>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</si>
  <si>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</si>
  <si>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</si>
  <si>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</si>
  <si>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</si>
  <si>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</si>
  <si>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</si>
  <si>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</si>
  <si>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</si>
  <si>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</si>
  <si>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</si>
  <si>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</si>
  <si>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</si>
  <si>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</si>
  <si>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</si>
  <si>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</si>
  <si>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</si>
  <si>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</si>
  <si>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</si>
  <si>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</si>
  <si>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</si>
  <si>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</si>
  <si>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</si>
  <si>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</si>
  <si>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</si>
  <si>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</si>
  <si>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</si>
  <si>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</si>
  <si>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</si>
  <si>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</si>
  <si>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</si>
  <si>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</si>
  <si>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</si>
  <si>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</si>
  <si>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</si>
  <si>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</si>
  <si>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</si>
  <si>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</si>
  <si>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</si>
  <si>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</si>
  <si>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</si>
  <si>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</si>
  <si>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</si>
  <si>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</si>
  <si>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</si>
  <si>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</si>
  <si>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</si>
  <si>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</si>
  <si>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</si>
  <si>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</si>
  <si>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</si>
  <si>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</si>
  <si>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</si>
  <si>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</si>
  <si>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</si>
  <si>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</si>
  <si>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</si>
  <si>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</si>
  <si>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</si>
  <si>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</si>
  <si>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</si>
  <si>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</si>
  <si>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</si>
  <si>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</si>
  <si>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</si>
  <si>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</si>
  <si>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</si>
  <si>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</si>
  <si>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</si>
  <si>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</si>
  <si>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</si>
  <si>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</si>
  <si>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</si>
  <si>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</si>
  <si>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</si>
  <si>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</si>
  <si>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</si>
  <si>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</si>
  <si>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</si>
  <si>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</si>
  <si>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</si>
  <si>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</si>
  <si>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</si>
  <si>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</si>
  <si>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</si>
  <si>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</si>
  <si>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</si>
  <si>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</si>
  <si>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</si>
  <si>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</si>
  <si>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</si>
  <si>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</si>
  <si>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</si>
  <si>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</si>
  <si>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</si>
  <si>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</si>
  <si>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</si>
  <si>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</si>
  <si>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</si>
  <si>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</si>
  <si>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</si>
  <si>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</si>
  <si>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</si>
  <si>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</si>
  <si>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</si>
  <si>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</si>
  <si>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</si>
  <si>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</si>
  <si>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</si>
  <si>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</si>
  <si>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</si>
  <si>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</si>
  <si>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</si>
  <si>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</si>
  <si>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</si>
  <si>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</si>
  <si>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</si>
  <si>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</si>
  <si>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</si>
  <si>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</si>
  <si>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</si>
  <si>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</si>
  <si>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</si>
  <si>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</si>
  <si>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</si>
  <si>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</si>
  <si>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</si>
  <si>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</si>
  <si>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</si>
  <si>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</si>
  <si>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</si>
  <si>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</si>
  <si>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</si>
  <si>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</si>
  <si>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</si>
  <si>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</si>
  <si>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</si>
  <si>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</si>
  <si>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</si>
  <si>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</si>
  <si>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</si>
  <si>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</si>
  <si>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</si>
  <si>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</si>
  <si>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</si>
  <si>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</si>
  <si>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</si>
  <si>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</si>
  <si>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</si>
  <si>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</si>
  <si>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</si>
  <si>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</si>
  <si>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</si>
  <si>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</si>
  <si>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</si>
  <si>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</si>
  <si>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</si>
  <si>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</si>
  <si>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</si>
  <si>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</si>
  <si>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</si>
  <si>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</si>
  <si>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</si>
  <si>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</si>
  <si>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</si>
  <si>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</si>
  <si>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</si>
  <si>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</si>
  <si>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</si>
  <si>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</si>
  <si>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</si>
  <si>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</si>
  <si>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</si>
  <si>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</si>
  <si>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</si>
  <si>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</si>
  <si>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</si>
  <si>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</si>
  <si>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</si>
  <si>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</si>
  <si>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</si>
  <si>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</si>
  <si>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</si>
  <si>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</si>
  <si>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</si>
  <si>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</si>
  <si>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</si>
  <si>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</si>
  <si>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</si>
  <si>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</si>
  <si>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</si>
  <si>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</si>
  <si>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</si>
  <si>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</si>
  <si>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</si>
  <si>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</si>
  <si>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</si>
  <si>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</si>
  <si>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</si>
  <si>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</si>
  <si>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</si>
  <si>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</si>
  <si>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</si>
  <si>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</si>
  <si>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</si>
  <si>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</si>
  <si>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</si>
  <si>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</si>
  <si>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</si>
  <si>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</si>
  <si>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</si>
  <si>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</si>
  <si>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</si>
  <si>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</si>
  <si>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</si>
  <si>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</si>
  <si>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</si>
  <si>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</si>
  <si>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</si>
  <si>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</si>
  <si>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</si>
  <si>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</si>
  <si>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</si>
  <si>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</si>
  <si>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</si>
  <si>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</si>
  <si>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</si>
  <si>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</si>
  <si>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</si>
  <si>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</si>
  <si>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</si>
  <si>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</si>
  <si>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</si>
  <si>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</si>
  <si>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</si>
  <si>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</si>
  <si>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</si>
  <si>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</si>
  <si>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</si>
  <si>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</si>
  <si>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</si>
  <si>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</si>
  <si>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</si>
  <si>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</si>
  <si>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</si>
  <si>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</si>
  <si>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</si>
  <si>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</si>
  <si>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</si>
  <si>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</si>
  <si>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</si>
  <si>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</si>
  <si>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</si>
  <si>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</si>
  <si>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</si>
  <si>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</si>
  <si>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</si>
  <si>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</si>
  <si>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</si>
  <si>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</si>
  <si>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</si>
  <si>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</si>
  <si>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</si>
  <si>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</si>
  <si>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</si>
  <si>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</si>
  <si>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</si>
  <si>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</si>
  <si>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</si>
  <si>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</si>
  <si>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</si>
  <si>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</si>
  <si>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</si>
  <si>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</si>
  <si>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</si>
  <si>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</si>
  <si>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</si>
  <si>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</si>
  <si>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</si>
  <si>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</si>
  <si>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</si>
  <si>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</si>
  <si>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</si>
  <si>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</si>
  <si>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</si>
  <si>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</si>
  <si>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</si>
  <si>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</si>
  <si>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</si>
  <si>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</si>
  <si>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</si>
  <si>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</si>
  <si>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</si>
  <si>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</si>
  <si>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</si>
  <si>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</si>
  <si>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</si>
  <si>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</si>
  <si>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</si>
  <si>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</si>
  <si>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</si>
  <si>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</si>
  <si>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</si>
  <si>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</si>
  <si>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</si>
  <si>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</si>
  <si>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</si>
  <si>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</si>
  <si>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</si>
  <si>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</si>
  <si>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</si>
  <si>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</si>
  <si>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</si>
  <si>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</si>
  <si>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</si>
  <si>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</si>
  <si>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</si>
  <si>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</si>
  <si>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</si>
  <si>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</si>
  <si>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</si>
  <si>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</si>
  <si>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</si>
  <si>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</si>
  <si>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</si>
  <si>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</si>
  <si>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</si>
  <si>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</si>
  <si>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</si>
  <si>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</si>
  <si>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</si>
  <si>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</si>
  <si>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</si>
  <si>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</si>
  <si>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</si>
  <si>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</si>
  <si>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</si>
  <si>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</si>
  <si>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</si>
  <si>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</si>
  <si>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</si>
  <si>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</si>
  <si>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</si>
  <si>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</si>
  <si>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</si>
  <si>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</si>
  <si>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</si>
  <si>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</si>
  <si>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</si>
  <si>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</si>
  <si>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</si>
  <si>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</si>
  <si>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</si>
  <si>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</si>
  <si>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</si>
  <si>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</si>
  <si>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</si>
  <si>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</si>
  <si>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</si>
  <si>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</si>
  <si>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</si>
  <si>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</si>
  <si>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</si>
  <si>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</si>
  <si>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</si>
  <si>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</si>
  <si>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</si>
  <si>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</si>
  <si>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</si>
  <si>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</si>
  <si>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</si>
  <si>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</si>
  <si>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</si>
  <si>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</si>
  <si>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</si>
  <si>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</si>
  <si>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</si>
  <si>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</si>
  <si>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</si>
  <si>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</si>
  <si>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</si>
  <si>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</si>
  <si>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</si>
  <si>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</si>
  <si>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</si>
  <si>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</si>
  <si>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</si>
  <si>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</si>
  <si>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</si>
  <si>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</si>
  <si>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</si>
  <si>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</si>
  <si>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</si>
  <si>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</si>
  <si>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</si>
  <si>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</si>
  <si>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</si>
  <si>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</si>
  <si>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</si>
  <si>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</si>
  <si>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</si>
  <si>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</si>
  <si>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</si>
  <si>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</si>
  <si>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</si>
  <si>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</si>
  <si>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</si>
  <si>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</si>
  <si>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</si>
  <si>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</si>
  <si>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</si>
  <si>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</si>
  <si>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</si>
  <si>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</si>
  <si>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</si>
  <si>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</si>
  <si>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</si>
  <si>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</si>
  <si>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</si>
  <si>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</si>
  <si>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</si>
  <si>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</si>
  <si>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</si>
  <si>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</si>
  <si>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</si>
  <si>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</si>
  <si>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</si>
  <si>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</si>
  <si>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</si>
  <si>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</si>
  <si>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</si>
  <si>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</si>
  <si>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</si>
  <si>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</si>
  <si>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</si>
  <si>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</si>
  <si>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</si>
  <si>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</si>
  <si>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</si>
  <si>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</si>
  <si>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</si>
  <si>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</si>
  <si>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</si>
  <si>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</si>
  <si>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</si>
  <si>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</si>
  <si>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</si>
  <si>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</si>
  <si>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</si>
  <si>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</si>
  <si>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</si>
  <si>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</si>
  <si>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</si>
  <si>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</si>
  <si>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</si>
  <si>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</si>
  <si>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</si>
  <si>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</si>
  <si>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</si>
  <si>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</si>
  <si>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</si>
  <si>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</si>
  <si>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</si>
  <si>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</si>
  <si>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</si>
  <si>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</si>
  <si>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</si>
  <si>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</si>
  <si>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</si>
  <si>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</si>
  <si>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</si>
  <si>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</si>
  <si>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</si>
  <si>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</si>
  <si>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</si>
  <si>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</si>
  <si>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</si>
  <si>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</si>
  <si>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</si>
  <si>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</si>
  <si>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</si>
  <si>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</si>
  <si>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</si>
  <si>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</si>
  <si>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</si>
  <si>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</si>
  <si>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</si>
  <si>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</si>
  <si>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</si>
  <si>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</si>
  <si>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</si>
  <si>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</si>
  <si>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</si>
  <si>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</si>
  <si>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</si>
  <si>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</si>
  <si>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</si>
  <si>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</si>
  <si>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</si>
  <si>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</si>
  <si>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</si>
  <si>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</si>
  <si>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</si>
  <si>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</si>
  <si>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</si>
  <si>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</si>
  <si>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</si>
  <si>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</si>
  <si>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</si>
  <si>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</si>
  <si>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</si>
  <si>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</si>
  <si>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</si>
  <si>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</si>
  <si>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</si>
  <si>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</si>
  <si>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</si>
  <si>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</si>
  <si>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</si>
  <si>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</si>
  <si>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</si>
  <si>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</si>
  <si>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</si>
  <si>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</si>
  <si>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</si>
  <si>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</si>
  <si>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</si>
  <si>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</si>
  <si>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</si>
  <si>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</si>
  <si>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</si>
  <si>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</si>
  <si>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</si>
  <si>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</si>
  <si>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</si>
  <si>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</si>
  <si>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</si>
  <si>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</si>
  <si>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</si>
  <si>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</si>
  <si>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</si>
  <si>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</si>
  <si>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</si>
  <si>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</si>
  <si>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</si>
  <si>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</si>
  <si>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</si>
  <si>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</si>
  <si>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</si>
  <si>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</si>
  <si>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</si>
  <si>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</si>
  <si>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</si>
  <si>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</si>
  <si>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</si>
  <si>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</si>
  <si>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</si>
  <si>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</si>
  <si>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</si>
  <si>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</si>
  <si>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</si>
  <si>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</si>
  <si>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</si>
  <si>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</si>
  <si>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</si>
  <si>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</si>
  <si>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</si>
  <si>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</si>
  <si>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</si>
  <si>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</si>
  <si>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</si>
  <si>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</si>
  <si>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</si>
  <si>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</si>
  <si>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</si>
  <si>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</si>
  <si>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</si>
  <si>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</si>
  <si>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</si>
  <si>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</si>
  <si>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</si>
  <si>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</si>
  <si>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</si>
  <si>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</si>
  <si>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</si>
  <si>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</si>
  <si>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</si>
  <si>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</si>
  <si>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</si>
  <si>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</si>
  <si>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</si>
  <si>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</si>
  <si>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</si>
  <si>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</si>
  <si>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</si>
  <si>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</si>
  <si>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</si>
  <si>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</si>
  <si>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</si>
  <si>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</si>
  <si>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</si>
  <si>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</si>
  <si>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</si>
  <si>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</si>
  <si>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</si>
  <si>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</si>
  <si>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</si>
  <si>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</si>
  <si>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</si>
  <si>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</si>
  <si>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</si>
  <si>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</si>
  <si>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</si>
  <si>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</si>
  <si>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</si>
  <si>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</si>
  <si>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</si>
  <si>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</si>
  <si>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</si>
  <si>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</si>
  <si>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</si>
  <si>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</si>
  <si>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</si>
  <si>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</si>
  <si>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</si>
  <si>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</si>
  <si>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</si>
  <si>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</si>
  <si>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</si>
  <si>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</si>
  <si>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</si>
  <si>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</si>
  <si>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</si>
  <si>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</si>
  <si>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</si>
  <si>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</si>
  <si>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</si>
  <si>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</si>
  <si>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</si>
  <si>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</si>
  <si>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</si>
  <si>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</si>
  <si>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</si>
  <si>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</si>
  <si>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</si>
  <si>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</si>
  <si>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</si>
  <si>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</si>
  <si>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</si>
  <si>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</si>
  <si>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</si>
  <si>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</si>
  <si>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</si>
  <si>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</si>
  <si>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</si>
  <si>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</si>
  <si>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</si>
  <si>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</si>
  <si>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</si>
  <si>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</si>
  <si>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</si>
  <si>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</si>
  <si>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</si>
  <si>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</si>
  <si>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</si>
  <si>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</si>
  <si>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</si>
  <si>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</si>
  <si>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</si>
  <si>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</si>
  <si>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</si>
  <si>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</si>
  <si>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</si>
  <si>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</si>
  <si>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</si>
  <si>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</si>
  <si>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</si>
  <si>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</si>
  <si>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</si>
  <si>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</si>
  <si>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</si>
  <si>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</si>
  <si>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</si>
  <si>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</si>
  <si>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</si>
  <si>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</si>
  <si>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</si>
  <si>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</si>
  <si>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</si>
  <si>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</si>
  <si>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</si>
  <si>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</si>
  <si>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</si>
  <si>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</si>
  <si>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</si>
  <si>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</si>
  <si>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</si>
  <si>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</si>
  <si>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</si>
  <si>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</si>
  <si>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</si>
  <si>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</si>
  <si>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</si>
  <si>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</si>
  <si>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</si>
  <si>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</si>
  <si>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</si>
  <si>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</si>
  <si>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</si>
  <si>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</si>
  <si>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</si>
  <si>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</si>
  <si>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</si>
  <si>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</si>
  <si>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</si>
  <si>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</si>
  <si>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</si>
  <si>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</si>
  <si>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</si>
  <si>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</si>
  <si>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</si>
  <si>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</si>
  <si>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</si>
  <si>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</si>
  <si>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</si>
  <si>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</si>
  <si>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</si>
  <si>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</si>
  <si>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</si>
  <si>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</si>
  <si>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</si>
  <si>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</si>
  <si>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</si>
  <si>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</si>
  <si>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</si>
  <si>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</si>
  <si>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</si>
  <si>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</si>
  <si>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</si>
  <si>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</si>
  <si>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</si>
  <si>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</si>
  <si>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</si>
  <si>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</si>
  <si>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</si>
  <si>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</si>
  <si>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</si>
  <si>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</si>
  <si>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</si>
  <si>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</si>
  <si>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</si>
  <si>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</si>
  <si>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</si>
  <si>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</si>
  <si>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</si>
  <si>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</si>
  <si>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</si>
  <si>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</si>
  <si>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</si>
  <si>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</si>
  <si>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</si>
  <si>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</si>
  <si>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</si>
  <si>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</si>
  <si>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</si>
  <si>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</si>
  <si>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</si>
  <si>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</si>
  <si>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</si>
  <si>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</si>
  <si>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</si>
  <si>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</si>
  <si>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</si>
  <si>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</si>
  <si>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</si>
  <si>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</si>
  <si>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</si>
  <si>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</si>
  <si>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</si>
  <si>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</si>
  <si>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</si>
  <si>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</si>
  <si>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</si>
  <si>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</si>
  <si>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</si>
  <si>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</si>
  <si>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</si>
  <si>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</si>
  <si>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</si>
  <si>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</si>
  <si>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</si>
  <si>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</si>
  <si>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</si>
  <si>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</si>
  <si>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</si>
  <si>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</si>
  <si>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</si>
  <si>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</si>
  <si>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</si>
  <si>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</si>
  <si>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</si>
  <si>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</si>
  <si>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</si>
  <si>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</si>
  <si>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</si>
  <si>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</si>
  <si>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</si>
  <si>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</si>
  <si>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</si>
  <si>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</si>
  <si>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</si>
  <si>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</si>
  <si>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</si>
  <si>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</si>
  <si>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</si>
  <si>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</si>
  <si>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</si>
  <si>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</si>
  <si>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</si>
  <si>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</si>
  <si>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</si>
  <si>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</si>
  <si>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</si>
  <si>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</si>
  <si>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</si>
  <si>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</si>
  <si>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</si>
  <si>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</si>
  <si>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</si>
  <si>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</si>
  <si>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</si>
  <si>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</si>
  <si>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</si>
  <si>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</si>
  <si>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</si>
  <si>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</si>
  <si>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</si>
  <si>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</si>
  <si>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</si>
  <si>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</si>
  <si>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</si>
  <si>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</si>
  <si>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</si>
  <si>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</si>
  <si>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</si>
  <si>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</si>
  <si>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</si>
  <si>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</si>
  <si>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</si>
  <si>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</si>
  <si>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</si>
  <si>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</si>
  <si>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</si>
  <si>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</si>
  <si>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</si>
  <si>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</si>
  <si>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</si>
  <si>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</si>
  <si>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</si>
  <si>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</si>
  <si>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</si>
  <si>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</si>
  <si>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</si>
  <si>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</si>
  <si>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</si>
  <si>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</si>
  <si>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</si>
  <si>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</si>
  <si>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</si>
  <si>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</si>
  <si>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</si>
  <si>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</si>
  <si>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</si>
  <si>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</si>
  <si>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</si>
  <si>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</si>
  <si>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</si>
  <si>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</si>
  <si>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</si>
  <si>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</si>
  <si>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</si>
  <si>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</si>
  <si>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</si>
  <si>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</si>
  <si>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</si>
  <si>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</si>
  <si>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</si>
  <si>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</si>
  <si>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</si>
  <si>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</si>
  <si>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</si>
  <si>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</si>
  <si>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</si>
  <si>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</si>
  <si>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</si>
  <si>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</si>
  <si>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</si>
  <si>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</si>
  <si>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</si>
  <si>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</si>
  <si>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</si>
  <si>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</si>
  <si>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</si>
  <si>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</si>
  <si>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</si>
  <si>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</si>
  <si>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</si>
  <si>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</si>
  <si>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</si>
  <si>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</si>
  <si>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</si>
  <si>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</si>
  <si>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</si>
  <si>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</si>
  <si>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</si>
  <si>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</si>
  <si>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</si>
  <si>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</si>
  <si>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</si>
  <si>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</si>
  <si>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</si>
  <si>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</si>
  <si>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</si>
  <si>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</si>
  <si>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</si>
  <si>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</si>
  <si>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</si>
  <si>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</si>
  <si>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</si>
  <si>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</si>
  <si>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</si>
  <si>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</si>
  <si>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</si>
  <si>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</si>
  <si>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</si>
  <si>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</si>
  <si>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</si>
  <si>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</si>
  <si>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</si>
  <si>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</si>
  <si>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</si>
  <si>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</si>
  <si>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</si>
  <si>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</si>
  <si>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</si>
  <si>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</si>
  <si>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</si>
  <si>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</si>
  <si>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</si>
  <si>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</si>
  <si>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</si>
  <si>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</si>
  <si>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</si>
  <si>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</si>
  <si>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</si>
  <si>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</si>
  <si>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</si>
  <si>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</si>
  <si>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</si>
  <si>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</si>
  <si>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</si>
  <si>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</si>
  <si>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</si>
  <si>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</si>
  <si>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</si>
  <si>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</si>
  <si>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</si>
  <si>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</si>
  <si>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</si>
  <si>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</si>
  <si>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</si>
  <si>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</si>
  <si>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</si>
  <si>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</si>
  <si>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</si>
  <si>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</si>
  <si>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</si>
  <si>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</si>
  <si>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</si>
  <si>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</si>
  <si>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</si>
  <si>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</si>
  <si>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</si>
  <si>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</si>
  <si>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</si>
  <si>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</si>
  <si>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</si>
  <si>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</si>
  <si>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</si>
  <si>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</si>
  <si>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</si>
  <si>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</si>
  <si>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</si>
  <si>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</si>
  <si>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</si>
  <si>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</si>
  <si>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</si>
  <si>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</si>
  <si>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</si>
  <si>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</si>
  <si>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</si>
  <si>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</si>
  <si>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</si>
  <si>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</si>
  <si>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</si>
  <si>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</si>
  <si>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</si>
  <si>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</si>
  <si>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</si>
  <si>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</si>
  <si>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</si>
  <si>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</si>
  <si>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</si>
  <si>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</si>
  <si>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</si>
  <si>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</si>
  <si>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</si>
  <si>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</si>
  <si>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</si>
  <si>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</si>
  <si>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</si>
  <si>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</si>
  <si>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</si>
  <si>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</si>
  <si>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</si>
  <si>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</si>
  <si>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</si>
  <si>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</si>
  <si>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</si>
  <si>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</si>
  <si>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</si>
  <si>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</si>
  <si>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</si>
  <si>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</si>
  <si>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</si>
  <si>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</si>
  <si>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</si>
  <si>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</si>
  <si>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</si>
  <si>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</si>
  <si>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</si>
  <si>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</si>
  <si>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</si>
  <si>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</si>
  <si>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</si>
  <si>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</si>
  <si>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</si>
  <si>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</si>
  <si>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</si>
  <si>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</si>
  <si>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</si>
  <si>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</si>
  <si>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</si>
  <si>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</si>
  <si>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</si>
  <si>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</si>
  <si>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</si>
  <si>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</si>
  <si>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</si>
  <si>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</si>
  <si>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</si>
  <si>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</si>
  <si>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</si>
  <si>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</si>
  <si>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</si>
  <si>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</si>
  <si>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</si>
  <si>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</si>
  <si>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</si>
  <si>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</si>
  <si>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</si>
  <si>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</si>
  <si>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</si>
  <si>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</si>
  <si>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</si>
  <si>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</si>
  <si>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</si>
  <si>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</si>
  <si>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</si>
  <si>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</si>
  <si>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</si>
  <si>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</si>
  <si>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</si>
  <si>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</si>
  <si>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</si>
  <si>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</si>
  <si>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</si>
  <si>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</si>
  <si>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</si>
  <si>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</si>
  <si>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</si>
  <si>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</si>
  <si>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</si>
  <si>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</si>
  <si>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</si>
  <si>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</si>
  <si>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</si>
  <si>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</si>
  <si>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</si>
  <si>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</si>
  <si>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</si>
  <si>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</si>
  <si>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</si>
  <si>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</si>
  <si>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</si>
  <si>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</si>
  <si>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</si>
  <si>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</si>
  <si>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</si>
  <si>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</si>
  <si>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</si>
  <si>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</si>
  <si>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</si>
  <si>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</si>
  <si>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</si>
  <si>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</si>
  <si>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</si>
  <si>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</si>
  <si>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</si>
  <si>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</si>
  <si>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</si>
  <si>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</si>
  <si>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</si>
  <si>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</si>
  <si>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</si>
  <si>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</si>
  <si>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</si>
  <si>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</si>
  <si>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</si>
  <si>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</si>
  <si>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</si>
  <si>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</si>
  <si>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</si>
  <si>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</si>
  <si>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</si>
  <si>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</si>
  <si>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</si>
  <si>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</si>
  <si>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</si>
  <si>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</si>
  <si>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</si>
  <si>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</si>
  <si>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</si>
  <si>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</si>
  <si>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</si>
  <si>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</si>
  <si>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</si>
  <si>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</si>
  <si>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</si>
  <si>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</si>
  <si>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</si>
  <si>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</si>
  <si>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</si>
  <si>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</si>
  <si>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</si>
  <si>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</si>
  <si>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</si>
  <si>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</si>
  <si>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</si>
  <si>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</si>
  <si>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</si>
  <si>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</si>
  <si>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</si>
  <si>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</si>
  <si>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</si>
  <si>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</si>
  <si>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</si>
  <si>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</si>
  <si>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</si>
  <si>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</si>
  <si>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</si>
  <si>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</si>
  <si>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</si>
  <si>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</si>
  <si>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</si>
  <si>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</si>
  <si>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</si>
  <si>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</si>
  <si>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</si>
  <si>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</si>
  <si>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</si>
  <si>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</si>
  <si>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</si>
  <si>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</si>
  <si>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</si>
  <si>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</si>
  <si>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</si>
  <si>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</si>
  <si>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</si>
  <si>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</si>
  <si>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</si>
  <si>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</si>
  <si>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</si>
  <si>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</si>
  <si>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</si>
  <si>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</si>
  <si>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</si>
  <si>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</si>
  <si>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</si>
  <si>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</si>
  <si>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</si>
  <si>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</si>
  <si>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</si>
  <si>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</si>
  <si>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</si>
  <si>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</si>
  <si>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</si>
  <si>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</si>
  <si>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</si>
  <si>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</si>
  <si>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</si>
  <si>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</si>
  <si>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</si>
  <si>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</si>
  <si>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</si>
  <si>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</si>
  <si>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</si>
  <si>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</si>
  <si>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</si>
  <si>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</si>
  <si>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</si>
  <si>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</si>
  <si>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</si>
  <si>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</si>
  <si>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</si>
  <si>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</si>
  <si>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</si>
  <si>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</si>
  <si>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</si>
  <si>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</si>
  <si>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</si>
  <si>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</si>
  <si>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</si>
  <si>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</si>
  <si>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</si>
  <si>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</si>
  <si>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</si>
  <si>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</si>
  <si>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</si>
  <si>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</si>
  <si>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</si>
  <si>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</si>
  <si>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</si>
  <si>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</si>
  <si>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</si>
  <si>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</si>
  <si>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</si>
  <si>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</si>
  <si>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</si>
  <si>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</si>
  <si>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</si>
  <si>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</si>
  <si>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</si>
  <si>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</si>
  <si>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</si>
  <si>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</si>
  <si>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</si>
  <si>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</si>
  <si>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</si>
  <si>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</si>
  <si>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</si>
  <si>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</si>
  <si>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</si>
  <si>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</si>
  <si>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</si>
  <si>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</si>
  <si>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</si>
  <si>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</si>
  <si>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</si>
  <si>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</si>
  <si>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</si>
  <si>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</si>
  <si>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</si>
  <si>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</si>
  <si>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</si>
  <si>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</si>
  <si>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</si>
  <si>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</si>
  <si>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</si>
  <si>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</si>
  <si>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</si>
  <si>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</si>
  <si>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</si>
  <si>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</si>
  <si>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</si>
  <si>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</si>
  <si>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</si>
  <si>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</si>
  <si>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</si>
  <si>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</si>
  <si>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</si>
  <si>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</si>
  <si>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</si>
  <si>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</si>
  <si>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</si>
  <si>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</si>
  <si>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</si>
  <si>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</si>
  <si>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</si>
  <si>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</si>
  <si>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</si>
  <si>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</si>
  <si>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</si>
  <si>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</si>
  <si>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</si>
  <si>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</si>
  <si>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</si>
  <si>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</si>
  <si>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</si>
  <si>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</si>
  <si>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</si>
  <si>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</si>
  <si>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</si>
  <si>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</si>
  <si>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</si>
  <si>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</si>
  <si>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</si>
  <si>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</si>
  <si>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</si>
  <si>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</si>
  <si>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</si>
  <si>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</si>
  <si>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</si>
  <si>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</si>
  <si>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</si>
  <si>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</si>
  <si>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</si>
  <si>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</si>
  <si>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</si>
  <si>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</si>
  <si>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</si>
  <si>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</si>
  <si>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</si>
  <si>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</si>
  <si>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</si>
  <si>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</si>
  <si>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</si>
  <si>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</si>
  <si>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</si>
  <si>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</si>
  <si>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</si>
  <si>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</si>
  <si>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</si>
  <si>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</si>
  <si>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</si>
  <si>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</si>
  <si>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</si>
  <si>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</si>
  <si>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</si>
  <si>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</si>
  <si>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</si>
  <si>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</si>
  <si>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</si>
  <si>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</si>
  <si>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</si>
  <si>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</si>
  <si>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</si>
  <si>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</si>
  <si>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</si>
  <si>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</si>
  <si>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</si>
  <si>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</si>
  <si>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</si>
  <si>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</si>
  <si>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</si>
  <si>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</si>
  <si>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</si>
  <si>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</si>
  <si>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</si>
  <si>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</si>
  <si>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</si>
  <si>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</si>
  <si>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</si>
  <si>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</si>
  <si>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</si>
  <si>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</si>
  <si>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</si>
  <si>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</si>
  <si>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</si>
  <si>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</si>
  <si>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</si>
  <si>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</si>
  <si>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</si>
  <si>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</si>
  <si>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</si>
  <si>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</si>
  <si>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</si>
  <si>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</si>
  <si>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</si>
  <si>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</si>
  <si>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</si>
  <si>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</si>
  <si>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</si>
  <si>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</si>
  <si>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</si>
  <si>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</si>
  <si>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</si>
  <si>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</si>
  <si>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</si>
  <si>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</si>
  <si>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</si>
  <si>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</si>
  <si>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</si>
  <si>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</si>
  <si>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</si>
  <si>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</si>
  <si>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</si>
  <si>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</si>
  <si>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</si>
  <si>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</si>
  <si>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</si>
  <si>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</si>
  <si>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</si>
  <si>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</si>
  <si>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</si>
  <si>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</si>
  <si>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</si>
  <si>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</si>
  <si>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</si>
  <si>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</si>
  <si>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</si>
  <si>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</si>
  <si>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</si>
  <si>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</si>
  <si>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</si>
  <si>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</si>
  <si>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</si>
  <si>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</si>
  <si>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</si>
  <si>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</si>
  <si>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</si>
  <si>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</si>
  <si>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</si>
  <si>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</si>
  <si>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</si>
  <si>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</si>
  <si>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</si>
  <si>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</si>
  <si>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</si>
  <si>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</si>
  <si>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</si>
  <si>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</si>
  <si>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</si>
  <si>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</si>
  <si>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</si>
  <si>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</si>
  <si>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</si>
  <si>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</si>
  <si>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</si>
  <si>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</si>
  <si>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</si>
  <si>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</si>
  <si>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</si>
  <si>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</si>
  <si>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</si>
  <si>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</si>
  <si>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</si>
  <si>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</si>
  <si>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</si>
  <si>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</si>
  <si>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</si>
  <si>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</si>
  <si>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</si>
  <si>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</si>
  <si>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</si>
  <si>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</si>
  <si>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</si>
  <si>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</si>
  <si>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</si>
  <si>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</si>
  <si>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</si>
  <si>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</si>
  <si>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</si>
  <si>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</si>
  <si>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</si>
  <si>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</si>
  <si>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</si>
  <si>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</si>
  <si>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</si>
  <si>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</si>
  <si>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</si>
  <si>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</si>
  <si>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</si>
  <si>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</si>
  <si>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</si>
  <si>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</si>
  <si>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</si>
  <si>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</si>
  <si>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</si>
  <si>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</si>
  <si>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</si>
  <si>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</si>
  <si>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</si>
  <si>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</si>
  <si>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</si>
  <si>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</si>
  <si>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</si>
  <si>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</si>
  <si>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</si>
  <si>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</si>
  <si>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</si>
  <si>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</si>
  <si>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</si>
  <si>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</si>
  <si>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</si>
  <si>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</si>
  <si>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</si>
  <si>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</si>
  <si>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</si>
  <si>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</si>
  <si>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</si>
  <si>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</si>
  <si>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</si>
  <si>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</si>
  <si>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</si>
  <si>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</si>
  <si>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</si>
  <si>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</si>
  <si>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</si>
  <si>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</si>
  <si>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</si>
  <si>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</si>
  <si>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</si>
  <si>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</si>
  <si>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</si>
  <si>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</si>
  <si>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</si>
  <si>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</si>
  <si>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</si>
  <si>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</si>
  <si>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</si>
  <si>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</si>
  <si>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</si>
  <si>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</si>
  <si>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</si>
  <si>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</si>
  <si>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</si>
  <si>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</si>
  <si>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</si>
  <si>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</si>
  <si>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</si>
  <si>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</si>
  <si>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</si>
  <si>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</si>
  <si>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</si>
  <si>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</si>
  <si>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</si>
  <si>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</si>
  <si>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</si>
  <si>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</si>
  <si>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</si>
  <si>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</si>
  <si>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</si>
  <si>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</si>
  <si>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</si>
  <si>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</si>
  <si>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</si>
  <si>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</si>
  <si>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</si>
  <si>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</si>
  <si>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</si>
  <si>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</si>
  <si>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</si>
  <si>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</si>
  <si>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</si>
  <si>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</si>
  <si>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</si>
  <si>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</si>
  <si>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</si>
  <si>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</si>
  <si>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</si>
  <si>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</si>
  <si>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</si>
  <si>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</si>
  <si>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</si>
  <si>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</si>
  <si>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</si>
  <si>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</si>
  <si>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</si>
  <si>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</si>
  <si>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</si>
  <si>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</si>
  <si>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</si>
  <si>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</si>
  <si>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</si>
  <si>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</si>
  <si>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</si>
  <si>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</si>
  <si>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</si>
  <si>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</si>
  <si>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</si>
  <si>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</si>
  <si>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</si>
  <si>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</si>
  <si>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</si>
  <si>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</si>
  <si>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</si>
  <si>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</si>
  <si>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</si>
  <si>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</si>
  <si>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</si>
  <si>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</si>
  <si>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</si>
  <si>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</si>
  <si>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</si>
  <si>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</si>
  <si>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</si>
  <si>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</si>
  <si>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</si>
  <si>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</si>
  <si>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</si>
  <si>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</si>
  <si>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</si>
  <si>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</si>
  <si>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</si>
  <si>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</si>
  <si>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</si>
  <si>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</si>
  <si>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</si>
  <si>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</si>
  <si>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</si>
  <si>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</si>
  <si>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</si>
  <si>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</si>
  <si>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</si>
  <si>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</si>
  <si>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</si>
  <si>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</si>
  <si>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</si>
  <si>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</si>
  <si>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</si>
  <si>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</si>
  <si>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</si>
  <si>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</si>
  <si>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</si>
  <si>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</si>
  <si>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</si>
  <si>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</si>
  <si>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</si>
  <si>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</si>
  <si>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</si>
  <si>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</si>
  <si>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</si>
  <si>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</si>
  <si>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</si>
  <si>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</si>
  <si>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</si>
  <si>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</si>
  <si>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</si>
  <si>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</si>
  <si>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</si>
  <si>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</si>
  <si>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</si>
  <si>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</si>
  <si>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</si>
  <si>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</si>
  <si>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</si>
  <si>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</si>
  <si>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</si>
  <si>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</si>
  <si>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</si>
  <si>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</si>
  <si>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</si>
  <si>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</si>
  <si>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</si>
  <si>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</si>
  <si>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</si>
  <si>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</si>
  <si>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</si>
  <si>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</si>
  <si>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</si>
  <si>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</si>
  <si>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</si>
  <si>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</si>
  <si>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</si>
  <si>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</si>
  <si>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</si>
  <si>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</si>
  <si>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</si>
  <si>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</si>
  <si>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</si>
  <si>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</si>
  <si>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</si>
  <si>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</si>
  <si>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</si>
  <si>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</si>
  <si>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</si>
  <si>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</si>
  <si>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</si>
  <si>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</si>
  <si>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</si>
  <si>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</si>
  <si>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</si>
  <si>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</si>
  <si>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</si>
  <si>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</si>
  <si>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</si>
  <si>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</si>
  <si>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</si>
  <si>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</si>
  <si>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</si>
  <si>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</si>
  <si>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</si>
  <si>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</si>
  <si>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</si>
  <si>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</si>
  <si>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</si>
  <si>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</si>
  <si>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</si>
  <si>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</si>
  <si>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</si>
  <si>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</si>
  <si>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</si>
  <si>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</si>
  <si>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</si>
  <si>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</si>
  <si>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</si>
  <si>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</si>
  <si>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</si>
  <si>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</si>
  <si>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</si>
  <si>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</si>
  <si>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</si>
  <si>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</si>
  <si>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</si>
  <si>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</si>
  <si>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</si>
  <si>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</si>
  <si>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</si>
  <si>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</si>
  <si>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</si>
  <si>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</si>
  <si>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</si>
  <si>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</si>
  <si>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</si>
  <si>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</si>
  <si>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</si>
  <si>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</si>
  <si>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</si>
  <si>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</si>
  <si>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</si>
  <si>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</si>
  <si>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</si>
  <si>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</si>
  <si>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</si>
  <si>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</si>
  <si>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</si>
  <si>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</si>
  <si>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</si>
  <si>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</si>
  <si>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</si>
  <si>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</si>
  <si>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</si>
  <si>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</si>
  <si>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</si>
  <si>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</si>
  <si>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</si>
  <si>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</si>
  <si>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</si>
  <si>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</si>
  <si>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</si>
  <si>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</si>
  <si>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</si>
  <si>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</si>
  <si>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</si>
  <si>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</si>
  <si>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</si>
  <si>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</si>
  <si>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</si>
  <si>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</si>
  <si>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</si>
  <si>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</si>
  <si>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</si>
  <si>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</si>
  <si>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</si>
  <si>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</si>
  <si>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</si>
  <si>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</si>
  <si>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</si>
  <si>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</si>
  <si>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</si>
  <si>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</si>
  <si>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</si>
  <si>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</si>
  <si>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</si>
  <si>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</si>
  <si>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</si>
  <si>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</si>
  <si>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</si>
  <si>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</si>
  <si>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</si>
  <si>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</si>
  <si>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</si>
  <si>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</si>
  <si>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</si>
  <si>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</si>
  <si>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</si>
  <si>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</si>
  <si>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</si>
  <si>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</si>
  <si>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</si>
  <si>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</si>
  <si>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</si>
  <si>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</si>
  <si>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</si>
  <si>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</si>
  <si>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</si>
  <si>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</si>
  <si>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</si>
  <si>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</si>
  <si>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</si>
  <si>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</si>
  <si>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</si>
  <si>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</si>
  <si>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</si>
  <si>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</si>
  <si>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</si>
  <si>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</si>
  <si>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</si>
  <si>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</si>
  <si>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</si>
  <si>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</si>
  <si>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</si>
  <si>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</si>
  <si>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</si>
  <si>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</si>
  <si>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</si>
  <si>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</si>
  <si>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</si>
  <si>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</si>
  <si>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</si>
  <si>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</si>
  <si>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</si>
  <si>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</si>
  <si>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</si>
  <si>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</si>
  <si>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</si>
  <si>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</si>
  <si>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</si>
  <si>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</si>
  <si>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</si>
  <si>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</si>
  <si>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</si>
  <si>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</si>
  <si>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</si>
  <si>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</si>
  <si>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</si>
  <si>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</si>
  <si>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</si>
  <si>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</si>
  <si>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</si>
  <si>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</si>
  <si>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</si>
  <si>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</si>
  <si>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</si>
  <si>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</si>
  <si>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</si>
  <si>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</si>
  <si>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</si>
  <si>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</si>
  <si>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</si>
  <si>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</si>
  <si>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</si>
  <si>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</si>
  <si>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</si>
  <si>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</si>
  <si>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</si>
  <si>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</si>
  <si>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</si>
  <si>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</si>
  <si>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</si>
  <si>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</si>
  <si>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</si>
  <si>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</si>
  <si>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</si>
  <si>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</si>
  <si>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</si>
  <si>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</si>
  <si>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</si>
  <si>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</si>
  <si>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</si>
  <si>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</si>
  <si>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</si>
  <si>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</si>
  <si>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</si>
  <si>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</si>
  <si>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</si>
  <si>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</si>
  <si>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</si>
  <si>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</si>
  <si>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</si>
  <si>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</si>
  <si>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</si>
  <si>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</si>
  <si>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</si>
  <si>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</si>
  <si>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</si>
  <si>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</si>
  <si>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</si>
  <si>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</si>
  <si>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</si>
  <si>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</si>
  <si>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</si>
  <si>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</si>
  <si>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</si>
  <si>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</si>
  <si>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</si>
  <si>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</si>
  <si>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</si>
  <si>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</si>
  <si>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</si>
  <si>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</si>
  <si>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</si>
  <si>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</si>
  <si>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</si>
  <si>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</si>
  <si>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</si>
  <si>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</si>
  <si>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</si>
  <si>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</si>
  <si>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</si>
  <si>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</si>
  <si>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</si>
  <si>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</si>
  <si>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</si>
  <si>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</si>
  <si>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</si>
  <si>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</si>
  <si>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</si>
  <si>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</si>
  <si>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</si>
  <si>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</si>
  <si>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</si>
  <si>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</si>
  <si>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</si>
  <si>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</si>
  <si>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</si>
  <si>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</si>
  <si>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</si>
  <si>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</si>
  <si>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</si>
  <si>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</si>
  <si>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</si>
  <si>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</si>
  <si>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</si>
  <si>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</si>
  <si>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</si>
  <si>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</si>
  <si>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</si>
  <si>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</si>
  <si>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</si>
  <si>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</si>
  <si>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</si>
  <si>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</si>
  <si>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</si>
  <si>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</si>
  <si>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</si>
  <si>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</si>
  <si>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</si>
  <si>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</si>
  <si>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</si>
  <si>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</si>
  <si>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</si>
  <si>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</si>
  <si>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</si>
  <si>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</si>
  <si>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</si>
  <si>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</si>
  <si>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</si>
  <si>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</si>
  <si>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</si>
  <si>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</si>
  <si>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</si>
  <si>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</si>
  <si>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</si>
  <si>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</si>
  <si>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</si>
  <si>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</si>
  <si>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</si>
  <si>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</si>
  <si>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</si>
  <si>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</si>
  <si>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</si>
  <si>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</si>
  <si>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</si>
  <si>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</si>
  <si>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</si>
  <si>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</si>
  <si>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</si>
  <si>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</si>
  <si>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</si>
  <si>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</si>
  <si>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</si>
  <si>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</si>
  <si>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</si>
  <si>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</si>
  <si>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</si>
  <si>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</si>
  <si>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</si>
  <si>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</si>
  <si>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</si>
  <si>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</si>
  <si>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</si>
  <si>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</si>
  <si>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</si>
  <si>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</si>
  <si>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</si>
  <si>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</si>
  <si>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</si>
  <si>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</si>
  <si>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</si>
  <si>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</si>
  <si>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</si>
  <si>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</si>
  <si>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</si>
  <si>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</si>
  <si>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</si>
  <si>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</si>
  <si>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</si>
  <si>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</si>
  <si>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</si>
  <si>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</si>
  <si>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</si>
  <si>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</si>
  <si>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</si>
  <si>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</si>
  <si>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</si>
  <si>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</si>
  <si>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</si>
  <si>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</si>
  <si>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</si>
  <si>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</si>
  <si>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</si>
  <si>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</si>
  <si>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</si>
  <si>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</si>
  <si>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</si>
  <si>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</si>
  <si>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</si>
  <si>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</si>
  <si>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</si>
  <si>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</si>
  <si>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</si>
  <si>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</si>
  <si>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</si>
  <si>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</si>
  <si>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</si>
  <si>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</si>
  <si>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</si>
  <si>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</si>
  <si>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</si>
  <si>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</si>
  <si>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</si>
  <si>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</si>
  <si>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</si>
  <si>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</si>
  <si>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</si>
  <si>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</si>
  <si>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</si>
  <si>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</si>
  <si>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</si>
  <si>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</si>
  <si>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</si>
  <si>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</si>
  <si>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</si>
  <si>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</si>
  <si>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</si>
  <si>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</si>
  <si>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</si>
  <si>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</si>
  <si>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</si>
  <si>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</si>
  <si>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</si>
  <si>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</si>
  <si>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</si>
  <si>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</si>
  <si>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</si>
  <si>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</si>
  <si>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</si>
  <si>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</si>
  <si>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</si>
  <si>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</si>
  <si>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</si>
  <si>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</si>
  <si>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</si>
  <si>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</si>
  <si>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</si>
  <si>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</si>
  <si>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</si>
  <si>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</si>
  <si>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</si>
  <si>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</si>
  <si>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</si>
  <si>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</si>
  <si>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</si>
  <si>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</si>
  <si>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</si>
  <si>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</si>
  <si>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</si>
  <si>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</si>
  <si>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</si>
  <si>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</si>
  <si>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</si>
  <si>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</si>
  <si>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</si>
  <si>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</si>
  <si>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</si>
  <si>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</si>
  <si>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</si>
  <si>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</si>
  <si>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</si>
  <si>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</si>
  <si>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</si>
  <si>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</si>
  <si>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</si>
  <si>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</si>
  <si>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</si>
  <si>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</si>
  <si>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</si>
  <si>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</si>
  <si>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</si>
  <si>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</si>
  <si>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</si>
  <si>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</si>
  <si>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</si>
  <si>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</si>
  <si>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</si>
  <si>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</si>
  <si>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</si>
  <si>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</si>
  <si>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</si>
  <si>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</si>
  <si>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</si>
  <si>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</si>
  <si>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</si>
  <si>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</si>
  <si>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</si>
  <si>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</si>
  <si>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</si>
  <si>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</si>
  <si>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</si>
  <si>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</si>
  <si>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</si>
  <si>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</si>
  <si>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</si>
  <si>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</si>
  <si>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</si>
  <si>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</si>
  <si>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</si>
  <si>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</si>
  <si>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</si>
  <si>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</si>
  <si>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</si>
  <si>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</si>
  <si>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</si>
  <si>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</si>
  <si>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</si>
  <si>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</si>
  <si>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</si>
  <si>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</si>
  <si>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</si>
  <si>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</si>
  <si>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</si>
  <si>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</si>
  <si>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</si>
  <si>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</si>
  <si>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</si>
  <si>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</si>
  <si>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</si>
  <si>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</si>
  <si>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</si>
  <si>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</si>
  <si>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</si>
  <si>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</si>
  <si>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</si>
  <si>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</si>
  <si>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</si>
  <si>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</si>
  <si>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</si>
  <si>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</si>
  <si>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</si>
  <si>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</si>
  <si>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</si>
  <si>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</si>
  <si>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</si>
  <si>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</si>
  <si>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</si>
  <si>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</si>
  <si>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</si>
  <si>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</si>
  <si>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</si>
  <si>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</si>
  <si>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</si>
  <si>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</si>
  <si>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</si>
  <si>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</si>
  <si>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</si>
  <si>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</si>
  <si>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</si>
  <si>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</si>
  <si>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</si>
  <si>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</si>
  <si>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</si>
  <si>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</si>
  <si>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</si>
  <si>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</si>
  <si>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</si>
  <si>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</si>
  <si>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</si>
  <si>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</si>
  <si>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</si>
  <si>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</si>
  <si>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</si>
  <si>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</si>
  <si>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</si>
  <si>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</si>
  <si>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</si>
  <si>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</si>
  <si>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</si>
  <si>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</si>
  <si>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</si>
  <si>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</si>
  <si>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</si>
  <si>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</si>
  <si>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</si>
  <si>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</si>
  <si>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</si>
  <si>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</si>
  <si>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</si>
  <si>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</si>
  <si>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</si>
  <si>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</si>
  <si>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</si>
  <si>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</si>
  <si>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</si>
  <si>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</si>
  <si>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</si>
  <si>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</si>
  <si>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</si>
  <si>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</si>
  <si>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</si>
  <si>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</si>
  <si>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</si>
  <si>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</si>
  <si>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</si>
  <si>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</si>
  <si>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</si>
  <si>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</si>
  <si>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</si>
  <si>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</si>
  <si>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</si>
  <si>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</si>
  <si>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</si>
  <si>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</si>
  <si>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</si>
  <si>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</si>
  <si>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</si>
  <si>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</si>
  <si>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</si>
  <si>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</si>
  <si>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</si>
  <si>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</si>
  <si>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</si>
  <si>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</si>
  <si>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</si>
  <si>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</si>
  <si>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</si>
  <si>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</si>
  <si>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</si>
  <si>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</si>
  <si>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</si>
  <si>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</si>
  <si>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</si>
  <si>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</si>
  <si>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</si>
  <si>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</si>
  <si>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</si>
  <si>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</si>
  <si>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</si>
  <si>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</si>
  <si>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</si>
  <si>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</si>
  <si>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</si>
  <si>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</si>
  <si>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</si>
  <si>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</si>
  <si>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</si>
  <si>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</si>
  <si>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</si>
  <si>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</si>
  <si>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</si>
  <si>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</si>
  <si>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</si>
  <si>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</si>
  <si>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</si>
  <si>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</si>
  <si>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</si>
  <si>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</si>
  <si>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</si>
  <si>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</si>
  <si>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</si>
  <si>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</si>
  <si>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</si>
  <si>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</si>
  <si>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</si>
  <si>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</si>
  <si>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</si>
  <si>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</si>
  <si>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</si>
  <si>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</si>
  <si>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</si>
  <si>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</si>
  <si>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</si>
  <si>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</si>
  <si>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</si>
  <si>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</si>
  <si>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</si>
  <si>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</si>
  <si>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</si>
  <si>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</si>
  <si>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</si>
  <si>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</si>
  <si>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</si>
  <si>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</si>
  <si>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</si>
  <si>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</si>
  <si>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</si>
  <si>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</si>
  <si>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</si>
  <si>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</si>
  <si>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</si>
  <si>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</si>
  <si>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</si>
  <si>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</si>
  <si>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</si>
  <si>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</si>
  <si>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</si>
  <si>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</si>
  <si>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</si>
  <si>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</si>
  <si>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</si>
  <si>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</si>
  <si>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</si>
  <si>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</si>
  <si>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</si>
  <si>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</si>
  <si>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</si>
  <si>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</si>
  <si>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</si>
  <si>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</si>
  <si>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</si>
  <si>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</si>
  <si>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</si>
  <si>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</si>
  <si>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</si>
  <si>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</si>
  <si>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</si>
  <si>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</si>
  <si>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</si>
  <si>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</si>
  <si>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</si>
  <si>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</si>
  <si>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</si>
  <si>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</si>
  <si>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</si>
  <si>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</si>
  <si>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</si>
  <si>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</si>
  <si>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</si>
  <si>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</si>
  <si>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</si>
  <si>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</si>
  <si>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</si>
  <si>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</si>
  <si>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</si>
  <si>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</si>
  <si>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</si>
  <si>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</si>
  <si>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</si>
  <si>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</si>
  <si>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</si>
  <si>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</si>
  <si>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</si>
  <si>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</si>
  <si>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</si>
  <si>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</si>
  <si>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</si>
  <si>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</si>
  <si>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</si>
  <si>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</si>
  <si>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</si>
  <si>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</si>
  <si>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</si>
  <si>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</si>
  <si>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</si>
  <si>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</si>
  <si>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</si>
  <si>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</si>
  <si>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</si>
  <si>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</si>
  <si>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</si>
  <si>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</si>
  <si>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</si>
  <si>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</si>
  <si>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</si>
  <si>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</si>
  <si>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</si>
  <si>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</si>
  <si>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</si>
  <si>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</si>
  <si>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</si>
  <si>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</si>
  <si>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</si>
  <si>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</si>
  <si>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</si>
  <si>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</si>
  <si>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</si>
  <si>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</si>
  <si>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</si>
  <si>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</si>
  <si>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</si>
  <si>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</si>
  <si>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</si>
  <si>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</si>
  <si>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</si>
  <si>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</si>
  <si>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</si>
  <si>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</si>
  <si>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</si>
  <si>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</si>
  <si>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</si>
  <si>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</si>
  <si>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</si>
  <si>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</si>
  <si>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</si>
  <si>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</si>
  <si>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</si>
  <si>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</si>
  <si>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</si>
  <si>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</si>
  <si>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</si>
  <si>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</si>
  <si>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</si>
  <si>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</si>
  <si>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</si>
  <si>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</si>
  <si>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</si>
  <si>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</si>
  <si>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</si>
  <si>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</si>
  <si>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</si>
  <si>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</si>
  <si>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</si>
  <si>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</si>
  <si>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</si>
  <si>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</si>
  <si>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</si>
  <si>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</si>
  <si>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</si>
  <si>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</si>
  <si>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</si>
  <si>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</si>
  <si>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</si>
  <si>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</si>
  <si>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</si>
  <si>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</si>
  <si>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</si>
  <si>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</si>
  <si>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</si>
  <si>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</si>
  <si>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</si>
  <si>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</si>
  <si>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</si>
  <si>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</si>
  <si>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</si>
  <si>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</si>
  <si>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</si>
  <si>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</si>
  <si>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</si>
  <si>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</si>
  <si>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</si>
  <si>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</si>
  <si>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</si>
  <si>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</si>
  <si>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</si>
  <si>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</si>
  <si>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</si>
  <si>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</si>
  <si>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</si>
  <si>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</si>
  <si>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</si>
  <si>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</si>
  <si>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</si>
  <si>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</si>
  <si>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</si>
  <si>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</si>
  <si>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</si>
  <si>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</si>
  <si>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</si>
  <si>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</si>
  <si>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</si>
  <si>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</si>
  <si>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</si>
  <si>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</si>
  <si>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</si>
  <si>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</si>
  <si>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</si>
  <si>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</si>
  <si>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</si>
  <si>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</si>
  <si>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</si>
  <si>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</si>
  <si>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</si>
  <si>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</si>
  <si>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</si>
  <si>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</si>
  <si>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</si>
  <si>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</si>
  <si>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</si>
  <si>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</si>
  <si>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</si>
  <si>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</si>
  <si>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</si>
  <si>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</si>
  <si>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</si>
  <si>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</si>
  <si>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</si>
  <si>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</si>
  <si>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</si>
  <si>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</si>
  <si>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</si>
  <si>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</si>
  <si>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</si>
  <si>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</si>
  <si>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</si>
  <si>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</si>
  <si>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</si>
  <si>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</si>
  <si>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</si>
  <si>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</si>
  <si>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</si>
  <si>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</si>
  <si>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</si>
  <si>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</si>
  <si>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</si>
  <si>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</si>
  <si>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</si>
  <si>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</si>
  <si>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</si>
  <si>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</si>
  <si>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</si>
  <si>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</si>
  <si>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</si>
  <si>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</si>
  <si>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</si>
  <si>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</si>
  <si>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</si>
  <si>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</si>
  <si>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</si>
  <si>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</si>
  <si>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</si>
  <si>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</si>
  <si>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</si>
  <si>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</si>
  <si>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</si>
  <si>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</si>
  <si>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</si>
  <si>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</si>
  <si>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</si>
  <si>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</si>
  <si>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</si>
  <si>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</si>
  <si>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</si>
  <si>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</si>
  <si>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</si>
  <si>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</si>
  <si>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</si>
  <si>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</si>
  <si>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</si>
  <si>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</si>
  <si>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</si>
  <si>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</si>
  <si>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</si>
  <si>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</si>
  <si>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</si>
  <si>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</si>
  <si>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</si>
  <si>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</si>
  <si>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</si>
  <si>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</si>
  <si>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</si>
  <si>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</si>
  <si>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</si>
  <si>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</si>
  <si>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</si>
  <si>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</si>
  <si>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</si>
  <si>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</si>
  <si>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</si>
  <si>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</si>
  <si>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</si>
  <si>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</si>
  <si>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</si>
  <si>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</si>
  <si>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</si>
  <si>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</si>
  <si>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</si>
  <si>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</si>
  <si>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</si>
  <si>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</si>
  <si>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</si>
  <si>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</si>
  <si>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</si>
  <si>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</si>
  <si>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</si>
  <si>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</si>
  <si>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</si>
  <si>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</si>
  <si>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</si>
  <si>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</si>
  <si>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</si>
  <si>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</si>
  <si>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</si>
  <si>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</si>
  <si>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</si>
  <si>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</si>
  <si>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</si>
  <si>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</si>
  <si>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</si>
  <si>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</si>
  <si>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</si>
  <si>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</si>
  <si>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</si>
  <si>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</si>
  <si>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</si>
  <si>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</si>
  <si>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</si>
  <si>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</si>
  <si>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</si>
  <si>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</si>
  <si>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</si>
  <si>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</si>
  <si>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</si>
  <si>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</si>
  <si>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</si>
  <si>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</si>
  <si>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</si>
  <si>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</si>
  <si>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</si>
  <si>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</si>
  <si>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</si>
  <si>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</si>
  <si>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</si>
  <si>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</si>
  <si>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</si>
  <si>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</si>
  <si>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</si>
  <si>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</si>
  <si>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</si>
  <si>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</si>
  <si>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</si>
  <si>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</si>
  <si>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</si>
  <si>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</si>
  <si>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</si>
  <si>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</si>
  <si>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</si>
  <si>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</si>
  <si>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</si>
  <si>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</si>
  <si>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</si>
  <si>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</si>
  <si>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</si>
  <si>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</si>
  <si>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</si>
  <si>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</si>
  <si>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</si>
  <si>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</si>
  <si>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</si>
  <si>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</si>
  <si>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</si>
  <si>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</si>
  <si>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</si>
  <si>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</si>
  <si>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</si>
  <si>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</si>
  <si>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</si>
  <si>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</si>
  <si>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</si>
  <si>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</si>
  <si>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</si>
  <si>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</si>
  <si>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</si>
  <si>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</si>
  <si>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</si>
  <si>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</si>
  <si>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</si>
  <si>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</si>
  <si>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</si>
  <si>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</si>
  <si>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</si>
  <si>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</si>
  <si>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</si>
  <si>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</si>
  <si>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</si>
  <si>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</si>
  <si>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</si>
  <si>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</si>
  <si>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</si>
  <si>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</si>
  <si>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</si>
  <si>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</si>
  <si>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</si>
  <si>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</si>
  <si>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</si>
  <si>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</si>
  <si>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</si>
  <si>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</si>
  <si>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</si>
  <si>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</si>
  <si>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</si>
  <si>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</si>
  <si>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</si>
  <si>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</si>
  <si>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</si>
  <si>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</si>
  <si>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</si>
  <si>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</si>
  <si>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</si>
  <si>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</si>
  <si>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</si>
  <si>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</si>
  <si>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</si>
  <si>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</si>
  <si>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</si>
  <si>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</si>
  <si>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</si>
  <si>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</si>
  <si>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</si>
  <si>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</si>
  <si>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</si>
  <si>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</si>
  <si>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</si>
  <si>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</si>
  <si>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</si>
  <si>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</si>
  <si>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</si>
  <si>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</si>
  <si>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</si>
  <si>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</si>
  <si>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</si>
  <si>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</si>
  <si>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</si>
  <si>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</si>
  <si>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</si>
  <si>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</si>
  <si>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</si>
  <si>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</si>
  <si>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</si>
  <si>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</si>
  <si>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</si>
  <si>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</si>
  <si>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</si>
  <si>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</si>
  <si>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</si>
  <si>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</si>
  <si>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</si>
  <si>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</si>
  <si>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</si>
  <si>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</si>
  <si>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</si>
  <si>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</si>
  <si>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</si>
  <si>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</si>
  <si>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</si>
  <si>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</si>
  <si>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</si>
  <si>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</si>
  <si>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</si>
  <si>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</si>
  <si>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</si>
  <si>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</si>
  <si>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</si>
  <si>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</si>
  <si>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</si>
  <si>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</si>
  <si>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</si>
  <si>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</si>
  <si>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</si>
  <si>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</si>
  <si>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</si>
  <si>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</si>
  <si>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</si>
  <si>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</si>
  <si>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</si>
  <si>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</si>
  <si>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</si>
  <si>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</si>
  <si>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</si>
  <si>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</si>
  <si>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</si>
  <si>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</si>
  <si>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</si>
  <si>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</si>
  <si>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</si>
  <si>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</si>
  <si>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</si>
  <si>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</si>
  <si>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</si>
  <si>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</si>
  <si>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</si>
  <si>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</si>
  <si>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</si>
  <si>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</si>
  <si>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</si>
  <si>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</si>
  <si>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</si>
  <si>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</si>
  <si>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</si>
  <si>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</si>
  <si>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</si>
  <si>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</si>
  <si>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</si>
  <si>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</si>
  <si>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</si>
  <si>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</si>
  <si>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</si>
  <si>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</si>
  <si>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</si>
  <si>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</si>
  <si>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</si>
  <si>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</si>
  <si>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</si>
  <si>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</si>
  <si>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</si>
  <si>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</si>
  <si>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</si>
  <si>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</si>
  <si>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</si>
  <si>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</si>
  <si>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</si>
  <si>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</si>
  <si>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</si>
  <si>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</si>
  <si>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</si>
  <si>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</si>
  <si>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</si>
  <si>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</si>
  <si>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</si>
  <si>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</si>
  <si>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</si>
  <si>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</si>
  <si>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</si>
  <si>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</si>
  <si>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</si>
  <si>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</si>
  <si>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</si>
  <si>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</si>
  <si>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</si>
  <si>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</si>
  <si>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</si>
  <si>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</si>
  <si>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</si>
  <si>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</si>
  <si>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</si>
  <si>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</si>
  <si>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</si>
  <si>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</si>
  <si>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</si>
  <si>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</si>
  <si>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</si>
  <si>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</si>
  <si>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</si>
  <si>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</si>
  <si>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</si>
  <si>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</si>
  <si>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</si>
  <si>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</si>
  <si>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</si>
  <si>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</si>
  <si>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</si>
  <si>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</si>
  <si>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</si>
  <si>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</si>
  <si>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</si>
  <si>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</si>
  <si>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</si>
  <si>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</si>
  <si>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</si>
  <si>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</si>
  <si>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</si>
  <si>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</si>
  <si>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</si>
  <si>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</si>
  <si>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</si>
  <si>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</si>
  <si>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</si>
  <si>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</si>
  <si>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</si>
  <si>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</si>
  <si>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</si>
  <si>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</si>
  <si>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</si>
  <si>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</si>
  <si>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</si>
  <si>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</si>
  <si>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</si>
  <si>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</si>
  <si>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</si>
  <si>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</si>
  <si>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</si>
  <si>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</si>
  <si>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</si>
  <si>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</si>
  <si>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</si>
  <si>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</si>
  <si>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</si>
  <si>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</si>
  <si>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</si>
  <si>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</si>
  <si>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</si>
  <si>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</si>
  <si>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</si>
  <si>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</si>
  <si>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</si>
  <si>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</si>
  <si>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</si>
  <si>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</si>
  <si>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</si>
  <si>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</si>
  <si>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</si>
  <si>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</si>
  <si>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</si>
  <si>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</si>
  <si>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</si>
  <si>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</si>
  <si>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</si>
  <si>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</si>
  <si>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</si>
  <si>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</si>
  <si>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</si>
  <si>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</si>
  <si>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</si>
  <si>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</si>
  <si>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</si>
  <si>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</si>
  <si>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</si>
  <si>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</si>
  <si>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</si>
  <si>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</si>
  <si>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</si>
  <si>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</si>
  <si>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</si>
  <si>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</si>
  <si>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</si>
  <si>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</si>
  <si>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</si>
  <si>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</si>
  <si>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</si>
  <si>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</si>
  <si>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</si>
  <si>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</si>
  <si>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</si>
  <si>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</si>
  <si>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</si>
  <si>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</si>
  <si>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</si>
  <si>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</si>
  <si>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</si>
  <si>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</si>
  <si>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</si>
  <si>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</si>
  <si>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</si>
  <si>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</si>
  <si>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</si>
  <si>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</si>
  <si>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</si>
  <si>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</si>
  <si>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</si>
  <si>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</si>
  <si>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</si>
  <si>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</si>
  <si>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</si>
  <si>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</si>
  <si>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</si>
  <si>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</si>
  <si>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</si>
  <si>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</si>
  <si>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</si>
  <si>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</si>
  <si>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</si>
  <si>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</si>
  <si>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</si>
  <si>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</si>
  <si>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</si>
  <si>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</si>
  <si>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</si>
  <si>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</si>
  <si>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</si>
  <si>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</si>
  <si>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</si>
  <si>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</si>
  <si>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</si>
  <si>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</si>
  <si>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</si>
  <si>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</si>
  <si>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</si>
  <si>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</si>
  <si>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</si>
  <si>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</si>
  <si>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</si>
  <si>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</si>
  <si>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</si>
  <si>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</si>
  <si>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</si>
  <si>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</si>
  <si>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</si>
  <si>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</si>
  <si>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</si>
  <si>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</si>
  <si>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</si>
  <si>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</si>
  <si>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</si>
  <si>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</si>
  <si>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</si>
  <si>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</si>
  <si>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</si>
  <si>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</si>
  <si>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</si>
  <si>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</si>
  <si>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</si>
  <si>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</si>
  <si>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</si>
  <si>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</si>
  <si>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</si>
  <si>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</si>
  <si>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</si>
  <si>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</si>
  <si>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</si>
  <si>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</si>
  <si>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</si>
  <si>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</si>
  <si>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</si>
  <si>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</si>
  <si>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</si>
  <si>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</si>
  <si>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</si>
  <si>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</si>
  <si>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</si>
  <si>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</si>
  <si>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</si>
  <si>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</si>
  <si>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</si>
  <si>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</si>
  <si>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</si>
  <si>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</si>
  <si>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</si>
  <si>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</si>
  <si>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</si>
  <si>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</si>
  <si>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</si>
  <si>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</si>
  <si>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</si>
  <si>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</si>
  <si>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</si>
  <si>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</si>
  <si>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</si>
  <si>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</si>
  <si>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</si>
  <si>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</si>
  <si>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</si>
  <si>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</si>
  <si>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</si>
  <si>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</si>
  <si>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</si>
  <si>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</si>
  <si>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</si>
  <si>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</si>
  <si>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</si>
  <si>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</si>
  <si>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</si>
  <si>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</si>
  <si>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</si>
  <si>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</si>
  <si>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</si>
  <si>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</si>
  <si>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</si>
  <si>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</si>
  <si>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</si>
  <si>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</si>
  <si>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</si>
  <si>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</si>
  <si>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</si>
  <si>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</si>
  <si>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</si>
  <si>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</si>
  <si>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</si>
  <si>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</si>
  <si>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</si>
  <si>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</si>
  <si>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</si>
  <si>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</si>
  <si>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</si>
  <si>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</si>
  <si>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</si>
  <si>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</si>
  <si>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</si>
  <si>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</si>
  <si>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</si>
  <si>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</si>
  <si>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</si>
  <si>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</si>
  <si>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</si>
  <si>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</si>
  <si>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</si>
  <si>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</si>
  <si>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</si>
  <si>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</si>
  <si>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</si>
  <si>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</si>
  <si>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</si>
  <si>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</si>
  <si>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</si>
  <si>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</si>
  <si>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</si>
  <si>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</si>
  <si>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</si>
  <si>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</si>
  <si>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</si>
  <si>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</si>
  <si>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</si>
  <si>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</si>
  <si>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</si>
  <si>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</si>
  <si>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</si>
  <si>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</si>
  <si>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</si>
  <si>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</si>
  <si>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</si>
  <si>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</si>
  <si>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</si>
  <si>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</si>
  <si>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</si>
  <si>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</si>
  <si>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</si>
  <si>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</si>
  <si>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</si>
  <si>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</si>
  <si>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</si>
  <si>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</si>
  <si>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</si>
  <si>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</si>
  <si>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</si>
  <si>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</si>
  <si>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</si>
  <si>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</si>
  <si>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</si>
  <si>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</si>
  <si>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</si>
  <si>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</si>
  <si>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</si>
  <si>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</si>
  <si>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</si>
  <si>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</si>
  <si>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</si>
  <si>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</si>
  <si>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</si>
  <si>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</si>
  <si>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</si>
  <si>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</si>
  <si>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</si>
  <si>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</si>
  <si>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</si>
  <si>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</si>
  <si>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</si>
  <si>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</si>
  <si>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</si>
  <si>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</si>
  <si>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</si>
  <si>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</si>
  <si>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</si>
  <si>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</si>
  <si>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</si>
  <si>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</si>
  <si>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</si>
  <si>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</si>
  <si>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</si>
  <si>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</si>
  <si>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</si>
  <si>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</si>
  <si>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</si>
  <si>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</si>
  <si>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</si>
  <si>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</si>
  <si>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</si>
  <si>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</si>
  <si>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</si>
  <si>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</si>
  <si>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</si>
  <si>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</si>
  <si>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</si>
  <si>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</si>
  <si>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</si>
  <si>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</si>
  <si>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</si>
  <si>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</si>
  <si>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</si>
  <si>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</si>
  <si>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</si>
  <si>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</si>
  <si>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</si>
  <si>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</si>
  <si>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</si>
  <si>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</si>
  <si>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</si>
  <si>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</si>
  <si>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</si>
  <si>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</si>
  <si>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</si>
  <si>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</si>
  <si>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</si>
  <si>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</si>
  <si>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</si>
  <si>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</si>
  <si>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</si>
  <si>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</si>
  <si>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</si>
  <si>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</si>
  <si>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</si>
  <si>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</si>
  <si>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</si>
  <si>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</si>
  <si>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</si>
  <si>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</si>
  <si>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</si>
  <si>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</si>
  <si>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</si>
  <si>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</si>
  <si>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</si>
  <si>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</si>
  <si>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</si>
  <si>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</si>
  <si>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</si>
  <si>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</si>
  <si>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</si>
  <si>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</si>
  <si>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</si>
  <si>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</si>
  <si>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</si>
  <si>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</si>
  <si>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</si>
  <si>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</si>
  <si>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</si>
  <si>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</si>
  <si>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</si>
  <si>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</si>
  <si>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</si>
  <si>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</si>
  <si>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</si>
  <si>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</si>
  <si>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</si>
  <si>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</si>
  <si>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</si>
  <si>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</si>
  <si>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</si>
  <si>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</si>
  <si>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</si>
  <si>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</si>
  <si>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</si>
  <si>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</si>
  <si>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</si>
  <si>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</si>
  <si>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</si>
  <si>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</si>
  <si>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</si>
  <si>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</si>
  <si>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</si>
  <si>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</si>
  <si>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</si>
  <si>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</si>
  <si>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</si>
  <si>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</si>
  <si>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</si>
  <si>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</si>
  <si>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</si>
  <si>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</si>
  <si>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</si>
  <si>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</si>
  <si>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</si>
  <si>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</si>
  <si>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</si>
  <si>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</si>
  <si>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</si>
  <si>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</si>
  <si>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</si>
  <si>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</si>
  <si>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</si>
  <si>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</si>
  <si>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</si>
  <si>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</si>
  <si>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</si>
  <si>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</si>
  <si>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</si>
  <si>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</si>
  <si>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</si>
  <si>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</si>
  <si>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</si>
  <si>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</si>
  <si>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</si>
  <si>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</si>
  <si>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</si>
  <si>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</si>
  <si>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</si>
  <si>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</si>
  <si>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</si>
  <si>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</si>
  <si>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</si>
  <si>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</si>
  <si>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</si>
  <si>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</si>
  <si>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</si>
  <si>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</si>
  <si>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</si>
  <si>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</si>
  <si>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</si>
  <si>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</si>
  <si>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</si>
  <si>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</si>
  <si>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</si>
  <si>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</si>
  <si>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</si>
  <si>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</si>
  <si>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</si>
  <si>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</si>
  <si>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</si>
  <si>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</si>
  <si>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</si>
  <si>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</si>
  <si>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</si>
  <si>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</si>
  <si>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</si>
  <si>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</si>
  <si>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</si>
  <si>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</si>
  <si>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</si>
  <si>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</si>
  <si>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</si>
  <si>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</si>
  <si>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</si>
  <si>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</si>
  <si>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</si>
  <si>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</si>
  <si>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</si>
  <si>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</si>
  <si>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</si>
  <si>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</si>
  <si>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</si>
  <si>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</si>
  <si>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</si>
  <si>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</si>
  <si>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</si>
  <si>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</si>
  <si>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</si>
  <si>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</si>
  <si>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</si>
  <si>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</si>
  <si>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</si>
  <si>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</si>
  <si>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</si>
  <si>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</si>
  <si>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</si>
  <si>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</si>
  <si>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</si>
  <si>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</si>
  <si>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</si>
  <si>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</si>
  <si>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</si>
  <si>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</si>
  <si>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</si>
  <si>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</si>
  <si>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</si>
  <si>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</si>
  <si>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</si>
  <si>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</si>
  <si>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</si>
  <si>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</si>
  <si>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</si>
  <si>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</si>
  <si>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</si>
  <si>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</si>
  <si>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</si>
  <si>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</si>
  <si>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</si>
  <si>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</si>
  <si>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</si>
  <si>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</si>
  <si>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</si>
  <si>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</si>
  <si>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</si>
  <si>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</si>
  <si>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</si>
  <si>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</si>
  <si>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</si>
  <si>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</si>
  <si>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</si>
  <si>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</si>
  <si>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</si>
  <si>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</si>
  <si>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</si>
  <si>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</si>
  <si>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</si>
  <si>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</si>
  <si>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</si>
  <si>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</si>
  <si>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</si>
  <si>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</si>
  <si>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</si>
  <si>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</si>
  <si>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</si>
  <si>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</si>
  <si>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</si>
  <si>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</si>
  <si>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</si>
  <si>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</si>
  <si>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</si>
  <si>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</si>
  <si>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</si>
  <si>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</si>
  <si>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</si>
  <si>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</si>
  <si>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</si>
  <si>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</si>
  <si>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</si>
  <si>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</si>
  <si>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</si>
  <si>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</si>
  <si>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</si>
  <si>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</si>
  <si>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</si>
  <si>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</si>
  <si>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</si>
  <si>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</si>
  <si>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</si>
  <si>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</si>
  <si>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</si>
  <si>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</si>
  <si>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</si>
  <si>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</si>
  <si>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</si>
  <si>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</si>
  <si>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</si>
  <si>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</si>
  <si>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</si>
  <si>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</si>
  <si>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</si>
  <si>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</si>
  <si>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</si>
  <si>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</si>
  <si>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</si>
  <si>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</si>
  <si>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</si>
  <si>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</si>
  <si>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</si>
  <si>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</si>
  <si>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</si>
  <si>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</si>
  <si>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</si>
  <si>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</si>
  <si>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</si>
  <si>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</si>
  <si>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</si>
  <si>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</si>
  <si>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</si>
  <si>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</si>
  <si>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</si>
  <si>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</si>
  <si>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</si>
  <si>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</si>
  <si>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</si>
  <si>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</si>
  <si>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</si>
  <si>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</si>
  <si>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</si>
  <si>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</si>
  <si>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</si>
  <si>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</si>
  <si>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</si>
  <si>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</si>
  <si>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</si>
  <si>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</si>
  <si>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</si>
  <si>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</si>
  <si>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</si>
  <si>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</si>
  <si>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</si>
  <si>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</si>
  <si>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</si>
  <si>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</si>
  <si>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</si>
  <si>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</si>
  <si>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</si>
  <si>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</si>
  <si>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</si>
  <si>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</si>
  <si>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</si>
  <si>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</si>
  <si>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</si>
  <si>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</si>
  <si>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</si>
  <si>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</si>
  <si>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</si>
  <si>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</si>
  <si>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</si>
  <si>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</si>
  <si>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</si>
  <si>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</si>
  <si>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</si>
  <si>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</si>
  <si>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</si>
  <si>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</si>
  <si>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</si>
  <si>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</si>
  <si>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</si>
  <si>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</si>
  <si>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</si>
  <si>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</si>
  <si>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</si>
  <si>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</si>
  <si>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</si>
  <si>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</si>
  <si>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</si>
  <si>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</si>
  <si>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</si>
  <si>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</si>
  <si>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</si>
  <si>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</si>
  <si>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</si>
  <si>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</si>
  <si>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</si>
  <si>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</si>
  <si>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</si>
  <si>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</si>
  <si>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</si>
  <si>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</si>
  <si>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</si>
  <si>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</si>
  <si>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</si>
  <si>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</si>
  <si>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</si>
  <si>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</si>
  <si>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</si>
  <si>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</si>
  <si>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</si>
  <si>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</si>
  <si>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</si>
  <si>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</si>
  <si>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</si>
  <si>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</si>
  <si>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</si>
  <si>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</si>
  <si>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</si>
  <si>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</si>
  <si>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</si>
  <si>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</si>
  <si>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</si>
  <si>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</si>
  <si>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</si>
  <si>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</si>
  <si>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</si>
  <si>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</si>
  <si>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</si>
  <si>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</si>
  <si>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</si>
  <si>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</si>
  <si>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</si>
  <si>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</si>
  <si>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</si>
  <si>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</si>
  <si>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</si>
  <si>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</si>
  <si>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</si>
  <si>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</si>
  <si>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</si>
  <si>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</si>
  <si>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</si>
  <si>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</si>
  <si>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</si>
  <si>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</si>
  <si>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</si>
  <si>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</si>
  <si>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</si>
  <si>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</si>
  <si>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</si>
  <si>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</si>
  <si>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</si>
  <si>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</si>
  <si>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</si>
  <si>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</si>
  <si>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</si>
  <si>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</si>
  <si>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</si>
  <si>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</si>
  <si>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</si>
  <si>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</si>
  <si>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</si>
  <si>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</si>
  <si>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</si>
  <si>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</si>
  <si>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</si>
  <si>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</si>
  <si>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</si>
  <si>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</si>
  <si>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</si>
  <si>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</si>
  <si>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</si>
  <si>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</si>
  <si>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</si>
  <si>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</si>
  <si>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</si>
  <si>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</si>
  <si>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</si>
  <si>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</si>
  <si>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</si>
  <si>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</si>
  <si>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</si>
  <si>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</si>
  <si>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</si>
  <si>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</si>
  <si>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</si>
  <si>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</si>
  <si>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</si>
  <si>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</si>
  <si>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</si>
  <si>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</si>
  <si>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</si>
  <si>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</si>
  <si>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</si>
  <si>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</si>
  <si>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</si>
  <si>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</si>
  <si>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</si>
  <si>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</si>
  <si>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</si>
  <si>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</si>
  <si>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</si>
  <si>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</si>
  <si>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</si>
  <si>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</si>
  <si>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</si>
  <si>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</si>
  <si>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</si>
  <si>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</si>
  <si>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</si>
  <si>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</si>
  <si>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</si>
  <si>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</si>
  <si>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</si>
  <si>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</si>
  <si>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</si>
  <si>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</si>
  <si>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</si>
  <si>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</si>
  <si>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</si>
  <si>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</si>
  <si>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</si>
  <si>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</si>
  <si>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</si>
  <si>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</si>
  <si>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</si>
  <si>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</si>
  <si>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</si>
  <si>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</si>
  <si>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</si>
  <si>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</si>
  <si>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</si>
  <si>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</si>
  <si>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</si>
  <si>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</si>
  <si>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</si>
  <si>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</si>
  <si>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</si>
  <si>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</si>
  <si>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</si>
  <si>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</si>
  <si>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</si>
  <si>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</si>
  <si>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</si>
  <si>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</si>
  <si>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</si>
  <si>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</si>
  <si>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</si>
  <si>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</si>
  <si>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</si>
  <si>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</si>
  <si>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</si>
  <si>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</si>
  <si>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</si>
  <si>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</si>
  <si>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</si>
  <si>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</si>
  <si>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</si>
  <si>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</si>
  <si>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</si>
  <si>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</si>
  <si>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</si>
  <si>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</si>
  <si>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</si>
  <si>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</si>
  <si>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</si>
  <si>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</si>
  <si>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</si>
  <si>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</si>
  <si>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</si>
  <si>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</si>
  <si>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</si>
  <si>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</si>
  <si>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</si>
  <si>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</si>
  <si>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</si>
  <si>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</si>
  <si>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</si>
  <si>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</si>
  <si>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</si>
  <si>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</si>
  <si>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</si>
  <si>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</si>
  <si>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</si>
  <si>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</si>
  <si>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</si>
  <si>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</si>
  <si>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</si>
  <si>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</si>
  <si>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</si>
  <si>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</si>
  <si>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</si>
  <si>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</si>
  <si>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</si>
  <si>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</si>
  <si>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</si>
  <si>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</si>
  <si>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</si>
  <si>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</si>
  <si>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</si>
  <si>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</si>
  <si>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</si>
  <si>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</si>
  <si>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</si>
  <si>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</si>
  <si>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</si>
  <si>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</si>
  <si>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</si>
  <si>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</si>
  <si>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</si>
  <si>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</si>
  <si>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</si>
  <si>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</si>
  <si>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</si>
  <si>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</si>
  <si>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</si>
  <si>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</si>
  <si>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</si>
  <si>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</si>
  <si>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</si>
  <si>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</si>
  <si>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</si>
  <si>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</si>
  <si>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</si>
  <si>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</si>
  <si>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</si>
  <si>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</si>
  <si>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</si>
  <si>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</si>
  <si>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</si>
  <si>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</si>
  <si>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</si>
  <si>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</si>
  <si>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</si>
  <si>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</si>
  <si>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</si>
  <si>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</si>
  <si>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</si>
  <si>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</si>
  <si>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</si>
  <si>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</si>
  <si>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</si>
  <si>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</si>
  <si>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</si>
  <si>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</si>
  <si>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</si>
  <si>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</si>
  <si>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</si>
  <si>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</si>
  <si>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</si>
  <si>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</si>
  <si>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</si>
  <si>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</si>
  <si>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</si>
  <si>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</si>
  <si>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</si>
  <si>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</si>
  <si>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</si>
  <si>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</si>
  <si>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</si>
  <si>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</si>
  <si>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</si>
  <si>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</si>
  <si>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</si>
  <si>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</si>
  <si>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</si>
  <si>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</si>
  <si>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</si>
  <si>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</si>
  <si>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</si>
  <si>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</si>
  <si>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</si>
  <si>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</si>
  <si>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</si>
  <si>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</si>
  <si>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</si>
  <si>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</si>
  <si>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</si>
  <si>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</si>
  <si>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</si>
  <si>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</si>
  <si>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</si>
  <si>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</si>
  <si>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</si>
  <si>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</si>
  <si>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</si>
  <si>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</si>
  <si>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</si>
  <si>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</si>
  <si>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</si>
  <si>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</si>
  <si>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</si>
  <si>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</si>
  <si>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</si>
  <si>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</si>
  <si>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</si>
  <si>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</si>
  <si>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</si>
  <si>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</si>
  <si>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</si>
  <si>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</si>
  <si>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</si>
  <si>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</si>
  <si>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</si>
  <si>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</si>
  <si>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</si>
  <si>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</si>
  <si>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</si>
  <si>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</si>
  <si>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</si>
  <si>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</si>
  <si>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</si>
  <si>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</si>
  <si>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</si>
  <si>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</si>
  <si>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</si>
  <si>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</si>
  <si>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</si>
  <si>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</si>
  <si>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</si>
  <si>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</si>
  <si>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</si>
  <si>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</si>
  <si>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</si>
  <si>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</si>
  <si>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</si>
  <si>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</si>
  <si>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</si>
  <si>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</si>
  <si>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</si>
  <si>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</si>
  <si>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</si>
  <si>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</si>
  <si>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</si>
  <si>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</si>
  <si>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</si>
  <si>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</si>
  <si>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</si>
  <si>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</si>
  <si>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</si>
  <si>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</si>
  <si>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</si>
  <si>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</si>
  <si>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</si>
  <si>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</si>
  <si>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</si>
  <si>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</si>
  <si>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</si>
  <si>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</si>
  <si>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</si>
  <si>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</si>
  <si>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</si>
  <si>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</si>
  <si>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</si>
  <si>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</si>
  <si>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</si>
  <si>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</si>
  <si>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</si>
  <si>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</si>
  <si>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</si>
  <si>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</si>
  <si>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</si>
  <si>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</si>
  <si>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</si>
  <si>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</si>
  <si>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</si>
  <si>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</si>
  <si>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</si>
  <si>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</si>
  <si>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</si>
  <si>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</si>
  <si>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</si>
  <si>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</si>
  <si>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</si>
  <si>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</si>
  <si>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</si>
  <si>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</si>
  <si>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</si>
  <si>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</si>
  <si>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</si>
  <si>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</si>
  <si>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</si>
  <si>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</si>
  <si>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</si>
  <si>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</si>
  <si>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</si>
  <si>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</si>
  <si>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</si>
  <si>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</si>
  <si>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</si>
  <si>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</si>
  <si>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</si>
  <si>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</si>
  <si>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</si>
  <si>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</si>
  <si>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</si>
  <si>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</si>
  <si>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</si>
  <si>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</si>
  <si>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</si>
  <si>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</si>
  <si>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</si>
  <si>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</si>
  <si>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</si>
  <si>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</si>
  <si>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</si>
  <si>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</si>
  <si>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</si>
  <si>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</si>
  <si>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</si>
  <si>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</si>
  <si>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</si>
  <si>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</si>
  <si>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</si>
  <si>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</si>
  <si>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</si>
  <si>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</si>
  <si>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</si>
  <si>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</si>
  <si>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</si>
  <si>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</si>
  <si>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</si>
  <si>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</si>
  <si>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</si>
  <si>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</si>
  <si>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</si>
  <si>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</si>
  <si>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</si>
  <si>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</si>
  <si>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</si>
  <si>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</si>
  <si>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</si>
  <si>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</si>
  <si>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</si>
  <si>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</si>
  <si>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</si>
  <si>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</si>
  <si>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</si>
  <si>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</si>
  <si>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</si>
  <si>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</si>
  <si>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</si>
  <si>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</si>
  <si>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</si>
  <si>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</si>
  <si>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</si>
  <si>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</si>
  <si>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</si>
  <si>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</si>
  <si>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</si>
  <si>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</si>
  <si>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</si>
  <si>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</si>
  <si>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</si>
  <si>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</si>
  <si>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</si>
  <si>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</si>
  <si>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</si>
  <si>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</si>
  <si>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</si>
  <si>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</si>
  <si>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</si>
  <si>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</si>
  <si>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</si>
  <si>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</si>
  <si>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</si>
  <si>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</si>
  <si>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</si>
  <si>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</si>
  <si>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</si>
  <si>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</si>
  <si>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</si>
  <si>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</si>
  <si>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</si>
  <si>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</si>
  <si>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</si>
  <si>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</si>
  <si>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</si>
  <si>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</si>
  <si>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</si>
  <si>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</si>
  <si>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</si>
  <si>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</si>
  <si>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</si>
  <si>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</si>
  <si>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</si>
  <si>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</si>
  <si>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</si>
  <si>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</si>
  <si>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</si>
  <si>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</si>
  <si>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</si>
  <si>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</si>
  <si>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</si>
  <si>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</si>
  <si>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</si>
  <si>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</si>
  <si>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</si>
  <si>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</si>
  <si>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</si>
  <si>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</si>
  <si>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</si>
  <si>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</si>
  <si>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</si>
  <si>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</si>
  <si>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</si>
  <si>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</si>
  <si>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</si>
  <si>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</si>
  <si>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</si>
  <si>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</si>
  <si>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</si>
  <si>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</si>
  <si>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</si>
  <si>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</si>
  <si>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</si>
  <si>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</si>
  <si>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</si>
  <si>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</si>
  <si>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</si>
  <si>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</si>
  <si>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</si>
  <si>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</si>
  <si>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</si>
  <si>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</si>
  <si>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</si>
  <si>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</si>
  <si>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</si>
  <si>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</si>
  <si>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</si>
  <si>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</si>
  <si>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</si>
  <si>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</si>
  <si>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</si>
  <si>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</si>
  <si>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</si>
  <si>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</si>
  <si>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</si>
  <si>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</si>
  <si>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</si>
  <si>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</si>
  <si>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</si>
  <si>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</si>
  <si>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</si>
  <si>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</si>
  <si>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</si>
  <si>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</si>
  <si>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</si>
  <si>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</si>
  <si>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</si>
  <si>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</si>
  <si>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</si>
  <si>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</si>
  <si>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</si>
  <si>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</si>
  <si>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</si>
  <si>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</si>
  <si>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</si>
  <si>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</si>
  <si>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</si>
  <si>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</si>
  <si>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</si>
  <si>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</si>
  <si>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</si>
  <si>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</si>
  <si>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</si>
  <si>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</si>
  <si>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</si>
  <si>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</si>
  <si>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</si>
  <si>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</si>
  <si>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</si>
  <si>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</si>
  <si>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</si>
  <si>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</si>
  <si>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</si>
  <si>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</si>
  <si>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</si>
  <si>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</si>
  <si>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</si>
  <si>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</si>
  <si>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</si>
  <si>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</si>
  <si>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</si>
  <si>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</si>
  <si>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</si>
  <si>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</si>
  <si>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</si>
  <si>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</si>
  <si>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</si>
  <si>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</si>
  <si>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</si>
  <si>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</si>
  <si>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</si>
  <si>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</si>
  <si>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</si>
  <si>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</si>
  <si>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</si>
  <si>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</si>
  <si>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</si>
  <si>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</si>
  <si>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</si>
  <si>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</si>
  <si>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</si>
  <si>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</si>
  <si>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</si>
  <si>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</si>
  <si>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</si>
  <si>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</si>
  <si>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</si>
  <si>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</si>
  <si>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</si>
  <si>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</si>
  <si>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</si>
  <si>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</si>
  <si>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</si>
  <si>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</si>
  <si>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</si>
  <si>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</si>
  <si>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</si>
  <si>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</si>
  <si>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</si>
  <si>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</si>
  <si>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</si>
  <si>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</si>
  <si>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</si>
  <si>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</si>
  <si>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</si>
  <si>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</si>
  <si>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</si>
  <si>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</si>
  <si>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</si>
  <si>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</si>
  <si>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</si>
  <si>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</si>
  <si>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</si>
  <si>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</si>
  <si>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</si>
  <si>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</si>
  <si>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</si>
  <si>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</si>
  <si>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</si>
  <si>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</si>
  <si>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</si>
  <si>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</si>
  <si>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</si>
  <si>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</si>
  <si>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</si>
  <si>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</si>
  <si>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</si>
  <si>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</si>
  <si>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</si>
  <si>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</si>
  <si>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</si>
  <si>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</si>
  <si>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</si>
  <si>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</si>
  <si>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</si>
  <si>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</si>
  <si>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</si>
  <si>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</si>
  <si>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</si>
  <si>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</si>
  <si>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</si>
  <si>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</si>
  <si>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</si>
  <si>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</si>
  <si>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</si>
  <si>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</si>
  <si>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</si>
  <si>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</si>
  <si>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</si>
  <si>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</si>
  <si>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</si>
  <si>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</si>
  <si>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</si>
  <si>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</si>
  <si>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</si>
  <si>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</si>
  <si>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</si>
  <si>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</si>
  <si>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</si>
  <si>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</si>
  <si>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</si>
  <si>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</si>
  <si>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</si>
  <si>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</si>
  <si>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</si>
  <si>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</si>
  <si>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</si>
  <si>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</si>
  <si>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</si>
  <si>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</si>
  <si>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</si>
  <si>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</si>
  <si>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</si>
  <si>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</si>
  <si>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</si>
  <si>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</si>
  <si>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</si>
  <si>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</si>
  <si>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</si>
  <si>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</si>
  <si>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</si>
  <si>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</si>
  <si>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</si>
  <si>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</si>
  <si>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</si>
  <si>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</si>
  <si>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</si>
  <si>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</si>
  <si>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</si>
  <si>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</si>
  <si>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</si>
  <si>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</si>
  <si>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</si>
  <si>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</si>
  <si>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</si>
  <si>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</si>
  <si>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</si>
  <si>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</si>
  <si>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</si>
  <si>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</si>
  <si>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</si>
  <si>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</si>
  <si>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</si>
  <si>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</si>
  <si>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</si>
  <si>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</si>
  <si>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</si>
  <si>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</si>
  <si>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</si>
  <si>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</si>
  <si>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</si>
  <si>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</si>
  <si>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</si>
  <si>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</si>
  <si>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</si>
  <si>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</si>
  <si>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</si>
  <si>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</si>
  <si>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</si>
  <si>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</si>
  <si>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</si>
  <si>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</si>
  <si>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</si>
  <si>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</si>
  <si>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</si>
  <si>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</si>
  <si>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</si>
  <si>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</si>
  <si>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</si>
  <si>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</si>
  <si>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</si>
  <si>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</si>
  <si>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</si>
  <si>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</si>
  <si>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</si>
  <si>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</si>
  <si>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</si>
  <si>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</si>
  <si>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</si>
  <si>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</si>
  <si>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</si>
  <si>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</si>
  <si>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</si>
  <si>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</si>
  <si>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</si>
  <si>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</si>
  <si>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</si>
  <si>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</si>
  <si>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</si>
  <si>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</si>
  <si>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</si>
  <si>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</si>
  <si>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</si>
  <si>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</si>
  <si>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</si>
  <si>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</si>
  <si>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</si>
  <si>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</si>
  <si>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</si>
  <si>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</si>
  <si>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</si>
  <si>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</si>
  <si>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</si>
  <si>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</si>
  <si>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</si>
  <si>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</si>
  <si>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</si>
  <si>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</si>
  <si>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</si>
  <si>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</si>
  <si>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</si>
  <si>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</si>
  <si>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</si>
  <si>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</si>
  <si>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</si>
  <si>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</si>
  <si>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</si>
  <si>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</si>
  <si>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</si>
  <si>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</si>
  <si>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</si>
  <si>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</si>
  <si>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</si>
  <si>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</si>
  <si>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</si>
  <si>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</si>
  <si>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</si>
  <si>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</si>
  <si>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</si>
  <si>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</si>
  <si>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</si>
  <si>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</si>
  <si>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</si>
  <si>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</si>
  <si>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</si>
  <si>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</si>
  <si>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</si>
  <si>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</si>
  <si>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</si>
  <si>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</si>
  <si>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</si>
  <si>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</si>
  <si>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</si>
  <si>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</si>
  <si>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</si>
  <si>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</si>
  <si>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</si>
  <si>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</si>
  <si>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</si>
  <si>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</si>
  <si>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</si>
  <si>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</si>
  <si>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</si>
  <si>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</si>
  <si>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</si>
  <si>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</si>
  <si>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</si>
  <si>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</si>
  <si>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</si>
  <si>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</si>
  <si>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</si>
  <si>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</si>
  <si>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</si>
  <si>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</si>
  <si>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</si>
  <si>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</si>
  <si>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</si>
  <si>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</si>
  <si>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</si>
  <si>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</si>
  <si>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</si>
  <si>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</si>
  <si>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</si>
  <si>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</si>
  <si>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</si>
  <si>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</si>
  <si>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</si>
  <si>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</si>
  <si>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</si>
  <si>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</si>
  <si>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</si>
  <si>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</si>
  <si>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</si>
  <si>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</si>
  <si>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</si>
  <si>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</si>
  <si>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</si>
  <si>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</si>
  <si>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</si>
  <si>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</si>
  <si>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</si>
  <si>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</si>
  <si>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</si>
  <si>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</si>
  <si>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</si>
  <si>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</si>
  <si>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</si>
  <si>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</si>
  <si>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</si>
  <si>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</si>
  <si>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</si>
  <si>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</si>
  <si>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</si>
  <si>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</si>
  <si>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</si>
  <si>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</si>
  <si>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</si>
  <si>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</si>
  <si>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</si>
  <si>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</si>
  <si>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</si>
  <si>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</si>
  <si>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</si>
  <si>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</si>
  <si>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</si>
  <si>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</si>
  <si>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</si>
  <si>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</si>
  <si>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</si>
  <si>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</si>
  <si>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</si>
  <si>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</si>
  <si>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</si>
  <si>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</si>
  <si>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</si>
  <si>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</si>
  <si>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</si>
  <si>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</si>
  <si>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</si>
  <si>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</si>
  <si>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</si>
  <si>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</si>
  <si>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</si>
  <si>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</si>
  <si>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</si>
  <si>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</si>
  <si>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</si>
  <si>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</si>
  <si>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</si>
  <si>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</si>
  <si>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</si>
  <si>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</si>
  <si>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</si>
  <si>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</si>
  <si>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</si>
  <si>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</si>
  <si>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</si>
  <si>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</si>
  <si>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</si>
  <si>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</si>
  <si>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</si>
  <si>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</si>
  <si>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</si>
  <si>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</si>
  <si>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</si>
  <si>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</si>
  <si>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</si>
  <si>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</si>
  <si>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</si>
  <si>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</si>
  <si>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</si>
  <si>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</si>
  <si>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</si>
  <si>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</si>
  <si>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</si>
  <si>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</si>
  <si>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</si>
  <si>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</si>
  <si>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</si>
  <si>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</si>
  <si>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</si>
  <si>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</si>
  <si>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</si>
  <si>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</si>
  <si>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</si>
  <si>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</si>
  <si>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</si>
  <si>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</si>
  <si>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</si>
  <si>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</si>
  <si>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</si>
  <si>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</si>
  <si>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</si>
  <si>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</si>
  <si>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</si>
  <si>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</si>
  <si>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</si>
  <si>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</si>
  <si>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</si>
  <si>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</si>
  <si>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</si>
  <si>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</si>
  <si>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</si>
  <si>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</si>
  <si>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</si>
  <si>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</si>
  <si>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</si>
  <si>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</si>
  <si>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</si>
  <si>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</si>
  <si>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</si>
  <si>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</si>
  <si>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</si>
  <si>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</si>
  <si>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</si>
  <si>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</si>
  <si>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</si>
  <si>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</si>
  <si>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</si>
  <si>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</si>
  <si>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</si>
  <si>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</si>
  <si>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</si>
  <si>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</si>
  <si>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</si>
  <si>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</si>
  <si>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</si>
  <si>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</si>
  <si>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</si>
  <si>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</si>
  <si>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</si>
  <si>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</si>
  <si>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</si>
  <si>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</si>
  <si>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</si>
  <si>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</si>
  <si>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</si>
  <si>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</si>
  <si>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</si>
  <si>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</si>
  <si>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</si>
  <si>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</si>
  <si>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</si>
  <si>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</si>
  <si>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</si>
  <si>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</si>
  <si>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</si>
  <si>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</si>
  <si>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</si>
  <si>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</si>
  <si>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</si>
  <si>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</si>
  <si>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</si>
  <si>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</si>
  <si>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</si>
  <si>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</si>
  <si>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</si>
  <si>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</si>
  <si>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</si>
  <si>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</si>
  <si>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</si>
  <si>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</si>
  <si>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</si>
  <si>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</si>
  <si>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</si>
  <si>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</si>
  <si>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</si>
  <si>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</si>
  <si>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</si>
  <si>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</si>
  <si>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</si>
  <si>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</si>
  <si>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</si>
  <si>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</si>
  <si>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</si>
  <si>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</si>
  <si>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</si>
  <si>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</si>
  <si>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</si>
  <si>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</si>
  <si>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</si>
  <si>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</si>
  <si>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</si>
  <si>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</si>
  <si>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</si>
  <si>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</si>
  <si>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</si>
  <si>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</si>
  <si>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</si>
  <si>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</si>
  <si>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</si>
  <si>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</si>
  <si>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</si>
  <si>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</si>
  <si>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</si>
  <si>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</si>
  <si>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</si>
  <si>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</si>
  <si>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</si>
  <si>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</si>
  <si>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</si>
  <si>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</si>
  <si>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</si>
  <si>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</si>
  <si>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</si>
  <si>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</si>
  <si>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</si>
  <si>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</si>
  <si>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</si>
  <si>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</si>
  <si>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</si>
  <si>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</si>
  <si>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</si>
  <si>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</si>
  <si>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</si>
  <si>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</si>
  <si>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</si>
  <si>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</si>
  <si>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</si>
  <si>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</si>
  <si>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</si>
  <si>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</si>
  <si>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</si>
  <si>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</si>
  <si>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</si>
  <si>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</si>
  <si>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</si>
  <si>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</si>
  <si>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</si>
  <si>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</si>
  <si>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</si>
  <si>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</si>
  <si>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</si>
  <si>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</si>
  <si>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</si>
  <si>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</si>
  <si>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</si>
  <si>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</si>
  <si>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</si>
  <si>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</si>
  <si>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</si>
  <si>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</si>
  <si>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</si>
  <si>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</si>
  <si>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</si>
  <si>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</si>
  <si>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</si>
  <si>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</si>
  <si>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</si>
  <si>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</si>
  <si>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</si>
  <si>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</si>
  <si>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</si>
  <si>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</si>
  <si>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</si>
  <si>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</si>
  <si>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</si>
  <si>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</si>
  <si>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</si>
  <si>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</si>
  <si>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</si>
  <si>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</si>
  <si>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</si>
  <si>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</si>
  <si>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</si>
  <si>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</si>
  <si>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</si>
  <si>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</si>
  <si>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</si>
  <si>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</si>
  <si>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</si>
  <si>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</si>
  <si>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</si>
  <si>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</si>
  <si>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</si>
  <si>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</si>
  <si>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</si>
  <si>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</si>
  <si>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</si>
  <si>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</si>
  <si>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</si>
  <si>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</si>
  <si>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</si>
  <si>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</si>
  <si>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</si>
  <si>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</si>
  <si>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</si>
  <si>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</si>
  <si>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</si>
  <si>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</si>
  <si>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</si>
  <si>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</si>
  <si>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</si>
  <si>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</si>
  <si>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</si>
  <si>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</si>
  <si>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</si>
  <si>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</si>
  <si>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</si>
  <si>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</si>
  <si>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</si>
  <si>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</si>
  <si>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</si>
  <si>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</si>
  <si>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</si>
  <si>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</si>
  <si>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</si>
  <si>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</si>
  <si>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</si>
  <si>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</si>
  <si>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</si>
  <si>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</si>
  <si>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</si>
  <si>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</si>
  <si>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</si>
  <si>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</si>
  <si>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</si>
  <si>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</si>
  <si>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</si>
  <si>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</si>
  <si>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</si>
  <si>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</si>
  <si>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</si>
  <si>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</si>
  <si>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</si>
  <si>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</si>
  <si>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</si>
  <si>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</si>
  <si>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</si>
  <si>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</si>
  <si>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</si>
  <si>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</si>
  <si>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</si>
  <si>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</si>
  <si>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</si>
  <si>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</si>
  <si>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</si>
  <si>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</si>
  <si>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</si>
  <si>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</si>
  <si>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</si>
  <si>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</si>
  <si>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</si>
  <si>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</si>
  <si>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</si>
  <si>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</si>
  <si>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</si>
  <si>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</si>
  <si>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</si>
  <si>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</si>
  <si>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</si>
  <si>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</si>
  <si>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</si>
  <si>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</si>
  <si>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</si>
  <si>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</si>
  <si>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</si>
  <si>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</si>
  <si>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</si>
  <si>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</si>
  <si>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</si>
  <si>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</si>
  <si>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</si>
  <si>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</si>
  <si>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</si>
  <si>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</si>
  <si>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</si>
  <si>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</si>
  <si>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</si>
  <si>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</si>
  <si>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</si>
  <si>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</si>
  <si>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</si>
  <si>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</si>
  <si>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</si>
  <si>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</si>
  <si>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</si>
  <si>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</si>
  <si>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</si>
  <si>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</si>
  <si>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</si>
  <si>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</si>
  <si>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</si>
  <si>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</si>
  <si>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</si>
  <si>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</si>
  <si>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</si>
  <si>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</si>
  <si>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</si>
  <si>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</si>
  <si>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</si>
  <si>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</si>
  <si>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</si>
  <si>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</si>
  <si>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</si>
  <si>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</si>
  <si>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</si>
  <si>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</si>
  <si>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</si>
  <si>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</si>
  <si>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</si>
  <si>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</si>
  <si>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</si>
  <si>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</si>
  <si>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</si>
  <si>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</si>
  <si>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</si>
  <si>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</si>
  <si>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</si>
  <si>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</si>
  <si>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</si>
  <si>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</si>
  <si>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</si>
  <si>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</si>
  <si>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</si>
  <si>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</si>
  <si>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</si>
  <si>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</si>
  <si>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</si>
  <si>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</si>
  <si>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</si>
  <si>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</si>
  <si>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</si>
  <si>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</si>
  <si>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</si>
  <si>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</si>
  <si>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</si>
  <si>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</si>
  <si>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</si>
  <si>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</si>
  <si>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</si>
  <si>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</si>
  <si>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</si>
  <si>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</si>
  <si>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</si>
  <si>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</si>
  <si>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</si>
  <si>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</si>
  <si>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</si>
  <si>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</si>
  <si>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</si>
  <si>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</si>
  <si>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</si>
  <si>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</si>
  <si>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</si>
  <si>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</si>
  <si>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</si>
  <si>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</si>
  <si>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</si>
  <si>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</si>
  <si>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</si>
  <si>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</si>
  <si>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</si>
  <si>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</si>
  <si>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</si>
  <si>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</si>
  <si>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</si>
  <si>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</si>
  <si>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</si>
  <si>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</si>
  <si>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</si>
  <si>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</si>
  <si>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</si>
  <si>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</si>
  <si>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</si>
  <si>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</si>
  <si>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</si>
  <si>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</si>
  <si>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</si>
  <si>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</si>
  <si>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</si>
  <si>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</si>
  <si>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</si>
  <si>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</si>
  <si>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</si>
  <si>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</si>
  <si>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</si>
  <si>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</si>
  <si>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</si>
  <si>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</si>
  <si>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</si>
  <si>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</si>
  <si>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</si>
  <si>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</si>
  <si>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</si>
  <si>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</si>
  <si>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</si>
  <si>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</si>
  <si>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</si>
  <si>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</si>
  <si>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</si>
  <si>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</si>
  <si>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</si>
  <si>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</si>
  <si>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</si>
  <si>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</si>
  <si>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</si>
  <si>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</si>
  <si>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</si>
  <si>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</si>
  <si>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</si>
  <si>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</si>
  <si>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</si>
  <si>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</si>
  <si>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</si>
  <si>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</si>
  <si>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</si>
  <si>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</si>
  <si>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</si>
  <si>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</si>
  <si>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</si>
  <si>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</si>
  <si>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</si>
  <si>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</si>
  <si>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</si>
  <si>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</si>
  <si>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</si>
  <si>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</si>
  <si>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</si>
  <si>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</si>
  <si>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</si>
  <si>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</si>
  <si>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</si>
  <si>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</si>
  <si>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</si>
  <si>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</si>
  <si>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</si>
  <si>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</si>
  <si>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</si>
  <si>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</si>
  <si>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</si>
  <si>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</si>
  <si>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</si>
  <si>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</si>
  <si>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</si>
  <si>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</si>
  <si>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</si>
  <si>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</si>
  <si>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</si>
  <si>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</si>
  <si>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</si>
  <si>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</si>
  <si>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</si>
  <si>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</si>
  <si>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</si>
  <si>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</si>
  <si>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</si>
  <si>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</si>
  <si>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</si>
  <si>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</si>
  <si>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</si>
  <si>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</si>
  <si>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</si>
  <si>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</si>
  <si>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</si>
  <si>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</si>
  <si>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</si>
  <si>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</si>
  <si>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</si>
  <si>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</si>
  <si>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</si>
  <si>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</si>
  <si>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</si>
  <si>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</si>
  <si>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</si>
  <si>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</si>
  <si>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</si>
  <si>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</si>
  <si>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</si>
  <si>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</si>
  <si>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</si>
  <si>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</si>
  <si>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</si>
  <si>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</si>
  <si>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</si>
  <si>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</si>
  <si>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</si>
  <si>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</si>
  <si>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</si>
  <si>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</si>
  <si>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</si>
  <si>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</si>
  <si>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</si>
  <si>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</si>
  <si>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</si>
  <si>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</si>
  <si>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</si>
  <si>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</si>
  <si>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</si>
  <si>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</si>
  <si>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</si>
  <si>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</si>
  <si>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</si>
  <si>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</si>
  <si>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</si>
  <si>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</si>
  <si>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</si>
  <si>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</si>
  <si>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</si>
  <si>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</si>
  <si>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</si>
  <si>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</si>
  <si>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</si>
  <si>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</si>
  <si>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</si>
  <si>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</si>
  <si>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</si>
  <si>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</si>
  <si>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</si>
  <si>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</si>
  <si>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</si>
  <si>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</si>
  <si>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</si>
  <si>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</si>
  <si>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</si>
  <si>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</si>
  <si>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</si>
  <si>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</si>
  <si>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</si>
  <si>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</si>
  <si>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</si>
  <si>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</si>
  <si>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</si>
  <si>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</si>
  <si>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</si>
  <si>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</si>
  <si>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</si>
  <si>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</si>
  <si>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</si>
  <si>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</si>
  <si>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</si>
  <si>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</si>
  <si>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</si>
  <si>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</si>
  <si>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</si>
  <si>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</si>
  <si>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</si>
  <si>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</si>
  <si>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</si>
  <si>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</si>
  <si>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</si>
  <si>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</si>
  <si>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</si>
  <si>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</si>
  <si>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</si>
  <si>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</si>
  <si>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</si>
  <si>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</si>
  <si>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</si>
  <si>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</si>
  <si>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</si>
  <si>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</si>
  <si>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</si>
  <si>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</si>
  <si>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</si>
  <si>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</si>
  <si>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</si>
  <si>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</si>
  <si>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</si>
  <si>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</si>
  <si>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</si>
  <si>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</si>
  <si>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</si>
  <si>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</si>
  <si>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</si>
  <si>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</si>
  <si>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</si>
  <si>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</si>
  <si>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</si>
  <si>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</si>
  <si>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</si>
  <si>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</si>
  <si>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</si>
  <si>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</si>
  <si>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</si>
  <si>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</si>
  <si>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</si>
  <si>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</si>
  <si>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</si>
  <si>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</si>
  <si>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</si>
  <si>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</si>
  <si>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</si>
  <si>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</si>
  <si>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</si>
  <si>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</si>
  <si>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</si>
  <si>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</si>
  <si>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</si>
  <si>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</si>
  <si>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</si>
  <si>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</si>
  <si>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</si>
  <si>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</si>
  <si>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</si>
  <si>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</si>
  <si>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</si>
  <si>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</si>
  <si>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</si>
  <si>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</si>
  <si>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</si>
  <si>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</si>
  <si>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</si>
  <si>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</si>
  <si>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</si>
  <si>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</si>
  <si>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</si>
  <si>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</si>
  <si>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</si>
  <si>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</si>
  <si>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</si>
  <si>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</si>
  <si>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</si>
  <si>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</si>
  <si>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</si>
  <si>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</si>
  <si>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</si>
  <si>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</si>
  <si>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</si>
  <si>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</si>
  <si>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</si>
  <si>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</si>
  <si>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</si>
  <si>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</si>
  <si>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</si>
  <si>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</si>
  <si>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</si>
  <si>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</si>
  <si>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</si>
  <si>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</si>
  <si>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</si>
  <si>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</si>
  <si>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</si>
  <si>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</si>
  <si>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</si>
  <si>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</si>
  <si>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</si>
  <si>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</si>
  <si>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</si>
  <si>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</si>
  <si>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</si>
  <si>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</si>
  <si>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</si>
  <si>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</si>
  <si>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</si>
  <si>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</si>
  <si>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</si>
  <si>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</si>
  <si>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</si>
  <si>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</si>
  <si>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</si>
  <si>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</si>
  <si>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</si>
  <si>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</si>
  <si>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</si>
  <si>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</si>
  <si>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</si>
  <si>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</si>
  <si>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</si>
  <si>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</si>
  <si>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</si>
  <si>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</si>
  <si>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</si>
  <si>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</si>
  <si>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</si>
  <si>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</si>
  <si>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</si>
  <si>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</si>
  <si>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</si>
  <si>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</si>
  <si>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</si>
  <si>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</si>
  <si>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</si>
  <si>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</si>
  <si>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</si>
  <si>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</si>
  <si>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</si>
  <si>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</si>
  <si>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</si>
  <si>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</si>
  <si>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</si>
  <si>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</si>
  <si>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</si>
  <si>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</si>
  <si>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</si>
  <si>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</si>
  <si>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</si>
  <si>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</si>
  <si>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</si>
  <si>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</si>
  <si>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</si>
  <si>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</si>
  <si>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</si>
  <si>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</si>
  <si>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</si>
  <si>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</si>
  <si>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</si>
  <si>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</si>
  <si>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</si>
  <si>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</si>
  <si>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</si>
  <si>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</si>
  <si>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</si>
  <si>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</si>
  <si>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</si>
  <si>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</si>
  <si>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</si>
  <si>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</si>
  <si>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</si>
  <si>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</si>
  <si>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</si>
  <si>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</si>
  <si>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</si>
  <si>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</si>
  <si>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</si>
  <si>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</si>
  <si>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</si>
  <si>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</si>
  <si>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</si>
  <si>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</si>
  <si>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</si>
  <si>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</si>
  <si>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</si>
  <si>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</si>
  <si>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</si>
  <si>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</si>
  <si>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</si>
  <si>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</si>
  <si>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</si>
  <si>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</si>
  <si>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</si>
  <si>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</si>
  <si>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</si>
  <si>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</si>
  <si>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</si>
  <si>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</si>
  <si>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</si>
  <si>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</si>
  <si>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</si>
  <si>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</si>
  <si>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</si>
  <si>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</si>
  <si>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</si>
  <si>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</si>
  <si>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</si>
  <si>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</si>
  <si>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</si>
  <si>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</si>
  <si>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</si>
  <si>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</si>
  <si>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</si>
  <si>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</si>
  <si>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</si>
  <si>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</si>
  <si>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</si>
  <si>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</si>
  <si>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</si>
  <si>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</si>
  <si>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</si>
  <si>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</si>
  <si>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</si>
  <si>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</si>
  <si>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</si>
  <si>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</si>
  <si>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</si>
  <si>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</si>
  <si>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</si>
  <si>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</si>
  <si>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</si>
  <si>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</si>
  <si>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</si>
  <si>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</si>
  <si>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</si>
  <si>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</si>
  <si>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</si>
  <si>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</si>
  <si>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</si>
  <si>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</si>
  <si>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</si>
  <si>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</si>
  <si>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</si>
  <si>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</si>
  <si>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</si>
  <si>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</si>
  <si>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</si>
  <si>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</si>
  <si>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</si>
  <si>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</si>
  <si>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</si>
  <si>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</si>
  <si>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</si>
  <si>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</si>
  <si>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</si>
  <si>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</si>
  <si>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</si>
  <si>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</si>
  <si>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</si>
  <si>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</si>
  <si>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</si>
  <si>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</si>
  <si>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</si>
  <si>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</si>
  <si>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</si>
  <si>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</si>
  <si>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</si>
  <si>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</si>
  <si>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</si>
  <si>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</si>
  <si>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</si>
  <si>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</si>
  <si>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</si>
  <si>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</si>
  <si>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</si>
  <si>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</si>
  <si>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</si>
  <si>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</si>
  <si>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</si>
  <si>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</si>
  <si>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</si>
  <si>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</si>
  <si>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</si>
  <si>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</si>
  <si>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</si>
  <si>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</si>
  <si>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</si>
  <si>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</si>
  <si>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</si>
  <si>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</si>
  <si>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</si>
  <si>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</si>
  <si>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</si>
  <si>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</si>
  <si>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</si>
  <si>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</si>
  <si>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</si>
  <si>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</si>
  <si>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</si>
  <si>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</si>
  <si>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</si>
  <si>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</si>
  <si>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</si>
  <si>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</si>
  <si>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</si>
  <si>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</si>
  <si>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</si>
  <si>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</si>
  <si>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</si>
  <si>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</si>
  <si>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</si>
  <si>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</si>
  <si>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</si>
  <si>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</si>
  <si>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</si>
  <si>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</si>
  <si>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</si>
  <si>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</si>
  <si>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</si>
  <si>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</si>
  <si>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</si>
  <si>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</si>
  <si>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</si>
  <si>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</si>
  <si>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</si>
  <si>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</si>
  <si>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</si>
  <si>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</si>
  <si>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</si>
  <si>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</si>
  <si>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</si>
  <si>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</si>
  <si>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</si>
  <si>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</si>
  <si>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</si>
  <si>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</si>
  <si>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</si>
  <si>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</si>
  <si>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</si>
  <si>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</si>
  <si>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</si>
  <si>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</si>
  <si>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</si>
  <si>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</si>
  <si>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</si>
  <si>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</si>
  <si>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</si>
  <si>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</si>
  <si>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</si>
  <si>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</si>
  <si>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</si>
  <si>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</si>
  <si>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</si>
  <si>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</si>
  <si>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</si>
  <si>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</si>
  <si>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</si>
  <si>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</si>
  <si>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</si>
  <si>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</si>
  <si>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</si>
  <si>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</si>
  <si>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</si>
  <si>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</si>
  <si>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</si>
  <si>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</si>
  <si>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</si>
  <si>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</si>
  <si>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</si>
  <si>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</si>
  <si>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</si>
  <si>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</si>
  <si>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</si>
  <si>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</si>
  <si>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</si>
  <si>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</si>
  <si>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</si>
  <si>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</si>
  <si>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</si>
  <si>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</si>
  <si>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</si>
  <si>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</si>
  <si>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</si>
  <si>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</si>
  <si>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</si>
  <si>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</si>
  <si>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</si>
  <si>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</si>
  <si>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</si>
  <si>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</si>
  <si>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</si>
  <si>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</si>
  <si>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</si>
  <si>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</si>
  <si>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</si>
  <si>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</si>
  <si>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</si>
  <si>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</si>
  <si>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</si>
  <si>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</si>
  <si>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</si>
  <si>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</si>
  <si>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</si>
  <si>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</si>
  <si>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</si>
  <si>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</si>
  <si>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</si>
  <si>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</si>
  <si>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</si>
  <si>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</si>
  <si>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</si>
  <si>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</si>
  <si>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</si>
  <si>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</si>
  <si>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</si>
  <si>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</si>
  <si>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</si>
  <si>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</si>
  <si>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</si>
  <si>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</si>
  <si>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</si>
  <si>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</si>
  <si>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</si>
  <si>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</si>
  <si>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</si>
  <si>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</si>
  <si>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</si>
  <si>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</si>
  <si>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</si>
  <si>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</si>
  <si>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</si>
  <si>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</si>
  <si>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</si>
  <si>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</si>
  <si>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</si>
  <si>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</si>
  <si>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</si>
  <si>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</si>
  <si>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</si>
  <si>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</si>
  <si>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</si>
  <si>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</si>
  <si>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</si>
  <si>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</si>
  <si>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</si>
  <si>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</si>
  <si>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</si>
  <si>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</si>
  <si>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</si>
  <si>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</si>
  <si>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</si>
  <si>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</si>
  <si>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</si>
  <si>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</si>
  <si>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</si>
  <si>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</si>
  <si>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</si>
  <si>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</si>
  <si>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</si>
  <si>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</si>
  <si>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</si>
  <si>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</si>
  <si>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</si>
  <si>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</si>
  <si>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</si>
  <si>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</si>
  <si>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</si>
  <si>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</si>
  <si>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</si>
  <si>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</si>
  <si>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</si>
  <si>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</si>
  <si>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</si>
  <si>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</si>
  <si>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</si>
  <si>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</si>
  <si>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</si>
  <si>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</si>
  <si>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</si>
  <si>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</si>
  <si>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</si>
  <si>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</si>
  <si>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</si>
  <si>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</si>
  <si>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</si>
  <si>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</si>
  <si>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</si>
  <si>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</si>
  <si>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</si>
  <si>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</si>
  <si>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</si>
  <si>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</si>
  <si>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</si>
  <si>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</si>
  <si>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</si>
  <si>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</si>
  <si>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</si>
  <si>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</si>
  <si>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</si>
  <si>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</si>
  <si>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</si>
  <si>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</si>
  <si>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</si>
  <si>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</si>
  <si>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</si>
  <si>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</si>
  <si>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</si>
  <si>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</si>
  <si>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</si>
  <si>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</si>
  <si>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</si>
  <si>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</si>
  <si>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</si>
  <si>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</si>
  <si>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</si>
  <si>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</si>
  <si>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</si>
  <si>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</si>
  <si>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</si>
  <si>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</si>
  <si>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</si>
  <si>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</si>
  <si>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</si>
  <si>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</si>
  <si>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</si>
  <si>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</si>
  <si>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</si>
  <si>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</si>
  <si>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</si>
  <si>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</si>
  <si>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</si>
  <si>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</si>
  <si>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</si>
  <si>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</si>
  <si>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</si>
  <si>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</si>
  <si>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</si>
  <si>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</si>
  <si>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</si>
  <si>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</si>
  <si>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</si>
  <si>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</si>
  <si>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</si>
  <si>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</si>
  <si>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</si>
  <si>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</si>
  <si>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</si>
  <si>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</si>
  <si>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</si>
  <si>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</si>
  <si>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</si>
  <si>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</si>
  <si>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</si>
  <si>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</si>
  <si>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</si>
  <si>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</si>
  <si>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</si>
  <si>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</si>
  <si>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</si>
  <si>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</si>
  <si>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</si>
  <si>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</si>
  <si>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</si>
  <si>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</si>
  <si>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</si>
  <si>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</si>
  <si>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</si>
  <si>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</si>
  <si>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</si>
  <si>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</si>
  <si>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</si>
  <si>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</si>
  <si>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</si>
  <si>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</si>
  <si>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</si>
  <si>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</si>
  <si>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</si>
  <si>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</si>
  <si>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</si>
  <si>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</si>
  <si>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</si>
  <si>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</si>
  <si>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</si>
  <si>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</si>
  <si>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</si>
  <si>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</si>
  <si>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</si>
  <si>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</si>
  <si>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</si>
  <si>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</si>
  <si>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</si>
  <si>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</si>
  <si>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</si>
  <si>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</si>
  <si>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</si>
  <si>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</si>
  <si>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</si>
  <si>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</si>
  <si>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</si>
  <si>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</si>
  <si>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</si>
  <si>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</si>
  <si>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</si>
  <si>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</si>
  <si>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</si>
  <si>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</si>
  <si>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</si>
  <si>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</si>
  <si>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</si>
  <si>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</si>
  <si>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</si>
  <si>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</si>
  <si>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</si>
  <si>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</si>
  <si>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</si>
  <si>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</si>
  <si>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</si>
  <si>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</si>
  <si>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</si>
  <si>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</si>
  <si>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</si>
  <si>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</si>
  <si>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</si>
  <si>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</si>
  <si>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</si>
  <si>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</si>
  <si>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</si>
  <si>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</si>
  <si>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</si>
  <si>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</si>
  <si>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</si>
  <si>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</si>
  <si>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</si>
  <si>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</si>
  <si>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</si>
  <si>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</si>
  <si>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</si>
  <si>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</si>
  <si>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</si>
  <si>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</si>
  <si>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</si>
  <si>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</si>
  <si>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</si>
  <si>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</si>
  <si>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</si>
  <si>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</si>
  <si>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</si>
  <si>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</si>
  <si>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</si>
  <si>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</si>
  <si>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</si>
  <si>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</si>
  <si>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</si>
  <si>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</si>
  <si>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</si>
  <si>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</si>
  <si>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</si>
  <si>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</si>
  <si>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</si>
  <si>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</si>
  <si>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</si>
  <si>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</si>
  <si>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</si>
  <si>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</si>
  <si>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</si>
  <si>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</si>
  <si>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</si>
  <si>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</si>
  <si>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</si>
  <si>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</si>
  <si>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</si>
  <si>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</si>
  <si>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</si>
  <si>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</si>
  <si>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</si>
  <si>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</si>
  <si>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</si>
  <si>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</si>
  <si>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</si>
  <si>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</si>
  <si>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</si>
  <si>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</si>
  <si>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</si>
  <si>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</si>
  <si>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</si>
  <si>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</si>
  <si>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</si>
  <si>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</si>
  <si>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</si>
  <si>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</si>
  <si>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</si>
  <si>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</si>
  <si>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</si>
  <si>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</si>
  <si>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</si>
  <si>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</si>
  <si>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</si>
  <si>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</si>
  <si>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</si>
  <si>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</si>
  <si>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</si>
  <si>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</si>
  <si>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</si>
  <si>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</si>
  <si>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</si>
  <si>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</si>
  <si>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</si>
  <si>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</si>
  <si>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</si>
  <si>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</si>
  <si>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</si>
  <si>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</si>
  <si>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</si>
  <si>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</si>
  <si>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</si>
  <si>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</si>
  <si>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</si>
  <si>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</si>
  <si>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</si>
  <si>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</si>
  <si>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</si>
  <si>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</si>
  <si>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</si>
  <si>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</si>
  <si>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</si>
  <si>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</si>
  <si>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</si>
  <si>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</si>
  <si>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</si>
  <si>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</si>
  <si>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</si>
  <si>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</si>
  <si>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</si>
  <si>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</si>
  <si>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</si>
  <si>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</si>
  <si>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</si>
  <si>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</si>
  <si>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</si>
  <si>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</si>
  <si>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</si>
  <si>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</si>
  <si>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</si>
  <si>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</si>
  <si>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</si>
  <si>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</si>
  <si>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</si>
  <si>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</si>
  <si>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</si>
  <si>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</si>
  <si>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</si>
  <si>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</si>
  <si>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</si>
  <si>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</si>
  <si>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</si>
  <si>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</si>
  <si>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</si>
  <si>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</si>
  <si>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</si>
  <si>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</si>
  <si>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</si>
  <si>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</si>
  <si>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</si>
  <si>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</si>
  <si>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</si>
  <si>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</si>
  <si>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</si>
  <si>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</si>
  <si>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</si>
  <si>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</si>
  <si>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</si>
  <si>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</si>
  <si>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</si>
  <si>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</si>
  <si>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</si>
  <si>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</si>
  <si>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</si>
  <si>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</si>
  <si>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</si>
  <si>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</si>
  <si>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</si>
  <si>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</si>
  <si>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</si>
  <si>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</si>
  <si>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</si>
  <si>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</si>
  <si>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</si>
  <si>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</si>
  <si>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</si>
  <si>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</si>
  <si>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</si>
  <si>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</si>
  <si>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</si>
  <si>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</si>
  <si>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</si>
  <si>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</si>
  <si>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</si>
  <si>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</si>
  <si>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</si>
  <si>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</si>
  <si>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</si>
  <si>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</si>
  <si>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</si>
  <si>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</si>
  <si>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</si>
  <si>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</si>
  <si>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</si>
  <si>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</si>
  <si>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</si>
  <si>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</si>
  <si>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</si>
  <si>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</si>
  <si>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</si>
  <si>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</si>
  <si>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</si>
  <si>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</si>
  <si>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</si>
  <si>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</si>
  <si>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</si>
  <si>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</si>
  <si>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</si>
  <si>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</si>
  <si>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</si>
  <si>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</si>
  <si>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</si>
  <si>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</si>
  <si>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</si>
  <si>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</si>
  <si>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</si>
  <si>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</si>
  <si>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</si>
  <si>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</si>
  <si>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</si>
  <si>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</si>
  <si>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</si>
  <si>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</si>
  <si>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</si>
  <si>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</si>
  <si>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</si>
  <si>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</si>
  <si>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</si>
  <si>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</si>
  <si>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</si>
  <si>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</si>
  <si>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</si>
  <si>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</si>
  <si>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</si>
  <si>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</si>
  <si>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</si>
  <si>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</si>
  <si>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</si>
  <si>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</si>
  <si>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</si>
  <si>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</si>
  <si>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</si>
  <si>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</si>
  <si>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</si>
  <si>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</si>
  <si>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</si>
  <si>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</si>
  <si>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</si>
  <si>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</si>
  <si>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</si>
  <si>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</si>
  <si>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</si>
  <si>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</si>
  <si>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</si>
  <si>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</si>
  <si>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</si>
  <si>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</si>
  <si>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</si>
  <si>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</si>
  <si>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</si>
  <si>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</si>
  <si>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</si>
  <si>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</si>
  <si>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</si>
  <si>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</si>
  <si>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</si>
  <si>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</si>
  <si>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</si>
  <si>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</si>
  <si>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</si>
  <si>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</si>
  <si>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</si>
  <si>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</si>
  <si>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</si>
  <si>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</si>
  <si>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</si>
  <si>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</si>
  <si>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</si>
  <si>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</si>
  <si>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</si>
  <si>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</si>
  <si>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</si>
  <si>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</si>
  <si>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</si>
  <si>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</si>
  <si>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</si>
  <si>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</si>
  <si>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</si>
  <si>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</si>
  <si>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</si>
  <si>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</si>
  <si>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</si>
  <si>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</si>
  <si>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</si>
  <si>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</si>
  <si>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</si>
  <si>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</si>
  <si>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</si>
  <si>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</si>
  <si>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</si>
  <si>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</si>
  <si>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</si>
  <si>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</si>
  <si>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</si>
  <si>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</si>
  <si>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</si>
  <si>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</si>
  <si>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</si>
  <si>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</si>
  <si>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</si>
  <si>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</si>
  <si>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</si>
  <si>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</si>
  <si>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</si>
  <si>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</si>
  <si>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</si>
  <si>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</si>
  <si>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</si>
  <si>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</si>
  <si>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</si>
  <si>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</si>
  <si>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</si>
  <si>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</si>
  <si>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</si>
  <si>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</si>
  <si>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</si>
  <si>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</si>
  <si>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</si>
  <si>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</si>
  <si>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</si>
  <si>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</si>
  <si>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</si>
  <si>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</si>
  <si>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</si>
  <si>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</si>
  <si>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</si>
  <si>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</si>
  <si>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</si>
  <si>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</si>
  <si>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</si>
  <si>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</si>
  <si>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</si>
  <si>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</si>
  <si>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</si>
  <si>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</si>
  <si>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</si>
  <si>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</si>
  <si>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</si>
  <si>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</si>
  <si>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</si>
  <si>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</si>
  <si>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</si>
  <si>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</si>
  <si>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</si>
  <si>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</si>
  <si>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</si>
  <si>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</si>
  <si>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</si>
  <si>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</si>
  <si>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</si>
  <si>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</si>
  <si>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</si>
  <si>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</si>
  <si>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</si>
  <si>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</si>
  <si>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</si>
  <si>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</si>
  <si>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</si>
  <si>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</si>
  <si>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</si>
  <si>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</si>
  <si>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</si>
  <si>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</si>
  <si>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</si>
  <si>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</si>
  <si>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</si>
  <si>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</si>
  <si>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</si>
  <si>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</si>
  <si>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</si>
  <si>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</si>
  <si>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</si>
  <si>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</si>
  <si>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</si>
  <si>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</si>
  <si>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</si>
  <si>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</si>
  <si>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</si>
  <si>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</si>
  <si>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</si>
  <si>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</si>
  <si>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</si>
  <si>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</si>
  <si>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</si>
  <si>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</si>
  <si>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</si>
  <si>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</si>
  <si>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</si>
  <si>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</si>
  <si>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</si>
  <si>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</si>
  <si>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</si>
  <si>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</si>
  <si>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</si>
  <si>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</si>
  <si>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</si>
  <si>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</si>
  <si>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</si>
  <si>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</si>
  <si>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</si>
  <si>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</si>
  <si>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</si>
  <si>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</si>
  <si>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</si>
  <si>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</si>
  <si>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</si>
  <si>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</si>
  <si>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</si>
  <si>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</si>
  <si>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</si>
  <si>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</si>
  <si>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</si>
  <si>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</si>
  <si>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</si>
  <si>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</si>
  <si>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</si>
  <si>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</si>
  <si>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</si>
  <si>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</si>
  <si>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</si>
  <si>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</si>
  <si>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</si>
  <si>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</si>
  <si>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</si>
  <si>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</si>
  <si>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</si>
  <si>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</si>
  <si>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</si>
  <si>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</si>
  <si>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</si>
  <si>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</si>
  <si>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</si>
  <si>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</si>
  <si>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</si>
  <si>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</si>
  <si>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</si>
  <si>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</si>
  <si>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</si>
  <si>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</si>
  <si>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</si>
  <si>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</si>
  <si>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</si>
  <si>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</si>
  <si>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</si>
  <si>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</si>
  <si>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</si>
  <si>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</si>
  <si>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</si>
  <si>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</si>
  <si>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</si>
  <si>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</si>
  <si>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</si>
  <si>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</si>
  <si>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</si>
  <si>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</si>
  <si>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</si>
  <si>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</si>
  <si>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</si>
  <si>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</si>
  <si>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</si>
  <si>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</si>
  <si>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</si>
  <si>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</si>
  <si>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</si>
  <si>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</si>
  <si>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</si>
  <si>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</si>
  <si>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</si>
  <si>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</si>
  <si>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</si>
  <si>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</si>
  <si>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</si>
  <si>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</si>
  <si>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</si>
  <si>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</si>
  <si>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</si>
  <si>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</si>
  <si>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</si>
  <si>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</si>
  <si>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</si>
  <si>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</si>
  <si>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</si>
  <si>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</si>
  <si>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</si>
  <si>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</si>
  <si>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</si>
  <si>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</si>
  <si>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</si>
  <si>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</si>
  <si>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</si>
  <si>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</si>
  <si>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</si>
  <si>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</si>
  <si>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</si>
  <si>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</si>
  <si>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</si>
  <si>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</si>
  <si>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</si>
  <si>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</si>
  <si>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</si>
  <si>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</si>
  <si>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</si>
  <si>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</si>
  <si>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</si>
  <si>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</si>
  <si>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</si>
  <si>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</si>
  <si>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</si>
  <si>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</si>
  <si>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</si>
  <si>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</si>
  <si>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</si>
  <si>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</si>
  <si>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</si>
  <si>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</si>
  <si>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</si>
  <si>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</si>
  <si>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</si>
  <si>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</si>
  <si>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</si>
  <si>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</si>
  <si>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</si>
  <si>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</si>
  <si>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</si>
  <si>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</si>
  <si>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</si>
  <si>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</si>
  <si>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</si>
  <si>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</si>
  <si>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</si>
  <si>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</si>
  <si>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</si>
  <si>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</si>
  <si>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</si>
  <si>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</si>
  <si>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</si>
  <si>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</si>
  <si>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</si>
  <si>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</si>
  <si>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</si>
  <si>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</si>
  <si>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</si>
  <si>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</si>
  <si>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</si>
  <si>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</si>
  <si>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</si>
  <si>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</si>
  <si>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</si>
  <si>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</si>
  <si>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</si>
  <si>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</si>
  <si>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</si>
  <si>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</si>
  <si>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</si>
  <si>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</si>
  <si>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</si>
  <si>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</si>
  <si>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</si>
  <si>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</si>
  <si>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</si>
  <si>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</si>
  <si>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</si>
  <si>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</si>
  <si>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</si>
  <si>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</si>
  <si>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</si>
  <si>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</si>
  <si>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</si>
  <si>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</si>
  <si>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</si>
  <si>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</si>
  <si>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</si>
  <si>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</si>
  <si>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</si>
  <si>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</si>
  <si>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</si>
  <si>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</si>
  <si>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</si>
  <si>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</si>
  <si>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</si>
  <si>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</si>
  <si>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</si>
  <si>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</si>
  <si>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</si>
  <si>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</si>
  <si>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</si>
  <si>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</si>
  <si>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</si>
  <si>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</si>
  <si>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</si>
  <si>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</si>
  <si>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</si>
  <si>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</si>
  <si>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</si>
  <si>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</si>
  <si>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</si>
  <si>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</si>
  <si>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</si>
  <si>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</si>
  <si>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</si>
  <si>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</si>
  <si>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</si>
  <si>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</si>
  <si>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</si>
  <si>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</si>
  <si>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</si>
  <si>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</si>
  <si>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</si>
  <si>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</si>
  <si>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</si>
  <si>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</si>
  <si>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</si>
  <si>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</si>
  <si>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</si>
  <si>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</si>
  <si>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</si>
  <si>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</si>
  <si>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</si>
  <si>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</si>
  <si>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</si>
  <si>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</si>
  <si>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</si>
  <si>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</si>
  <si>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</si>
  <si>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</si>
  <si>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</si>
  <si>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</si>
  <si>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</si>
  <si>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</si>
  <si>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</si>
  <si>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</si>
  <si>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</si>
  <si>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</si>
  <si>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</si>
  <si>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</si>
  <si>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</si>
  <si>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</si>
  <si>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</si>
  <si>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</si>
  <si>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</si>
  <si>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</si>
  <si>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</si>
  <si>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</si>
  <si>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</si>
  <si>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</si>
  <si>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</si>
  <si>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</si>
  <si>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</si>
  <si>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</si>
  <si>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</si>
  <si>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</si>
  <si>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</si>
  <si>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</si>
  <si>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</si>
  <si>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</si>
  <si>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</si>
  <si>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</si>
  <si>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</si>
  <si>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</si>
  <si>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</si>
  <si>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</si>
  <si>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</si>
  <si>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</si>
  <si>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</si>
  <si>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</si>
  <si>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</si>
  <si>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</si>
  <si>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</si>
  <si>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</si>
  <si>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</si>
  <si>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</si>
  <si>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</si>
  <si>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</si>
  <si>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</si>
  <si>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</si>
  <si>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</si>
  <si>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</si>
  <si>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</si>
  <si>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</si>
  <si>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</si>
  <si>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</si>
  <si>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</si>
  <si>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</si>
  <si>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</si>
  <si>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</si>
  <si>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</si>
  <si>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</si>
  <si>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</si>
  <si>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</si>
  <si>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</si>
  <si>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</si>
  <si>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</si>
  <si>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</si>
  <si>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</si>
  <si>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</si>
  <si>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</si>
  <si>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</si>
  <si>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</si>
  <si>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</si>
  <si>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</si>
  <si>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</si>
  <si>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</si>
  <si>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</si>
  <si>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</si>
  <si>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</si>
  <si>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</si>
  <si>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</si>
  <si>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</si>
  <si>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</si>
  <si>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</si>
  <si>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</si>
  <si>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</si>
  <si>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</si>
  <si>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</si>
  <si>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</si>
  <si>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</si>
  <si>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</si>
  <si>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</si>
  <si>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</si>
  <si>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</si>
  <si>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</si>
  <si>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</si>
  <si>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</si>
  <si>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</si>
  <si>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</si>
  <si>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</si>
  <si>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</si>
  <si>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</si>
  <si>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</si>
  <si>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</si>
  <si>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</si>
  <si>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</si>
  <si>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</si>
  <si>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</si>
  <si>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</si>
  <si>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</si>
  <si>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</si>
  <si>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</si>
  <si>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</si>
  <si>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</si>
  <si>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</si>
  <si>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</si>
  <si>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</si>
  <si>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</si>
  <si>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</si>
  <si>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</si>
  <si>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</si>
  <si>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</si>
  <si>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</si>
  <si>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</si>
  <si>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</si>
  <si>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</si>
  <si>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</si>
  <si>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</si>
  <si>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</si>
  <si>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</si>
  <si>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</si>
  <si>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</si>
  <si>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</si>
  <si>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</si>
  <si>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</si>
  <si>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</si>
  <si>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</si>
  <si>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</si>
  <si>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</si>
  <si>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</si>
  <si>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</si>
  <si>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</si>
  <si>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</si>
  <si>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</si>
  <si>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</si>
  <si>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</si>
  <si>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</si>
  <si>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</si>
  <si>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</si>
  <si>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</si>
  <si>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</si>
  <si>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</si>
  <si>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</si>
  <si>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</si>
  <si>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</si>
  <si>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</si>
  <si>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</si>
  <si>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</si>
  <si>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</si>
  <si>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</si>
  <si>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</si>
  <si>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</si>
  <si>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</si>
  <si>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</si>
  <si>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</si>
  <si>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</si>
  <si>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</si>
  <si>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</si>
  <si>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</si>
  <si>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</si>
  <si>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</si>
  <si>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</si>
  <si>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</si>
  <si>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</si>
  <si>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</si>
  <si>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</si>
  <si>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</si>
  <si>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</si>
  <si>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</si>
  <si>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</si>
  <si>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</si>
  <si>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</si>
  <si>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</si>
  <si>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</si>
  <si>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</si>
  <si>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</si>
  <si>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</si>
  <si>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</si>
  <si>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</si>
  <si>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</si>
  <si>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</si>
  <si>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</si>
  <si>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</si>
  <si>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</si>
  <si>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</si>
  <si>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</si>
  <si>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</si>
  <si>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</si>
  <si>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</si>
  <si>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</si>
  <si>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</si>
  <si>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</si>
  <si>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</si>
  <si>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</si>
  <si>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</si>
  <si>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</si>
  <si>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</si>
  <si>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</si>
  <si>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</si>
  <si>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</si>
  <si>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</si>
  <si>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</si>
  <si>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</si>
  <si>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</si>
  <si>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</si>
  <si>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</si>
  <si>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</si>
  <si>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</si>
  <si>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</si>
  <si>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</si>
  <si>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</si>
  <si>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</si>
  <si>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</si>
  <si>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</si>
  <si>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</si>
  <si>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</si>
  <si>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</si>
  <si>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</si>
  <si>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</si>
  <si>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</si>
  <si>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</si>
  <si>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</si>
  <si>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</si>
  <si>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</si>
  <si>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</si>
  <si>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</si>
  <si>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</si>
  <si>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</si>
  <si>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</si>
  <si>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</si>
  <si>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</si>
  <si>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</si>
  <si>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</si>
  <si>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</si>
  <si>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</si>
  <si>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</si>
  <si>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</si>
  <si>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</si>
  <si>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</si>
  <si>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</si>
  <si>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</si>
  <si>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</si>
  <si>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</si>
  <si>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</si>
  <si>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</si>
  <si>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</si>
  <si>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</si>
  <si>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</si>
  <si>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</si>
  <si>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</si>
  <si>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</si>
  <si>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</si>
  <si>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</si>
  <si>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</si>
  <si>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</si>
  <si>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</si>
  <si>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</si>
  <si>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</si>
  <si>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</si>
  <si>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</si>
  <si>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</si>
  <si>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</si>
  <si>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</si>
  <si>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</si>
  <si>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</si>
  <si>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</si>
  <si>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</si>
  <si>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</si>
  <si>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</si>
  <si>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</si>
  <si>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</si>
  <si>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</si>
  <si>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</si>
  <si>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</si>
  <si>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</si>
  <si>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</si>
  <si>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</si>
  <si>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</si>
  <si>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</si>
  <si>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</si>
  <si>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</si>
  <si>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</si>
  <si>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</si>
  <si>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</si>
  <si>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</si>
  <si>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</si>
  <si>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</si>
  <si>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</si>
  <si>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</si>
  <si>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</si>
  <si>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</si>
  <si>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</si>
  <si>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</si>
  <si>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</si>
  <si>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</si>
  <si>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</si>
  <si>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</si>
  <si>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</si>
  <si>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</si>
  <si>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</si>
  <si>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</si>
  <si>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</si>
  <si>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</si>
  <si>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</si>
  <si>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</si>
  <si>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</si>
  <si>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</si>
  <si>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</si>
  <si>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</si>
  <si>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</si>
  <si>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</si>
  <si>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</si>
  <si>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</si>
  <si>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</si>
  <si>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</si>
  <si>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</si>
  <si>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</si>
  <si>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</si>
  <si>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</si>
  <si>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</si>
  <si>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</si>
  <si>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</si>
  <si>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</si>
  <si>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</si>
  <si>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&gt;= 50000</t>
  </si>
  <si>
    <t>% successful</t>
  </si>
  <si>
    <t>% cancel</t>
  </si>
  <si>
    <t>% failed</t>
  </si>
  <si>
    <t>Category</t>
  </si>
  <si>
    <t>% canceled</t>
  </si>
  <si>
    <t>date</t>
  </si>
  <si>
    <t>% live</t>
  </si>
  <si>
    <t>35000 to 39999</t>
  </si>
  <si>
    <t>percentage successful (%)</t>
  </si>
  <si>
    <t>percentage failed (%)</t>
  </si>
  <si>
    <t>percentage canceled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</si>
</sst>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-409]m/d/yy\ h:mm\ AM/PM;@"/>
    <numFmt numFmtId="165" formatCode="m/d/yy\ h:mm;@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6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5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165" fontId="0" fillId="0" borderId="0" xfId="0" applyNumberFormat="1" applyAlignment="1">
      <alignment horizontal="left" indent="1"/>
    </xf>
    <xf numFmtId="0" fontId="0" fillId="0" borderId="0" xfId="0" applyAlignment="1">
      <alignment vertical="center"/>
    </xf>
    <xf numFmtId="164" fontId="0" fillId="0" borderId="0" xfId="0" applyNumberFormat="1" applyAlignment="1">
      <alignment wrapText="1"/>
    </xf>
    <xf numFmtId="0" fontId="0" fillId="0" borderId="0" xfId="1" applyNumberFormat="1" applyFont="1"/>
    <xf numFmtId="1" fontId="0" fillId="0" borderId="0" xfId="1" applyNumberFormat="1" applyFont="1"/>
    <xf numFmtId="0" fontId="0" fillId="0" borderId="2" xfId="0" applyBorder="1" applyAlignment="1">
      <alignment horizontal="left"/>
    </xf>
    <xf numFmtId="0" fontId="0" fillId="0" borderId="2" xfId="0" applyNumberFormat="1" applyBorder="1"/>
    <xf numFmtId="166" fontId="0" fillId="0" borderId="2" xfId="1" applyNumberFormat="1" applyFont="1" applyBorder="1"/>
    <xf numFmtId="166" fontId="0" fillId="4" borderId="2" xfId="1" applyNumberFormat="1" applyFont="1" applyFill="1" applyBorder="1"/>
    <xf numFmtId="166" fontId="0" fillId="5" borderId="2" xfId="1" applyNumberFormat="1" applyFont="1" applyFill="1" applyBorder="1"/>
    <xf numFmtId="0" fontId="0" fillId="5" borderId="2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1" fillId="0" borderId="0" xfId="0" applyFont="1" applyFill="1"/>
    <xf numFmtId="0" fontId="0" fillId="0" borderId="0" xfId="0" applyFill="1"/>
    <xf numFmtId="0" fontId="1" fillId="0" borderId="2" xfId="0" applyFont="1" applyFill="1" applyBorder="1"/>
    <xf numFmtId="9" fontId="0" fillId="0" borderId="2" xfId="1" applyFont="1" applyBorder="1"/>
    <xf numFmtId="9" fontId="0" fillId="5" borderId="2" xfId="1" applyFont="1" applyFill="1" applyBorder="1"/>
    <xf numFmtId="9" fontId="0" fillId="4" borderId="2" xfId="1" applyFont="1" applyFill="1" applyBorder="1"/>
    <xf numFmtId="0" fontId="1" fillId="0" borderId="4" xfId="0" applyFont="1" applyFill="1" applyBorder="1"/>
    <xf numFmtId="0" fontId="0" fillId="0" borderId="4" xfId="0" applyNumberFormat="1" applyBorder="1"/>
    <xf numFmtId="0" fontId="1" fillId="0" borderId="3" xfId="0" applyFont="1" applyFill="1" applyBorder="1"/>
    <xf numFmtId="9" fontId="0" fillId="0" borderId="3" xfId="1" applyFont="1" applyBorder="1"/>
    <xf numFmtId="9" fontId="0" fillId="2" borderId="3" xfId="1" applyFont="1" applyFill="1" applyBorder="1"/>
    <xf numFmtId="0" fontId="0" fillId="0" borderId="1" xfId="0" applyFont="1" applyFill="1" applyBorder="1"/>
    <xf numFmtId="0" fontId="0" fillId="0" borderId="5" xfId="0" applyBorder="1"/>
    <xf numFmtId="0" fontId="0" fillId="0" borderId="0" xfId="0" applyFill="1" applyBorder="1"/>
    <xf numFmtId="166" fontId="0" fillId="0" borderId="5" xfId="1" applyNumberFormat="1" applyFont="1" applyBorder="1"/>
    <xf numFmtId="166" fontId="0" fillId="2" borderId="5" xfId="1" applyNumberFormat="1" applyFont="1" applyFill="1" applyBorder="1"/>
    <xf numFmtId="166" fontId="0" fillId="5" borderId="5" xfId="1" applyNumberFormat="1" applyFont="1" applyFill="1" applyBorder="1"/>
    <xf numFmtId="166" fontId="0" fillId="4" borderId="5" xfId="1" applyNumberFormat="1" applyFont="1" applyFill="1" applyBorder="1"/>
    <xf numFmtId="0" fontId="1" fillId="3" borderId="2" xfId="0" applyFont="1" applyFill="1" applyBorder="1"/>
    <xf numFmtId="165" fontId="0" fillId="0" borderId="2" xfId="0" applyNumberFormat="1" applyBorder="1" applyAlignment="1">
      <alignment horizontal="left" indent="1"/>
    </xf>
    <xf numFmtId="0" fontId="1" fillId="3" borderId="4" xfId="0" applyFont="1" applyFill="1" applyBorder="1"/>
    <xf numFmtId="166" fontId="0" fillId="0" borderId="3" xfId="1" applyNumberFormat="1" applyFont="1" applyBorder="1"/>
    <xf numFmtId="166" fontId="0" fillId="2" borderId="3" xfId="1" applyNumberFormat="1" applyFont="1" applyFill="1" applyBorder="1"/>
    <xf numFmtId="165" fontId="0" fillId="2" borderId="2" xfId="0" applyNumberFormat="1" applyFill="1" applyBorder="1" applyAlignment="1">
      <alignment horizontal="left" indent="1"/>
    </xf>
    <xf numFmtId="165" fontId="0" fillId="5" borderId="2" xfId="0" applyNumberFormat="1" applyFill="1" applyBorder="1" applyAlignment="1">
      <alignment horizontal="left" indent="1"/>
    </xf>
    <xf numFmtId="165" fontId="0" fillId="4" borderId="2" xfId="0" applyNumberFormat="1" applyFill="1" applyBorder="1" applyAlignment="1">
      <alignment horizontal="left" indent="1"/>
    </xf>
    <xf numFmtId="0" fontId="1" fillId="0" borderId="0" xfId="2" applyNumberFormat="1" applyFont="1" applyAlignment="1">
      <alignment horizontal="center" wrapText="1"/>
    </xf>
    <xf numFmtId="0" fontId="0" fillId="0" borderId="0" xfId="2" applyNumberFormat="1" applyFont="1"/>
    <xf numFmtId="0" fontId="0" fillId="0" borderId="2" xfId="0" applyBorder="1" applyAlignment="1">
      <alignment horizontal="center" vertical="center" wrapText="1"/>
    </xf>
    <xf numFmtId="166" fontId="0" fillId="0" borderId="2" xfId="1" applyNumberFormat="1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9C0006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[StarterBook-complete.xlsx]Pivot table!PivotTable5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5865317645557637E-2"/>
          <c:y val="0.21013588055591412"/>
          <c:w val="0.75283265959221057"/>
          <c:h val="0.555996281714785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B-4C90-AEDD-868C49C07B5C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B0B-4C90-AEDD-868C49C07B5C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B0B-4C90-AEDD-868C49C07B5C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F-4746-85A7-78DF76043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7658207"/>
        <c:axId val="1560497183"/>
      </c:barChart>
      <c:catAx>
        <c:axId val="137765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497183"/>
        <c:crosses val="autoZero"/>
        <c:auto val="1"/>
        <c:lblAlgn val="ctr"/>
        <c:lblOffset val="100"/>
        <c:noMultiLvlLbl val="0"/>
      </c:catAx>
      <c:valAx>
        <c:axId val="156049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65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[StarterBook-complete.xlsx]Pivot table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626963817575376E-2"/>
          <c:y val="0.15425744114780349"/>
          <c:w val="0.83598416081745563"/>
          <c:h val="0.60750769385515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B-4591-9C52-E0BC6881BFC7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B-4591-9C52-E0BC6881BFC7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4B-4591-9C52-E0BC6881BFC7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7E-4072-9A1A-165606D7F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9019583"/>
        <c:axId val="2041877679"/>
      </c:barChart>
      <c:catAx>
        <c:axId val="203901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877679"/>
        <c:crosses val="autoZero"/>
        <c:auto val="1"/>
        <c:lblAlgn val="ctr"/>
        <c:lblOffset val="100"/>
        <c:noMultiLvlLbl val="0"/>
      </c:catAx>
      <c:valAx>
        <c:axId val="204187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01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[StarterBook-complete.xlsx]Pivot table 3!PivotTable7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C1-4708-BE87-6A272453A9D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C1-4708-BE87-6A272453A9D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C1-4708-BE87-6A272453A9D8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3'!$E$6:$E$22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30-46DE-8DF8-440D24F24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0837135"/>
        <c:axId val="1745943327"/>
      </c:lineChart>
      <c:catAx>
        <c:axId val="174083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943327"/>
        <c:crosses val="autoZero"/>
        <c:auto val="1"/>
        <c:lblAlgn val="ctr"/>
        <c:lblOffset val="100"/>
        <c:noMultiLvlLbl val="0"/>
      </c:catAx>
      <c:valAx>
        <c:axId val="174594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83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Goal and % failed/ canceled/ successful</a:t>
            </a:r>
          </a:p>
        </c:rich>
      </c:tx>
      <c:layout>
        <c:manualLayout>
          <c:xMode val="edge"/>
          <c:yMode val="edge"/>
          <c:x val="0.14064904315982946"/>
          <c:y val="2.4447020227228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additional!$G$1</c:f>
              <c:strCache>
                <c:ptCount val="1"/>
                <c:pt idx="0">
                  <c:v>percentage successful (%)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additional!$B$2:$B$13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additional!$G$2:$G$13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5E-49FE-A22B-58B8E3380528}"/>
            </c:ext>
          </c:extLst>
        </c:ser>
        <c:ser>
          <c:idx val="5"/>
          <c:order val="1"/>
          <c:tx>
            <c:strRef>
              <c:f>additional!$H$1</c:f>
              <c:strCache>
                <c:ptCount val="1"/>
                <c:pt idx="0">
                  <c:v>percentage failed (%)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additional!$B$2:$B$13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additional!$H$2:$H$13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5E-49FE-A22B-58B8E3380528}"/>
            </c:ext>
          </c:extLst>
        </c:ser>
        <c:ser>
          <c:idx val="6"/>
          <c:order val="2"/>
          <c:tx>
            <c:strRef>
              <c:f>additional!$I$1</c:f>
              <c:strCache>
                <c:ptCount val="1"/>
                <c:pt idx="0">
                  <c:v>percentage canceled (%)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additional!$B$2:$B$13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additional!$I$2:$I$13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5E-49FE-A22B-58B8E3380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9191311"/>
        <c:axId val="1899086127"/>
      </c:lineChart>
      <c:catAx>
        <c:axId val="1889191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086127"/>
        <c:crosses val="autoZero"/>
        <c:auto val="1"/>
        <c:lblAlgn val="ctr"/>
        <c:lblOffset val="100"/>
        <c:noMultiLvlLbl val="0"/>
      </c:catAx>
      <c:valAx>
        <c:axId val="189908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19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0</xdr:row>
      <xdr:rowOff>28574</xdr:rowOff>
    </xdr:from>
    <xdr:to>
      <xdr:col>13</xdr:col>
      <xdr:colOff>565150</xdr:colOff>
      <xdr:row>16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C5AC1-E5AA-4834-8B03-49FC4388F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22224</xdr:rowOff>
    </xdr:from>
    <xdr:to>
      <xdr:col>19</xdr:col>
      <xdr:colOff>22411</xdr:colOff>
      <xdr:row>23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C3375-EEBC-4618-8FFE-786F7656F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</xdr:row>
      <xdr:rowOff>142875</xdr:rowOff>
    </xdr:from>
    <xdr:to>
      <xdr:col>13</xdr:col>
      <xdr:colOff>355600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BCBC0-F7D4-4BB4-BD2E-4341EA2B2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74083</xdr:colOff>
      <xdr:row>0</xdr:row>
      <xdr:rowOff>60675</xdr:rowOff>
    </xdr:from>
    <xdr:to>
      <xdr:col>19</xdr:col>
      <xdr:colOff>289278</xdr:colOff>
      <xdr:row>9</xdr:row>
      <xdr:rowOff>211666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31B9DB-575B-4D67-9941-0CEB7747C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uong" refreshedDate="43261.888541203705" createdVersion="6" refreshedVersion="6" minRefreshableVersion="3" recordCount="4114" xr:uid="{5C54C388-3F8A-4353-AE18-61CA7877BAB6}">
  <cacheSource type="worksheet">
    <worksheetSource ref="A1:R4115" sheet="Master sheet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Field1" numFmtId="0" formula="COUNT(&quot;successful&quot;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uong" refreshedDate="43261.907933912036" createdVersion="6" refreshedVersion="6" minRefreshableVersion="3" recordCount="4114" xr:uid="{4626F2B4-A817-40F6-BF63-46F52E01FC47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uong" refreshedDate="43261.928080092592" createdVersion="6" refreshedVersion="6" minRefreshableVersion="3" recordCount="4114" xr:uid="{C77F5F92-936F-4755-8E46-9D314B7526E5}">
  <cacheSource type="worksheet">
    <worksheetSource name="table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9999999999995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99999999999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00000000000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6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10000000000011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999999999998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8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4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7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99999999999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5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9999999999996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700000000000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1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5000000000001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50000000000009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99999999999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3000000000000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60000000000008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9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7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999999999998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9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999999999998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000000000001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700000000000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200000000000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4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8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99999999999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2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999999999998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999999999998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3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3000000000004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999999999998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000000000000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999999999999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6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4000000000000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20000000000000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999999999999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8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0000000000008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9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9999999999996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7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0000000000003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700000000000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40000000000009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999999999999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999999999999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999999999999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3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00000000000002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9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2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00000000000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9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9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8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99999999998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99999999999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5000000000000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9999999999996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999999999999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999999999999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4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4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9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20000000000002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4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9000000000001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8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0000000000007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99999999999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99999999996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000000000001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2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00000000000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5000000000001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000000000001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3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90000000000009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999999999999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90000000000009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999999999999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999999999999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1000000000000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0000000000009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00000000000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00000000000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999999999995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6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999999999999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9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6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3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90000000000000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9999999999995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0000000000001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5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0000000000007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0000000000012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60000000000008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1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9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000000000001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0000000000002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9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999999999998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9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5000000000000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00000000000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4000000000001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99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9999999999996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2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0000000000008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30000000000003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9999999999995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10000000000008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20000000000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9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999999999999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300000000000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99999999999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00000000000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300000000000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99999999999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999999999999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999999999998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4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000000000001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1000000000001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10000000000005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000000000001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999999999999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999999999999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2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7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999999999999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99999999999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1000000000001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99999999999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999999999998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4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99999999999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2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0000000000009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5000000000000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9999999999995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999999999999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999999999999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200000000000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200000000000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8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5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000000000000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9999999999995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99999999999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000000000000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6000000000000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999999999999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999999999999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4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5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9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0000000000012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999999999998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7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0000000000007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999999999999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90000000000009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100000000000009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9999999999996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999999999998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000000000001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4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999999999999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999999999999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000000000000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999999999999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99999999999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999999999999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8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4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3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9999999999999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3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1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99999999999998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9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4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999999999998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50000000000009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999999999999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5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6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4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9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999999999997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700000000000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99999999999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7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7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9999999999996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999999999996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000000000000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4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0000000000003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4000000000001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2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99999999999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90000000000009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000000000000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8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5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8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999999999999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999999999999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5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4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7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000000000001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999999999998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80000000000003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999999999998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4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4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99999999999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3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10000000000011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6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4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999999999998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5000000000000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9999999999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999999999997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8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0000000000003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1000000000000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5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999999999995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999999999999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4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00000000000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40000000000009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3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3000000000000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2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000000000001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9999999999995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5000000000000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99999999999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999999999998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400000000000006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999999999999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000000000001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7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8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999999999999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9999999999996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9999999999995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2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8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999999999999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9999999999995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999999999999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999999999999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50000000000002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6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999999999999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0000000000011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6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7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6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2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999999999999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9999999999995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70000000000007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999999999999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8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6000000000001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999999999999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0000000000003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7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4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9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80000000000002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6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999999999999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000000000001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9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8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9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999999999999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00000000000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999999999999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9999999999995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800000000000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9999999999995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60000000000002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1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999999999995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8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7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70000000000002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0000000000002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9999999999995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9000000000001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9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999999999999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0000000000002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9999999999996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0000000000002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9999999999999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8000000000000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000000000001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000000000000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999999999998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2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0000000000003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999999999999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999999999999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9999999999995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999999999999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20000000000002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999999999999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9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000000000001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9999999999995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000000000001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7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6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5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9999999999995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999999999999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000000000001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99999999999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999999999999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0000000000003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00000000000009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6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9999999999999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999999999998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999999999998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999999999994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2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0000000000002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6000000000000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50000000000009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9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9999999999995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7000000000001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4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9000000000001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6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00000000000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70000000000002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999999999999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000000000000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999999999999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000000000001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9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9999999999995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9999999999995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7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1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10000000000008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2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60000000000008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4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0000000000001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80000000000002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9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9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4000000000001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60000000000003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9999999999999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999999999999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2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4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999999999998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9999999999995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4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9999999999995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999999999999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4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4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999999999999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7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00000000000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9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8000000000000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5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4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9999999999995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2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0000000000012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4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9999999999995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99999999999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000000000001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999999999998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60000000000000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9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999999999998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2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7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000000000001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2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5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4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999999999999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000000000000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999999999999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9000000000000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6000000000000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100000000000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5000000000001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8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9999999999995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000000000000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999999999999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000000000000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9999999999996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3000000000000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9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999999999999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3000000000000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0000000000011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9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999999999998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7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3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999999999999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8000000000000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40000000000012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7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999999999996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8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7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8000000000000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7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999999999999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999999999999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4000000000001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90000000000000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000000000001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4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8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999999999999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9999999999996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999999999999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3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70000000000007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4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99999999999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999999999999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8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999999999996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2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7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8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000000000000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30000000000003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5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9999999999995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2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8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4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5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400000000000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9999999999995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8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7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9999999999995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0000000000002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000000000001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999999999999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000000000001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2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70000000000007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9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9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9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999999999998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9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4000000000000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3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6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999999999999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4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8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9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4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999999999999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999999999999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9999999999995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999999999999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600000000000009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999999999999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7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8000000000000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00000000000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1000000000001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7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8000000000000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999999999999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0000000000011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6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9999999999995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40000000000009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9999999999995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0000000000011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9999999999997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90000000000012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2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9999999999995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999999999995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5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8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5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000000000001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99999999998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4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8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5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0000000000007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700000000000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00000000000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000000000001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000000000001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999999999998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700000000000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8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4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999999999999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6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3000000000000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99999999999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9999999999995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4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60000000000008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6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0000000000012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5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8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0000000000012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3000000000001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999999999999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0000000000008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8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9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9000000000001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000000000001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60000000000008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999999999999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0000000000008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000000000000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2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2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7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0000000000009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999999999998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0000000000011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6000000000000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9999999999996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9999999999997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8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1000000000001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7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9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5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90000000000006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0000000000002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9999999999995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9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3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0000000000012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00000000000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999999999998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999999999998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7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9999999999996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00000000000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8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7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00000000000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000000000000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5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9999999999995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0000000000002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8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8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8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8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0000000000009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999999999996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9999999999995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100000000000009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9999999999995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9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4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5000000000000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999999999999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000000000001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000000000001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1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3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8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000000000001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000000000001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000000000001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8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3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4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999999999999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8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0000000000002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4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000000000001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8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8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999999999999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9999999999995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9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999999999999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5000000000001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4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999999999998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999999999999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5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2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00000000000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9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0000000000012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999999999999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1000000000000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999999999999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9999999999996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7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5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6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0000000000008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0000000000003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999999999999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80000000000002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4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99999999998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99999999999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5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600000000000009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0000000000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000000000000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9999999999995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6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000000000000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6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6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8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99999999999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999999999998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200000000000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999999999999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8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0000000000012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20000000000007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999999999998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999999999999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9999999999995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999999999997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70000000000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7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3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99999999999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9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9999999999995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50000000000009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5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2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9999999999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2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999999999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000000000001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5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9999999999995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2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4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700000000000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999999999998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0000000000008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7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3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9000000000001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99999999999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9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0000000000002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999999999996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4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5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1000000000000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9999999999995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70000000000007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2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600000000000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999999999997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99999999999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99999999999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9999999999996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5000000000001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7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8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0000000000009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999999999999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999999999999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99999999999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5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3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0000000000008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5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000000000001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99999999999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7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2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7000000000001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4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6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7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999999999998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0000000000002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999999999998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999999999994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8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000000000001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2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6000000000001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1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1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3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5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8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80000000000003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0000000000007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2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8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600000000000009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999999999999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90000000000012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60000000000000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7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4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000000000000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9999999999997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4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5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4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999999999999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3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0000000000003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999999999999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3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3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9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90000000000002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99999999999994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2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200000000000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30000000000003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000000000001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0000000000003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30000000000007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9999999999995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9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1000000000000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8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00000000000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4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9999999999995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000000000001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20000000000007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8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4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900000000000006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60000000000011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1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10000000000002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3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9999999999995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999999999997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999999999999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999999999999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1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000000000001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7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5000000000000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3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9999999999995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9999999999996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99999999999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3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8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70000000000007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000000000000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1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4000000000000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000000000001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70000000000007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8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1000000000000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9999999999995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6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4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4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000000000000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8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9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3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0000000000001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10000000000003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8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70000000000003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9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4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3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9999999999999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999999999999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4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7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6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4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4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3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999999999999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2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4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4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8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9999999999996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600000000000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2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90000000000009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20000000000007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00000000000009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7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4000000000000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4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7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5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40000000000006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9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999999999998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1000000000000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9999999999999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7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90000000000012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000000000001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3000000000001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5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000000000001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9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4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99999999999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8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999999999999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4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4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70000000000007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999999999998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999999999999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4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9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999999999999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8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9999999999996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6000000000000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999999999998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4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700000000000003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2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00000000000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999999999999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5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000000000001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9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8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000000000000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99999999999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3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1000000000001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999999999999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3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2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3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5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5000000000000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1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000000000000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5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2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900000000000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6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99999999998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7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70000000000007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5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99999999999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000000000000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0000000000012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40000000000006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6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9999999999996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7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999999999999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999999999999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2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2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9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9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000000000000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5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8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4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3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40000000000012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5000000000000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999999999998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3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8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9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999999999998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9999999999995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8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3000000000000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0000000000002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0000000000002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9999999999995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0000000000012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9999999999997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7000000000000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20000000000002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999999999999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9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999999999999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999999999999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3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60000000000008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5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8000000000001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7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3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7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999999999999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999999999999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2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9000000000001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7000000000001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2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99999999999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99999999999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40000000000009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7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8000000000001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999999999999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1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8000000000001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4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7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999999999999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6000000000000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000000000000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2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999999999997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7000000000001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2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999999999997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5000000000000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999999999998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999999999999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30000000000003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40000000000002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999999999999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6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999999999999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4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8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2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000000000001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999999999999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7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999999999999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1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999999999999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999999999999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5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5000000000000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00000000000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1000000000001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50000000000009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6000000000000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4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6000000000001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80000000000002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9999999999995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9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000000000001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200000000000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7000000000001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00000000000003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999999999999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4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3000000000000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0000000000003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4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000000000000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4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4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3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00000000000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4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4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6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2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999999999999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4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9999999999996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2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20000000000002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9999999999995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4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999999999998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7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5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9999999999995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999999999998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8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4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0000000000009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999999999999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90000000000000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4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4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70000000000000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8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000000000001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900000000000006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40000000000006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5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99999999999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9999999999995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9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8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00000000000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999999999998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9999999999995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5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999999999998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9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60000000000001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600000000000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2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000000000001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999999999999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6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8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40000000000006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5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4000000000001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999999999998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9000000000001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99999999999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999999999999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8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7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99999999998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0000000000011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3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4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2000000000000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1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2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999999999999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99999999999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8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000000000000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999999999999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7000000000001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3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6000000000001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5000000000000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0000000000003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9999999999995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5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4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2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4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3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5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5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999999999999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2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40000000000006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8000000000001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9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8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1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99999999998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5000000000000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6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3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6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999999999999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8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000000000001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3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00000000000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40000000000009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7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6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9999999999995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1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20000000000007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999999999999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8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999999999999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9999999999996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8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9999999999995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2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999999999997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999999999999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9999999999995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4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9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4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8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2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8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1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6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999999999999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5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999999999999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999999999999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3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3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0000000000001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7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00000000000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99999999999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1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0000000000009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70000000000007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800000000000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00000000000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999999999999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2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8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700000000000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6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99999999999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60000000000011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20000000000007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9999999999995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999999999999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6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999999999999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1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99999999999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999999999999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00000000000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7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99999999999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3000000000000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000000000001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3000000000001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00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9999999999995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0000000000003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9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10000000000001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999999999998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999999999999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3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1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3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40000000000006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9999999999996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700000000000003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9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1000000000000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99999999999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6000000000001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5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1000000000000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00000000000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60000000000001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8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2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999999999999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2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8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10000000000008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30000000000007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999999999999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4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40000000000009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8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000000000001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20000000000000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999999999999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0000000000008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6000000000001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7000000000001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99999999999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20000000000007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9999999999996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9999999999995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20000000000002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6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00000000000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3000000000000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400000000000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8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2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000000000000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00000000000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70000000000007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3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6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9999999999996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2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6000000000001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3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9999999999997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6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0000000000009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6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9999999999996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999999999999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99999999999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0000000000011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00000000000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3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9000000000000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999999999999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8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9999999999995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999999999999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9000000000001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999999999999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3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60000000000008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6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9999999999995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999999999999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00000000000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99999999999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8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999999999999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6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999999999999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000000000001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999999999999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00000000000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700000000000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3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3000000000000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0000000000003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10000000000008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999999999999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000000000000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700000000000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200000000000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999999999999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90000000000000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50000000000009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60000000000008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7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400000000000006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60000000000008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2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7000000000000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9999999999995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9999999999995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000000000001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9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999999999999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999999999999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999999999999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6000000000001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0000000000003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000000000000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1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999999999998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999999999999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999999999999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4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0000000000003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9999999999995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50000000000009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7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999999999999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8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999999999998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0000000000003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40000000000006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0000000000012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8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999999999999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999999999999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9999999999995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8000000000000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999999999999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999999999999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7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000000000000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999999999999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60000000000002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8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9999999999995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0000000000009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9999999999995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6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999999999999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9999999999996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5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50000000000006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4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999999999999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99999999999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9999999999995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5000000000000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9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3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7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999999999999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000000000000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7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7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30000000000001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9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999999999999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4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000000000001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999999999999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000000000001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999999999999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999999999999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9999999999995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7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2000000000000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9999999999995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7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4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9999999999995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99999999999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999999999998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8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000000000000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7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5000000000000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500000000000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000000000001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7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999999999999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3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00000000000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9999999999996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7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7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9999999999995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00000000000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80000000000002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00000000000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9999999999995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999999999998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2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7000000000000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1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0000000000012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999999999999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9999999999996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4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3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0000000000007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5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1000000000001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800000000000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60000000000008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8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7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999999999999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9999999999995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9999999999995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40000000000009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00000000000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1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99999999999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3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5000000000001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9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4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8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99999999999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999999999999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9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0000000000002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9999999999996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999999999999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000000000000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999999999999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7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4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999999999999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2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2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8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999999999999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20000000000002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999999999999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9999999999995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99999999999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9999999999995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4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999999999999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999999999998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999999999999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7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999999999999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0000000000003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5000000000001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1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4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9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9999999999995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0000000000002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999999999999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8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5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999999999999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9999999999995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20000000000002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50000000000009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999999999999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6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4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2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999999999999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4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4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999999999999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99999999999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00000000000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1000000000001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999999999998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7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99999999999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99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7000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50000000000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500000000000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99999999999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300000000000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6000000000000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99999999999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99999999999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700000000000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20000000000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99999999999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999999999998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9999999999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300000000000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99999999999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000000000000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999999999999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4000000000000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20000000000000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999999999999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0000000000008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999999999999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00000000000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70000000000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4000000000000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99999999999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999999999999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999999999999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0000000000000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00000000000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9999999999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99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5000000000000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999999999999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999999999999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4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2000000000000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90000000000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0000000000007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99999999999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9999999999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00000000000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00000000000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50000000000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00000000000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9000000000000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999999999999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9000000000000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99999999999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999999999999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1000000000000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000000000000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0000000000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0000000000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99999999999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999999999999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90000000000000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99999999999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0000000000001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000000000000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000000000001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6000000000000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000000000001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000000000000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99999999999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5000000000000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00000000000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400000000000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99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9999999999996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000000000000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300000000000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999999999999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10000000000008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20000000000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99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300000000000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99999999999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00000000000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300000000000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99999999999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99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99999999999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0000000000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1000000000001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1000000000000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000000000001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99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99999999999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999999999999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99999999999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1000000000001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99999999999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99999999999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9999999999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00000000000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5000000000000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999999999999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999999999999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999999999999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200000000000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200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8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000000000000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999999999999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99999999999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000000000000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6000000000000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99999999999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9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4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9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000000000001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999999999998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00000000000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90000000000009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10000000000000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9999999999996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99999999999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00000000000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999999999999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999999999999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00000000000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999999999999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9999999999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999999999999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999999999999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9999999999999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99999999999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5000000000000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999999999999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4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99999999999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70000000000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99999999999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7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9999999999996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99999999999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000000000000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00000000000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400000000000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9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9000000000000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000000000000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999999999999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9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00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999999999998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800000000000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99999999999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99999999999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1000000000001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99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5000000000000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9999999999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99999999999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00000000000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1000000000000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99999999999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99999999999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00000000000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4000000000000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300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0000000000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999999999999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5000000000000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99999999999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9999999999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40000000000000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9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999999999999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999999999999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999999999999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8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999999999999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999999999999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999999999999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999999999999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50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6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9999999999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000000000001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99999999999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999999999999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700000000000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999999999999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600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999999999999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000000000000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8000000000000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999999999999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0000000000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999999999999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0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999999999999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999999999999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800000000000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999999999999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6000000000000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99999999999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7000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00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999999999999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90000000000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9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999999999999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000000000000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999999999999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000000000000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9999999999999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8000000000000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0000000000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000000000000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99999999999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2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000000000000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99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999999999999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999999999999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999999999999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200000000000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999999999999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9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000000000001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999999999999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00000000000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999999999999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999999999999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00000000000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99999999999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999999999999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000000000000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0000000000000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6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999999999999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999999999998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99999999999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99999999999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000000000000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6000000000000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50000000000009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99999999999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70000000000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900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00000000000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7000000000000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999999999999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000000000000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999999999999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0000000000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999999999999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999999999999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1000000000000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60000000000008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0000000000001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8000000000000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9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400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6000000000000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9999999999999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999999999999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99999999999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999999999999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999999999999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999999999999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4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999999999999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00000000000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8000000000000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5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999999999999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000000000001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999999999999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99999999999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00000000000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99999999999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60000000000000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99999999999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00000000000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999999999999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00000000000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9000000000000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6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100000000000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5000000000001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999999999999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000000000000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99999999999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000000000000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999999999999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3000000000000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99999999999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3000000000000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000000000001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99999999999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999999999999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8000000000000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4000000000001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9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8000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999999999999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9999999999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90000000000000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0000000000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999999999999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999999999999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4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999999999999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700000000000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4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9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999999999999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8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99999999999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0000000000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30000000000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99999999999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8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400000000000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999999999999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999999999999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0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000000000001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999999999999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000000000001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7000000000000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9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999999999998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4000000000000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999999999999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999999999999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999999999999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999999999999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999999999999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60000000000000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999999999999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7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8000000000000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0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10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8000000000000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999999999999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000000000001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999999999999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4000000000000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999999999999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000000000001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99999999999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9000000000001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9999999999995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99999999999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000000000001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9999999999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000000000000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7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00000000000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0000000000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0000000000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99999999999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70000000000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999999999999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3000000000000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99999999999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999999999999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6000000000000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000000000001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000000000001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300000000000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999999999999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000000000000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900000000000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0000000000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6000000000000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999999999999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000000000000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000000000000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0000000000009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99999999999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000000000001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600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999999999999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999999999999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100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7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9000000000000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000000000000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999999999999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000000000001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00000000000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999999999998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999999999998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9999999999996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00000000000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0000000000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00000000000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999999999999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000000000000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8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000000000000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99999999999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999999999999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10000000000000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999999999999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5000000000000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999999999999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00000000000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00000000000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00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00000000000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999999999999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000000000000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00000000000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999999999999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999999999999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999999999999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5000000000001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999999999998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999999999999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00000000000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000000000001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999999999999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1000000000000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999999999999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999999999999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7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6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000000000000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000000000000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999999999999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8000000000000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99999999998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99999999999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60000000000000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0000000000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00000000000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99999999999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6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000000000000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99999999999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999999999998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20000000000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999999999999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000000000001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2000000000000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99999999999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99999999999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999999999999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99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70000000000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999999999998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9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99999999999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5000000000000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2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9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999999999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000000000001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999999999999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700000000000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9999999999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000000000000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7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9000000000001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99999999999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000000000000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99999999999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1000000000000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999999999999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7000000000000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60000000000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99999999999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9999999999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9999999999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999999999999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500000000000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7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000000000000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999999999999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99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99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000000000000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0000000000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99999999999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700000000000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6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99999999999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000000000000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99999999999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99999999999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000000000001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6000000000001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8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8000000000000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0000000000007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6000000000000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99999999999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9000000000001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6000000000000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99999999999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999999999999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000000000000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999999999999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9000000000000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9999999999999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20000000000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3000000000000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00000000000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000000000000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3000000000000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999999999999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1000000000000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00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999999999999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00000000000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2000000000000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90000000000000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6000000000001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1000000000000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999999999999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99999999999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999999999999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999999999999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0000000000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5000000000000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999999999999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999999999999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99999999999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7000000000000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000000000000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400000000000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00000000000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7000000000000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8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1000000000000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999999999999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00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0000000000001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1000000000000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7000000000000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99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99999999999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999999999999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2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4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999999999999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600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2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900000000000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20000000000007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0000000000000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4000000000000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4000000000000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9999999999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1000000000000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999999999999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9000000000001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0000000000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300000000000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00000000000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999999999998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8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999999999999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4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4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7000000000000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9999999999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999999999999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999999999999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9999999999996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6000000000000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70000000000000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0000000000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999999999999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0000000000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8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000000000000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99999999999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1000000000001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999999999999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5000000000000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000000000000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9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9999999999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700000000000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99999999999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00000000000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000000000001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4000000000000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6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999999999999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99999999999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00000000000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4000000000001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5000000000000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99999999999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99999999999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999999999999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3000000000000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000000000000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000000000000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999999999999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000000000001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999999999999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7000000000000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200000000000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999999999999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999999999999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999999999999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6000000000000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800000000000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999999999999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999999999999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900000000000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70000000000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99999999999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99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4000000000000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80000000000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999999999999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800000000000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4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999999999999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6000000000000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000000000000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99999999999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700000000000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99999999999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500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99999999999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99999999999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3000000000000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4000000000000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999999999999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999999999999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0000000000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999999999999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999999999999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999999999999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999999999999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5000000000000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00000000000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100000000000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5000000000000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6000000000000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60000000000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8000000000000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999999999999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00000000000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200000000000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700000000000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0000000000000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999999999999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3000000000000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000000000000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000000000000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00000000000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999999999999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999999999999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2000000000000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999999999999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99999999999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999999999999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99999999999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0000000000009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999999999999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9000000000000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4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7000000000000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000000000001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9000000000000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40000000000006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99999999999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999999999999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9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0000000000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99999999999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999999999999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99999999999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6000000000000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600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000000000001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999999999999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4000000000000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40000000000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99999999999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9000000000001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99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99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9999999999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000000000001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2000000000000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999999999999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99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000000000000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999999999999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700000000000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60000000000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5000000000000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000000000000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999999999999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999999999999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4000000000000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800000000000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9999999999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5000000000000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9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00000000000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00000000000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40000000000009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999999999999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2000000000000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99999999999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999999999999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999999999999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999999999999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99999999999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999999999999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999999999999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999999999999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99999999999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999999999999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00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00000000000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99999999999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000000000000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7000000000000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800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0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999999999999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70000000000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99999999999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6000000000001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2000000000000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999999999999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999999999999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999999999999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99999999999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999999999999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00000000000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99999999999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300000000000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00000000000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300000000000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00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999999999999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000000000000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1000000000000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99999999999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999999999999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4000000000000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999999999999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70000000000000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1000000000000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99999999999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600000000000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1000000000000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0000000000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600000000000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8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999999999999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100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30000000000007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999999999999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40000000000009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8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0000000000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20000000000000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999999999999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000000000000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6000000000001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70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99999999999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2000000000000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999999999999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999999999999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200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0000000000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3000000000000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40000000000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000000000000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0000000000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7000000000000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9999999999996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6000000000001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999999999999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000000000000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6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999999999999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99999999999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000000000001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00000000000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9000000000000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999999999999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999999999999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999999999999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9000000000001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999999999999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600000000000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999999999999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999999999999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00000000000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9999999999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999999999999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999999999999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000000000001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999999999999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00000000000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700000000000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3000000000000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000000000000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1000000000000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999999999999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000000000000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700000000000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200000000000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999999999999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90000000000000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500000000000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6000000000000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40000000000000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6000000000000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7000000000000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999999999999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999999999999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00000000000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999999999999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999999999999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999999999999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6000000000001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00000000000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000000000000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99999999999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999999999999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99999999999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000000000000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999999999999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5000000000000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7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999999999999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9999999999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000000000000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4000000000000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00000000000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999999999999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999999999999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999999999999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8000000000000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999999999999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999999999999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000000000000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999999999999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6000000000000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9999999999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000000000000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999999999999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99999999999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999999999999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500000000000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999999999999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99999999999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999999999999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5000000000000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999999999999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000000000000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30000000000001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99999999999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00000000000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999999999999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00000000000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999999999999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99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999999999999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7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2000000000000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999999999999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999999999999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99999999999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99999999999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000000000000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5000000000000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500000000000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7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999999999999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0000000000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999999999999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999999999999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0000000000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8000000000000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00000000000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999999999999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99999999999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7000000000000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000000000001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999999999999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999999999999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00000000000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1000000000001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800000000000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60000000000008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999999999999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999999999999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999999999999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4000000000000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0000000000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99999999999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5000000000001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9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99999999999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999999999999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000000000000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999999999999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999999999999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00000000000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999999999999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4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999999999999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999999999999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2000000000000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999999999999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999999999999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99999999999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99999999999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999999999999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99999999999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99999999999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999999999999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00000000000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500000000000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999999999999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000000000000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999999999999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999999999999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2000000000000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5000000000000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999999999999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999999999999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866BB2-7C6D-4451-A8E0-2FA391D0373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multipleItemSelectionAllowed="1" showAll="0" includeNewItemsInFilter="1" countASubtotal="1">
      <items count="5">
        <item x="0"/>
        <item x="2"/>
        <item x="1"/>
        <item x="3"/>
        <item t="countA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CC7FD-DDFB-495C-B0E9-F1972D5567AC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0F1FC-8461-403B-B9A6-3A17283CDE28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D5" sqref="D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7.81640625" customWidth="1"/>
    <col min="8" max="8" width="9.90625" customWidth="1"/>
    <col min="9" max="9" width="12.81640625" customWidth="1"/>
    <col min="10" max="10" width="11.36328125" customWidth="1"/>
    <col min="11" max="11" width="9" customWidth="1"/>
    <col min="12" max="12" width="7.7265625" customWidth="1"/>
    <col min="13" max="13" width="10.08984375" customWidth="1"/>
    <col min="14" max="14" width="25.08984375" customWidth="1"/>
    <col min="15" max="15" width="12" style="5" customWidth="1"/>
    <col min="16" max="16" width="10.08984375" style="57" bestFit="1" customWidth="1"/>
    <col min="17" max="17" width="15.81640625" customWidth="1"/>
    <col min="18" max="18" width="10.81640625" customWidth="1"/>
    <col min="19" max="19" width="16.08984375" style="3" customWidth="1"/>
    <col min="20" max="20" width="19.54296875" style="3" customWidth="1"/>
  </cols>
  <sheetData>
    <row r="1" spans="1:20" ht="29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2" t="s">
        <v>8262</v>
      </c>
      <c r="M1" s="1" t="s">
        <v>8263</v>
      </c>
      <c r="N1" s="1" t="s">
        <v>8264</v>
      </c>
      <c r="O1" s="6" t="s">
        <v>8306</v>
      </c>
      <c r="P1" s="56" t="s">
        <v>8307</v>
      </c>
      <c r="Q1" s="7" t="s">
        <v>8308</v>
      </c>
      <c r="R1" s="7" t="s">
        <v>8309</v>
      </c>
      <c r="S1" s="13" t="s">
        <v>8365</v>
      </c>
      <c r="T1" s="13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7">
        <f>ROUNDUP((E2/D2)*100,0)</f>
        <v>137</v>
      </c>
      <c r="P2" s="57">
        <f>ROUNDUP(E2/L2,2)</f>
        <v>63.919999999999995</v>
      </c>
      <c r="Q2" t="s">
        <v>8310</v>
      </c>
      <c r="R2" t="s">
        <v>8311</v>
      </c>
      <c r="S2" s="16">
        <f>(J2/86400)+25569</f>
        <v>42177.007071759261</v>
      </c>
      <c r="T2" s="11">
        <f>(I2/86400)+25569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8">
        <f t="shared" ref="O3:O66" si="0">ROUNDUP((E3/D3)*100,0)</f>
        <v>143</v>
      </c>
      <c r="P3" s="57">
        <f>ROUNDUP(E3/L3,2)</f>
        <v>185.48999999999998</v>
      </c>
      <c r="Q3" t="s">
        <v>8310</v>
      </c>
      <c r="R3" t="s">
        <v>8311</v>
      </c>
      <c r="S3" s="12">
        <f>(J3/86400)+25569</f>
        <v>42766.600497685184</v>
      </c>
      <c r="T3" s="11">
        <f>(I3/86400)+25569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8">
        <f t="shared" si="0"/>
        <v>105</v>
      </c>
      <c r="P4" s="57">
        <f t="shared" ref="P4:P67" si="1">ROUNDUP(E4/L4,2)</f>
        <v>15</v>
      </c>
      <c r="Q4" t="s">
        <v>8310</v>
      </c>
      <c r="R4" t="s">
        <v>8311</v>
      </c>
      <c r="S4" s="12">
        <f t="shared" ref="S4:S67" si="2">(J4/86400)+25569</f>
        <v>42405.702349537038</v>
      </c>
      <c r="T4" s="12">
        <f t="shared" ref="T4:T67" si="3">(I4/86400)+25569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8">
        <f t="shared" si="0"/>
        <v>104</v>
      </c>
      <c r="P5" s="57">
        <f t="shared" si="1"/>
        <v>69.27000000000001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8">
        <f t="shared" si="0"/>
        <v>123</v>
      </c>
      <c r="P6" s="57">
        <f t="shared" si="1"/>
        <v>190.56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8">
        <f t="shared" si="0"/>
        <v>110</v>
      </c>
      <c r="P7" s="57">
        <f t="shared" si="1"/>
        <v>93.410000000000011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8">
        <f t="shared" si="0"/>
        <v>107</v>
      </c>
      <c r="P8" s="57">
        <f t="shared" si="1"/>
        <v>146.88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8">
        <f t="shared" si="0"/>
        <v>102</v>
      </c>
      <c r="P9" s="57">
        <f t="shared" si="1"/>
        <v>159.82999999999998</v>
      </c>
      <c r="Q9" t="s">
        <v>8310</v>
      </c>
      <c r="R9" t="s">
        <v>8311</v>
      </c>
      <c r="S9" s="12">
        <f t="shared" si="2"/>
        <v>42516.047071759254</v>
      </c>
      <c r="T9" s="12">
        <f t="shared" si="3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8">
        <f t="shared" si="0"/>
        <v>101</v>
      </c>
      <c r="P10" s="57">
        <f t="shared" si="1"/>
        <v>291.8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8">
        <f t="shared" si="0"/>
        <v>126</v>
      </c>
      <c r="P11" s="57">
        <f t="shared" si="1"/>
        <v>31.5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8">
        <f t="shared" si="0"/>
        <v>101</v>
      </c>
      <c r="P12" s="57">
        <f t="shared" si="1"/>
        <v>158.69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8">
        <f t="shared" si="0"/>
        <v>121</v>
      </c>
      <c r="P13" s="57">
        <f t="shared" si="1"/>
        <v>80.34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8">
        <f t="shared" si="0"/>
        <v>166</v>
      </c>
      <c r="P14" s="57">
        <f t="shared" si="1"/>
        <v>59.97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8">
        <f t="shared" si="0"/>
        <v>160</v>
      </c>
      <c r="P15" s="57">
        <f t="shared" si="1"/>
        <v>109.79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8">
        <f t="shared" si="0"/>
        <v>101</v>
      </c>
      <c r="P16" s="57">
        <f t="shared" si="1"/>
        <v>147.70999999999998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8">
        <f t="shared" si="0"/>
        <v>107</v>
      </c>
      <c r="P17" s="57">
        <f t="shared" si="1"/>
        <v>21.76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8">
        <f t="shared" si="0"/>
        <v>101</v>
      </c>
      <c r="P18" s="57">
        <f t="shared" si="1"/>
        <v>171.85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8">
        <f t="shared" si="0"/>
        <v>101</v>
      </c>
      <c r="P19" s="57">
        <f t="shared" si="1"/>
        <v>41.949999999999996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8">
        <f t="shared" si="0"/>
        <v>107</v>
      </c>
      <c r="P20" s="57">
        <f t="shared" si="1"/>
        <v>93.27000000000001</v>
      </c>
      <c r="Q20" t="s">
        <v>8310</v>
      </c>
      <c r="R20" t="s">
        <v>8311</v>
      </c>
      <c r="S20" s="12">
        <f t="shared" si="2"/>
        <v>41869.542314814811</v>
      </c>
      <c r="T20" s="12">
        <f t="shared" si="3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8">
        <f t="shared" si="0"/>
        <v>146</v>
      </c>
      <c r="P21" s="57">
        <f t="shared" si="1"/>
        <v>56.14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8">
        <f t="shared" si="0"/>
        <v>101</v>
      </c>
      <c r="P22" s="57">
        <f t="shared" si="1"/>
        <v>80.16</v>
      </c>
      <c r="Q22" t="s">
        <v>8310</v>
      </c>
      <c r="R22" t="s">
        <v>8311</v>
      </c>
      <c r="S22" s="12">
        <f t="shared" si="2"/>
        <v>42200.758240740739</v>
      </c>
      <c r="T22" s="12">
        <f t="shared" si="3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8">
        <f t="shared" si="0"/>
        <v>110</v>
      </c>
      <c r="P23" s="57">
        <f t="shared" si="1"/>
        <v>199.91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8">
        <f t="shared" si="0"/>
        <v>118</v>
      </c>
      <c r="P24" s="5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8">
        <f t="shared" si="0"/>
        <v>119</v>
      </c>
      <c r="P25" s="57">
        <f t="shared" si="1"/>
        <v>103.05000000000001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8">
        <f t="shared" si="0"/>
        <v>109</v>
      </c>
      <c r="P26" s="57">
        <f t="shared" si="1"/>
        <v>66.350000000000009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8">
        <f t="shared" si="0"/>
        <v>134</v>
      </c>
      <c r="P27" s="57">
        <f t="shared" si="1"/>
        <v>57.15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8">
        <f t="shared" si="0"/>
        <v>156</v>
      </c>
      <c r="P28" s="57">
        <f t="shared" si="1"/>
        <v>102.11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8">
        <f t="shared" si="0"/>
        <v>112</v>
      </c>
      <c r="P29" s="57">
        <f t="shared" si="1"/>
        <v>148.97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8">
        <f t="shared" si="0"/>
        <v>101</v>
      </c>
      <c r="P30" s="57">
        <f t="shared" si="1"/>
        <v>169.60999999999999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8">
        <f t="shared" si="0"/>
        <v>124</v>
      </c>
      <c r="P31" s="57">
        <f t="shared" si="1"/>
        <v>31.630000000000003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8">
        <f t="shared" si="0"/>
        <v>102</v>
      </c>
      <c r="P32" s="57">
        <f t="shared" si="1"/>
        <v>76.460000000000008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8">
        <f t="shared" si="0"/>
        <v>100</v>
      </c>
      <c r="P33" s="5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8">
        <f t="shared" si="0"/>
        <v>101</v>
      </c>
      <c r="P34" s="57">
        <f t="shared" si="1"/>
        <v>320.45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8">
        <f t="shared" si="0"/>
        <v>103</v>
      </c>
      <c r="P35" s="5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8">
        <f t="shared" si="0"/>
        <v>131</v>
      </c>
      <c r="P36" s="57">
        <f t="shared" si="1"/>
        <v>49.89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8">
        <f t="shared" si="0"/>
        <v>167</v>
      </c>
      <c r="P37" s="57">
        <f t="shared" si="1"/>
        <v>59.47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8">
        <f t="shared" si="0"/>
        <v>143</v>
      </c>
      <c r="P38" s="57">
        <f t="shared" si="1"/>
        <v>193.85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8">
        <f t="shared" si="0"/>
        <v>184</v>
      </c>
      <c r="P39" s="57">
        <f t="shared" si="1"/>
        <v>159.51999999999998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8">
        <f t="shared" si="0"/>
        <v>111</v>
      </c>
      <c r="P40" s="57">
        <f t="shared" si="1"/>
        <v>41.69</v>
      </c>
      <c r="Q40" t="s">
        <v>8310</v>
      </c>
      <c r="R40" t="s">
        <v>8311</v>
      </c>
      <c r="S40" s="12">
        <f t="shared" si="2"/>
        <v>41375.057222222225</v>
      </c>
      <c r="T40" s="12">
        <f t="shared" si="3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8">
        <f t="shared" si="0"/>
        <v>131</v>
      </c>
      <c r="P41" s="57">
        <f t="shared" si="1"/>
        <v>150.89999999999998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8">
        <f t="shared" si="0"/>
        <v>102</v>
      </c>
      <c r="P42" s="57">
        <f t="shared" si="1"/>
        <v>126.69000000000001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8">
        <f t="shared" si="0"/>
        <v>100</v>
      </c>
      <c r="P43" s="57">
        <f t="shared" si="1"/>
        <v>105.27000000000001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8">
        <f t="shared" si="0"/>
        <v>142</v>
      </c>
      <c r="P44" s="57">
        <f t="shared" si="1"/>
        <v>117.52000000000001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8">
        <f t="shared" si="0"/>
        <v>309</v>
      </c>
      <c r="P45" s="57">
        <f t="shared" si="1"/>
        <v>117.37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8">
        <f t="shared" si="0"/>
        <v>100</v>
      </c>
      <c r="P46" s="57">
        <f t="shared" si="1"/>
        <v>133.34</v>
      </c>
      <c r="Q46" t="s">
        <v>8310</v>
      </c>
      <c r="R46" t="s">
        <v>8311</v>
      </c>
      <c r="S46" s="12">
        <f t="shared" si="2"/>
        <v>41874.098807870367</v>
      </c>
      <c r="T46" s="12">
        <f t="shared" si="3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8">
        <f t="shared" si="0"/>
        <v>120</v>
      </c>
      <c r="P47" s="57">
        <f t="shared" si="1"/>
        <v>98.37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8">
        <f t="shared" si="0"/>
        <v>105</v>
      </c>
      <c r="P48" s="57">
        <f t="shared" si="1"/>
        <v>194.45</v>
      </c>
      <c r="Q48" t="s">
        <v>8310</v>
      </c>
      <c r="R48" t="s">
        <v>8311</v>
      </c>
      <c r="S48" s="12">
        <f t="shared" si="2"/>
        <v>42323.96497685185</v>
      </c>
      <c r="T48" s="12">
        <f t="shared" si="3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8">
        <f t="shared" si="0"/>
        <v>108</v>
      </c>
      <c r="P49" s="57">
        <f t="shared" si="1"/>
        <v>76.87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8">
        <f t="shared" si="0"/>
        <v>108</v>
      </c>
      <c r="P50" s="57">
        <f t="shared" si="1"/>
        <v>56.82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8">
        <f t="shared" si="0"/>
        <v>100</v>
      </c>
      <c r="P51" s="57">
        <f t="shared" si="1"/>
        <v>137.94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8">
        <f t="shared" si="0"/>
        <v>100</v>
      </c>
      <c r="P52" s="57">
        <f t="shared" si="1"/>
        <v>27.28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8">
        <f t="shared" si="0"/>
        <v>129</v>
      </c>
      <c r="P53" s="57">
        <f t="shared" si="1"/>
        <v>118.34</v>
      </c>
      <c r="Q53" t="s">
        <v>8310</v>
      </c>
      <c r="R53" t="s">
        <v>8311</v>
      </c>
      <c r="S53" s="12">
        <f t="shared" si="2"/>
        <v>42196.928668981476</v>
      </c>
      <c r="T53" s="12">
        <f t="shared" si="3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8">
        <f t="shared" si="0"/>
        <v>117</v>
      </c>
      <c r="P54" s="57">
        <f t="shared" si="1"/>
        <v>223.48999999999998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8">
        <f t="shared" si="0"/>
        <v>110</v>
      </c>
      <c r="P55" s="57">
        <f t="shared" si="1"/>
        <v>28.12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8">
        <f t="shared" si="0"/>
        <v>101</v>
      </c>
      <c r="P56" s="57">
        <f t="shared" si="1"/>
        <v>194.23999999999998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8">
        <f t="shared" si="0"/>
        <v>129</v>
      </c>
      <c r="P57" s="57">
        <f t="shared" si="1"/>
        <v>128.95999999999998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8">
        <f t="shared" si="0"/>
        <v>108</v>
      </c>
      <c r="P58" s="57">
        <f t="shared" si="1"/>
        <v>49.32</v>
      </c>
      <c r="Q58" t="s">
        <v>8310</v>
      </c>
      <c r="R58" t="s">
        <v>8311</v>
      </c>
      <c r="S58" s="12">
        <f t="shared" si="2"/>
        <v>42149.548888888894</v>
      </c>
      <c r="T58" s="12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8">
        <f t="shared" si="0"/>
        <v>102</v>
      </c>
      <c r="P59" s="57">
        <f t="shared" si="1"/>
        <v>221.53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8">
        <f t="shared" si="0"/>
        <v>103</v>
      </c>
      <c r="P60" s="57">
        <f t="shared" si="1"/>
        <v>137.22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8">
        <f t="shared" si="0"/>
        <v>101</v>
      </c>
      <c r="P61" s="57">
        <f t="shared" si="1"/>
        <v>606.83000000000004</v>
      </c>
      <c r="Q61" t="s">
        <v>8310</v>
      </c>
      <c r="R61" t="s">
        <v>8311</v>
      </c>
      <c r="S61" s="12">
        <f t="shared" si="2"/>
        <v>42230.235833333332</v>
      </c>
      <c r="T61" s="12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8">
        <f t="shared" si="0"/>
        <v>104</v>
      </c>
      <c r="P62" s="57">
        <f t="shared" si="1"/>
        <v>43.05</v>
      </c>
      <c r="Q62" t="s">
        <v>8310</v>
      </c>
      <c r="R62" t="s">
        <v>8312</v>
      </c>
      <c r="S62" s="12">
        <f t="shared" si="2"/>
        <v>41701.901817129634</v>
      </c>
      <c r="T62" s="12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8">
        <f t="shared" si="0"/>
        <v>149</v>
      </c>
      <c r="P63" s="57">
        <f t="shared" si="1"/>
        <v>322.39999999999998</v>
      </c>
      <c r="Q63" t="s">
        <v>8310</v>
      </c>
      <c r="R63" t="s">
        <v>8312</v>
      </c>
      <c r="S63" s="12">
        <f t="shared" si="2"/>
        <v>41409.814317129625</v>
      </c>
      <c r="T63" s="12">
        <f t="shared" si="3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8">
        <f t="shared" si="0"/>
        <v>155</v>
      </c>
      <c r="P64" s="57">
        <f t="shared" si="1"/>
        <v>96.710000000000008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8">
        <f t="shared" si="0"/>
        <v>114</v>
      </c>
      <c r="P65" s="57">
        <f t="shared" si="1"/>
        <v>35.479999999999997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8">
        <f t="shared" si="0"/>
        <v>174</v>
      </c>
      <c r="P66" s="57">
        <f t="shared" si="1"/>
        <v>86.67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8">
        <f t="shared" ref="O67:O130" si="4">ROUNDUP((E67/D67)*100,0)</f>
        <v>108</v>
      </c>
      <c r="P67" s="57">
        <f t="shared" si="1"/>
        <v>132.06</v>
      </c>
      <c r="Q67" t="s">
        <v>8310</v>
      </c>
      <c r="R67" t="s">
        <v>8312</v>
      </c>
      <c r="S67" s="12">
        <f t="shared" si="2"/>
        <v>41835.821226851855</v>
      </c>
      <c r="T67" s="12">
        <f t="shared" si="3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8">
        <f t="shared" si="4"/>
        <v>119</v>
      </c>
      <c r="P68" s="57">
        <f t="shared" ref="P68:P131" si="5">ROUNDUP(E68/L68,2)</f>
        <v>91.240000000000009</v>
      </c>
      <c r="Q68" t="s">
        <v>8310</v>
      </c>
      <c r="R68" t="s">
        <v>8312</v>
      </c>
      <c r="S68" s="12">
        <f t="shared" ref="S68:S131" si="6">(J68/86400)+25569</f>
        <v>42539.849768518514</v>
      </c>
      <c r="T68" s="12">
        <f t="shared" ref="T68:T131" si="7">(I68/86400)+25569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8">
        <f t="shared" si="4"/>
        <v>117</v>
      </c>
      <c r="P69" s="5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8">
        <f t="shared" si="4"/>
        <v>128</v>
      </c>
      <c r="P70" s="57">
        <f t="shared" si="5"/>
        <v>21.200000000000003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8">
        <f t="shared" si="4"/>
        <v>111</v>
      </c>
      <c r="P71" s="57">
        <f t="shared" si="5"/>
        <v>62.33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8">
        <f t="shared" si="4"/>
        <v>128</v>
      </c>
      <c r="P72" s="57">
        <f t="shared" si="5"/>
        <v>37.419999999999995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8">
        <f t="shared" si="4"/>
        <v>124</v>
      </c>
      <c r="P73" s="57">
        <f t="shared" si="5"/>
        <v>69.72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8">
        <f t="shared" si="4"/>
        <v>109</v>
      </c>
      <c r="P74" s="57">
        <f t="shared" si="5"/>
        <v>58.18</v>
      </c>
      <c r="Q74" t="s">
        <v>8310</v>
      </c>
      <c r="R74" t="s">
        <v>8312</v>
      </c>
      <c r="S74" s="12">
        <f t="shared" si="6"/>
        <v>41208.010196759264</v>
      </c>
      <c r="T74" s="12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8">
        <f t="shared" si="4"/>
        <v>100</v>
      </c>
      <c r="P75" s="5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8">
        <f t="shared" si="4"/>
        <v>113</v>
      </c>
      <c r="P76" s="57">
        <f t="shared" si="5"/>
        <v>19.48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8">
        <f t="shared" si="4"/>
        <v>116</v>
      </c>
      <c r="P77" s="57">
        <f t="shared" si="5"/>
        <v>85.960000000000008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8">
        <f t="shared" si="4"/>
        <v>154</v>
      </c>
      <c r="P78" s="57">
        <f t="shared" si="5"/>
        <v>30.67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8">
        <f t="shared" si="4"/>
        <v>393</v>
      </c>
      <c r="P79" s="57">
        <f t="shared" si="5"/>
        <v>60.39</v>
      </c>
      <c r="Q79" t="s">
        <v>8310</v>
      </c>
      <c r="R79" t="s">
        <v>8312</v>
      </c>
      <c r="S79" s="12">
        <f t="shared" si="6"/>
        <v>40997.144872685181</v>
      </c>
      <c r="T79" s="12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8">
        <f t="shared" si="4"/>
        <v>2702</v>
      </c>
      <c r="P80" s="5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8">
        <f t="shared" si="4"/>
        <v>127</v>
      </c>
      <c r="P81" s="57">
        <f t="shared" si="5"/>
        <v>40.269999999999996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8">
        <f t="shared" si="4"/>
        <v>108</v>
      </c>
      <c r="P82" s="57">
        <f t="shared" si="5"/>
        <v>273.83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8">
        <f t="shared" si="4"/>
        <v>198</v>
      </c>
      <c r="P83" s="57">
        <f t="shared" si="5"/>
        <v>53.04</v>
      </c>
      <c r="Q83" t="s">
        <v>8310</v>
      </c>
      <c r="R83" t="s">
        <v>8312</v>
      </c>
      <c r="S83" s="12">
        <f t="shared" si="6"/>
        <v>41100.158877314811</v>
      </c>
      <c r="T83" s="12">
        <f t="shared" si="7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8">
        <f t="shared" si="4"/>
        <v>101</v>
      </c>
      <c r="P84" s="57">
        <f t="shared" si="5"/>
        <v>40.01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8">
        <f t="shared" si="4"/>
        <v>103</v>
      </c>
      <c r="P85" s="57">
        <f t="shared" si="5"/>
        <v>15.77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8">
        <f t="shared" si="4"/>
        <v>100</v>
      </c>
      <c r="P86" s="57">
        <f t="shared" si="5"/>
        <v>71.430000000000007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8">
        <f t="shared" si="4"/>
        <v>126</v>
      </c>
      <c r="P87" s="57">
        <f t="shared" si="5"/>
        <v>71.72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8">
        <f t="shared" si="4"/>
        <v>107</v>
      </c>
      <c r="P88" s="57">
        <f t="shared" si="5"/>
        <v>375.77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8">
        <f t="shared" si="4"/>
        <v>105</v>
      </c>
      <c r="P89" s="57">
        <f t="shared" si="5"/>
        <v>104.6</v>
      </c>
      <c r="Q89" t="s">
        <v>8310</v>
      </c>
      <c r="R89" t="s">
        <v>8312</v>
      </c>
      <c r="S89" s="12">
        <f t="shared" si="6"/>
        <v>40322.539386574077</v>
      </c>
      <c r="T89" s="12">
        <f t="shared" si="7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8">
        <f t="shared" si="4"/>
        <v>103</v>
      </c>
      <c r="P90" s="5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8">
        <f t="shared" si="4"/>
        <v>116</v>
      </c>
      <c r="P91" s="57">
        <f t="shared" si="5"/>
        <v>123.29</v>
      </c>
      <c r="Q91" t="s">
        <v>8310</v>
      </c>
      <c r="R91" t="s">
        <v>8312</v>
      </c>
      <c r="S91" s="12">
        <f t="shared" si="6"/>
        <v>41402.752222222218</v>
      </c>
      <c r="T91" s="12">
        <f t="shared" si="7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8">
        <f t="shared" si="4"/>
        <v>101</v>
      </c>
      <c r="P92" s="57">
        <f t="shared" si="5"/>
        <v>31.380000000000003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8">
        <f t="shared" si="4"/>
        <v>120</v>
      </c>
      <c r="P93" s="57">
        <f t="shared" si="5"/>
        <v>78.27000000000001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8">
        <f t="shared" si="4"/>
        <v>106</v>
      </c>
      <c r="P94" s="57">
        <f t="shared" si="5"/>
        <v>122.33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8">
        <f t="shared" si="4"/>
        <v>111</v>
      </c>
      <c r="P95" s="57">
        <f t="shared" si="5"/>
        <v>73.740000000000009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8">
        <f t="shared" si="4"/>
        <v>104</v>
      </c>
      <c r="P96" s="57">
        <f t="shared" si="5"/>
        <v>21.67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8">
        <f t="shared" si="4"/>
        <v>132</v>
      </c>
      <c r="P97" s="57">
        <f t="shared" si="5"/>
        <v>21.91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8">
        <f t="shared" si="4"/>
        <v>115</v>
      </c>
      <c r="P98" s="57">
        <f t="shared" si="5"/>
        <v>50.589999999999996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8">
        <f t="shared" si="4"/>
        <v>107</v>
      </c>
      <c r="P99" s="57">
        <f t="shared" si="5"/>
        <v>53.129999999999995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8">
        <f t="shared" si="4"/>
        <v>107</v>
      </c>
      <c r="P100" s="57">
        <f t="shared" si="5"/>
        <v>56.669999999999995</v>
      </c>
      <c r="Q100" t="s">
        <v>8310</v>
      </c>
      <c r="R100" t="s">
        <v>8312</v>
      </c>
      <c r="S100" s="12">
        <f t="shared" si="6"/>
        <v>41214.794837962967</v>
      </c>
      <c r="T100" s="12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8">
        <f t="shared" si="4"/>
        <v>107</v>
      </c>
      <c r="P101" s="57">
        <f t="shared" si="5"/>
        <v>40.78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8">
        <f t="shared" si="4"/>
        <v>100</v>
      </c>
      <c r="P102" s="57">
        <f t="shared" si="5"/>
        <v>192.31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8">
        <f t="shared" si="4"/>
        <v>100</v>
      </c>
      <c r="P103" s="5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8">
        <f t="shared" si="4"/>
        <v>128</v>
      </c>
      <c r="P104" s="57">
        <f t="shared" si="5"/>
        <v>117.93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8">
        <f t="shared" si="4"/>
        <v>106</v>
      </c>
      <c r="P105" s="57">
        <f t="shared" si="5"/>
        <v>27.900000000000002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8">
        <f t="shared" si="4"/>
        <v>120</v>
      </c>
      <c r="P106" s="5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8">
        <f t="shared" si="4"/>
        <v>108</v>
      </c>
      <c r="P107" s="57">
        <f t="shared" si="5"/>
        <v>39.39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8">
        <f t="shared" si="4"/>
        <v>101</v>
      </c>
      <c r="P108" s="57">
        <f t="shared" si="5"/>
        <v>186.12</v>
      </c>
      <c r="Q108" t="s">
        <v>8310</v>
      </c>
      <c r="R108" t="s">
        <v>8312</v>
      </c>
      <c r="S108" s="12">
        <f t="shared" si="6"/>
        <v>40987.776631944442</v>
      </c>
      <c r="T108" s="12">
        <f t="shared" si="7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8">
        <f t="shared" si="4"/>
        <v>103</v>
      </c>
      <c r="P109" s="57">
        <f t="shared" si="5"/>
        <v>111.38000000000001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8">
        <f t="shared" si="4"/>
        <v>247</v>
      </c>
      <c r="P110" s="57">
        <f t="shared" si="5"/>
        <v>78.73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8">
        <f t="shared" si="4"/>
        <v>220</v>
      </c>
      <c r="P111" s="57">
        <f t="shared" si="5"/>
        <v>46.71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8">
        <f t="shared" si="4"/>
        <v>131</v>
      </c>
      <c r="P112" s="57">
        <f t="shared" si="5"/>
        <v>65.39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8">
        <f t="shared" si="4"/>
        <v>155</v>
      </c>
      <c r="P113" s="57">
        <f t="shared" si="5"/>
        <v>102.08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8">
        <f t="shared" si="4"/>
        <v>104</v>
      </c>
      <c r="P114" s="57">
        <f t="shared" si="5"/>
        <v>64.2</v>
      </c>
      <c r="Q114" t="s">
        <v>8310</v>
      </c>
      <c r="R114" t="s">
        <v>8312</v>
      </c>
      <c r="S114" s="12">
        <f t="shared" si="6"/>
        <v>41718.043032407411</v>
      </c>
      <c r="T114" s="12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8">
        <f t="shared" si="4"/>
        <v>141</v>
      </c>
      <c r="P115" s="57">
        <f t="shared" si="5"/>
        <v>90.39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8">
        <f t="shared" si="4"/>
        <v>104</v>
      </c>
      <c r="P116" s="57">
        <f t="shared" si="5"/>
        <v>88.58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8">
        <f t="shared" si="4"/>
        <v>141</v>
      </c>
      <c r="P117" s="57">
        <f t="shared" si="5"/>
        <v>28.73</v>
      </c>
      <c r="Q117" t="s">
        <v>8310</v>
      </c>
      <c r="R117" t="s">
        <v>8312</v>
      </c>
      <c r="S117" s="12">
        <f t="shared" si="6"/>
        <v>40918.738935185189</v>
      </c>
      <c r="T117" s="12">
        <f t="shared" si="7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8">
        <f t="shared" si="4"/>
        <v>114</v>
      </c>
      <c r="P118" s="57">
        <f t="shared" si="5"/>
        <v>69.790000000000006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8">
        <f t="shared" si="4"/>
        <v>101</v>
      </c>
      <c r="P119" s="57">
        <f t="shared" si="5"/>
        <v>167.48999999999998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8">
        <f t="shared" si="4"/>
        <v>114</v>
      </c>
      <c r="P120" s="57">
        <f t="shared" si="5"/>
        <v>144.91999999999999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8">
        <f t="shared" si="4"/>
        <v>105</v>
      </c>
      <c r="P121" s="57">
        <f t="shared" si="5"/>
        <v>91.850000000000009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8">
        <f t="shared" si="4"/>
        <v>1</v>
      </c>
      <c r="P122" s="5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8">
        <f t="shared" si="4"/>
        <v>1</v>
      </c>
      <c r="P123" s="5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8">
        <f t="shared" si="4"/>
        <v>0</v>
      </c>
      <c r="P124" s="5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8">
        <f t="shared" si="4"/>
        <v>1</v>
      </c>
      <c r="P125" s="57">
        <f t="shared" si="5"/>
        <v>25.17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8">
        <f t="shared" si="4"/>
        <v>0</v>
      </c>
      <c r="P126" s="5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8">
        <f t="shared" si="4"/>
        <v>14</v>
      </c>
      <c r="P127" s="57">
        <f t="shared" si="5"/>
        <v>11.67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8">
        <f t="shared" si="4"/>
        <v>6</v>
      </c>
      <c r="P128" s="57">
        <f t="shared" si="5"/>
        <v>106.7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8">
        <f t="shared" si="4"/>
        <v>3</v>
      </c>
      <c r="P129" s="5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8">
        <f t="shared" si="4"/>
        <v>2</v>
      </c>
      <c r="P130" s="57">
        <f t="shared" si="5"/>
        <v>311.17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8">
        <f t="shared" ref="O131:O194" si="8">ROUNDUP((E131/D131)*100,0)</f>
        <v>0</v>
      </c>
      <c r="P131" s="57" t="e">
        <f t="shared" si="5"/>
        <v>#DIV/0!</v>
      </c>
      <c r="Q131" t="s">
        <v>8310</v>
      </c>
      <c r="R131" t="s">
        <v>8313</v>
      </c>
      <c r="S131" s="12">
        <f t="shared" si="6"/>
        <v>41882.937303240738</v>
      </c>
      <c r="T131" s="12">
        <f t="shared" si="7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8">
        <f t="shared" si="8"/>
        <v>0</v>
      </c>
      <c r="P132" s="57" t="e">
        <f t="shared" ref="P132:P195" si="9">ROUNDUP(E132/L132,2)</f>
        <v>#DIV/0!</v>
      </c>
      <c r="Q132" t="s">
        <v>8310</v>
      </c>
      <c r="R132" t="s">
        <v>8313</v>
      </c>
      <c r="S132" s="12">
        <f t="shared" ref="S132:S195" si="10">(J132/86400)+25569</f>
        <v>41778.91541666667</v>
      </c>
      <c r="T132" s="12">
        <f t="shared" ref="T132:T195" si="11">(I132/86400)+25569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8">
        <f t="shared" si="8"/>
        <v>0</v>
      </c>
      <c r="P133" s="5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8">
        <f t="shared" si="8"/>
        <v>10</v>
      </c>
      <c r="P134" s="57">
        <f t="shared" si="9"/>
        <v>94.51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8">
        <f t="shared" si="8"/>
        <v>0</v>
      </c>
      <c r="P135" s="5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8">
        <f t="shared" si="8"/>
        <v>0</v>
      </c>
      <c r="P136" s="5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8">
        <f t="shared" si="8"/>
        <v>14</v>
      </c>
      <c r="P137" s="5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8">
        <f t="shared" si="8"/>
        <v>0</v>
      </c>
      <c r="P138" s="5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8">
        <f t="shared" si="8"/>
        <v>0</v>
      </c>
      <c r="P139" s="5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8">
        <f t="shared" si="8"/>
        <v>4</v>
      </c>
      <c r="P140" s="57">
        <f t="shared" si="9"/>
        <v>81.25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8">
        <f t="shared" si="8"/>
        <v>100</v>
      </c>
      <c r="P141" s="5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8">
        <f t="shared" si="8"/>
        <v>0</v>
      </c>
      <c r="P142" s="5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8">
        <f t="shared" si="8"/>
        <v>11</v>
      </c>
      <c r="P143" s="57">
        <f t="shared" si="9"/>
        <v>46.18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8">
        <f t="shared" si="8"/>
        <v>1</v>
      </c>
      <c r="P144" s="5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8">
        <f t="shared" si="8"/>
        <v>0</v>
      </c>
      <c r="P145" s="57" t="e">
        <f t="shared" si="9"/>
        <v>#DIV/0!</v>
      </c>
      <c r="Q145" t="s">
        <v>8310</v>
      </c>
      <c r="R145" t="s">
        <v>8313</v>
      </c>
      <c r="S145" s="12">
        <f t="shared" si="10"/>
        <v>42559.064143518517</v>
      </c>
      <c r="T145" s="12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8">
        <f t="shared" si="8"/>
        <v>28</v>
      </c>
      <c r="P146" s="57">
        <f t="shared" si="9"/>
        <v>55.949999999999996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8">
        <f t="shared" si="8"/>
        <v>8</v>
      </c>
      <c r="P147" s="57">
        <f t="shared" si="9"/>
        <v>37.559999999999995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8">
        <f t="shared" si="8"/>
        <v>1</v>
      </c>
      <c r="P148" s="57">
        <f t="shared" si="9"/>
        <v>38.339999999999996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8">
        <f t="shared" si="8"/>
        <v>0</v>
      </c>
      <c r="P149" s="5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8">
        <f t="shared" si="8"/>
        <v>1</v>
      </c>
      <c r="P150" s="5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8">
        <f t="shared" si="8"/>
        <v>1</v>
      </c>
      <c r="P151" s="57">
        <f t="shared" si="9"/>
        <v>15.34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8">
        <f t="shared" si="8"/>
        <v>24</v>
      </c>
      <c r="P152" s="57">
        <f t="shared" si="9"/>
        <v>449.44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8">
        <f t="shared" si="8"/>
        <v>1</v>
      </c>
      <c r="P153" s="5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8">
        <f t="shared" si="8"/>
        <v>1</v>
      </c>
      <c r="P154" s="57">
        <f t="shared" si="9"/>
        <v>15</v>
      </c>
      <c r="Q154" t="s">
        <v>8310</v>
      </c>
      <c r="R154" t="s">
        <v>8313</v>
      </c>
      <c r="S154" s="12">
        <f t="shared" si="10"/>
        <v>41875.077546296292</v>
      </c>
      <c r="T154" s="12">
        <f t="shared" si="11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8">
        <f t="shared" si="8"/>
        <v>1</v>
      </c>
      <c r="P155" s="5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8">
        <f t="shared" si="8"/>
        <v>3</v>
      </c>
      <c r="P156" s="57">
        <f t="shared" si="9"/>
        <v>13.34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8">
        <f t="shared" si="8"/>
        <v>1</v>
      </c>
      <c r="P157" s="5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8">
        <f t="shared" si="8"/>
        <v>6</v>
      </c>
      <c r="P158" s="5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8">
        <f t="shared" si="8"/>
        <v>1</v>
      </c>
      <c r="P159" s="5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8">
        <f t="shared" si="8"/>
        <v>0</v>
      </c>
      <c r="P160" s="5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8">
        <f t="shared" si="8"/>
        <v>1</v>
      </c>
      <c r="P161" s="5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8">
        <f t="shared" si="8"/>
        <v>0</v>
      </c>
      <c r="P162" s="57" t="e">
        <f t="shared" si="9"/>
        <v>#DIV/0!</v>
      </c>
      <c r="Q162" t="s">
        <v>8310</v>
      </c>
      <c r="R162" t="s">
        <v>8314</v>
      </c>
      <c r="S162" s="12">
        <f t="shared" si="10"/>
        <v>42171.913090277776</v>
      </c>
      <c r="T162" s="12">
        <f t="shared" si="11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8">
        <f t="shared" si="8"/>
        <v>1</v>
      </c>
      <c r="P163" s="5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8">
        <f t="shared" si="8"/>
        <v>16</v>
      </c>
      <c r="P164" s="5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8">
        <f t="shared" si="8"/>
        <v>0</v>
      </c>
      <c r="P165" s="5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8">
        <f t="shared" si="8"/>
        <v>1</v>
      </c>
      <c r="P166" s="57">
        <f t="shared" si="9"/>
        <v>91.43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8">
        <f t="shared" si="8"/>
        <v>0</v>
      </c>
      <c r="P167" s="5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8">
        <f t="shared" si="8"/>
        <v>60</v>
      </c>
      <c r="P168" s="5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8">
        <f t="shared" si="8"/>
        <v>1</v>
      </c>
      <c r="P169" s="5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8">
        <f t="shared" si="8"/>
        <v>5</v>
      </c>
      <c r="P170" s="57">
        <f t="shared" si="9"/>
        <v>108.34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8">
        <f t="shared" si="8"/>
        <v>23</v>
      </c>
      <c r="P171" s="5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8">
        <f t="shared" si="8"/>
        <v>4</v>
      </c>
      <c r="P172" s="5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8">
        <f t="shared" si="8"/>
        <v>1</v>
      </c>
      <c r="P173" s="5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8">
        <f t="shared" si="8"/>
        <v>0</v>
      </c>
      <c r="P174" s="5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8">
        <f t="shared" si="8"/>
        <v>0</v>
      </c>
      <c r="P175" s="5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8">
        <f t="shared" si="8"/>
        <v>0</v>
      </c>
      <c r="P176" s="5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8">
        <f t="shared" si="8"/>
        <v>7</v>
      </c>
      <c r="P177" s="57">
        <f t="shared" si="9"/>
        <v>49.89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8">
        <f t="shared" si="8"/>
        <v>0</v>
      </c>
      <c r="P178" s="5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8">
        <f t="shared" si="8"/>
        <v>40</v>
      </c>
      <c r="P179" s="57">
        <f t="shared" si="9"/>
        <v>25.720000000000002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8">
        <f t="shared" si="8"/>
        <v>0</v>
      </c>
      <c r="P180" s="5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8">
        <f t="shared" si="8"/>
        <v>20</v>
      </c>
      <c r="P181" s="5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8">
        <f t="shared" si="8"/>
        <v>34</v>
      </c>
      <c r="P182" s="57">
        <f t="shared" si="9"/>
        <v>30.85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8">
        <f t="shared" si="8"/>
        <v>22</v>
      </c>
      <c r="P183" s="5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8">
        <f t="shared" si="8"/>
        <v>0</v>
      </c>
      <c r="P184" s="5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8">
        <f t="shared" si="8"/>
        <v>36</v>
      </c>
      <c r="P185" s="5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8">
        <f t="shared" si="8"/>
        <v>4</v>
      </c>
      <c r="P186" s="5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8">
        <f t="shared" si="8"/>
        <v>6</v>
      </c>
      <c r="P187" s="5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8">
        <f t="shared" si="8"/>
        <v>0</v>
      </c>
      <c r="P188" s="5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8">
        <f t="shared" si="8"/>
        <v>16</v>
      </c>
      <c r="P189" s="5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8">
        <f t="shared" si="8"/>
        <v>0</v>
      </c>
      <c r="P190" s="5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8">
        <f t="shared" si="8"/>
        <v>1</v>
      </c>
      <c r="P191" s="5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8">
        <f t="shared" si="8"/>
        <v>1</v>
      </c>
      <c r="P192" s="5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8">
        <f t="shared" si="8"/>
        <v>5</v>
      </c>
      <c r="P193" s="57">
        <f t="shared" si="9"/>
        <v>83.34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8">
        <f t="shared" si="8"/>
        <v>1</v>
      </c>
      <c r="P194" s="57">
        <f t="shared" si="9"/>
        <v>5.67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8">
        <f t="shared" ref="O195:O258" si="12">ROUNDUP((E195/D195)*100,0)</f>
        <v>0</v>
      </c>
      <c r="P195" s="57" t="e">
        <f t="shared" si="9"/>
        <v>#DIV/0!</v>
      </c>
      <c r="Q195" t="s">
        <v>8310</v>
      </c>
      <c r="R195" t="s">
        <v>8314</v>
      </c>
      <c r="S195" s="12">
        <f t="shared" si="10"/>
        <v>41911.934791666667</v>
      </c>
      <c r="T195" s="12">
        <f t="shared" si="11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8">
        <f t="shared" si="12"/>
        <v>1</v>
      </c>
      <c r="P196" s="57">
        <f t="shared" ref="P196:P259" si="13">ROUNDUP(E196/L196,2)</f>
        <v>1</v>
      </c>
      <c r="Q196" t="s">
        <v>8310</v>
      </c>
      <c r="R196" t="s">
        <v>8314</v>
      </c>
      <c r="S196" s="12">
        <f t="shared" ref="S196:S259" si="14">(J196/86400)+25569</f>
        <v>42375.996886574074</v>
      </c>
      <c r="T196" s="12">
        <f t="shared" ref="T196:T259" si="15">(I196/86400)+25569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8">
        <f t="shared" si="12"/>
        <v>0</v>
      </c>
      <c r="P197" s="5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8">
        <f t="shared" si="12"/>
        <v>42</v>
      </c>
      <c r="P198" s="57">
        <f t="shared" si="13"/>
        <v>77.11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8">
        <f t="shared" si="12"/>
        <v>11</v>
      </c>
      <c r="P199" s="5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8">
        <f t="shared" si="12"/>
        <v>2</v>
      </c>
      <c r="P200" s="5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8">
        <f t="shared" si="12"/>
        <v>0</v>
      </c>
      <c r="P201" s="5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8">
        <f t="shared" si="12"/>
        <v>27</v>
      </c>
      <c r="P202" s="57">
        <f t="shared" si="13"/>
        <v>87.31</v>
      </c>
      <c r="Q202" t="s">
        <v>8310</v>
      </c>
      <c r="R202" t="s">
        <v>8314</v>
      </c>
      <c r="S202" s="12">
        <f t="shared" si="14"/>
        <v>41867.083368055552</v>
      </c>
      <c r="T202" s="12">
        <f t="shared" si="15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8">
        <f t="shared" si="12"/>
        <v>59</v>
      </c>
      <c r="P203" s="57">
        <f t="shared" si="13"/>
        <v>54.29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8">
        <f t="shared" si="12"/>
        <v>0</v>
      </c>
      <c r="P204" s="5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8">
        <f t="shared" si="12"/>
        <v>30</v>
      </c>
      <c r="P205" s="5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8">
        <f t="shared" si="12"/>
        <v>51</v>
      </c>
      <c r="P206" s="57">
        <f t="shared" si="13"/>
        <v>117.69000000000001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8">
        <f t="shared" si="12"/>
        <v>17</v>
      </c>
      <c r="P207" s="57">
        <f t="shared" si="13"/>
        <v>76.48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8">
        <f t="shared" si="12"/>
        <v>0</v>
      </c>
      <c r="P208" s="5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8">
        <f t="shared" si="12"/>
        <v>16</v>
      </c>
      <c r="P209" s="57">
        <f t="shared" si="13"/>
        <v>163.85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8">
        <f t="shared" si="12"/>
        <v>0</v>
      </c>
      <c r="P210" s="5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8">
        <f t="shared" si="12"/>
        <v>0</v>
      </c>
      <c r="P211" s="5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8">
        <f t="shared" si="12"/>
        <v>26</v>
      </c>
      <c r="P212" s="57">
        <f t="shared" si="13"/>
        <v>91.820000000000007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8">
        <f t="shared" si="12"/>
        <v>45</v>
      </c>
      <c r="P213" s="57">
        <f t="shared" si="13"/>
        <v>185.84</v>
      </c>
      <c r="Q213" t="s">
        <v>8310</v>
      </c>
      <c r="R213" t="s">
        <v>8314</v>
      </c>
      <c r="S213" s="12">
        <f t="shared" si="14"/>
        <v>42236.159918981481</v>
      </c>
      <c r="T213" s="12">
        <f t="shared" si="15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8">
        <f t="shared" si="12"/>
        <v>1</v>
      </c>
      <c r="P214" s="5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8">
        <f t="shared" si="12"/>
        <v>1</v>
      </c>
      <c r="P215" s="5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8">
        <f t="shared" si="12"/>
        <v>1</v>
      </c>
      <c r="P216" s="5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8">
        <f t="shared" si="12"/>
        <v>1</v>
      </c>
      <c r="P217" s="5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8">
        <f t="shared" si="12"/>
        <v>56</v>
      </c>
      <c r="P218" s="57">
        <f t="shared" si="13"/>
        <v>331.53999999999996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8">
        <f t="shared" si="12"/>
        <v>12</v>
      </c>
      <c r="P219" s="57">
        <f t="shared" si="13"/>
        <v>314.28999999999996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8">
        <f t="shared" si="12"/>
        <v>2</v>
      </c>
      <c r="P220" s="5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8">
        <f t="shared" si="12"/>
        <v>18</v>
      </c>
      <c r="P221" s="57">
        <f t="shared" si="13"/>
        <v>115.99000000000001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8">
        <f t="shared" si="12"/>
        <v>1</v>
      </c>
      <c r="P222" s="5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8">
        <f t="shared" si="12"/>
        <v>0</v>
      </c>
      <c r="P223" s="5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8">
        <f t="shared" si="12"/>
        <v>13</v>
      </c>
      <c r="P224" s="5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8">
        <f t="shared" si="12"/>
        <v>0</v>
      </c>
      <c r="P225" s="5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8">
        <f t="shared" si="12"/>
        <v>0</v>
      </c>
      <c r="P226" s="5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8">
        <f t="shared" si="12"/>
        <v>0</v>
      </c>
      <c r="P227" s="5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8">
        <f t="shared" si="12"/>
        <v>1</v>
      </c>
      <c r="P228" s="5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8">
        <f t="shared" si="12"/>
        <v>0</v>
      </c>
      <c r="P229" s="5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8">
        <f t="shared" si="12"/>
        <v>0</v>
      </c>
      <c r="P230" s="5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8">
        <f t="shared" si="12"/>
        <v>0</v>
      </c>
      <c r="P231" s="5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8">
        <f t="shared" si="12"/>
        <v>1</v>
      </c>
      <c r="P232" s="57">
        <f t="shared" si="13"/>
        <v>30</v>
      </c>
      <c r="Q232" t="s">
        <v>8310</v>
      </c>
      <c r="R232" t="s">
        <v>8314</v>
      </c>
      <c r="S232" s="12">
        <f t="shared" si="14"/>
        <v>42129.77721064815</v>
      </c>
      <c r="T232" s="12">
        <f t="shared" si="15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8">
        <f t="shared" si="12"/>
        <v>0</v>
      </c>
      <c r="P233" s="57" t="e">
        <f t="shared" si="13"/>
        <v>#DIV/0!</v>
      </c>
      <c r="Q233" t="s">
        <v>8310</v>
      </c>
      <c r="R233" t="s">
        <v>8314</v>
      </c>
      <c r="S233" s="12">
        <f t="shared" si="14"/>
        <v>42341.958923611106</v>
      </c>
      <c r="T233" s="12">
        <f t="shared" si="15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8">
        <f t="shared" si="12"/>
        <v>3</v>
      </c>
      <c r="P234" s="57">
        <f t="shared" si="13"/>
        <v>15.72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8">
        <f t="shared" si="12"/>
        <v>0</v>
      </c>
      <c r="P235" s="5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8">
        <f t="shared" si="12"/>
        <v>41</v>
      </c>
      <c r="P236" s="5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8">
        <f t="shared" si="12"/>
        <v>0</v>
      </c>
      <c r="P237" s="5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8">
        <f t="shared" si="12"/>
        <v>0</v>
      </c>
      <c r="P238" s="57" t="e">
        <f t="shared" si="13"/>
        <v>#DIV/0!</v>
      </c>
      <c r="Q238" t="s">
        <v>8310</v>
      </c>
      <c r="R238" t="s">
        <v>8314</v>
      </c>
      <c r="S238" s="12">
        <f t="shared" si="14"/>
        <v>42321.084479166668</v>
      </c>
      <c r="T238" s="12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8">
        <f t="shared" si="12"/>
        <v>1</v>
      </c>
      <c r="P239" s="5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8">
        <f t="shared" si="12"/>
        <v>0</v>
      </c>
      <c r="P240" s="57" t="e">
        <f t="shared" si="13"/>
        <v>#DIV/0!</v>
      </c>
      <c r="Q240" t="s">
        <v>8310</v>
      </c>
      <c r="R240" t="s">
        <v>8314</v>
      </c>
      <c r="S240" s="12">
        <f t="shared" si="14"/>
        <v>42713.962500000001</v>
      </c>
      <c r="T240" s="12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8">
        <f t="shared" si="12"/>
        <v>25</v>
      </c>
      <c r="P241" s="5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8">
        <f t="shared" si="12"/>
        <v>108</v>
      </c>
      <c r="P242" s="57">
        <f t="shared" si="13"/>
        <v>117.85000000000001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8">
        <f t="shared" si="12"/>
        <v>113</v>
      </c>
      <c r="P243" s="57">
        <f t="shared" si="13"/>
        <v>109.05000000000001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8">
        <f t="shared" si="12"/>
        <v>114</v>
      </c>
      <c r="P244" s="57">
        <f t="shared" si="13"/>
        <v>73.02000000000001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8">
        <f t="shared" si="12"/>
        <v>103</v>
      </c>
      <c r="P245" s="57">
        <f t="shared" si="13"/>
        <v>78.2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8">
        <f t="shared" si="12"/>
        <v>114</v>
      </c>
      <c r="P246" s="57">
        <f t="shared" si="13"/>
        <v>47.4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8">
        <f t="shared" si="12"/>
        <v>104</v>
      </c>
      <c r="P247" s="57">
        <f t="shared" si="13"/>
        <v>54.03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8">
        <f t="shared" si="12"/>
        <v>306</v>
      </c>
      <c r="P248" s="57">
        <f t="shared" si="13"/>
        <v>68.490000000000009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8">
        <f t="shared" si="12"/>
        <v>135</v>
      </c>
      <c r="P249" s="57">
        <f t="shared" si="13"/>
        <v>108.15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8">
        <f t="shared" si="12"/>
        <v>102</v>
      </c>
      <c r="P250" s="57">
        <f t="shared" si="13"/>
        <v>589.96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8">
        <f t="shared" si="12"/>
        <v>113</v>
      </c>
      <c r="P251" s="57">
        <f t="shared" si="13"/>
        <v>48.059999999999995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8">
        <f t="shared" si="12"/>
        <v>106</v>
      </c>
      <c r="P252" s="57">
        <f t="shared" si="13"/>
        <v>72.490000000000009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8">
        <f t="shared" si="12"/>
        <v>126</v>
      </c>
      <c r="P253" s="57">
        <f t="shared" si="13"/>
        <v>57.08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8">
        <f t="shared" si="12"/>
        <v>185</v>
      </c>
      <c r="P254" s="57">
        <f t="shared" si="13"/>
        <v>85.45</v>
      </c>
      <c r="Q254" t="s">
        <v>8310</v>
      </c>
      <c r="R254" t="s">
        <v>8315</v>
      </c>
      <c r="S254" s="12">
        <f t="shared" si="14"/>
        <v>40266.66270833333</v>
      </c>
      <c r="T254" s="12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8">
        <f t="shared" si="12"/>
        <v>101</v>
      </c>
      <c r="P255" s="57">
        <f t="shared" si="13"/>
        <v>215.85999999999999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8">
        <f t="shared" si="12"/>
        <v>117</v>
      </c>
      <c r="P256" s="57">
        <f t="shared" si="13"/>
        <v>89.39</v>
      </c>
      <c r="Q256" t="s">
        <v>8310</v>
      </c>
      <c r="R256" t="s">
        <v>8315</v>
      </c>
      <c r="S256" s="12">
        <f t="shared" si="14"/>
        <v>42263.952662037038</v>
      </c>
      <c r="T256" s="12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8">
        <f t="shared" si="12"/>
        <v>107</v>
      </c>
      <c r="P257" s="57">
        <f t="shared" si="13"/>
        <v>45.419999999999995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8">
        <f t="shared" si="12"/>
        <v>140</v>
      </c>
      <c r="P258" s="57">
        <f t="shared" si="13"/>
        <v>65.760000000000005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8">
        <f t="shared" ref="O259:O322" si="16">ROUNDUP((E259/D259)*100,0)</f>
        <v>107</v>
      </c>
      <c r="P259" s="57">
        <f t="shared" si="13"/>
        <v>66.710000000000008</v>
      </c>
      <c r="Q259" t="s">
        <v>8310</v>
      </c>
      <c r="R259" t="s">
        <v>8315</v>
      </c>
      <c r="S259" s="12">
        <f t="shared" si="14"/>
        <v>42479.626875000002</v>
      </c>
      <c r="T259" s="12">
        <f t="shared" si="15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8">
        <f t="shared" si="16"/>
        <v>192</v>
      </c>
      <c r="P260" s="57">
        <f t="shared" ref="P260:P323" si="17">ROUNDUP(E260/L260,2)</f>
        <v>83.350000000000009</v>
      </c>
      <c r="Q260" t="s">
        <v>8310</v>
      </c>
      <c r="R260" t="s">
        <v>8315</v>
      </c>
      <c r="S260" s="12">
        <f t="shared" ref="S260:S323" si="18">(J260/86400)+25569</f>
        <v>40682.051689814813</v>
      </c>
      <c r="T260" s="12">
        <f t="shared" ref="T260:T323" si="19">(I260/86400)+25569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8">
        <f t="shared" si="16"/>
        <v>132</v>
      </c>
      <c r="P261" s="57">
        <f t="shared" si="17"/>
        <v>105.05000000000001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8">
        <f t="shared" si="16"/>
        <v>107</v>
      </c>
      <c r="P262" s="57">
        <f t="shared" si="17"/>
        <v>120.91000000000001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8">
        <f t="shared" si="16"/>
        <v>108</v>
      </c>
      <c r="P263" s="57">
        <f t="shared" si="17"/>
        <v>97.64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8">
        <f t="shared" si="16"/>
        <v>240</v>
      </c>
      <c r="P264" s="57">
        <f t="shared" si="17"/>
        <v>41.379999999999995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8">
        <f t="shared" si="16"/>
        <v>119</v>
      </c>
      <c r="P265" s="57">
        <f t="shared" si="17"/>
        <v>30.66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8">
        <f t="shared" si="16"/>
        <v>119</v>
      </c>
      <c r="P266" s="57">
        <f t="shared" si="17"/>
        <v>64.95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8">
        <f t="shared" si="16"/>
        <v>112</v>
      </c>
      <c r="P267" s="57">
        <f t="shared" si="17"/>
        <v>95.78</v>
      </c>
      <c r="Q267" t="s">
        <v>8310</v>
      </c>
      <c r="R267" t="s">
        <v>8315</v>
      </c>
      <c r="S267" s="12">
        <f t="shared" si="18"/>
        <v>40267.245717592596</v>
      </c>
      <c r="T267" s="12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8">
        <f t="shared" si="16"/>
        <v>146</v>
      </c>
      <c r="P268" s="57">
        <f t="shared" si="17"/>
        <v>40.419999999999995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8">
        <f t="shared" si="16"/>
        <v>132</v>
      </c>
      <c r="P269" s="57">
        <f t="shared" si="17"/>
        <v>78.58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8">
        <f t="shared" si="16"/>
        <v>112</v>
      </c>
      <c r="P270" s="57">
        <f t="shared" si="17"/>
        <v>50.19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8">
        <f t="shared" si="16"/>
        <v>148</v>
      </c>
      <c r="P271" s="57">
        <f t="shared" si="17"/>
        <v>92.26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8">
        <f t="shared" si="16"/>
        <v>153</v>
      </c>
      <c r="P272" s="57">
        <f t="shared" si="17"/>
        <v>57.55</v>
      </c>
      <c r="Q272" t="s">
        <v>8310</v>
      </c>
      <c r="R272" t="s">
        <v>8315</v>
      </c>
      <c r="S272" s="12">
        <f t="shared" si="18"/>
        <v>40637.86655092593</v>
      </c>
      <c r="T272" s="12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8">
        <f t="shared" si="16"/>
        <v>105</v>
      </c>
      <c r="P273" s="57">
        <f t="shared" si="17"/>
        <v>109.43</v>
      </c>
      <c r="Q273" t="s">
        <v>8310</v>
      </c>
      <c r="R273" t="s">
        <v>8315</v>
      </c>
      <c r="S273" s="12">
        <f t="shared" si="18"/>
        <v>41612.100243055553</v>
      </c>
      <c r="T273" s="12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8">
        <f t="shared" si="16"/>
        <v>178</v>
      </c>
      <c r="P274" s="57">
        <f t="shared" si="17"/>
        <v>81.900000000000006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8">
        <f t="shared" si="16"/>
        <v>108</v>
      </c>
      <c r="P275" s="57">
        <f t="shared" si="17"/>
        <v>45.669999999999995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8">
        <f t="shared" si="16"/>
        <v>156</v>
      </c>
      <c r="P276" s="57">
        <f t="shared" si="17"/>
        <v>55.23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8">
        <f t="shared" si="16"/>
        <v>109</v>
      </c>
      <c r="P277" s="57">
        <f t="shared" si="17"/>
        <v>65.300000000000011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8">
        <f t="shared" si="16"/>
        <v>148</v>
      </c>
      <c r="P278" s="57">
        <f t="shared" si="17"/>
        <v>95.23</v>
      </c>
      <c r="Q278" t="s">
        <v>8310</v>
      </c>
      <c r="R278" t="s">
        <v>8315</v>
      </c>
      <c r="S278" s="12">
        <f t="shared" si="18"/>
        <v>40967.081875000003</v>
      </c>
      <c r="T278" s="12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8">
        <f t="shared" si="16"/>
        <v>111</v>
      </c>
      <c r="P279" s="57">
        <f t="shared" si="17"/>
        <v>75.45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8">
        <f t="shared" si="16"/>
        <v>151</v>
      </c>
      <c r="P280" s="57">
        <f t="shared" si="17"/>
        <v>97.820000000000007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8">
        <f t="shared" si="16"/>
        <v>158</v>
      </c>
      <c r="P281" s="57">
        <f t="shared" si="17"/>
        <v>87.690000000000012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8">
        <f t="shared" si="16"/>
        <v>157</v>
      </c>
      <c r="P282" s="57">
        <f t="shared" si="17"/>
        <v>54.75</v>
      </c>
      <c r="Q282" t="s">
        <v>8310</v>
      </c>
      <c r="R282" t="s">
        <v>8315</v>
      </c>
      <c r="S282" s="12">
        <f t="shared" si="18"/>
        <v>41744.590682870374</v>
      </c>
      <c r="T282" s="12">
        <f t="shared" si="1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8">
        <f t="shared" si="16"/>
        <v>121</v>
      </c>
      <c r="P283" s="57">
        <f t="shared" si="17"/>
        <v>83.960000000000008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8">
        <f t="shared" si="16"/>
        <v>102</v>
      </c>
      <c r="P284" s="57">
        <f t="shared" si="17"/>
        <v>254.39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8">
        <f t="shared" si="16"/>
        <v>115</v>
      </c>
      <c r="P285" s="57">
        <f t="shared" si="17"/>
        <v>101.83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8">
        <f t="shared" si="16"/>
        <v>105</v>
      </c>
      <c r="P286" s="57">
        <f t="shared" si="17"/>
        <v>55.07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8">
        <f t="shared" si="16"/>
        <v>229</v>
      </c>
      <c r="P287" s="57">
        <f t="shared" si="17"/>
        <v>56.91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8">
        <f t="shared" si="16"/>
        <v>110</v>
      </c>
      <c r="P288" s="57">
        <f t="shared" si="17"/>
        <v>121.29</v>
      </c>
      <c r="Q288" t="s">
        <v>8310</v>
      </c>
      <c r="R288" t="s">
        <v>8315</v>
      </c>
      <c r="S288" s="12">
        <f t="shared" si="18"/>
        <v>41313.816250000003</v>
      </c>
      <c r="T288" s="12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8">
        <f t="shared" si="16"/>
        <v>177</v>
      </c>
      <c r="P289" s="57">
        <f t="shared" si="17"/>
        <v>91.190000000000012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8">
        <f t="shared" si="16"/>
        <v>104</v>
      </c>
      <c r="P290" s="57">
        <f t="shared" si="17"/>
        <v>115.45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8">
        <f t="shared" si="16"/>
        <v>105</v>
      </c>
      <c r="P291" s="57">
        <f t="shared" si="17"/>
        <v>67.78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8">
        <f t="shared" si="16"/>
        <v>107</v>
      </c>
      <c r="P292" s="57">
        <f t="shared" si="17"/>
        <v>28.580000000000002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8">
        <f t="shared" si="16"/>
        <v>121</v>
      </c>
      <c r="P293" s="57">
        <f t="shared" si="17"/>
        <v>46.89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8">
        <f t="shared" si="16"/>
        <v>102</v>
      </c>
      <c r="P294" s="57">
        <f t="shared" si="17"/>
        <v>154.42999999999998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8">
        <f t="shared" si="16"/>
        <v>102</v>
      </c>
      <c r="P295" s="57">
        <f t="shared" si="17"/>
        <v>201.23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8">
        <f t="shared" si="16"/>
        <v>100</v>
      </c>
      <c r="P296" s="5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8">
        <f t="shared" si="16"/>
        <v>134</v>
      </c>
      <c r="P297" s="57">
        <f t="shared" si="17"/>
        <v>100.09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8">
        <f t="shared" si="16"/>
        <v>119</v>
      </c>
      <c r="P298" s="57">
        <f t="shared" si="17"/>
        <v>230.09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8">
        <f t="shared" si="16"/>
        <v>101</v>
      </c>
      <c r="P299" s="57">
        <f t="shared" si="17"/>
        <v>141.75</v>
      </c>
      <c r="Q299" t="s">
        <v>8310</v>
      </c>
      <c r="R299" t="s">
        <v>8315</v>
      </c>
      <c r="S299" s="12">
        <f t="shared" si="18"/>
        <v>42089.728020833332</v>
      </c>
      <c r="T299" s="12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8">
        <f t="shared" si="16"/>
        <v>109</v>
      </c>
      <c r="P300" s="57">
        <f t="shared" si="17"/>
        <v>56.35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8">
        <f t="shared" si="16"/>
        <v>179</v>
      </c>
      <c r="P301" s="57">
        <f t="shared" si="17"/>
        <v>73.350000000000009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8">
        <f t="shared" si="16"/>
        <v>102</v>
      </c>
      <c r="P302" s="57">
        <f t="shared" si="17"/>
        <v>85.34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8">
        <f t="shared" si="16"/>
        <v>119</v>
      </c>
      <c r="P303" s="57">
        <f t="shared" si="17"/>
        <v>61.5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8">
        <f t="shared" si="16"/>
        <v>101</v>
      </c>
      <c r="P304" s="57">
        <f t="shared" si="17"/>
        <v>93.02000000000001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8">
        <f t="shared" si="16"/>
        <v>138</v>
      </c>
      <c r="P305" s="57">
        <f t="shared" si="17"/>
        <v>50.3</v>
      </c>
      <c r="Q305" t="s">
        <v>8310</v>
      </c>
      <c r="R305" t="s">
        <v>8315</v>
      </c>
      <c r="S305" s="12">
        <f t="shared" si="18"/>
        <v>41032.071134259255</v>
      </c>
      <c r="T305" s="12">
        <f t="shared" si="1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8">
        <f t="shared" si="16"/>
        <v>232</v>
      </c>
      <c r="P306" s="57">
        <f t="shared" si="17"/>
        <v>106.44000000000001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8">
        <f t="shared" si="16"/>
        <v>131</v>
      </c>
      <c r="P307" s="57">
        <f t="shared" si="17"/>
        <v>51.72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8">
        <f t="shared" si="16"/>
        <v>293</v>
      </c>
      <c r="P308" s="57">
        <f t="shared" si="17"/>
        <v>36.619999999999997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8">
        <f t="shared" si="16"/>
        <v>112</v>
      </c>
      <c r="P309" s="57">
        <f t="shared" si="17"/>
        <v>42.519999999999996</v>
      </c>
      <c r="Q309" t="s">
        <v>8310</v>
      </c>
      <c r="R309" t="s">
        <v>8315</v>
      </c>
      <c r="S309" s="12">
        <f t="shared" si="18"/>
        <v>41282.944456018522</v>
      </c>
      <c r="T309" s="12">
        <f t="shared" si="1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8">
        <f t="shared" si="16"/>
        <v>106</v>
      </c>
      <c r="P310" s="57">
        <f t="shared" si="17"/>
        <v>62.72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8">
        <f t="shared" si="16"/>
        <v>119</v>
      </c>
      <c r="P311" s="57">
        <f t="shared" si="17"/>
        <v>89.960000000000008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8">
        <f t="shared" si="16"/>
        <v>105</v>
      </c>
      <c r="P312" s="57">
        <f t="shared" si="17"/>
        <v>28.930000000000003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8">
        <f t="shared" si="16"/>
        <v>105</v>
      </c>
      <c r="P313" s="57">
        <f t="shared" si="17"/>
        <v>138.81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8">
        <f t="shared" si="16"/>
        <v>112</v>
      </c>
      <c r="P314" s="57">
        <f t="shared" si="17"/>
        <v>61.309999999999995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8">
        <f t="shared" si="16"/>
        <v>105</v>
      </c>
      <c r="P315" s="57">
        <f t="shared" si="17"/>
        <v>80.210000000000008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8">
        <f t="shared" si="16"/>
        <v>386</v>
      </c>
      <c r="P316" s="57">
        <f t="shared" si="17"/>
        <v>32.1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8">
        <f t="shared" si="16"/>
        <v>102</v>
      </c>
      <c r="P317" s="57">
        <f t="shared" si="17"/>
        <v>200.89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8">
        <f t="shared" si="16"/>
        <v>114</v>
      </c>
      <c r="P318" s="57">
        <f t="shared" si="17"/>
        <v>108.02000000000001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8">
        <f t="shared" si="16"/>
        <v>101</v>
      </c>
      <c r="P319" s="57">
        <f t="shared" si="17"/>
        <v>95.7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8">
        <f t="shared" si="16"/>
        <v>284</v>
      </c>
      <c r="P320" s="57">
        <f t="shared" si="17"/>
        <v>49.89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8">
        <f t="shared" si="16"/>
        <v>113</v>
      </c>
      <c r="P321" s="57">
        <f t="shared" si="17"/>
        <v>110.48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8">
        <f t="shared" si="16"/>
        <v>107</v>
      </c>
      <c r="P322" s="57">
        <f t="shared" si="17"/>
        <v>134.91999999999999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8">
        <f t="shared" ref="O323:O386" si="20">ROUNDUP((E323/D323)*100,0)</f>
        <v>103</v>
      </c>
      <c r="P323" s="57">
        <f t="shared" si="17"/>
        <v>106.63000000000001</v>
      </c>
      <c r="Q323" t="s">
        <v>8310</v>
      </c>
      <c r="R323" t="s">
        <v>8315</v>
      </c>
      <c r="S323" s="12">
        <f t="shared" si="18"/>
        <v>42647.446597222224</v>
      </c>
      <c r="T323" s="12">
        <f t="shared" si="19"/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8">
        <f t="shared" si="20"/>
        <v>108</v>
      </c>
      <c r="P324" s="57">
        <f t="shared" ref="P324:P387" si="21">ROUNDUP(E324/L324,2)</f>
        <v>145.04999999999998</v>
      </c>
      <c r="Q324" t="s">
        <v>8310</v>
      </c>
      <c r="R324" t="s">
        <v>8315</v>
      </c>
      <c r="S324" s="12">
        <f t="shared" ref="S324:S387" si="22">(J324/86400)+25569</f>
        <v>42473.57</v>
      </c>
      <c r="T324" s="12">
        <f t="shared" ref="T324:T387" si="23">(I324/86400)+25569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8">
        <f t="shared" si="20"/>
        <v>124</v>
      </c>
      <c r="P325" s="57">
        <f t="shared" si="21"/>
        <v>114.59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8">
        <f t="shared" si="20"/>
        <v>102</v>
      </c>
      <c r="P326" s="57">
        <f t="shared" si="21"/>
        <v>105.32000000000001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8">
        <f t="shared" si="20"/>
        <v>105</v>
      </c>
      <c r="P327" s="57">
        <f t="shared" si="21"/>
        <v>70.930000000000007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8">
        <f t="shared" si="20"/>
        <v>113</v>
      </c>
      <c r="P328" s="57">
        <f t="shared" si="21"/>
        <v>147.17999999999998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8">
        <f t="shared" si="20"/>
        <v>137</v>
      </c>
      <c r="P329" s="57">
        <f t="shared" si="21"/>
        <v>160.47999999999999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8">
        <f t="shared" si="20"/>
        <v>104</v>
      </c>
      <c r="P330" s="57">
        <f t="shared" si="21"/>
        <v>156.04999999999998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8">
        <f t="shared" si="20"/>
        <v>106</v>
      </c>
      <c r="P331" s="57">
        <f t="shared" si="21"/>
        <v>63.18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8">
        <f t="shared" si="20"/>
        <v>102</v>
      </c>
      <c r="P332" s="57">
        <f t="shared" si="21"/>
        <v>104.83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8">
        <f t="shared" si="20"/>
        <v>107</v>
      </c>
      <c r="P333" s="57">
        <f t="shared" si="21"/>
        <v>97.36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8">
        <f t="shared" si="20"/>
        <v>114</v>
      </c>
      <c r="P334" s="57">
        <f t="shared" si="21"/>
        <v>203.64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8">
        <f t="shared" si="20"/>
        <v>126</v>
      </c>
      <c r="P335" s="57">
        <f t="shared" si="21"/>
        <v>188.32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8">
        <f t="shared" si="20"/>
        <v>102</v>
      </c>
      <c r="P336" s="57">
        <f t="shared" si="21"/>
        <v>146.66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8">
        <f t="shared" si="20"/>
        <v>103</v>
      </c>
      <c r="P337" s="57">
        <f t="shared" si="21"/>
        <v>109.19000000000001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8">
        <f t="shared" si="20"/>
        <v>117</v>
      </c>
      <c r="P338" s="57">
        <f t="shared" si="21"/>
        <v>59.25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8">
        <f t="shared" si="20"/>
        <v>102</v>
      </c>
      <c r="P339" s="57">
        <f t="shared" si="21"/>
        <v>97.910000000000011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8">
        <f t="shared" si="20"/>
        <v>111</v>
      </c>
      <c r="P340" s="57">
        <f t="shared" si="21"/>
        <v>70.010000000000005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8">
        <f t="shared" si="20"/>
        <v>109</v>
      </c>
      <c r="P341" s="57">
        <f t="shared" si="21"/>
        <v>72.87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8">
        <f t="shared" si="20"/>
        <v>126</v>
      </c>
      <c r="P342" s="57">
        <f t="shared" si="21"/>
        <v>146.35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8">
        <f t="shared" si="20"/>
        <v>107</v>
      </c>
      <c r="P343" s="57">
        <f t="shared" si="21"/>
        <v>67.910000000000011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8">
        <f t="shared" si="20"/>
        <v>101</v>
      </c>
      <c r="P344" s="57">
        <f t="shared" si="21"/>
        <v>169.85999999999999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8">
        <f t="shared" si="20"/>
        <v>103</v>
      </c>
      <c r="P345" s="57">
        <f t="shared" si="21"/>
        <v>58.419999999999995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8">
        <f t="shared" si="20"/>
        <v>103</v>
      </c>
      <c r="P346" s="57">
        <f t="shared" si="21"/>
        <v>120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8">
        <f t="shared" si="20"/>
        <v>124</v>
      </c>
      <c r="P347" s="57">
        <f t="shared" si="21"/>
        <v>99.87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8">
        <f t="shared" si="20"/>
        <v>171</v>
      </c>
      <c r="P348" s="57">
        <f t="shared" si="21"/>
        <v>90.58</v>
      </c>
      <c r="Q348" t="s">
        <v>8310</v>
      </c>
      <c r="R348" t="s">
        <v>8315</v>
      </c>
      <c r="S348" s="12">
        <f t="shared" si="22"/>
        <v>42261.500243055554</v>
      </c>
      <c r="T348" s="12">
        <f t="shared" si="23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8">
        <f t="shared" si="20"/>
        <v>112</v>
      </c>
      <c r="P349" s="57">
        <f t="shared" si="21"/>
        <v>117.78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8">
        <f t="shared" si="20"/>
        <v>103</v>
      </c>
      <c r="P350" s="57">
        <f t="shared" si="21"/>
        <v>86.56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8">
        <f t="shared" si="20"/>
        <v>107</v>
      </c>
      <c r="P351" s="57">
        <f t="shared" si="21"/>
        <v>71.900000000000006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8">
        <f t="shared" si="20"/>
        <v>115</v>
      </c>
      <c r="P352" s="57">
        <f t="shared" si="21"/>
        <v>129.82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8">
        <f t="shared" si="20"/>
        <v>128</v>
      </c>
      <c r="P353" s="57">
        <f t="shared" si="21"/>
        <v>44.919999999999995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8">
        <f t="shared" si="20"/>
        <v>117</v>
      </c>
      <c r="P354" s="57">
        <f t="shared" si="21"/>
        <v>40.76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8">
        <f t="shared" si="20"/>
        <v>109</v>
      </c>
      <c r="P355" s="57">
        <f t="shared" si="21"/>
        <v>103.53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8">
        <f t="shared" si="20"/>
        <v>104</v>
      </c>
      <c r="P356" s="57">
        <f t="shared" si="21"/>
        <v>125.45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8">
        <f t="shared" si="20"/>
        <v>117</v>
      </c>
      <c r="P357" s="57">
        <f t="shared" si="21"/>
        <v>246.60999999999999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8">
        <f t="shared" si="20"/>
        <v>103</v>
      </c>
      <c r="P358" s="57">
        <f t="shared" si="21"/>
        <v>79.410000000000011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8">
        <f t="shared" si="20"/>
        <v>174</v>
      </c>
      <c r="P359" s="57">
        <f t="shared" si="21"/>
        <v>86.14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8">
        <f t="shared" si="20"/>
        <v>104</v>
      </c>
      <c r="P360" s="57">
        <f t="shared" si="21"/>
        <v>193.04999999999998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8">
        <f t="shared" si="20"/>
        <v>105</v>
      </c>
      <c r="P361" s="57">
        <f t="shared" si="21"/>
        <v>84.03</v>
      </c>
      <c r="Q361" t="s">
        <v>8310</v>
      </c>
      <c r="R361" t="s">
        <v>8315</v>
      </c>
      <c r="S361" s="12">
        <f t="shared" si="22"/>
        <v>41935.070486111115</v>
      </c>
      <c r="T361" s="12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8">
        <f t="shared" si="20"/>
        <v>102</v>
      </c>
      <c r="P362" s="57">
        <f t="shared" si="21"/>
        <v>139.82999999999998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8">
        <f t="shared" si="20"/>
        <v>112</v>
      </c>
      <c r="P363" s="57">
        <f t="shared" si="21"/>
        <v>109.83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8">
        <f t="shared" si="20"/>
        <v>125</v>
      </c>
      <c r="P364" s="57">
        <f t="shared" si="21"/>
        <v>139.54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8">
        <f t="shared" si="20"/>
        <v>102</v>
      </c>
      <c r="P365" s="57">
        <f t="shared" si="21"/>
        <v>347.84999999999997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8">
        <f t="shared" si="20"/>
        <v>111</v>
      </c>
      <c r="P366" s="57">
        <f t="shared" si="21"/>
        <v>68.25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8">
        <f t="shared" si="20"/>
        <v>104</v>
      </c>
      <c r="P367" s="57">
        <f t="shared" si="21"/>
        <v>239.94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8">
        <f t="shared" si="20"/>
        <v>102</v>
      </c>
      <c r="P368" s="57">
        <f t="shared" si="21"/>
        <v>287.32</v>
      </c>
      <c r="Q368" t="s">
        <v>8310</v>
      </c>
      <c r="R368" t="s">
        <v>8315</v>
      </c>
      <c r="S368" s="12">
        <f t="shared" si="22"/>
        <v>41019.793032407411</v>
      </c>
      <c r="T368" s="12">
        <f t="shared" si="23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8">
        <f t="shared" si="20"/>
        <v>104</v>
      </c>
      <c r="P369" s="57">
        <f t="shared" si="21"/>
        <v>86.850000000000009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8">
        <f t="shared" si="20"/>
        <v>105</v>
      </c>
      <c r="P370" s="57">
        <f t="shared" si="21"/>
        <v>81.850000000000009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8">
        <f t="shared" si="20"/>
        <v>111</v>
      </c>
      <c r="P371" s="57">
        <f t="shared" si="21"/>
        <v>42.879999999999995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8">
        <f t="shared" si="20"/>
        <v>123</v>
      </c>
      <c r="P372" s="57">
        <f t="shared" si="21"/>
        <v>709.42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8">
        <f t="shared" si="20"/>
        <v>115</v>
      </c>
      <c r="P373" s="57">
        <f t="shared" si="21"/>
        <v>161.26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8">
        <f t="shared" si="20"/>
        <v>126</v>
      </c>
      <c r="P374" s="57">
        <f t="shared" si="21"/>
        <v>41.78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8">
        <f t="shared" si="20"/>
        <v>107</v>
      </c>
      <c r="P375" s="57">
        <f t="shared" si="21"/>
        <v>89.89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8">
        <f t="shared" si="20"/>
        <v>131</v>
      </c>
      <c r="P376" s="57">
        <f t="shared" si="21"/>
        <v>45.059999999999995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8">
        <f t="shared" si="20"/>
        <v>120</v>
      </c>
      <c r="P377" s="57">
        <f t="shared" si="21"/>
        <v>42.86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8">
        <f t="shared" si="20"/>
        <v>106</v>
      </c>
      <c r="P378" s="57">
        <f t="shared" si="21"/>
        <v>54.089999999999996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8">
        <f t="shared" si="20"/>
        <v>115</v>
      </c>
      <c r="P379" s="57">
        <f t="shared" si="21"/>
        <v>103.22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8">
        <f t="shared" si="20"/>
        <v>112</v>
      </c>
      <c r="P380" s="57">
        <f t="shared" si="21"/>
        <v>40.4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8">
        <f t="shared" si="20"/>
        <v>117</v>
      </c>
      <c r="P381" s="57">
        <f t="shared" si="21"/>
        <v>116.86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8">
        <f t="shared" si="20"/>
        <v>142</v>
      </c>
      <c r="P382" s="57">
        <f t="shared" si="21"/>
        <v>115.52000000000001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8">
        <f t="shared" si="20"/>
        <v>105</v>
      </c>
      <c r="P383" s="57">
        <f t="shared" si="21"/>
        <v>104.32000000000001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8">
        <f t="shared" si="20"/>
        <v>256</v>
      </c>
      <c r="P384" s="57">
        <f t="shared" si="21"/>
        <v>69.78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8">
        <f t="shared" si="20"/>
        <v>207</v>
      </c>
      <c r="P385" s="57">
        <f t="shared" si="21"/>
        <v>43.03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8">
        <f t="shared" si="20"/>
        <v>113</v>
      </c>
      <c r="P386" s="57">
        <f t="shared" si="21"/>
        <v>58.55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8">
        <f t="shared" ref="O387:O450" si="24">ROUNDUP((E387/D387)*100,0)</f>
        <v>106</v>
      </c>
      <c r="P387" s="57">
        <f t="shared" si="21"/>
        <v>111.80000000000001</v>
      </c>
      <c r="Q387" t="s">
        <v>8310</v>
      </c>
      <c r="R387" t="s">
        <v>8315</v>
      </c>
      <c r="S387" s="12">
        <f t="shared" si="22"/>
        <v>41934.584502314814</v>
      </c>
      <c r="T387" s="12">
        <f t="shared" si="23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8">
        <f t="shared" si="24"/>
        <v>101</v>
      </c>
      <c r="P388" s="57">
        <f t="shared" ref="P388:P451" si="25">ROUNDUP(E388/L388,2)</f>
        <v>46.239999999999995</v>
      </c>
      <c r="Q388" t="s">
        <v>8310</v>
      </c>
      <c r="R388" t="s">
        <v>8315</v>
      </c>
      <c r="S388" s="12">
        <f t="shared" ref="S388:S451" si="26">(J388/86400)+25569</f>
        <v>42211.951284722221</v>
      </c>
      <c r="T388" s="12">
        <f t="shared" ref="T388:T451" si="27">(I388/86400)+25569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8">
        <f t="shared" si="24"/>
        <v>214</v>
      </c>
      <c r="P389" s="57">
        <f t="shared" si="25"/>
        <v>144.69999999999999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8">
        <f t="shared" si="24"/>
        <v>127</v>
      </c>
      <c r="P390" s="57">
        <f t="shared" si="25"/>
        <v>88.850000000000009</v>
      </c>
      <c r="Q390" t="s">
        <v>8310</v>
      </c>
      <c r="R390" t="s">
        <v>8315</v>
      </c>
      <c r="S390" s="12">
        <f t="shared" si="26"/>
        <v>42549.076157407406</v>
      </c>
      <c r="T390" s="12">
        <f t="shared" si="27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8">
        <f t="shared" si="24"/>
        <v>182</v>
      </c>
      <c r="P391" s="57">
        <f t="shared" si="25"/>
        <v>81.760000000000005</v>
      </c>
      <c r="Q391" t="s">
        <v>8310</v>
      </c>
      <c r="R391" t="s">
        <v>8315</v>
      </c>
      <c r="S391" s="12">
        <f t="shared" si="26"/>
        <v>41674.063078703708</v>
      </c>
      <c r="T391" s="12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8">
        <f t="shared" si="24"/>
        <v>100</v>
      </c>
      <c r="P392" s="57">
        <f t="shared" si="25"/>
        <v>71.430000000000007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8">
        <f t="shared" si="24"/>
        <v>101</v>
      </c>
      <c r="P393" s="57">
        <f t="shared" si="25"/>
        <v>104.26</v>
      </c>
      <c r="Q393" t="s">
        <v>8310</v>
      </c>
      <c r="R393" t="s">
        <v>8315</v>
      </c>
      <c r="S393" s="12">
        <f t="shared" si="26"/>
        <v>40865.042256944442</v>
      </c>
      <c r="T393" s="12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8">
        <f t="shared" si="24"/>
        <v>101</v>
      </c>
      <c r="P394" s="57">
        <f t="shared" si="25"/>
        <v>90.62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8">
        <f t="shared" si="24"/>
        <v>111</v>
      </c>
      <c r="P395" s="57">
        <f t="shared" si="25"/>
        <v>157.34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8">
        <f t="shared" si="24"/>
        <v>112</v>
      </c>
      <c r="P396" s="5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8">
        <f t="shared" si="24"/>
        <v>109</v>
      </c>
      <c r="P397" s="57">
        <f t="shared" si="25"/>
        <v>58.72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8">
        <f t="shared" si="24"/>
        <v>107</v>
      </c>
      <c r="P398" s="57">
        <f t="shared" si="25"/>
        <v>81.64</v>
      </c>
      <c r="Q398" t="s">
        <v>8310</v>
      </c>
      <c r="R398" t="s">
        <v>8315</v>
      </c>
      <c r="S398" s="12">
        <f t="shared" si="26"/>
        <v>41082.564884259264</v>
      </c>
      <c r="T398" s="12">
        <f t="shared" si="27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8">
        <f t="shared" si="24"/>
        <v>104</v>
      </c>
      <c r="P399" s="57">
        <f t="shared" si="25"/>
        <v>56.47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8">
        <f t="shared" si="24"/>
        <v>126</v>
      </c>
      <c r="P400" s="57">
        <f t="shared" si="25"/>
        <v>140.10999999999999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8">
        <f t="shared" si="24"/>
        <v>107</v>
      </c>
      <c r="P401" s="57">
        <f t="shared" si="25"/>
        <v>224.85999999999999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8">
        <f t="shared" si="24"/>
        <v>113</v>
      </c>
      <c r="P402" s="57">
        <f t="shared" si="25"/>
        <v>181.14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8">
        <f t="shared" si="24"/>
        <v>104</v>
      </c>
      <c r="P403" s="57">
        <f t="shared" si="25"/>
        <v>711.05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8">
        <f t="shared" si="24"/>
        <v>142</v>
      </c>
      <c r="P404" s="57">
        <f t="shared" si="25"/>
        <v>65.89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8">
        <f t="shared" si="24"/>
        <v>106</v>
      </c>
      <c r="P405" s="57">
        <f t="shared" si="25"/>
        <v>75.190000000000012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8">
        <f t="shared" si="24"/>
        <v>104</v>
      </c>
      <c r="P406" s="57">
        <f t="shared" si="25"/>
        <v>133.14999999999998</v>
      </c>
      <c r="Q406" t="s">
        <v>8310</v>
      </c>
      <c r="R406" t="s">
        <v>8315</v>
      </c>
      <c r="S406" s="12">
        <f t="shared" si="26"/>
        <v>41646.628032407403</v>
      </c>
      <c r="T406" s="12">
        <f t="shared" si="27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8">
        <f t="shared" si="24"/>
        <v>108</v>
      </c>
      <c r="P407" s="5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8">
        <f t="shared" si="24"/>
        <v>108</v>
      </c>
      <c r="P408" s="57">
        <f t="shared" si="25"/>
        <v>86.17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8">
        <f t="shared" si="24"/>
        <v>102</v>
      </c>
      <c r="P409" s="57">
        <f t="shared" si="25"/>
        <v>92.320000000000007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8">
        <f t="shared" si="24"/>
        <v>102</v>
      </c>
      <c r="P410" s="57">
        <f t="shared" si="25"/>
        <v>160.16999999999999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8">
        <f t="shared" si="24"/>
        <v>137</v>
      </c>
      <c r="P411" s="5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8">
        <f t="shared" si="24"/>
        <v>129</v>
      </c>
      <c r="P412" s="57">
        <f t="shared" si="25"/>
        <v>183.29</v>
      </c>
      <c r="Q412" t="s">
        <v>8310</v>
      </c>
      <c r="R412" t="s">
        <v>8315</v>
      </c>
      <c r="S412" s="12">
        <f t="shared" si="26"/>
        <v>42113.981446759259</v>
      </c>
      <c r="T412" s="12">
        <f t="shared" si="27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8">
        <f t="shared" si="24"/>
        <v>102</v>
      </c>
      <c r="P413" s="57">
        <f t="shared" si="25"/>
        <v>125.79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8">
        <f t="shared" si="24"/>
        <v>127</v>
      </c>
      <c r="P414" s="57">
        <f t="shared" si="25"/>
        <v>57.66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8">
        <f t="shared" si="24"/>
        <v>106</v>
      </c>
      <c r="P415" s="57">
        <f t="shared" si="25"/>
        <v>78.67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8">
        <f t="shared" si="24"/>
        <v>103</v>
      </c>
      <c r="P416" s="57">
        <f t="shared" si="25"/>
        <v>91.490000000000009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8">
        <f t="shared" si="24"/>
        <v>103</v>
      </c>
      <c r="P417" s="57">
        <f t="shared" si="25"/>
        <v>68.100000000000009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8">
        <f t="shared" si="24"/>
        <v>121</v>
      </c>
      <c r="P418" s="57">
        <f t="shared" si="25"/>
        <v>48.089999999999996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8">
        <f t="shared" si="24"/>
        <v>101</v>
      </c>
      <c r="P419" s="57">
        <f t="shared" si="25"/>
        <v>202.42999999999998</v>
      </c>
      <c r="Q419" t="s">
        <v>8310</v>
      </c>
      <c r="R419" t="s">
        <v>8315</v>
      </c>
      <c r="S419" s="12">
        <f t="shared" si="26"/>
        <v>41360.970601851848</v>
      </c>
      <c r="T419" s="12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8">
        <f t="shared" si="24"/>
        <v>101</v>
      </c>
      <c r="P420" s="5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8">
        <f t="shared" si="24"/>
        <v>101</v>
      </c>
      <c r="P421" s="57">
        <f t="shared" si="25"/>
        <v>110.07000000000001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8">
        <f t="shared" si="24"/>
        <v>1</v>
      </c>
      <c r="P422" s="57">
        <f t="shared" si="25"/>
        <v>4.84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8">
        <f t="shared" si="24"/>
        <v>3</v>
      </c>
      <c r="P423" s="57">
        <f t="shared" si="25"/>
        <v>50.169999999999995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8">
        <f t="shared" si="24"/>
        <v>2</v>
      </c>
      <c r="P424" s="57">
        <f t="shared" si="25"/>
        <v>35.839999999999996</v>
      </c>
      <c r="Q424" t="s">
        <v>8310</v>
      </c>
      <c r="R424" t="s">
        <v>8316</v>
      </c>
      <c r="S424" s="12">
        <f t="shared" si="26"/>
        <v>41863.260381944448</v>
      </c>
      <c r="T424" s="12">
        <f t="shared" si="27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8">
        <f t="shared" si="24"/>
        <v>1</v>
      </c>
      <c r="P425" s="57">
        <f t="shared" si="25"/>
        <v>11.77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8">
        <f t="shared" si="24"/>
        <v>7</v>
      </c>
      <c r="P426" s="5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8">
        <f t="shared" si="24"/>
        <v>1</v>
      </c>
      <c r="P427" s="5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8">
        <f t="shared" si="24"/>
        <v>2</v>
      </c>
      <c r="P428" s="57">
        <f t="shared" si="25"/>
        <v>16.630000000000003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8">
        <f t="shared" si="24"/>
        <v>0</v>
      </c>
      <c r="P429" s="57" t="e">
        <f t="shared" si="25"/>
        <v>#DIV/0!</v>
      </c>
      <c r="Q429" t="s">
        <v>8310</v>
      </c>
      <c r="R429" t="s">
        <v>8316</v>
      </c>
      <c r="S429" s="12">
        <f t="shared" si="26"/>
        <v>42285.90902777778</v>
      </c>
      <c r="T429" s="12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8">
        <f t="shared" si="24"/>
        <v>6</v>
      </c>
      <c r="P430" s="5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8">
        <f t="shared" si="24"/>
        <v>0</v>
      </c>
      <c r="P431" s="5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8">
        <f t="shared" si="24"/>
        <v>3</v>
      </c>
      <c r="P432" s="5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8">
        <f t="shared" si="24"/>
        <v>14</v>
      </c>
      <c r="P433" s="57">
        <f t="shared" si="25"/>
        <v>51.879999999999995</v>
      </c>
      <c r="Q433" t="s">
        <v>8310</v>
      </c>
      <c r="R433" t="s">
        <v>8316</v>
      </c>
      <c r="S433" s="12">
        <f t="shared" si="26"/>
        <v>42526.871331018519</v>
      </c>
      <c r="T433" s="12">
        <f t="shared" si="27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8">
        <f t="shared" si="24"/>
        <v>10</v>
      </c>
      <c r="P434" s="5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8">
        <f t="shared" si="24"/>
        <v>0</v>
      </c>
      <c r="P435" s="57" t="e">
        <f t="shared" si="25"/>
        <v>#DIV/0!</v>
      </c>
      <c r="Q435" t="s">
        <v>8310</v>
      </c>
      <c r="R435" t="s">
        <v>8316</v>
      </c>
      <c r="S435" s="12">
        <f t="shared" si="26"/>
        <v>42228.629884259259</v>
      </c>
      <c r="T435" s="12">
        <f t="shared" si="27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8">
        <f t="shared" si="24"/>
        <v>5</v>
      </c>
      <c r="P436" s="5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8">
        <f t="shared" si="24"/>
        <v>1</v>
      </c>
      <c r="P437" s="5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8">
        <f t="shared" si="24"/>
        <v>0</v>
      </c>
      <c r="P438" s="5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8">
        <f t="shared" si="24"/>
        <v>0</v>
      </c>
      <c r="P439" s="5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8">
        <f t="shared" si="24"/>
        <v>10</v>
      </c>
      <c r="P440" s="57">
        <f t="shared" si="25"/>
        <v>170.54999999999998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8">
        <f t="shared" si="24"/>
        <v>0</v>
      </c>
      <c r="P441" s="57" t="e">
        <f t="shared" si="25"/>
        <v>#DIV/0!</v>
      </c>
      <c r="Q441" t="s">
        <v>8310</v>
      </c>
      <c r="R441" t="s">
        <v>8316</v>
      </c>
      <c r="S441" s="12">
        <f t="shared" si="26"/>
        <v>41919.761782407411</v>
      </c>
      <c r="T441" s="12">
        <f t="shared" si="27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8">
        <f t="shared" si="24"/>
        <v>1</v>
      </c>
      <c r="P442" s="5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8">
        <f t="shared" si="24"/>
        <v>0</v>
      </c>
      <c r="P443" s="5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8">
        <f t="shared" si="24"/>
        <v>40</v>
      </c>
      <c r="P444" s="57">
        <f t="shared" si="25"/>
        <v>393.59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8">
        <f t="shared" si="24"/>
        <v>1</v>
      </c>
      <c r="P445" s="5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8">
        <f t="shared" si="24"/>
        <v>5</v>
      </c>
      <c r="P446" s="5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8">
        <f t="shared" si="24"/>
        <v>1</v>
      </c>
      <c r="P447" s="5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8">
        <f t="shared" si="24"/>
        <v>8</v>
      </c>
      <c r="P448" s="57">
        <f t="shared" si="25"/>
        <v>47.879999999999995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8">
        <f t="shared" si="24"/>
        <v>1</v>
      </c>
      <c r="P449" s="5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8">
        <f t="shared" si="24"/>
        <v>4</v>
      </c>
      <c r="P450" s="57">
        <f t="shared" si="25"/>
        <v>20.51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8">
        <f t="shared" ref="O451:O514" si="28">ROUNDUP((E451/D451)*100,0)</f>
        <v>3</v>
      </c>
      <c r="P451" s="57">
        <f t="shared" si="25"/>
        <v>9</v>
      </c>
      <c r="Q451" t="s">
        <v>8310</v>
      </c>
      <c r="R451" t="s">
        <v>8316</v>
      </c>
      <c r="S451" s="12">
        <f t="shared" si="26"/>
        <v>41534.568113425928</v>
      </c>
      <c r="T451" s="12">
        <f t="shared" si="27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8">
        <f t="shared" si="28"/>
        <v>1</v>
      </c>
      <c r="P452" s="57">
        <f t="shared" ref="P452:P515" si="29">ROUNDUP(E452/L452,2)</f>
        <v>56.58</v>
      </c>
      <c r="Q452" t="s">
        <v>8310</v>
      </c>
      <c r="R452" t="s">
        <v>8316</v>
      </c>
      <c r="S452" s="12">
        <f t="shared" ref="S452:S515" si="30">(J452/86400)+25569</f>
        <v>41654.946759259255</v>
      </c>
      <c r="T452" s="12">
        <f t="shared" ref="T452:T515" si="31">(I452/86400)+25569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8">
        <f t="shared" si="28"/>
        <v>0</v>
      </c>
      <c r="P453" s="5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8">
        <f t="shared" si="28"/>
        <v>64</v>
      </c>
      <c r="P454" s="57">
        <f t="shared" si="29"/>
        <v>40</v>
      </c>
      <c r="Q454" t="s">
        <v>8310</v>
      </c>
      <c r="R454" t="s">
        <v>8316</v>
      </c>
      <c r="S454" s="12">
        <f t="shared" si="30"/>
        <v>42107.703877314816</v>
      </c>
      <c r="T454" s="12">
        <f t="shared" si="31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8">
        <f t="shared" si="28"/>
        <v>1</v>
      </c>
      <c r="P455" s="5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8">
        <f t="shared" si="28"/>
        <v>1</v>
      </c>
      <c r="P456" s="5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8">
        <f t="shared" si="28"/>
        <v>1</v>
      </c>
      <c r="P457" s="57">
        <f t="shared" si="29"/>
        <v>22.5</v>
      </c>
      <c r="Q457" t="s">
        <v>8310</v>
      </c>
      <c r="R457" t="s">
        <v>8316</v>
      </c>
      <c r="S457" s="12">
        <f t="shared" si="30"/>
        <v>40971.002569444448</v>
      </c>
      <c r="T457" s="12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8">
        <f t="shared" si="28"/>
        <v>1</v>
      </c>
      <c r="P458" s="57">
        <f t="shared" si="29"/>
        <v>20.34</v>
      </c>
      <c r="Q458" t="s">
        <v>8310</v>
      </c>
      <c r="R458" t="s">
        <v>8316</v>
      </c>
      <c r="S458" s="12">
        <f t="shared" si="30"/>
        <v>41547.694456018522</v>
      </c>
      <c r="T458" s="12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8">
        <f t="shared" si="28"/>
        <v>0</v>
      </c>
      <c r="P459" s="5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8">
        <f t="shared" si="28"/>
        <v>9</v>
      </c>
      <c r="P460" s="57">
        <f t="shared" si="29"/>
        <v>16.760000000000002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8">
        <f t="shared" si="28"/>
        <v>1</v>
      </c>
      <c r="P461" s="5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8">
        <f t="shared" si="28"/>
        <v>1</v>
      </c>
      <c r="P462" s="5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8">
        <f t="shared" si="28"/>
        <v>0</v>
      </c>
      <c r="P463" s="5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8">
        <f t="shared" si="28"/>
        <v>0</v>
      </c>
      <c r="P464" s="57" t="e">
        <f t="shared" si="29"/>
        <v>#DIV/0!</v>
      </c>
      <c r="Q464" t="s">
        <v>8310</v>
      </c>
      <c r="R464" t="s">
        <v>8316</v>
      </c>
      <c r="S464" s="12">
        <f t="shared" si="30"/>
        <v>40705.12663194444</v>
      </c>
      <c r="T464" s="12">
        <f t="shared" si="31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8">
        <f t="shared" si="28"/>
        <v>3</v>
      </c>
      <c r="P465" s="57">
        <f t="shared" si="29"/>
        <v>113.64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8">
        <f t="shared" si="28"/>
        <v>1</v>
      </c>
      <c r="P466" s="57">
        <f t="shared" si="29"/>
        <v>1</v>
      </c>
      <c r="Q466" t="s">
        <v>8310</v>
      </c>
      <c r="R466" t="s">
        <v>8316</v>
      </c>
      <c r="S466" s="12">
        <f t="shared" si="30"/>
        <v>42488.84878472222</v>
      </c>
      <c r="T466" s="12">
        <f t="shared" si="31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8">
        <f t="shared" si="28"/>
        <v>27</v>
      </c>
      <c r="P467" s="5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8">
        <f t="shared" si="28"/>
        <v>1</v>
      </c>
      <c r="P468" s="5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8">
        <f t="shared" si="28"/>
        <v>22</v>
      </c>
      <c r="P469" s="57">
        <f t="shared" si="29"/>
        <v>110.65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8">
        <f t="shared" si="28"/>
        <v>0</v>
      </c>
      <c r="P470" s="57" t="e">
        <f t="shared" si="29"/>
        <v>#DIV/0!</v>
      </c>
      <c r="Q470" t="s">
        <v>8310</v>
      </c>
      <c r="R470" t="s">
        <v>8316</v>
      </c>
      <c r="S470" s="12">
        <f t="shared" si="30"/>
        <v>41041.167627314819</v>
      </c>
      <c r="T470" s="12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8">
        <f t="shared" si="28"/>
        <v>0</v>
      </c>
      <c r="P471" s="5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8">
        <f t="shared" si="28"/>
        <v>2</v>
      </c>
      <c r="P472" s="5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8">
        <f t="shared" si="28"/>
        <v>12</v>
      </c>
      <c r="P473" s="57">
        <f t="shared" si="29"/>
        <v>38.479999999999997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8">
        <f t="shared" si="28"/>
        <v>18</v>
      </c>
      <c r="P474" s="5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8">
        <f t="shared" si="28"/>
        <v>3</v>
      </c>
      <c r="P475" s="5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8">
        <f t="shared" si="28"/>
        <v>1</v>
      </c>
      <c r="P476" s="5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8">
        <f t="shared" si="28"/>
        <v>0</v>
      </c>
      <c r="P477" s="5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8">
        <f t="shared" si="28"/>
        <v>3</v>
      </c>
      <c r="P478" s="57">
        <f t="shared" si="29"/>
        <v>39.57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8">
        <f t="shared" si="28"/>
        <v>0</v>
      </c>
      <c r="P479" s="5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8">
        <f t="shared" si="28"/>
        <v>0</v>
      </c>
      <c r="P480" s="5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8">
        <f t="shared" si="28"/>
        <v>33</v>
      </c>
      <c r="P481" s="5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8">
        <f t="shared" si="28"/>
        <v>20</v>
      </c>
      <c r="P482" s="57">
        <f t="shared" si="29"/>
        <v>55.46</v>
      </c>
      <c r="Q482" t="s">
        <v>8310</v>
      </c>
      <c r="R482" t="s">
        <v>8316</v>
      </c>
      <c r="S482" s="12">
        <f t="shared" si="30"/>
        <v>41465.500173611115</v>
      </c>
      <c r="T482" s="12">
        <f t="shared" si="31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8">
        <f t="shared" si="28"/>
        <v>7</v>
      </c>
      <c r="P483" s="57">
        <f t="shared" si="29"/>
        <v>87.15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8">
        <f t="shared" si="28"/>
        <v>1</v>
      </c>
      <c r="P484" s="57">
        <f t="shared" si="29"/>
        <v>10</v>
      </c>
      <c r="Q484" t="s">
        <v>8310</v>
      </c>
      <c r="R484" t="s">
        <v>8316</v>
      </c>
      <c r="S484" s="12">
        <f t="shared" si="30"/>
        <v>42447.896874999999</v>
      </c>
      <c r="T484" s="12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8">
        <f t="shared" si="28"/>
        <v>51</v>
      </c>
      <c r="P485" s="57">
        <f t="shared" si="29"/>
        <v>51.23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8">
        <f t="shared" si="28"/>
        <v>1</v>
      </c>
      <c r="P486" s="57">
        <f t="shared" si="29"/>
        <v>13.549999999999999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8">
        <f t="shared" si="28"/>
        <v>22</v>
      </c>
      <c r="P487" s="57">
        <f t="shared" si="29"/>
        <v>66.53</v>
      </c>
      <c r="Q487" t="s">
        <v>8310</v>
      </c>
      <c r="R487" t="s">
        <v>8316</v>
      </c>
      <c r="S487" s="12">
        <f t="shared" si="30"/>
        <v>41381.505775462967</v>
      </c>
      <c r="T487" s="12">
        <f t="shared" si="31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8">
        <f t="shared" si="28"/>
        <v>1</v>
      </c>
      <c r="P488" s="5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8">
        <f t="shared" si="28"/>
        <v>0</v>
      </c>
      <c r="P489" s="5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8">
        <f t="shared" si="28"/>
        <v>0</v>
      </c>
      <c r="P490" s="5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8">
        <f t="shared" si="28"/>
        <v>1</v>
      </c>
      <c r="P491" s="57">
        <f t="shared" si="29"/>
        <v>71.67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8">
        <f t="shared" si="28"/>
        <v>0</v>
      </c>
      <c r="P492" s="57" t="e">
        <f t="shared" si="29"/>
        <v>#DIV/0!</v>
      </c>
      <c r="Q492" t="s">
        <v>8310</v>
      </c>
      <c r="R492" t="s">
        <v>8316</v>
      </c>
      <c r="S492" s="12">
        <f t="shared" si="30"/>
        <v>41113.968576388885</v>
      </c>
      <c r="T492" s="12">
        <f t="shared" si="31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8">
        <f t="shared" si="28"/>
        <v>0</v>
      </c>
      <c r="P493" s="57" t="e">
        <f t="shared" si="29"/>
        <v>#DIV/0!</v>
      </c>
      <c r="Q493" t="s">
        <v>8310</v>
      </c>
      <c r="R493" t="s">
        <v>8316</v>
      </c>
      <c r="S493" s="12">
        <f t="shared" si="30"/>
        <v>42366.982627314814</v>
      </c>
      <c r="T493" s="12">
        <f t="shared" si="31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8">
        <f t="shared" si="28"/>
        <v>0</v>
      </c>
      <c r="P494" s="5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8">
        <f t="shared" si="28"/>
        <v>0</v>
      </c>
      <c r="P495" s="57" t="e">
        <f t="shared" si="29"/>
        <v>#DIV/0!</v>
      </c>
      <c r="Q495" t="s">
        <v>8310</v>
      </c>
      <c r="R495" t="s">
        <v>8316</v>
      </c>
      <c r="S495" s="12">
        <f t="shared" si="30"/>
        <v>42114.726134259261</v>
      </c>
      <c r="T495" s="12">
        <f t="shared" si="31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8">
        <f t="shared" si="28"/>
        <v>1</v>
      </c>
      <c r="P496" s="57">
        <f t="shared" si="29"/>
        <v>10.34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8">
        <f t="shared" si="28"/>
        <v>0</v>
      </c>
      <c r="P497" s="5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8">
        <f t="shared" si="28"/>
        <v>1</v>
      </c>
      <c r="P498" s="5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8">
        <f t="shared" si="28"/>
        <v>1</v>
      </c>
      <c r="P499" s="5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8">
        <f t="shared" si="28"/>
        <v>5</v>
      </c>
      <c r="P500" s="57">
        <f t="shared" si="29"/>
        <v>136.1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8">
        <f t="shared" si="28"/>
        <v>10</v>
      </c>
      <c r="P501" s="57">
        <f t="shared" si="29"/>
        <v>73.47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8">
        <f t="shared" si="28"/>
        <v>4</v>
      </c>
      <c r="P502" s="57">
        <f t="shared" si="29"/>
        <v>53.75</v>
      </c>
      <c r="Q502" t="s">
        <v>8310</v>
      </c>
      <c r="R502" t="s">
        <v>8316</v>
      </c>
      <c r="S502" s="12">
        <f t="shared" si="30"/>
        <v>40247.886006944442</v>
      </c>
      <c r="T502" s="12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8">
        <f t="shared" si="28"/>
        <v>0</v>
      </c>
      <c r="P503" s="5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8">
        <f t="shared" si="28"/>
        <v>2</v>
      </c>
      <c r="P504" s="5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8">
        <f t="shared" si="28"/>
        <v>2</v>
      </c>
      <c r="P505" s="57">
        <f t="shared" si="29"/>
        <v>12.67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8">
        <f t="shared" si="28"/>
        <v>2</v>
      </c>
      <c r="P506" s="5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8">
        <f t="shared" si="28"/>
        <v>1</v>
      </c>
      <c r="P507" s="57">
        <f t="shared" si="29"/>
        <v>3.7199999999999998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8">
        <f t="shared" si="28"/>
        <v>1</v>
      </c>
      <c r="P508" s="5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8">
        <f t="shared" si="28"/>
        <v>4</v>
      </c>
      <c r="P509" s="5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8">
        <f t="shared" si="28"/>
        <v>1</v>
      </c>
      <c r="P510" s="57">
        <f t="shared" si="29"/>
        <v>133.34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8">
        <f t="shared" si="28"/>
        <v>1</v>
      </c>
      <c r="P511" s="5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8">
        <f t="shared" si="28"/>
        <v>0</v>
      </c>
      <c r="P512" s="5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8">
        <f t="shared" si="28"/>
        <v>3</v>
      </c>
      <c r="P513" s="5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8">
        <f t="shared" si="28"/>
        <v>1</v>
      </c>
      <c r="P514" s="5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8">
        <f t="shared" ref="O515:O578" si="32">ROUNDUP((E515/D515)*100,0)</f>
        <v>14</v>
      </c>
      <c r="P515" s="57">
        <f t="shared" si="29"/>
        <v>102.39</v>
      </c>
      <c r="Q515" t="s">
        <v>8310</v>
      </c>
      <c r="R515" t="s">
        <v>8316</v>
      </c>
      <c r="S515" s="12">
        <f t="shared" si="30"/>
        <v>42552.653993055559</v>
      </c>
      <c r="T515" s="12">
        <f t="shared" si="31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8">
        <f t="shared" si="32"/>
        <v>4</v>
      </c>
      <c r="P516" s="57">
        <f t="shared" ref="P516:P579" si="33">ROUNDUP(E516/L516,2)</f>
        <v>16.670000000000002</v>
      </c>
      <c r="Q516" t="s">
        <v>8310</v>
      </c>
      <c r="R516" t="s">
        <v>8316</v>
      </c>
      <c r="S516" s="12">
        <f t="shared" ref="S516:S579" si="34">(J516/86400)+25569</f>
        <v>41830.613969907405</v>
      </c>
      <c r="T516" s="12">
        <f t="shared" ref="T516:T579" si="35">(I516/86400)+25569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8">
        <f t="shared" si="32"/>
        <v>26</v>
      </c>
      <c r="P517" s="57">
        <f t="shared" si="33"/>
        <v>725.03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8">
        <f t="shared" si="32"/>
        <v>0</v>
      </c>
      <c r="P518" s="5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8">
        <f t="shared" si="32"/>
        <v>2</v>
      </c>
      <c r="P519" s="57">
        <f t="shared" si="33"/>
        <v>68.34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8">
        <f t="shared" si="32"/>
        <v>0</v>
      </c>
      <c r="P520" s="5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8">
        <f t="shared" si="32"/>
        <v>23</v>
      </c>
      <c r="P521" s="57">
        <f t="shared" si="33"/>
        <v>39.229999999999997</v>
      </c>
      <c r="Q521" t="s">
        <v>8310</v>
      </c>
      <c r="R521" t="s">
        <v>8316</v>
      </c>
      <c r="S521" s="12">
        <f t="shared" si="34"/>
        <v>41218.391446759255</v>
      </c>
      <c r="T521" s="12">
        <f t="shared" si="35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8">
        <f t="shared" si="32"/>
        <v>103</v>
      </c>
      <c r="P522" s="57">
        <f t="shared" si="33"/>
        <v>150.14999999999998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8">
        <f t="shared" si="32"/>
        <v>105</v>
      </c>
      <c r="P523" s="57">
        <f t="shared" si="33"/>
        <v>93.43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8">
        <f t="shared" si="32"/>
        <v>115</v>
      </c>
      <c r="P524" s="57">
        <f t="shared" si="33"/>
        <v>110.97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8">
        <f t="shared" si="32"/>
        <v>121</v>
      </c>
      <c r="P525" s="57">
        <f t="shared" si="33"/>
        <v>71.790000000000006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8">
        <f t="shared" si="32"/>
        <v>109</v>
      </c>
      <c r="P526" s="57">
        <f t="shared" si="33"/>
        <v>29.26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8">
        <f t="shared" si="32"/>
        <v>100</v>
      </c>
      <c r="P527" s="5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8">
        <f t="shared" si="32"/>
        <v>114</v>
      </c>
      <c r="P528" s="57">
        <f t="shared" si="33"/>
        <v>74.350000000000009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8">
        <f t="shared" si="32"/>
        <v>101</v>
      </c>
      <c r="P529" s="57">
        <f t="shared" si="33"/>
        <v>63.83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8">
        <f t="shared" si="32"/>
        <v>116</v>
      </c>
      <c r="P530" s="57">
        <f t="shared" si="33"/>
        <v>44.339999999999996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8">
        <f t="shared" si="32"/>
        <v>131</v>
      </c>
      <c r="P531" s="57">
        <f t="shared" si="33"/>
        <v>86.95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8">
        <f t="shared" si="32"/>
        <v>108</v>
      </c>
      <c r="P532" s="57">
        <f t="shared" si="33"/>
        <v>126.56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8">
        <f t="shared" si="32"/>
        <v>100</v>
      </c>
      <c r="P533" s="57">
        <f t="shared" si="33"/>
        <v>129.04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8">
        <f t="shared" si="32"/>
        <v>124</v>
      </c>
      <c r="P534" s="57">
        <f t="shared" si="33"/>
        <v>71.25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8">
        <f t="shared" si="32"/>
        <v>101</v>
      </c>
      <c r="P535" s="57">
        <f t="shared" si="33"/>
        <v>117.89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8">
        <f t="shared" si="32"/>
        <v>105</v>
      </c>
      <c r="P536" s="57">
        <f t="shared" si="33"/>
        <v>327.08999999999997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8">
        <f t="shared" si="32"/>
        <v>103</v>
      </c>
      <c r="P537" s="57">
        <f t="shared" si="33"/>
        <v>34.75</v>
      </c>
      <c r="Q537" t="s">
        <v>8317</v>
      </c>
      <c r="R537" t="s">
        <v>8318</v>
      </c>
      <c r="S537" s="12">
        <f t="shared" si="34"/>
        <v>42711.54519675926</v>
      </c>
      <c r="T537" s="12">
        <f t="shared" si="35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8">
        <f t="shared" si="32"/>
        <v>119</v>
      </c>
      <c r="P538" s="57">
        <f t="shared" si="33"/>
        <v>100.07000000000001</v>
      </c>
      <c r="Q538" t="s">
        <v>8317</v>
      </c>
      <c r="R538" t="s">
        <v>8318</v>
      </c>
      <c r="S538" s="12">
        <f t="shared" si="34"/>
        <v>42179.344988425924</v>
      </c>
      <c r="T538" s="12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8">
        <f t="shared" si="32"/>
        <v>121</v>
      </c>
      <c r="P539" s="57">
        <f t="shared" si="33"/>
        <v>40.85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8">
        <f t="shared" si="32"/>
        <v>303</v>
      </c>
      <c r="P540" s="57">
        <f t="shared" si="33"/>
        <v>252.01999999999998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8">
        <f t="shared" si="32"/>
        <v>101</v>
      </c>
      <c r="P541" s="57">
        <f t="shared" si="33"/>
        <v>25.17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8">
        <f t="shared" si="32"/>
        <v>1</v>
      </c>
      <c r="P542" s="5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8">
        <f t="shared" si="32"/>
        <v>1</v>
      </c>
      <c r="P543" s="5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8">
        <f t="shared" si="32"/>
        <v>1</v>
      </c>
      <c r="P544" s="5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8">
        <f t="shared" si="32"/>
        <v>1</v>
      </c>
      <c r="P545" s="5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8">
        <f t="shared" si="32"/>
        <v>2</v>
      </c>
      <c r="P546" s="5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8">
        <f t="shared" si="32"/>
        <v>28</v>
      </c>
      <c r="P547" s="57">
        <f t="shared" si="33"/>
        <v>402.71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8">
        <f t="shared" si="32"/>
        <v>1</v>
      </c>
      <c r="P548" s="5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8">
        <f t="shared" si="32"/>
        <v>0</v>
      </c>
      <c r="P549" s="5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8">
        <f t="shared" si="32"/>
        <v>1</v>
      </c>
      <c r="P550" s="5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8">
        <f t="shared" si="32"/>
        <v>3</v>
      </c>
      <c r="P551" s="5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8">
        <f t="shared" si="32"/>
        <v>1</v>
      </c>
      <c r="P552" s="5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8">
        <f t="shared" si="32"/>
        <v>6</v>
      </c>
      <c r="P553" s="57">
        <f t="shared" si="33"/>
        <v>135.04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8">
        <f t="shared" si="32"/>
        <v>0</v>
      </c>
      <c r="P554" s="5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8">
        <f t="shared" si="32"/>
        <v>1</v>
      </c>
      <c r="P555" s="5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8">
        <f t="shared" si="32"/>
        <v>37</v>
      </c>
      <c r="P556" s="57">
        <f t="shared" si="33"/>
        <v>64.37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8">
        <f t="shared" si="32"/>
        <v>0</v>
      </c>
      <c r="P557" s="5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8">
        <f t="shared" si="32"/>
        <v>3</v>
      </c>
      <c r="P558" s="5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8">
        <f t="shared" si="32"/>
        <v>1</v>
      </c>
      <c r="P559" s="5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8">
        <f t="shared" si="32"/>
        <v>0</v>
      </c>
      <c r="P560" s="5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8">
        <f t="shared" si="32"/>
        <v>1</v>
      </c>
      <c r="P561" s="5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8">
        <f t="shared" si="32"/>
        <v>1</v>
      </c>
      <c r="P562" s="5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8">
        <f t="shared" si="32"/>
        <v>1</v>
      </c>
      <c r="P563" s="5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8">
        <f t="shared" si="32"/>
        <v>0</v>
      </c>
      <c r="P564" s="57" t="e">
        <f t="shared" si="33"/>
        <v>#DIV/0!</v>
      </c>
      <c r="Q564" t="s">
        <v>8319</v>
      </c>
      <c r="R564" t="s">
        <v>8320</v>
      </c>
      <c r="S564" s="12">
        <f t="shared" si="34"/>
        <v>42692.389062499999</v>
      </c>
      <c r="T564" s="12">
        <f t="shared" si="35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8">
        <f t="shared" si="32"/>
        <v>1</v>
      </c>
      <c r="P565" s="5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8">
        <f t="shared" si="32"/>
        <v>1</v>
      </c>
      <c r="P566" s="5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8">
        <f t="shared" si="32"/>
        <v>0</v>
      </c>
      <c r="P567" s="57" t="e">
        <f t="shared" si="33"/>
        <v>#DIV/0!</v>
      </c>
      <c r="Q567" t="s">
        <v>8319</v>
      </c>
      <c r="R567" t="s">
        <v>8320</v>
      </c>
      <c r="S567" s="12">
        <f t="shared" si="34"/>
        <v>42165.78528935185</v>
      </c>
      <c r="T567" s="12">
        <f t="shared" si="35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8">
        <f t="shared" si="32"/>
        <v>1</v>
      </c>
      <c r="P568" s="5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8">
        <f t="shared" si="32"/>
        <v>0</v>
      </c>
      <c r="P569" s="5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8">
        <f t="shared" si="32"/>
        <v>1</v>
      </c>
      <c r="P570" s="5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8">
        <f t="shared" si="32"/>
        <v>1</v>
      </c>
      <c r="P571" s="5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8">
        <f t="shared" si="32"/>
        <v>1</v>
      </c>
      <c r="P572" s="57">
        <f t="shared" si="33"/>
        <v>142</v>
      </c>
      <c r="Q572" t="s">
        <v>8319</v>
      </c>
      <c r="R572" t="s">
        <v>8320</v>
      </c>
      <c r="S572" s="12">
        <f t="shared" si="34"/>
        <v>42388.798252314809</v>
      </c>
      <c r="T572" s="12">
        <f t="shared" si="35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8">
        <f t="shared" si="32"/>
        <v>1</v>
      </c>
      <c r="P573" s="5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8">
        <f t="shared" si="32"/>
        <v>0</v>
      </c>
      <c r="P574" s="57" t="e">
        <f t="shared" si="33"/>
        <v>#DIV/0!</v>
      </c>
      <c r="Q574" t="s">
        <v>8319</v>
      </c>
      <c r="R574" t="s">
        <v>8320</v>
      </c>
      <c r="S574" s="12">
        <f t="shared" si="34"/>
        <v>42282.716296296298</v>
      </c>
      <c r="T574" s="12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8">
        <f t="shared" si="32"/>
        <v>1</v>
      </c>
      <c r="P575" s="57">
        <f t="shared" si="33"/>
        <v>38.449999999999996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8">
        <f t="shared" si="32"/>
        <v>1</v>
      </c>
      <c r="P576" s="5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8">
        <f t="shared" si="32"/>
        <v>1</v>
      </c>
      <c r="P577" s="5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8">
        <f t="shared" si="32"/>
        <v>1</v>
      </c>
      <c r="P578" s="5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8">
        <f t="shared" ref="O579:O642" si="36">ROUNDUP((E579/D579)*100,0)</f>
        <v>1</v>
      </c>
      <c r="P579" s="57">
        <f t="shared" si="33"/>
        <v>10</v>
      </c>
      <c r="Q579" t="s">
        <v>8319</v>
      </c>
      <c r="R579" t="s">
        <v>8320</v>
      </c>
      <c r="S579" s="12">
        <f t="shared" si="34"/>
        <v>42450.589143518519</v>
      </c>
      <c r="T579" s="12">
        <f t="shared" si="35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8">
        <f t="shared" si="36"/>
        <v>1</v>
      </c>
      <c r="P580" s="57">
        <f t="shared" ref="P580:P643" si="37">ROUNDUP(E580/L580,2)</f>
        <v>2</v>
      </c>
      <c r="Q580" t="s">
        <v>8319</v>
      </c>
      <c r="R580" t="s">
        <v>8320</v>
      </c>
      <c r="S580" s="12">
        <f t="shared" ref="S580:S643" si="38">(J580/86400)+25569</f>
        <v>42230.578622685185</v>
      </c>
      <c r="T580" s="12">
        <f t="shared" ref="T580:T643" si="39">(I580/86400)+25569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8">
        <f t="shared" si="36"/>
        <v>2</v>
      </c>
      <c r="P581" s="5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8">
        <f t="shared" si="36"/>
        <v>1</v>
      </c>
      <c r="P582" s="5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8">
        <f t="shared" si="36"/>
        <v>0</v>
      </c>
      <c r="P583" s="5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8">
        <f t="shared" si="36"/>
        <v>0</v>
      </c>
      <c r="P584" s="5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8">
        <f t="shared" si="36"/>
        <v>1</v>
      </c>
      <c r="P585" s="5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8">
        <f t="shared" si="36"/>
        <v>1</v>
      </c>
      <c r="P586" s="5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8">
        <f t="shared" si="36"/>
        <v>0</v>
      </c>
      <c r="P587" s="5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8">
        <f t="shared" si="36"/>
        <v>1</v>
      </c>
      <c r="P588" s="5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8">
        <f t="shared" si="36"/>
        <v>10</v>
      </c>
      <c r="P589" s="57">
        <f t="shared" si="37"/>
        <v>389.28999999999996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8">
        <f t="shared" si="36"/>
        <v>4</v>
      </c>
      <c r="P590" s="57">
        <f t="shared" si="37"/>
        <v>150.5</v>
      </c>
      <c r="Q590" t="s">
        <v>8319</v>
      </c>
      <c r="R590" t="s">
        <v>8320</v>
      </c>
      <c r="S590" s="12">
        <f t="shared" si="38"/>
        <v>42631.769513888888</v>
      </c>
      <c r="T590" s="12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8">
        <f t="shared" si="36"/>
        <v>1</v>
      </c>
      <c r="P591" s="5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8">
        <f t="shared" si="36"/>
        <v>5</v>
      </c>
      <c r="P592" s="57">
        <f t="shared" si="37"/>
        <v>24.78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8">
        <f t="shared" si="36"/>
        <v>1</v>
      </c>
      <c r="P593" s="5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8">
        <f t="shared" si="36"/>
        <v>4</v>
      </c>
      <c r="P594" s="5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8">
        <f t="shared" si="36"/>
        <v>23</v>
      </c>
      <c r="P595" s="57">
        <f t="shared" si="37"/>
        <v>16.430000000000003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8">
        <f t="shared" si="36"/>
        <v>1</v>
      </c>
      <c r="P596" s="5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8">
        <f t="shared" si="36"/>
        <v>1</v>
      </c>
      <c r="P597" s="57">
        <f t="shared" si="37"/>
        <v>53.25</v>
      </c>
      <c r="Q597" t="s">
        <v>8319</v>
      </c>
      <c r="R597" t="s">
        <v>8320</v>
      </c>
      <c r="S597" s="12">
        <f t="shared" si="38"/>
        <v>42083.069884259261</v>
      </c>
      <c r="T597" s="12">
        <f t="shared" si="3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8">
        <f t="shared" si="36"/>
        <v>1</v>
      </c>
      <c r="P598" s="5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8">
        <f t="shared" si="36"/>
        <v>1</v>
      </c>
      <c r="P599" s="5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8">
        <f t="shared" si="36"/>
        <v>34</v>
      </c>
      <c r="P600" s="57">
        <f t="shared" si="37"/>
        <v>121.43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8">
        <f t="shared" si="36"/>
        <v>1</v>
      </c>
      <c r="P601" s="5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8">
        <f t="shared" si="36"/>
        <v>2</v>
      </c>
      <c r="P602" s="5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8">
        <f t="shared" si="36"/>
        <v>2</v>
      </c>
      <c r="P603" s="57">
        <f t="shared" si="37"/>
        <v>23.34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8">
        <f t="shared" si="36"/>
        <v>0</v>
      </c>
      <c r="P604" s="5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8">
        <f t="shared" si="36"/>
        <v>4</v>
      </c>
      <c r="P605" s="57">
        <f t="shared" si="37"/>
        <v>45.39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8">
        <f t="shared" si="36"/>
        <v>0</v>
      </c>
      <c r="P606" s="5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8">
        <f t="shared" si="36"/>
        <v>3</v>
      </c>
      <c r="P607" s="57">
        <f t="shared" si="37"/>
        <v>16.380000000000003</v>
      </c>
      <c r="Q607" t="s">
        <v>8319</v>
      </c>
      <c r="R607" t="s">
        <v>8320</v>
      </c>
      <c r="S607" s="12">
        <f t="shared" si="38"/>
        <v>42194.357731481483</v>
      </c>
      <c r="T607" s="12">
        <f t="shared" si="3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8">
        <f t="shared" si="36"/>
        <v>1</v>
      </c>
      <c r="P608" s="5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8">
        <f t="shared" si="36"/>
        <v>0</v>
      </c>
      <c r="P609" s="5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8">
        <f t="shared" si="36"/>
        <v>1</v>
      </c>
      <c r="P610" s="5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8">
        <f t="shared" si="36"/>
        <v>1</v>
      </c>
      <c r="P611" s="5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8">
        <f t="shared" si="36"/>
        <v>0</v>
      </c>
      <c r="P612" s="5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8">
        <f t="shared" si="36"/>
        <v>0</v>
      </c>
      <c r="P613" s="5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8">
        <f t="shared" si="36"/>
        <v>0</v>
      </c>
      <c r="P614" s="57" t="e">
        <f t="shared" si="37"/>
        <v>#DIV/0!</v>
      </c>
      <c r="Q614" t="s">
        <v>8319</v>
      </c>
      <c r="R614" t="s">
        <v>8320</v>
      </c>
      <c r="S614" s="12">
        <f t="shared" si="38"/>
        <v>42585.031782407408</v>
      </c>
      <c r="T614" s="12">
        <f t="shared" si="3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8">
        <f t="shared" si="36"/>
        <v>22</v>
      </c>
      <c r="P615" s="57">
        <f t="shared" si="37"/>
        <v>105.94000000000001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8">
        <f t="shared" si="36"/>
        <v>0</v>
      </c>
      <c r="P616" s="5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8">
        <f t="shared" si="36"/>
        <v>0</v>
      </c>
      <c r="P617" s="5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8">
        <f t="shared" si="36"/>
        <v>0</v>
      </c>
      <c r="P618" s="57" t="e">
        <f t="shared" si="37"/>
        <v>#DIV/0!</v>
      </c>
      <c r="Q618" t="s">
        <v>8319</v>
      </c>
      <c r="R618" t="s">
        <v>8320</v>
      </c>
      <c r="S618" s="12">
        <f t="shared" si="38"/>
        <v>42761.376238425924</v>
      </c>
      <c r="T618" s="12">
        <f t="shared" si="3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8">
        <f t="shared" si="36"/>
        <v>3</v>
      </c>
      <c r="P619" s="5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8">
        <f t="shared" si="36"/>
        <v>0</v>
      </c>
      <c r="P620" s="5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8">
        <f t="shared" si="36"/>
        <v>1</v>
      </c>
      <c r="P621" s="5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8">
        <f t="shared" si="36"/>
        <v>1</v>
      </c>
      <c r="P622" s="5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8">
        <f t="shared" si="36"/>
        <v>2</v>
      </c>
      <c r="P623" s="5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8">
        <f t="shared" si="36"/>
        <v>6</v>
      </c>
      <c r="P624" s="57">
        <f t="shared" si="37"/>
        <v>37.89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8">
        <f t="shared" si="36"/>
        <v>0</v>
      </c>
      <c r="P625" s="5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8">
        <f t="shared" si="36"/>
        <v>0</v>
      </c>
      <c r="P626" s="5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8">
        <f t="shared" si="36"/>
        <v>0</v>
      </c>
      <c r="P627" s="5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8">
        <f t="shared" si="36"/>
        <v>18</v>
      </c>
      <c r="P628" s="57">
        <f t="shared" si="37"/>
        <v>111.42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8">
        <f t="shared" si="36"/>
        <v>1</v>
      </c>
      <c r="P629" s="5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8">
        <f t="shared" si="36"/>
        <v>0</v>
      </c>
      <c r="P630" s="5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8">
        <f t="shared" si="36"/>
        <v>1</v>
      </c>
      <c r="P631" s="57">
        <f t="shared" si="37"/>
        <v>116.67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8">
        <f t="shared" si="36"/>
        <v>1</v>
      </c>
      <c r="P632" s="5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8">
        <f t="shared" si="36"/>
        <v>2</v>
      </c>
      <c r="P633" s="57">
        <f t="shared" si="37"/>
        <v>76.67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8">
        <f t="shared" si="36"/>
        <v>0</v>
      </c>
      <c r="P634" s="5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8">
        <f t="shared" si="36"/>
        <v>13</v>
      </c>
      <c r="P635" s="57">
        <f t="shared" si="37"/>
        <v>49.8</v>
      </c>
      <c r="Q635" t="s">
        <v>8319</v>
      </c>
      <c r="R635" t="s">
        <v>8320</v>
      </c>
      <c r="S635" s="12">
        <f t="shared" si="38"/>
        <v>42507.299328703702</v>
      </c>
      <c r="T635" s="12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8">
        <f t="shared" si="36"/>
        <v>1</v>
      </c>
      <c r="P636" s="5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8">
        <f t="shared" si="36"/>
        <v>1</v>
      </c>
      <c r="P637" s="5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8">
        <f t="shared" si="36"/>
        <v>1</v>
      </c>
      <c r="P638" s="5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8">
        <f t="shared" si="36"/>
        <v>0</v>
      </c>
      <c r="P639" s="5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8">
        <f t="shared" si="36"/>
        <v>1</v>
      </c>
      <c r="P640" s="5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8">
        <f t="shared" si="36"/>
        <v>1</v>
      </c>
      <c r="P641" s="5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8">
        <f t="shared" si="36"/>
        <v>145</v>
      </c>
      <c r="P642" s="57">
        <f t="shared" si="37"/>
        <v>50.5</v>
      </c>
      <c r="Q642" t="s">
        <v>8319</v>
      </c>
      <c r="R642" t="s">
        <v>8321</v>
      </c>
      <c r="S642" s="12">
        <f t="shared" si="38"/>
        <v>42683.420312499999</v>
      </c>
      <c r="T642" s="12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8">
        <f t="shared" ref="O643:O706" si="40">ROUNDUP((E643/D643)*100,0)</f>
        <v>120</v>
      </c>
      <c r="P643" s="57">
        <f t="shared" si="37"/>
        <v>151.32</v>
      </c>
      <c r="Q643" t="s">
        <v>8319</v>
      </c>
      <c r="R643" t="s">
        <v>8321</v>
      </c>
      <c r="S643" s="12">
        <f t="shared" si="38"/>
        <v>42199.57</v>
      </c>
      <c r="T643" s="12">
        <f t="shared" si="39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8">
        <f t="shared" si="40"/>
        <v>1461</v>
      </c>
      <c r="P644" s="57">
        <f t="shared" ref="P644:P707" si="41">ROUNDUP(E644/L644,2)</f>
        <v>134.35999999999999</v>
      </c>
      <c r="Q644" t="s">
        <v>8319</v>
      </c>
      <c r="R644" t="s">
        <v>8321</v>
      </c>
      <c r="S644" s="12">
        <f t="shared" ref="S644:S707" si="42">(J644/86400)+25569</f>
        <v>42199.651319444441</v>
      </c>
      <c r="T644" s="12">
        <f t="shared" ref="T644:T707" si="43">(I644/86400)+25569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8">
        <f t="shared" si="40"/>
        <v>106</v>
      </c>
      <c r="P645" s="57">
        <f t="shared" si="41"/>
        <v>174.03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8">
        <f t="shared" si="40"/>
        <v>301</v>
      </c>
      <c r="P646" s="57">
        <f t="shared" si="41"/>
        <v>73.490000000000009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8">
        <f t="shared" si="40"/>
        <v>279</v>
      </c>
      <c r="P647" s="57">
        <f t="shared" si="41"/>
        <v>23.520000000000003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8">
        <f t="shared" si="40"/>
        <v>132</v>
      </c>
      <c r="P648" s="57">
        <f t="shared" si="41"/>
        <v>39.08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8">
        <f t="shared" si="40"/>
        <v>108</v>
      </c>
      <c r="P649" s="57">
        <f t="shared" si="41"/>
        <v>125.95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8">
        <f t="shared" si="40"/>
        <v>127</v>
      </c>
      <c r="P650" s="5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8">
        <f t="shared" si="40"/>
        <v>140</v>
      </c>
      <c r="P651" s="57">
        <f t="shared" si="41"/>
        <v>42.68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8">
        <f t="shared" si="40"/>
        <v>113</v>
      </c>
      <c r="P652" s="57">
        <f t="shared" si="41"/>
        <v>35.129999999999995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8">
        <f t="shared" si="40"/>
        <v>101</v>
      </c>
      <c r="P653" s="57">
        <f t="shared" si="41"/>
        <v>239.35999999999999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8">
        <f t="shared" si="40"/>
        <v>101</v>
      </c>
      <c r="P654" s="57">
        <f t="shared" si="41"/>
        <v>107.65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8">
        <f t="shared" si="40"/>
        <v>142</v>
      </c>
      <c r="P655" s="57">
        <f t="shared" si="41"/>
        <v>95.84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8">
        <f t="shared" si="40"/>
        <v>268</v>
      </c>
      <c r="P656" s="57">
        <f t="shared" si="41"/>
        <v>31.67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8">
        <f t="shared" si="40"/>
        <v>147</v>
      </c>
      <c r="P657" s="57">
        <f t="shared" si="41"/>
        <v>42.89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8">
        <f t="shared" si="40"/>
        <v>214</v>
      </c>
      <c r="P658" s="57">
        <f t="shared" si="41"/>
        <v>122.74000000000001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8">
        <f t="shared" si="40"/>
        <v>126</v>
      </c>
      <c r="P659" s="57">
        <f t="shared" si="41"/>
        <v>190.45999999999998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8">
        <f t="shared" si="40"/>
        <v>105</v>
      </c>
      <c r="P660" s="57">
        <f t="shared" si="41"/>
        <v>109.34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8">
        <f t="shared" si="40"/>
        <v>101</v>
      </c>
      <c r="P661" s="57">
        <f t="shared" si="41"/>
        <v>143.66999999999999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8">
        <f t="shared" si="40"/>
        <v>4</v>
      </c>
      <c r="P662" s="57">
        <f t="shared" si="41"/>
        <v>84.95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8">
        <f t="shared" si="40"/>
        <v>1</v>
      </c>
      <c r="P663" s="57">
        <f t="shared" si="41"/>
        <v>10.56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8">
        <f t="shared" si="40"/>
        <v>1</v>
      </c>
      <c r="P664" s="5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8">
        <f t="shared" si="40"/>
        <v>1</v>
      </c>
      <c r="P665" s="5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8">
        <f t="shared" si="40"/>
        <v>8</v>
      </c>
      <c r="P666" s="57">
        <f t="shared" si="41"/>
        <v>31.180000000000003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8">
        <f t="shared" si="40"/>
        <v>19</v>
      </c>
      <c r="P667" s="57">
        <f t="shared" si="41"/>
        <v>155.34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8">
        <f t="shared" si="40"/>
        <v>1</v>
      </c>
      <c r="P668" s="57">
        <f t="shared" si="41"/>
        <v>2</v>
      </c>
      <c r="Q668" t="s">
        <v>8319</v>
      </c>
      <c r="R668" t="s">
        <v>8321</v>
      </c>
      <c r="S668" s="12">
        <f t="shared" si="42"/>
        <v>41838.832152777773</v>
      </c>
      <c r="T668" s="12">
        <f t="shared" si="43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8">
        <f t="shared" si="40"/>
        <v>11</v>
      </c>
      <c r="P669" s="57">
        <f t="shared" si="41"/>
        <v>178.92999999999998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8">
        <f t="shared" si="40"/>
        <v>5</v>
      </c>
      <c r="P670" s="5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8">
        <f t="shared" si="40"/>
        <v>22</v>
      </c>
      <c r="P671" s="5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8">
        <f t="shared" si="40"/>
        <v>30</v>
      </c>
      <c r="P672" s="57">
        <f t="shared" si="41"/>
        <v>85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8">
        <f t="shared" si="40"/>
        <v>40</v>
      </c>
      <c r="P673" s="57">
        <f t="shared" si="41"/>
        <v>788.54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8">
        <f t="shared" si="40"/>
        <v>22</v>
      </c>
      <c r="P674" s="57">
        <f t="shared" si="41"/>
        <v>50.3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8">
        <f t="shared" si="40"/>
        <v>1</v>
      </c>
      <c r="P675" s="57">
        <f t="shared" si="41"/>
        <v>68.34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8">
        <f t="shared" si="40"/>
        <v>1</v>
      </c>
      <c r="P676" s="5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8">
        <f t="shared" si="40"/>
        <v>15</v>
      </c>
      <c r="P677" s="57">
        <f t="shared" si="41"/>
        <v>34.269999999999996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8">
        <f t="shared" si="40"/>
        <v>2</v>
      </c>
      <c r="P678" s="57">
        <f t="shared" si="41"/>
        <v>61.3</v>
      </c>
      <c r="Q678" t="s">
        <v>8319</v>
      </c>
      <c r="R678" t="s">
        <v>8321</v>
      </c>
      <c r="S678" s="12">
        <f t="shared" si="42"/>
        <v>42012.76829861111</v>
      </c>
      <c r="T678" s="12">
        <f t="shared" si="43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8">
        <f t="shared" si="40"/>
        <v>26</v>
      </c>
      <c r="P679" s="5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8">
        <f t="shared" si="40"/>
        <v>4</v>
      </c>
      <c r="P680" s="57">
        <f t="shared" si="41"/>
        <v>65.180000000000007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8">
        <f t="shared" si="40"/>
        <v>16</v>
      </c>
      <c r="P681" s="57">
        <f t="shared" si="41"/>
        <v>93.910000000000011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8">
        <f t="shared" si="40"/>
        <v>26</v>
      </c>
      <c r="P682" s="57">
        <f t="shared" si="41"/>
        <v>150.66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8">
        <f t="shared" si="40"/>
        <v>1</v>
      </c>
      <c r="P683" s="5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8">
        <f t="shared" si="40"/>
        <v>1</v>
      </c>
      <c r="P684" s="5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8">
        <f t="shared" si="40"/>
        <v>1</v>
      </c>
      <c r="P685" s="57">
        <f t="shared" si="41"/>
        <v>99.34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8">
        <f t="shared" si="40"/>
        <v>8</v>
      </c>
      <c r="P686" s="57">
        <f t="shared" si="41"/>
        <v>177.39999999999998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8">
        <f t="shared" si="40"/>
        <v>28</v>
      </c>
      <c r="P687" s="5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8">
        <f t="shared" si="40"/>
        <v>0</v>
      </c>
      <c r="P688" s="5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8">
        <f t="shared" si="40"/>
        <v>4</v>
      </c>
      <c r="P689" s="57">
        <f t="shared" si="41"/>
        <v>591.66999999999996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8">
        <f t="shared" si="40"/>
        <v>73</v>
      </c>
      <c r="P690" s="5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8">
        <f t="shared" si="40"/>
        <v>58</v>
      </c>
      <c r="P691" s="57">
        <f t="shared" si="41"/>
        <v>343.15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8">
        <f t="shared" si="40"/>
        <v>13</v>
      </c>
      <c r="P692" s="57">
        <f t="shared" si="41"/>
        <v>72.59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8">
        <f t="shared" si="40"/>
        <v>1</v>
      </c>
      <c r="P693" s="5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8">
        <f t="shared" si="40"/>
        <v>7</v>
      </c>
      <c r="P694" s="57">
        <f t="shared" si="41"/>
        <v>6.5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8">
        <f t="shared" si="40"/>
        <v>36</v>
      </c>
      <c r="P695" s="57">
        <f t="shared" si="41"/>
        <v>119.39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8">
        <f t="shared" si="40"/>
        <v>1</v>
      </c>
      <c r="P696" s="57">
        <f t="shared" si="41"/>
        <v>84.29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8">
        <f t="shared" si="40"/>
        <v>2</v>
      </c>
      <c r="P697" s="57">
        <f t="shared" si="41"/>
        <v>90.86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8">
        <f t="shared" si="40"/>
        <v>1</v>
      </c>
      <c r="P698" s="5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8">
        <f t="shared" si="40"/>
        <v>47</v>
      </c>
      <c r="P699" s="57">
        <f t="shared" si="41"/>
        <v>20.350000000000001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8">
        <f t="shared" si="40"/>
        <v>16</v>
      </c>
      <c r="P700" s="57">
        <f t="shared" si="41"/>
        <v>530.68999999999994</v>
      </c>
      <c r="Q700" t="s">
        <v>8319</v>
      </c>
      <c r="R700" t="s">
        <v>8321</v>
      </c>
      <c r="S700" s="12">
        <f t="shared" si="42"/>
        <v>41866.931076388893</v>
      </c>
      <c r="T700" s="12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8">
        <f t="shared" si="40"/>
        <v>83</v>
      </c>
      <c r="P701" s="57">
        <f t="shared" si="41"/>
        <v>120.4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8">
        <f t="shared" si="40"/>
        <v>3</v>
      </c>
      <c r="P702" s="5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8">
        <f t="shared" si="40"/>
        <v>27</v>
      </c>
      <c r="P703" s="57">
        <f t="shared" si="41"/>
        <v>291.33999999999997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8">
        <f t="shared" si="40"/>
        <v>31</v>
      </c>
      <c r="P704" s="57">
        <f t="shared" si="41"/>
        <v>124.92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8">
        <f t="shared" si="40"/>
        <v>6</v>
      </c>
      <c r="P705" s="57">
        <f t="shared" si="41"/>
        <v>119.58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8">
        <f t="shared" si="40"/>
        <v>1</v>
      </c>
      <c r="P706" s="5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8">
        <f t="shared" ref="O707:O770" si="44">ROUNDUP((E707/D707)*100,0)</f>
        <v>1</v>
      </c>
      <c r="P707" s="57">
        <f t="shared" si="41"/>
        <v>195.4</v>
      </c>
      <c r="Q707" t="s">
        <v>8319</v>
      </c>
      <c r="R707" t="s">
        <v>8321</v>
      </c>
      <c r="S707" s="12">
        <f t="shared" si="42"/>
        <v>42726.491643518515</v>
      </c>
      <c r="T707" s="12">
        <f t="shared" si="43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8">
        <f t="shared" si="44"/>
        <v>0</v>
      </c>
      <c r="P708" s="57" t="e">
        <f t="shared" ref="P708:P771" si="45">ROUNDUP(E708/L708,2)</f>
        <v>#DIV/0!</v>
      </c>
      <c r="Q708" t="s">
        <v>8319</v>
      </c>
      <c r="R708" t="s">
        <v>8321</v>
      </c>
      <c r="S708" s="12">
        <f t="shared" ref="S708:S771" si="46">(J708/86400)+25569</f>
        <v>42676.995173611111</v>
      </c>
      <c r="T708" s="12">
        <f t="shared" ref="T708:T771" si="47">(I708/86400)+25569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8">
        <f t="shared" si="44"/>
        <v>79</v>
      </c>
      <c r="P709" s="57">
        <f t="shared" si="45"/>
        <v>117.7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8">
        <f t="shared" si="44"/>
        <v>23</v>
      </c>
      <c r="P710" s="57">
        <f t="shared" si="45"/>
        <v>23.950000000000003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8">
        <f t="shared" si="44"/>
        <v>1</v>
      </c>
      <c r="P711" s="5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8">
        <f t="shared" si="44"/>
        <v>0</v>
      </c>
      <c r="P712" s="5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8">
        <f t="shared" si="44"/>
        <v>34</v>
      </c>
      <c r="P713" s="57">
        <f t="shared" si="45"/>
        <v>99.98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8">
        <f t="shared" si="44"/>
        <v>1</v>
      </c>
      <c r="P714" s="57">
        <f t="shared" si="45"/>
        <v>26.25</v>
      </c>
      <c r="Q714" t="s">
        <v>8319</v>
      </c>
      <c r="R714" t="s">
        <v>8321</v>
      </c>
      <c r="S714" s="12">
        <f t="shared" si="46"/>
        <v>42384.680925925924</v>
      </c>
      <c r="T714" s="12">
        <f t="shared" si="47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8">
        <f t="shared" si="44"/>
        <v>1</v>
      </c>
      <c r="P715" s="5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8">
        <f t="shared" si="44"/>
        <v>15</v>
      </c>
      <c r="P716" s="57">
        <f t="shared" si="45"/>
        <v>80.33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8">
        <f t="shared" si="44"/>
        <v>6</v>
      </c>
      <c r="P717" s="5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8">
        <f t="shared" si="44"/>
        <v>11</v>
      </c>
      <c r="P718" s="57">
        <f t="shared" si="45"/>
        <v>44.69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8">
        <f t="shared" si="44"/>
        <v>1</v>
      </c>
      <c r="P719" s="57">
        <f t="shared" si="45"/>
        <v>76.25</v>
      </c>
      <c r="Q719" t="s">
        <v>8319</v>
      </c>
      <c r="R719" t="s">
        <v>8321</v>
      </c>
      <c r="S719" s="12">
        <f t="shared" si="46"/>
        <v>41857.854189814811</v>
      </c>
      <c r="T719" s="12">
        <f t="shared" si="47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8">
        <f t="shared" si="44"/>
        <v>1</v>
      </c>
      <c r="P720" s="5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8">
        <f t="shared" si="44"/>
        <v>2</v>
      </c>
      <c r="P721" s="5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8">
        <f t="shared" si="44"/>
        <v>144</v>
      </c>
      <c r="P722" s="57">
        <f t="shared" si="45"/>
        <v>66.710000000000008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8">
        <f t="shared" si="44"/>
        <v>123</v>
      </c>
      <c r="P723" s="57">
        <f t="shared" si="45"/>
        <v>84.15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8">
        <f t="shared" si="44"/>
        <v>133</v>
      </c>
      <c r="P724" s="57">
        <f t="shared" si="45"/>
        <v>215.73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8">
        <f t="shared" si="44"/>
        <v>110</v>
      </c>
      <c r="P725" s="57">
        <f t="shared" si="45"/>
        <v>54.69</v>
      </c>
      <c r="Q725" t="s">
        <v>8322</v>
      </c>
      <c r="R725" t="s">
        <v>8323</v>
      </c>
      <c r="S725" s="12">
        <f t="shared" si="46"/>
        <v>42184.81653935185</v>
      </c>
      <c r="T725" s="12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8">
        <f t="shared" si="44"/>
        <v>106</v>
      </c>
      <c r="P726" s="57">
        <f t="shared" si="45"/>
        <v>51.629999999999995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8">
        <f t="shared" si="44"/>
        <v>101</v>
      </c>
      <c r="P727" s="57">
        <f t="shared" si="45"/>
        <v>143.35999999999999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8">
        <f t="shared" si="44"/>
        <v>102</v>
      </c>
      <c r="P728" s="57">
        <f t="shared" si="45"/>
        <v>72.430000000000007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8">
        <f t="shared" si="44"/>
        <v>156</v>
      </c>
      <c r="P729" s="57">
        <f t="shared" si="45"/>
        <v>36.54</v>
      </c>
      <c r="Q729" t="s">
        <v>8322</v>
      </c>
      <c r="R729" t="s">
        <v>8323</v>
      </c>
      <c r="S729" s="12">
        <f t="shared" si="46"/>
        <v>41247.020243055558</v>
      </c>
      <c r="T729" s="12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8">
        <f t="shared" si="44"/>
        <v>106</v>
      </c>
      <c r="P730" s="57">
        <f t="shared" si="45"/>
        <v>60.91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8">
        <f t="shared" si="44"/>
        <v>131</v>
      </c>
      <c r="P731" s="5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8">
        <f t="shared" si="44"/>
        <v>133</v>
      </c>
      <c r="P732" s="57">
        <f t="shared" si="45"/>
        <v>99.77000000000001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8">
        <f t="shared" si="44"/>
        <v>126</v>
      </c>
      <c r="P733" s="57">
        <f t="shared" si="45"/>
        <v>88.740000000000009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8">
        <f t="shared" si="44"/>
        <v>160</v>
      </c>
      <c r="P734" s="57">
        <f t="shared" si="45"/>
        <v>4.93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8">
        <f t="shared" si="44"/>
        <v>121</v>
      </c>
      <c r="P735" s="57">
        <f t="shared" si="45"/>
        <v>17.830000000000002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8">
        <f t="shared" si="44"/>
        <v>126</v>
      </c>
      <c r="P736" s="57">
        <f t="shared" si="45"/>
        <v>187.2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8">
        <f t="shared" si="44"/>
        <v>115</v>
      </c>
      <c r="P737" s="57">
        <f t="shared" si="45"/>
        <v>234.81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8">
        <f t="shared" si="44"/>
        <v>316</v>
      </c>
      <c r="P738" s="57">
        <f t="shared" si="45"/>
        <v>105.05000000000001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8">
        <f t="shared" si="44"/>
        <v>123</v>
      </c>
      <c r="P739" s="57">
        <f t="shared" si="45"/>
        <v>56.669999999999995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8">
        <f t="shared" si="44"/>
        <v>107</v>
      </c>
      <c r="P740" s="57">
        <f t="shared" si="45"/>
        <v>39.049999999999997</v>
      </c>
      <c r="Q740" t="s">
        <v>8322</v>
      </c>
      <c r="R740" t="s">
        <v>8323</v>
      </c>
      <c r="S740" s="12">
        <f t="shared" si="46"/>
        <v>41943.604097222225</v>
      </c>
      <c r="T740" s="12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8">
        <f t="shared" si="44"/>
        <v>159</v>
      </c>
      <c r="P741" s="57">
        <f t="shared" si="45"/>
        <v>68.350000000000009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8">
        <f t="shared" si="44"/>
        <v>108</v>
      </c>
      <c r="P742" s="57">
        <f t="shared" si="45"/>
        <v>169.57999999999998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8">
        <f t="shared" si="44"/>
        <v>103</v>
      </c>
      <c r="P743" s="57">
        <f t="shared" si="45"/>
        <v>141.42999999999998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8">
        <f t="shared" si="44"/>
        <v>111</v>
      </c>
      <c r="P744" s="57">
        <f t="shared" si="45"/>
        <v>67.400000000000006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8">
        <f t="shared" si="44"/>
        <v>148</v>
      </c>
      <c r="P745" s="57">
        <f t="shared" si="45"/>
        <v>54.269999999999996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8">
        <f t="shared" si="44"/>
        <v>103</v>
      </c>
      <c r="P746" s="57">
        <f t="shared" si="45"/>
        <v>82.52000000000001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8">
        <f t="shared" si="44"/>
        <v>180</v>
      </c>
      <c r="P747" s="57">
        <f t="shared" si="45"/>
        <v>53.73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8">
        <f t="shared" si="44"/>
        <v>112</v>
      </c>
      <c r="P748" s="57">
        <f t="shared" si="45"/>
        <v>34.21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8">
        <f t="shared" si="44"/>
        <v>101</v>
      </c>
      <c r="P749" s="57">
        <f t="shared" si="45"/>
        <v>127.33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8">
        <f t="shared" si="44"/>
        <v>101</v>
      </c>
      <c r="P750" s="57">
        <f t="shared" si="45"/>
        <v>45.57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8">
        <f t="shared" si="44"/>
        <v>106</v>
      </c>
      <c r="P751" s="57">
        <f t="shared" si="45"/>
        <v>95.97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8">
        <f t="shared" si="44"/>
        <v>103</v>
      </c>
      <c r="P752" s="57">
        <f t="shared" si="45"/>
        <v>77.28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8">
        <f t="shared" si="44"/>
        <v>119</v>
      </c>
      <c r="P753" s="57">
        <f t="shared" si="45"/>
        <v>57.339999999999996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8">
        <f t="shared" si="44"/>
        <v>112</v>
      </c>
      <c r="P754" s="57">
        <f t="shared" si="45"/>
        <v>53.199999999999996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8">
        <f t="shared" si="44"/>
        <v>128</v>
      </c>
      <c r="P755" s="57">
        <f t="shared" si="45"/>
        <v>492.31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8">
        <f t="shared" si="44"/>
        <v>104</v>
      </c>
      <c r="P756" s="57">
        <f t="shared" si="45"/>
        <v>42.35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8">
        <f t="shared" si="44"/>
        <v>102</v>
      </c>
      <c r="P757" s="57">
        <f t="shared" si="45"/>
        <v>37.47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8">
        <f t="shared" si="44"/>
        <v>118</v>
      </c>
      <c r="P758" s="57">
        <f t="shared" si="45"/>
        <v>37.46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8">
        <f t="shared" si="44"/>
        <v>238</v>
      </c>
      <c r="P759" s="57">
        <f t="shared" si="45"/>
        <v>33.059999999999995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8">
        <f t="shared" si="44"/>
        <v>102</v>
      </c>
      <c r="P760" s="57">
        <f t="shared" si="45"/>
        <v>134.22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8">
        <f t="shared" si="44"/>
        <v>102</v>
      </c>
      <c r="P761" s="57">
        <f t="shared" si="45"/>
        <v>51.48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8">
        <f t="shared" si="44"/>
        <v>0</v>
      </c>
      <c r="P762" s="5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8">
        <f t="shared" si="44"/>
        <v>5</v>
      </c>
      <c r="P763" s="57">
        <f t="shared" si="45"/>
        <v>39.169999999999995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8">
        <f t="shared" si="44"/>
        <v>0</v>
      </c>
      <c r="P764" s="5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8">
        <f t="shared" si="44"/>
        <v>1</v>
      </c>
      <c r="P765" s="57">
        <f t="shared" si="45"/>
        <v>5</v>
      </c>
      <c r="Q765" t="s">
        <v>8322</v>
      </c>
      <c r="R765" t="s">
        <v>8324</v>
      </c>
      <c r="S765" s="12">
        <f t="shared" si="46"/>
        <v>41471.446851851855</v>
      </c>
      <c r="T765" s="12">
        <f t="shared" si="47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8">
        <f t="shared" si="44"/>
        <v>0</v>
      </c>
      <c r="P766" s="5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8">
        <f t="shared" si="44"/>
        <v>37</v>
      </c>
      <c r="P767" s="57">
        <f t="shared" si="45"/>
        <v>57.3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8">
        <f t="shared" si="44"/>
        <v>0</v>
      </c>
      <c r="P768" s="5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8">
        <f t="shared" si="44"/>
        <v>4</v>
      </c>
      <c r="P769" s="5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8">
        <f t="shared" si="44"/>
        <v>0</v>
      </c>
      <c r="P770" s="5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8">
        <f t="shared" ref="O771:O834" si="48">ROUNDUP((E771/D771)*100,0)</f>
        <v>42</v>
      </c>
      <c r="P771" s="57">
        <f t="shared" si="45"/>
        <v>31.85</v>
      </c>
      <c r="Q771" t="s">
        <v>8322</v>
      </c>
      <c r="R771" t="s">
        <v>8324</v>
      </c>
      <c r="S771" s="12">
        <f t="shared" si="46"/>
        <v>41604.996458333335</v>
      </c>
      <c r="T771" s="12">
        <f t="shared" si="47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8">
        <f t="shared" si="48"/>
        <v>0</v>
      </c>
      <c r="P772" s="57" t="e">
        <f t="shared" ref="P772:P835" si="49">ROUNDUP(E772/L772,2)</f>
        <v>#DIV/0!</v>
      </c>
      <c r="Q772" t="s">
        <v>8322</v>
      </c>
      <c r="R772" t="s">
        <v>8324</v>
      </c>
      <c r="S772" s="12">
        <f t="shared" ref="S772:S835" si="50">(J772/86400)+25569</f>
        <v>41289.9996412037</v>
      </c>
      <c r="T772" s="12">
        <f t="shared" ref="T772:T835" si="51">(I772/86400)+25569</f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8">
        <f t="shared" si="48"/>
        <v>1</v>
      </c>
      <c r="P773" s="5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8">
        <f t="shared" si="48"/>
        <v>4</v>
      </c>
      <c r="P774" s="5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8">
        <f t="shared" si="48"/>
        <v>1</v>
      </c>
      <c r="P775" s="57">
        <f t="shared" si="49"/>
        <v>16</v>
      </c>
      <c r="Q775" t="s">
        <v>8322</v>
      </c>
      <c r="R775" t="s">
        <v>8324</v>
      </c>
      <c r="S775" s="12">
        <f t="shared" si="50"/>
        <v>42100.735937500001</v>
      </c>
      <c r="T775" s="12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8">
        <f t="shared" si="48"/>
        <v>71</v>
      </c>
      <c r="P776" s="5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8">
        <f t="shared" si="48"/>
        <v>2</v>
      </c>
      <c r="P777" s="5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8">
        <f t="shared" si="48"/>
        <v>52</v>
      </c>
      <c r="P778" s="57">
        <f t="shared" si="49"/>
        <v>63.129999999999995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8">
        <f t="shared" si="48"/>
        <v>1</v>
      </c>
      <c r="P779" s="5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8">
        <f t="shared" si="48"/>
        <v>1</v>
      </c>
      <c r="P780" s="5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8">
        <f t="shared" si="48"/>
        <v>3</v>
      </c>
      <c r="P781" s="57">
        <f t="shared" si="49"/>
        <v>66.67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8">
        <f t="shared" si="48"/>
        <v>104</v>
      </c>
      <c r="P782" s="57">
        <f t="shared" si="49"/>
        <v>38.519999999999996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8">
        <f t="shared" si="48"/>
        <v>134</v>
      </c>
      <c r="P783" s="57">
        <f t="shared" si="49"/>
        <v>42.61</v>
      </c>
      <c r="Q783" t="s">
        <v>8325</v>
      </c>
      <c r="R783" t="s">
        <v>8326</v>
      </c>
      <c r="S783" s="12">
        <f t="shared" si="50"/>
        <v>41403.000856481478</v>
      </c>
      <c r="T783" s="12">
        <f t="shared" si="51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8">
        <f t="shared" si="48"/>
        <v>100</v>
      </c>
      <c r="P784" s="5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8">
        <f t="shared" si="48"/>
        <v>149</v>
      </c>
      <c r="P785" s="57">
        <f t="shared" si="49"/>
        <v>63.489999999999995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8">
        <f t="shared" si="48"/>
        <v>103</v>
      </c>
      <c r="P786" s="5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8">
        <f t="shared" si="48"/>
        <v>181</v>
      </c>
      <c r="P787" s="57">
        <f t="shared" si="49"/>
        <v>31.150000000000002</v>
      </c>
      <c r="Q787" t="s">
        <v>8325</v>
      </c>
      <c r="R787" t="s">
        <v>8326</v>
      </c>
      <c r="S787" s="12">
        <f t="shared" si="50"/>
        <v>41303.593923611115</v>
      </c>
      <c r="T787" s="12">
        <f t="shared" si="51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8">
        <f t="shared" si="48"/>
        <v>143</v>
      </c>
      <c r="P788" s="57">
        <f t="shared" si="49"/>
        <v>162.28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8">
        <f t="shared" si="48"/>
        <v>115</v>
      </c>
      <c r="P789" s="57">
        <f t="shared" si="49"/>
        <v>80.59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8">
        <f t="shared" si="48"/>
        <v>204</v>
      </c>
      <c r="P790" s="57">
        <f t="shared" si="49"/>
        <v>59.86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8">
        <f t="shared" si="48"/>
        <v>110</v>
      </c>
      <c r="P791" s="57">
        <f t="shared" si="49"/>
        <v>132.85999999999999</v>
      </c>
      <c r="Q791" t="s">
        <v>8325</v>
      </c>
      <c r="R791" t="s">
        <v>8326</v>
      </c>
      <c r="S791" s="12">
        <f t="shared" si="50"/>
        <v>41277.186111111107</v>
      </c>
      <c r="T791" s="12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8">
        <f t="shared" si="48"/>
        <v>145</v>
      </c>
      <c r="P792" s="57">
        <f t="shared" si="49"/>
        <v>92.550000000000011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8">
        <f t="shared" si="48"/>
        <v>104</v>
      </c>
      <c r="P793" s="57">
        <f t="shared" si="49"/>
        <v>60.86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8">
        <f t="shared" si="48"/>
        <v>101</v>
      </c>
      <c r="P794" s="57">
        <f t="shared" si="49"/>
        <v>41.86</v>
      </c>
      <c r="Q794" t="s">
        <v>8325</v>
      </c>
      <c r="R794" t="s">
        <v>8326</v>
      </c>
      <c r="S794" s="12">
        <f t="shared" si="50"/>
        <v>41555.87364583333</v>
      </c>
      <c r="T794" s="12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8">
        <f t="shared" si="48"/>
        <v>103</v>
      </c>
      <c r="P795" s="57">
        <f t="shared" si="49"/>
        <v>88.33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8">
        <f t="shared" si="48"/>
        <v>106</v>
      </c>
      <c r="P796" s="57">
        <f t="shared" si="49"/>
        <v>158.97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8">
        <f t="shared" si="48"/>
        <v>112</v>
      </c>
      <c r="P797" s="57">
        <f t="shared" si="49"/>
        <v>85.06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8">
        <f t="shared" si="48"/>
        <v>102</v>
      </c>
      <c r="P798" s="57">
        <f t="shared" si="49"/>
        <v>112.62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8">
        <f t="shared" si="48"/>
        <v>108</v>
      </c>
      <c r="P799" s="57">
        <f t="shared" si="49"/>
        <v>45.44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8">
        <f t="shared" si="48"/>
        <v>115</v>
      </c>
      <c r="P800" s="57">
        <f t="shared" si="49"/>
        <v>46.22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8">
        <f t="shared" si="48"/>
        <v>101</v>
      </c>
      <c r="P801" s="57">
        <f t="shared" si="49"/>
        <v>178.60999999999999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8">
        <f t="shared" si="48"/>
        <v>153</v>
      </c>
      <c r="P802" s="5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8">
        <f t="shared" si="48"/>
        <v>112</v>
      </c>
      <c r="P803" s="57">
        <f t="shared" si="49"/>
        <v>43.739999999999995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8">
        <f t="shared" si="48"/>
        <v>102</v>
      </c>
      <c r="P804" s="57">
        <f t="shared" si="49"/>
        <v>81.070000000000007</v>
      </c>
      <c r="Q804" t="s">
        <v>8325</v>
      </c>
      <c r="R804" t="s">
        <v>8326</v>
      </c>
      <c r="S804" s="12">
        <f t="shared" si="50"/>
        <v>41123.022268518514</v>
      </c>
      <c r="T804" s="12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8">
        <f t="shared" si="48"/>
        <v>124</v>
      </c>
      <c r="P805" s="57">
        <f t="shared" si="49"/>
        <v>74.61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8">
        <f t="shared" si="48"/>
        <v>100</v>
      </c>
      <c r="P806" s="57">
        <f t="shared" si="49"/>
        <v>305.56</v>
      </c>
      <c r="Q806" t="s">
        <v>8325</v>
      </c>
      <c r="R806" t="s">
        <v>8326</v>
      </c>
      <c r="S806" s="12">
        <f t="shared" si="50"/>
        <v>40730.105624999997</v>
      </c>
      <c r="T806" s="12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8">
        <f t="shared" si="48"/>
        <v>105</v>
      </c>
      <c r="P807" s="57">
        <f t="shared" si="49"/>
        <v>58.339999999999996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8">
        <f t="shared" si="48"/>
        <v>105</v>
      </c>
      <c r="P808" s="57">
        <f t="shared" si="49"/>
        <v>117.68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8">
        <f t="shared" si="48"/>
        <v>106</v>
      </c>
      <c r="P809" s="57">
        <f t="shared" si="49"/>
        <v>73.78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8">
        <f t="shared" si="48"/>
        <v>100</v>
      </c>
      <c r="P810" s="57">
        <f t="shared" si="49"/>
        <v>104.66000000000001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8">
        <f t="shared" si="48"/>
        <v>104</v>
      </c>
      <c r="P811" s="57">
        <f t="shared" si="49"/>
        <v>79.83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8">
        <f t="shared" si="48"/>
        <v>105</v>
      </c>
      <c r="P812" s="57">
        <f t="shared" si="49"/>
        <v>58.339999999999996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8">
        <f t="shared" si="48"/>
        <v>104</v>
      </c>
      <c r="P813" s="57">
        <f t="shared" si="49"/>
        <v>86.67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8">
        <f t="shared" si="48"/>
        <v>152</v>
      </c>
      <c r="P814" s="57">
        <f t="shared" si="49"/>
        <v>27.610000000000003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8">
        <f t="shared" si="48"/>
        <v>160</v>
      </c>
      <c r="P815" s="57">
        <f t="shared" si="49"/>
        <v>25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8">
        <f t="shared" si="48"/>
        <v>128</v>
      </c>
      <c r="P816" s="57">
        <f t="shared" si="49"/>
        <v>45.47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8">
        <f t="shared" si="48"/>
        <v>107</v>
      </c>
      <c r="P817" s="57">
        <f t="shared" si="49"/>
        <v>99.54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8">
        <f t="shared" si="48"/>
        <v>116</v>
      </c>
      <c r="P818" s="5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8">
        <f t="shared" si="48"/>
        <v>138</v>
      </c>
      <c r="P819" s="57">
        <f t="shared" si="49"/>
        <v>89.42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8">
        <f t="shared" si="48"/>
        <v>156</v>
      </c>
      <c r="P820" s="57">
        <f t="shared" si="49"/>
        <v>28.69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8">
        <f t="shared" si="48"/>
        <v>109</v>
      </c>
      <c r="P821" s="57">
        <f t="shared" si="49"/>
        <v>31.080000000000002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8">
        <f t="shared" si="48"/>
        <v>135</v>
      </c>
      <c r="P822" s="57">
        <f t="shared" si="49"/>
        <v>70.56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8">
        <f t="shared" si="48"/>
        <v>100</v>
      </c>
      <c r="P823" s="57">
        <f t="shared" si="49"/>
        <v>224.13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8">
        <f t="shared" si="48"/>
        <v>120</v>
      </c>
      <c r="P824" s="57">
        <f t="shared" si="49"/>
        <v>51.82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8">
        <f t="shared" si="48"/>
        <v>180</v>
      </c>
      <c r="P825" s="57">
        <f t="shared" si="49"/>
        <v>43.519999999999996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8">
        <f t="shared" si="48"/>
        <v>135</v>
      </c>
      <c r="P826" s="57">
        <f t="shared" si="49"/>
        <v>39.82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8">
        <f t="shared" si="48"/>
        <v>101</v>
      </c>
      <c r="P827" s="57">
        <f t="shared" si="49"/>
        <v>126.81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8">
        <f t="shared" si="48"/>
        <v>102</v>
      </c>
      <c r="P828" s="57">
        <f t="shared" si="49"/>
        <v>113.88000000000001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8">
        <f t="shared" si="48"/>
        <v>104</v>
      </c>
      <c r="P829" s="57">
        <f t="shared" si="49"/>
        <v>28.19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8">
        <f t="shared" si="48"/>
        <v>107</v>
      </c>
      <c r="P830" s="57">
        <f t="shared" si="49"/>
        <v>36.61</v>
      </c>
      <c r="Q830" t="s">
        <v>8325</v>
      </c>
      <c r="R830" t="s">
        <v>8326</v>
      </c>
      <c r="S830" s="12">
        <f t="shared" si="50"/>
        <v>41073.050717592589</v>
      </c>
      <c r="T830" s="12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8">
        <f t="shared" si="48"/>
        <v>104</v>
      </c>
      <c r="P831" s="5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8">
        <f t="shared" si="48"/>
        <v>108</v>
      </c>
      <c r="P832" s="57">
        <f t="shared" si="49"/>
        <v>60.66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8">
        <f t="shared" si="48"/>
        <v>234</v>
      </c>
      <c r="P833" s="5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8">
        <f t="shared" si="48"/>
        <v>101</v>
      </c>
      <c r="P834" s="57">
        <f t="shared" si="49"/>
        <v>98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8">
        <f t="shared" ref="O835:O898" si="52">ROUNDUP((E835/D835)*100,0)</f>
        <v>102</v>
      </c>
      <c r="P835" s="57">
        <f t="shared" si="49"/>
        <v>148.79</v>
      </c>
      <c r="Q835" t="s">
        <v>8325</v>
      </c>
      <c r="R835" t="s">
        <v>8326</v>
      </c>
      <c r="S835" s="12">
        <f t="shared" si="50"/>
        <v>41718.878182870372</v>
      </c>
      <c r="T835" s="12">
        <f t="shared" si="51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8">
        <f t="shared" si="52"/>
        <v>132</v>
      </c>
      <c r="P836" s="57">
        <f t="shared" ref="P836:P899" si="53">ROUNDUP(E836/L836,2)</f>
        <v>96.08</v>
      </c>
      <c r="Q836" t="s">
        <v>8325</v>
      </c>
      <c r="R836" t="s">
        <v>8326</v>
      </c>
      <c r="S836" s="12">
        <f t="shared" ref="S836:S899" si="54">(J836/86400)+25569</f>
        <v>41422.822824074072</v>
      </c>
      <c r="T836" s="12">
        <f t="shared" ref="T836:T899" si="55">(I836/86400)+25569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8">
        <f t="shared" si="52"/>
        <v>118</v>
      </c>
      <c r="P837" s="57">
        <f t="shared" si="53"/>
        <v>58.629999999999995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8">
        <f t="shared" si="52"/>
        <v>101</v>
      </c>
      <c r="P838" s="57">
        <f t="shared" si="53"/>
        <v>109.71000000000001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8">
        <f t="shared" si="52"/>
        <v>122</v>
      </c>
      <c r="P839" s="57">
        <f t="shared" si="53"/>
        <v>49.12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8">
        <f t="shared" si="52"/>
        <v>146</v>
      </c>
      <c r="P840" s="57">
        <f t="shared" si="53"/>
        <v>47.68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8">
        <f t="shared" si="52"/>
        <v>117</v>
      </c>
      <c r="P841" s="57">
        <f t="shared" si="53"/>
        <v>60.739999999999995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8">
        <f t="shared" si="52"/>
        <v>121</v>
      </c>
      <c r="P842" s="57">
        <f t="shared" si="53"/>
        <v>63.379999999999995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8">
        <f t="shared" si="52"/>
        <v>102</v>
      </c>
      <c r="P843" s="57">
        <f t="shared" si="53"/>
        <v>53.9</v>
      </c>
      <c r="Q843" t="s">
        <v>8325</v>
      </c>
      <c r="R843" t="s">
        <v>8327</v>
      </c>
      <c r="S843" s="12">
        <f t="shared" si="54"/>
        <v>41923.838692129633</v>
      </c>
      <c r="T843" s="12">
        <f t="shared" si="55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8">
        <f t="shared" si="52"/>
        <v>105</v>
      </c>
      <c r="P844" s="57">
        <f t="shared" si="53"/>
        <v>66.88000000000001</v>
      </c>
      <c r="Q844" t="s">
        <v>8325</v>
      </c>
      <c r="R844" t="s">
        <v>8327</v>
      </c>
      <c r="S844" s="12">
        <f t="shared" si="54"/>
        <v>41526.59239583333</v>
      </c>
      <c r="T844" s="12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8">
        <f t="shared" si="52"/>
        <v>268</v>
      </c>
      <c r="P845" s="57">
        <f t="shared" si="53"/>
        <v>63.11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8">
        <f t="shared" si="52"/>
        <v>195</v>
      </c>
      <c r="P846" s="57">
        <f t="shared" si="53"/>
        <v>36.629999999999995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8">
        <f t="shared" si="52"/>
        <v>121</v>
      </c>
      <c r="P847" s="57">
        <f t="shared" si="53"/>
        <v>34.01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8">
        <f t="shared" si="52"/>
        <v>123</v>
      </c>
      <c r="P848" s="57">
        <f t="shared" si="53"/>
        <v>28.560000000000002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8">
        <f t="shared" si="52"/>
        <v>100</v>
      </c>
      <c r="P849" s="57">
        <f t="shared" si="53"/>
        <v>10</v>
      </c>
      <c r="Q849" t="s">
        <v>8325</v>
      </c>
      <c r="R849" t="s">
        <v>8327</v>
      </c>
      <c r="S849" s="12">
        <f t="shared" si="54"/>
        <v>42165.798333333332</v>
      </c>
      <c r="T849" s="12">
        <f t="shared" si="55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8">
        <f t="shared" si="52"/>
        <v>100</v>
      </c>
      <c r="P850" s="5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8">
        <f t="shared" si="52"/>
        <v>120</v>
      </c>
      <c r="P851" s="57">
        <f t="shared" si="53"/>
        <v>41.71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8">
        <f t="shared" si="52"/>
        <v>156</v>
      </c>
      <c r="P852" s="57">
        <f t="shared" si="53"/>
        <v>46.669999999999995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8">
        <f t="shared" si="52"/>
        <v>131</v>
      </c>
      <c r="P853" s="57">
        <f t="shared" si="53"/>
        <v>37.28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8">
        <f t="shared" si="52"/>
        <v>105</v>
      </c>
      <c r="P854" s="57">
        <f t="shared" si="53"/>
        <v>59.26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8">
        <f t="shared" si="52"/>
        <v>100</v>
      </c>
      <c r="P855" s="5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8">
        <f t="shared" si="52"/>
        <v>119</v>
      </c>
      <c r="P856" s="57">
        <f t="shared" si="53"/>
        <v>65.87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8">
        <f t="shared" si="52"/>
        <v>104</v>
      </c>
      <c r="P857" s="57">
        <f t="shared" si="53"/>
        <v>31.92</v>
      </c>
      <c r="Q857" t="s">
        <v>8325</v>
      </c>
      <c r="R857" t="s">
        <v>8327</v>
      </c>
      <c r="S857" s="12">
        <f t="shared" si="54"/>
        <v>42545.125196759254</v>
      </c>
      <c r="T857" s="12">
        <f t="shared" si="55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8">
        <f t="shared" si="52"/>
        <v>218</v>
      </c>
      <c r="P858" s="57">
        <f t="shared" si="53"/>
        <v>19.470000000000002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8">
        <f t="shared" si="52"/>
        <v>100</v>
      </c>
      <c r="P859" s="5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8">
        <f t="shared" si="52"/>
        <v>145</v>
      </c>
      <c r="P860" s="57">
        <f t="shared" si="53"/>
        <v>22.740000000000002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8">
        <f t="shared" si="52"/>
        <v>105</v>
      </c>
      <c r="P861" s="57">
        <f t="shared" si="53"/>
        <v>42.73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8">
        <f t="shared" si="52"/>
        <v>19</v>
      </c>
      <c r="P862" s="57">
        <f t="shared" si="53"/>
        <v>52.919999999999995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8">
        <f t="shared" si="52"/>
        <v>3</v>
      </c>
      <c r="P863" s="5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8">
        <f t="shared" si="52"/>
        <v>1</v>
      </c>
      <c r="P864" s="5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8">
        <f t="shared" si="52"/>
        <v>5</v>
      </c>
      <c r="P865" s="5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8">
        <f t="shared" si="52"/>
        <v>42</v>
      </c>
      <c r="P866" s="57">
        <f t="shared" si="53"/>
        <v>34.18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8">
        <f t="shared" si="52"/>
        <v>3</v>
      </c>
      <c r="P867" s="57">
        <f t="shared" si="53"/>
        <v>22.5</v>
      </c>
      <c r="Q867" t="s">
        <v>8325</v>
      </c>
      <c r="R867" t="s">
        <v>8328</v>
      </c>
      <c r="S867" s="12">
        <f t="shared" si="54"/>
        <v>41230.773113425923</v>
      </c>
      <c r="T867" s="12">
        <f t="shared" si="55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8">
        <f t="shared" si="52"/>
        <v>19</v>
      </c>
      <c r="P868" s="57">
        <f t="shared" si="53"/>
        <v>58.19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8">
        <f t="shared" si="52"/>
        <v>25</v>
      </c>
      <c r="P869" s="57">
        <f t="shared" si="53"/>
        <v>109.19000000000001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8">
        <f t="shared" si="52"/>
        <v>1</v>
      </c>
      <c r="P870" s="5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8">
        <f t="shared" si="52"/>
        <v>12</v>
      </c>
      <c r="P871" s="57">
        <f t="shared" si="53"/>
        <v>346.67</v>
      </c>
      <c r="Q871" t="s">
        <v>8325</v>
      </c>
      <c r="R871" t="s">
        <v>8328</v>
      </c>
      <c r="S871" s="12">
        <f t="shared" si="54"/>
        <v>41342.845567129625</v>
      </c>
      <c r="T871" s="12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8">
        <f t="shared" si="52"/>
        <v>1</v>
      </c>
      <c r="P872" s="5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8">
        <f t="shared" si="52"/>
        <v>6</v>
      </c>
      <c r="P873" s="57">
        <f t="shared" si="53"/>
        <v>27.09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8">
        <f t="shared" si="52"/>
        <v>1</v>
      </c>
      <c r="P874" s="5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8">
        <f t="shared" si="52"/>
        <v>2</v>
      </c>
      <c r="P875" s="57">
        <f t="shared" si="53"/>
        <v>9</v>
      </c>
      <c r="Q875" t="s">
        <v>8325</v>
      </c>
      <c r="R875" t="s">
        <v>8328</v>
      </c>
      <c r="S875" s="12">
        <f t="shared" si="54"/>
        <v>41184.167129629626</v>
      </c>
      <c r="T875" s="12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8">
        <f t="shared" si="52"/>
        <v>25</v>
      </c>
      <c r="P876" s="57">
        <f t="shared" si="53"/>
        <v>34.769999999999996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8">
        <f t="shared" si="52"/>
        <v>0</v>
      </c>
      <c r="P877" s="5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8">
        <f t="shared" si="52"/>
        <v>41</v>
      </c>
      <c r="P878" s="57">
        <f t="shared" si="53"/>
        <v>28.580000000000002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8">
        <f t="shared" si="52"/>
        <v>68</v>
      </c>
      <c r="P879" s="57">
        <f t="shared" si="53"/>
        <v>46.589999999999996</v>
      </c>
      <c r="Q879" t="s">
        <v>8325</v>
      </c>
      <c r="R879" t="s">
        <v>8328</v>
      </c>
      <c r="S879" s="12">
        <f t="shared" si="54"/>
        <v>41597.788888888885</v>
      </c>
      <c r="T879" s="12">
        <f t="shared" si="55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8">
        <f t="shared" si="52"/>
        <v>2</v>
      </c>
      <c r="P880" s="5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8">
        <f t="shared" si="52"/>
        <v>31</v>
      </c>
      <c r="P881" s="57">
        <f t="shared" si="53"/>
        <v>21.470000000000002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8">
        <f t="shared" si="52"/>
        <v>3</v>
      </c>
      <c r="P882" s="57">
        <f t="shared" si="53"/>
        <v>14.129999999999999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8">
        <f t="shared" si="52"/>
        <v>1</v>
      </c>
      <c r="P883" s="5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8">
        <f t="shared" si="52"/>
        <v>21</v>
      </c>
      <c r="P884" s="57">
        <f t="shared" si="53"/>
        <v>21.580000000000002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8">
        <f t="shared" si="52"/>
        <v>41</v>
      </c>
      <c r="P885" s="57">
        <f t="shared" si="53"/>
        <v>83.38000000000001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8">
        <f t="shared" si="52"/>
        <v>1</v>
      </c>
      <c r="P886" s="57">
        <f t="shared" si="53"/>
        <v>10</v>
      </c>
      <c r="Q886" t="s">
        <v>8325</v>
      </c>
      <c r="R886" t="s">
        <v>8329</v>
      </c>
      <c r="S886" s="12">
        <f t="shared" si="54"/>
        <v>40981.802615740744</v>
      </c>
      <c r="T886" s="12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8">
        <f t="shared" si="52"/>
        <v>75</v>
      </c>
      <c r="P887" s="57">
        <f t="shared" si="53"/>
        <v>35.72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8">
        <f t="shared" si="52"/>
        <v>41</v>
      </c>
      <c r="P888" s="57">
        <f t="shared" si="53"/>
        <v>29.290000000000003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8">
        <f t="shared" si="52"/>
        <v>0</v>
      </c>
      <c r="P889" s="5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8">
        <f t="shared" si="52"/>
        <v>8</v>
      </c>
      <c r="P890" s="5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8">
        <f t="shared" si="52"/>
        <v>10</v>
      </c>
      <c r="P891" s="5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8">
        <f t="shared" si="52"/>
        <v>5</v>
      </c>
      <c r="P892" s="5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8">
        <f t="shared" si="52"/>
        <v>4</v>
      </c>
      <c r="P893" s="57">
        <f t="shared" si="53"/>
        <v>28.89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8">
        <f t="shared" si="52"/>
        <v>41</v>
      </c>
      <c r="P894" s="57">
        <f t="shared" si="53"/>
        <v>143.82999999999998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8">
        <f t="shared" si="52"/>
        <v>10</v>
      </c>
      <c r="P895" s="5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8">
        <f t="shared" si="52"/>
        <v>40</v>
      </c>
      <c r="P896" s="57">
        <f t="shared" si="53"/>
        <v>147.82</v>
      </c>
      <c r="Q896" t="s">
        <v>8325</v>
      </c>
      <c r="R896" t="s">
        <v>8329</v>
      </c>
      <c r="S896" s="12">
        <f t="shared" si="54"/>
        <v>42496.98159722222</v>
      </c>
      <c r="T896" s="12">
        <f t="shared" si="55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8">
        <f t="shared" si="52"/>
        <v>3</v>
      </c>
      <c r="P897" s="57">
        <f t="shared" si="53"/>
        <v>27.860000000000003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8">
        <f t="shared" si="52"/>
        <v>40</v>
      </c>
      <c r="P898" s="57">
        <f t="shared" si="53"/>
        <v>44.449999999999996</v>
      </c>
      <c r="Q898" t="s">
        <v>8325</v>
      </c>
      <c r="R898" t="s">
        <v>8329</v>
      </c>
      <c r="S898" s="12">
        <f t="shared" si="54"/>
        <v>42218.872986111106</v>
      </c>
      <c r="T898" s="12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8">
        <f t="shared" ref="O899:O962" si="56">ROUNDUP((E899/D899)*100,0)</f>
        <v>0</v>
      </c>
      <c r="P899" s="57" t="e">
        <f t="shared" si="53"/>
        <v>#DIV/0!</v>
      </c>
      <c r="Q899" t="s">
        <v>8325</v>
      </c>
      <c r="R899" t="s">
        <v>8329</v>
      </c>
      <c r="S899" s="12">
        <f t="shared" si="54"/>
        <v>41211.688750000001</v>
      </c>
      <c r="T899" s="12">
        <f t="shared" si="55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8">
        <f t="shared" si="56"/>
        <v>3</v>
      </c>
      <c r="P900" s="57">
        <f t="shared" ref="P900:P963" si="57">ROUNDUP(E900/L900,2)</f>
        <v>35</v>
      </c>
      <c r="Q900" t="s">
        <v>8325</v>
      </c>
      <c r="R900" t="s">
        <v>8329</v>
      </c>
      <c r="S900" s="12">
        <f t="shared" ref="S900:S963" si="58">(J900/86400)+25569</f>
        <v>40878.758217592593</v>
      </c>
      <c r="T900" s="12">
        <f t="shared" ref="T900:T963" si="59">(I900/86400)+25569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8">
        <f t="shared" si="56"/>
        <v>38</v>
      </c>
      <c r="P901" s="5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8">
        <f t="shared" si="56"/>
        <v>1</v>
      </c>
      <c r="P902" s="5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8">
        <f t="shared" si="56"/>
        <v>0</v>
      </c>
      <c r="P903" s="5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8">
        <f t="shared" si="56"/>
        <v>1</v>
      </c>
      <c r="P904" s="5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8">
        <f t="shared" si="56"/>
        <v>4</v>
      </c>
      <c r="P905" s="5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8">
        <f t="shared" si="56"/>
        <v>1</v>
      </c>
      <c r="P906" s="57">
        <f t="shared" si="57"/>
        <v>50.339999999999996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8">
        <f t="shared" si="56"/>
        <v>4</v>
      </c>
      <c r="P907" s="57">
        <f t="shared" si="57"/>
        <v>32.669999999999995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8">
        <f t="shared" si="56"/>
        <v>0</v>
      </c>
      <c r="P908" s="5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8">
        <f t="shared" si="56"/>
        <v>0</v>
      </c>
      <c r="P909" s="5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8">
        <f t="shared" si="56"/>
        <v>0</v>
      </c>
      <c r="P910" s="5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8">
        <f t="shared" si="56"/>
        <v>4</v>
      </c>
      <c r="P911" s="5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8">
        <f t="shared" si="56"/>
        <v>23</v>
      </c>
      <c r="P912" s="5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8">
        <f t="shared" si="56"/>
        <v>0</v>
      </c>
      <c r="P913" s="5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8">
        <f t="shared" si="56"/>
        <v>1</v>
      </c>
      <c r="P914" s="5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8">
        <f t="shared" si="56"/>
        <v>7</v>
      </c>
      <c r="P915" s="57">
        <f t="shared" si="57"/>
        <v>82.59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8">
        <f t="shared" si="56"/>
        <v>0</v>
      </c>
      <c r="P916" s="57" t="e">
        <f t="shared" si="57"/>
        <v>#DIV/0!</v>
      </c>
      <c r="Q916" t="s">
        <v>8325</v>
      </c>
      <c r="R916" t="s">
        <v>8328</v>
      </c>
      <c r="S916" s="12">
        <f t="shared" si="58"/>
        <v>41116.763275462959</v>
      </c>
      <c r="T916" s="12">
        <f t="shared" si="5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8">
        <f t="shared" si="56"/>
        <v>6</v>
      </c>
      <c r="P917" s="57">
        <f t="shared" si="57"/>
        <v>41.669999999999995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8">
        <f t="shared" si="56"/>
        <v>0</v>
      </c>
      <c r="P918" s="5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8">
        <f t="shared" si="56"/>
        <v>1</v>
      </c>
      <c r="P919" s="5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8">
        <f t="shared" si="56"/>
        <v>6</v>
      </c>
      <c r="P920" s="5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8">
        <f t="shared" si="56"/>
        <v>1</v>
      </c>
      <c r="P921" s="5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8">
        <f t="shared" si="56"/>
        <v>0</v>
      </c>
      <c r="P922" s="57" t="e">
        <f t="shared" si="57"/>
        <v>#DIV/0!</v>
      </c>
      <c r="Q922" t="s">
        <v>8325</v>
      </c>
      <c r="R922" t="s">
        <v>8328</v>
      </c>
      <c r="S922" s="12">
        <f t="shared" si="58"/>
        <v>41562.671550925923</v>
      </c>
      <c r="T922" s="12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8">
        <f t="shared" si="56"/>
        <v>31</v>
      </c>
      <c r="P923" s="57">
        <f t="shared" si="57"/>
        <v>231.75</v>
      </c>
      <c r="Q923" t="s">
        <v>8325</v>
      </c>
      <c r="R923" t="s">
        <v>8328</v>
      </c>
      <c r="S923" s="12">
        <f t="shared" si="58"/>
        <v>40847.171018518522</v>
      </c>
      <c r="T923" s="12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8">
        <f t="shared" si="56"/>
        <v>22</v>
      </c>
      <c r="P924" s="57">
        <f t="shared" si="57"/>
        <v>189.34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8">
        <f t="shared" si="56"/>
        <v>3</v>
      </c>
      <c r="P925" s="5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8">
        <f t="shared" si="56"/>
        <v>11</v>
      </c>
      <c r="P926" s="57">
        <f t="shared" si="57"/>
        <v>21.8</v>
      </c>
      <c r="Q926" t="s">
        <v>8325</v>
      </c>
      <c r="R926" t="s">
        <v>8328</v>
      </c>
      <c r="S926" s="12">
        <f t="shared" si="58"/>
        <v>41288.942928240736</v>
      </c>
      <c r="T926" s="12">
        <f t="shared" si="5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8">
        <f t="shared" si="56"/>
        <v>3</v>
      </c>
      <c r="P927" s="5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8">
        <f t="shared" si="56"/>
        <v>0</v>
      </c>
      <c r="P928" s="5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8">
        <f t="shared" si="56"/>
        <v>0</v>
      </c>
      <c r="P929" s="5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8">
        <f t="shared" si="56"/>
        <v>11</v>
      </c>
      <c r="P930" s="5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8">
        <f t="shared" si="56"/>
        <v>0</v>
      </c>
      <c r="P931" s="5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8">
        <f t="shared" si="56"/>
        <v>39</v>
      </c>
      <c r="P932" s="5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8">
        <f t="shared" si="56"/>
        <v>7</v>
      </c>
      <c r="P933" s="57">
        <f t="shared" si="57"/>
        <v>18.720000000000002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8">
        <f t="shared" si="56"/>
        <v>15</v>
      </c>
      <c r="P934" s="57">
        <f t="shared" si="57"/>
        <v>46.04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8">
        <f t="shared" si="56"/>
        <v>6</v>
      </c>
      <c r="P935" s="57">
        <f t="shared" si="57"/>
        <v>60</v>
      </c>
      <c r="Q935" t="s">
        <v>8325</v>
      </c>
      <c r="R935" t="s">
        <v>8328</v>
      </c>
      <c r="S935" s="12">
        <f t="shared" si="58"/>
        <v>41711.169085648144</v>
      </c>
      <c r="T935" s="12">
        <f t="shared" si="5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8">
        <f t="shared" si="56"/>
        <v>31</v>
      </c>
      <c r="P936" s="57">
        <f t="shared" si="57"/>
        <v>50.669999999999995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8">
        <f t="shared" si="56"/>
        <v>2</v>
      </c>
      <c r="P937" s="5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8">
        <f t="shared" si="56"/>
        <v>0</v>
      </c>
      <c r="P938" s="5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8">
        <f t="shared" si="56"/>
        <v>2</v>
      </c>
      <c r="P939" s="5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8">
        <f t="shared" si="56"/>
        <v>1</v>
      </c>
      <c r="P940" s="5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8">
        <f t="shared" si="56"/>
        <v>2</v>
      </c>
      <c r="P941" s="5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8">
        <f t="shared" si="56"/>
        <v>18</v>
      </c>
      <c r="P942" s="57">
        <f t="shared" si="57"/>
        <v>110.29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8">
        <f t="shared" si="56"/>
        <v>3</v>
      </c>
      <c r="P943" s="57">
        <f t="shared" si="57"/>
        <v>37.46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8">
        <f t="shared" si="56"/>
        <v>9</v>
      </c>
      <c r="P944" s="57">
        <f t="shared" si="57"/>
        <v>41.75</v>
      </c>
      <c r="Q944" t="s">
        <v>8319</v>
      </c>
      <c r="R944" t="s">
        <v>8321</v>
      </c>
      <c r="S944" s="12">
        <f t="shared" si="58"/>
        <v>42382.843287037038</v>
      </c>
      <c r="T944" s="12">
        <f t="shared" si="5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8">
        <f t="shared" si="56"/>
        <v>10</v>
      </c>
      <c r="P945" s="57">
        <f t="shared" si="57"/>
        <v>24.09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8">
        <f t="shared" si="56"/>
        <v>14</v>
      </c>
      <c r="P946" s="57">
        <f t="shared" si="57"/>
        <v>69.410000000000011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8">
        <f t="shared" si="56"/>
        <v>3</v>
      </c>
      <c r="P947" s="57">
        <f t="shared" si="57"/>
        <v>155.25</v>
      </c>
      <c r="Q947" t="s">
        <v>8319</v>
      </c>
      <c r="R947" t="s">
        <v>8321</v>
      </c>
      <c r="S947" s="12">
        <f t="shared" si="58"/>
        <v>42732.872986111106</v>
      </c>
      <c r="T947" s="12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8">
        <f t="shared" si="56"/>
        <v>2</v>
      </c>
      <c r="P948" s="5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8">
        <f t="shared" si="56"/>
        <v>0</v>
      </c>
      <c r="P949" s="5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8">
        <f t="shared" si="56"/>
        <v>12</v>
      </c>
      <c r="P950" s="5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8">
        <f t="shared" si="56"/>
        <v>2</v>
      </c>
      <c r="P951" s="5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8">
        <f t="shared" si="56"/>
        <v>29</v>
      </c>
      <c r="P952" s="57">
        <f t="shared" si="57"/>
        <v>58.419999999999995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8">
        <f t="shared" si="56"/>
        <v>39</v>
      </c>
      <c r="P953" s="57">
        <f t="shared" si="57"/>
        <v>158.63999999999999</v>
      </c>
      <c r="Q953" t="s">
        <v>8319</v>
      </c>
      <c r="R953" t="s">
        <v>8321</v>
      </c>
      <c r="S953" s="12">
        <f t="shared" si="58"/>
        <v>42480.653611111113</v>
      </c>
      <c r="T953" s="12">
        <f t="shared" si="5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8">
        <f t="shared" si="56"/>
        <v>40</v>
      </c>
      <c r="P954" s="57">
        <f t="shared" si="57"/>
        <v>99.86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8">
        <f t="shared" si="56"/>
        <v>1</v>
      </c>
      <c r="P955" s="5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8">
        <f t="shared" si="56"/>
        <v>44</v>
      </c>
      <c r="P956" s="57">
        <f t="shared" si="57"/>
        <v>89.2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8">
        <f t="shared" si="56"/>
        <v>6</v>
      </c>
      <c r="P957" s="57">
        <f t="shared" si="57"/>
        <v>182.63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8">
        <f t="shared" si="56"/>
        <v>2</v>
      </c>
      <c r="P958" s="57">
        <f t="shared" si="57"/>
        <v>50.65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8">
        <f t="shared" si="56"/>
        <v>2</v>
      </c>
      <c r="P959" s="57">
        <f t="shared" si="57"/>
        <v>33.29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8">
        <f t="shared" si="56"/>
        <v>12</v>
      </c>
      <c r="P960" s="57">
        <f t="shared" si="57"/>
        <v>51.83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8">
        <f t="shared" si="56"/>
        <v>39</v>
      </c>
      <c r="P961" s="57">
        <f t="shared" si="57"/>
        <v>113.63000000000001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8">
        <f t="shared" si="56"/>
        <v>47</v>
      </c>
      <c r="P962" s="57">
        <f t="shared" si="57"/>
        <v>136.47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8">
        <f t="shared" ref="O963:O1026" si="60">ROUNDUP((E963/D963)*100,0)</f>
        <v>43</v>
      </c>
      <c r="P963" s="57">
        <f t="shared" si="57"/>
        <v>364.36</v>
      </c>
      <c r="Q963" t="s">
        <v>8319</v>
      </c>
      <c r="R963" t="s">
        <v>8321</v>
      </c>
      <c r="S963" s="12">
        <f t="shared" si="58"/>
        <v>42740.693692129629</v>
      </c>
      <c r="T963" s="12">
        <f t="shared" si="59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8">
        <f t="shared" si="60"/>
        <v>29</v>
      </c>
      <c r="P964" s="57">
        <f t="shared" ref="P964:P1027" si="61">ROUNDUP(E964/L964,2)</f>
        <v>19.25</v>
      </c>
      <c r="Q964" t="s">
        <v>8319</v>
      </c>
      <c r="R964" t="s">
        <v>8321</v>
      </c>
      <c r="S964" s="12">
        <f t="shared" ref="S964:S1027" si="62">(J964/86400)+25569</f>
        <v>42373.712418981479</v>
      </c>
      <c r="T964" s="12">
        <f t="shared" ref="T964:T1027" si="63">(I964/86400)+25569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8">
        <f t="shared" si="60"/>
        <v>2</v>
      </c>
      <c r="P965" s="57">
        <f t="shared" si="61"/>
        <v>41.89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8">
        <f t="shared" si="60"/>
        <v>1</v>
      </c>
      <c r="P966" s="57">
        <f t="shared" si="61"/>
        <v>30.32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8">
        <f t="shared" si="60"/>
        <v>2</v>
      </c>
      <c r="P967" s="57">
        <f t="shared" si="61"/>
        <v>49.669999999999995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8">
        <f t="shared" si="60"/>
        <v>15</v>
      </c>
      <c r="P968" s="5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8">
        <f t="shared" si="60"/>
        <v>18</v>
      </c>
      <c r="P969" s="57">
        <f t="shared" si="61"/>
        <v>43.98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8">
        <f t="shared" si="60"/>
        <v>2</v>
      </c>
      <c r="P970" s="5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8">
        <f t="shared" si="60"/>
        <v>47</v>
      </c>
      <c r="P971" s="57">
        <f t="shared" si="61"/>
        <v>1272.73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8">
        <f t="shared" si="60"/>
        <v>46</v>
      </c>
      <c r="P972" s="5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8">
        <f t="shared" si="60"/>
        <v>1</v>
      </c>
      <c r="P973" s="5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8">
        <f t="shared" si="60"/>
        <v>35</v>
      </c>
      <c r="P974" s="57">
        <f t="shared" si="61"/>
        <v>153.88999999999999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8">
        <f t="shared" si="60"/>
        <v>3</v>
      </c>
      <c r="P975" s="57">
        <f t="shared" si="61"/>
        <v>51.379999999999995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8">
        <f t="shared" si="60"/>
        <v>1</v>
      </c>
      <c r="P976" s="57">
        <f t="shared" si="61"/>
        <v>93.34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8">
        <f t="shared" si="60"/>
        <v>3</v>
      </c>
      <c r="P977" s="57">
        <f t="shared" si="61"/>
        <v>108.63000000000001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8">
        <f t="shared" si="60"/>
        <v>2</v>
      </c>
      <c r="P978" s="5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8">
        <f t="shared" si="60"/>
        <v>34</v>
      </c>
      <c r="P979" s="5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8">
        <f t="shared" si="60"/>
        <v>57</v>
      </c>
      <c r="P980" s="57">
        <f t="shared" si="61"/>
        <v>790.84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8">
        <f t="shared" si="60"/>
        <v>83</v>
      </c>
      <c r="P981" s="57">
        <f t="shared" si="61"/>
        <v>301.94</v>
      </c>
      <c r="Q981" t="s">
        <v>8319</v>
      </c>
      <c r="R981" t="s">
        <v>8321</v>
      </c>
      <c r="S981" s="12">
        <f t="shared" si="62"/>
        <v>42506.416990740741</v>
      </c>
      <c r="T981" s="12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8">
        <f t="shared" si="60"/>
        <v>15</v>
      </c>
      <c r="P982" s="57">
        <f t="shared" si="61"/>
        <v>47.94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8">
        <f t="shared" si="60"/>
        <v>1</v>
      </c>
      <c r="P983" s="5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8">
        <f t="shared" si="60"/>
        <v>1</v>
      </c>
      <c r="P984" s="5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8">
        <f t="shared" si="60"/>
        <v>30</v>
      </c>
      <c r="P985" s="57">
        <f t="shared" si="61"/>
        <v>171.79999999999998</v>
      </c>
      <c r="Q985" t="s">
        <v>8319</v>
      </c>
      <c r="R985" t="s">
        <v>8321</v>
      </c>
      <c r="S985" s="12">
        <f t="shared" si="62"/>
        <v>42574.667650462958</v>
      </c>
      <c r="T985" s="12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8">
        <f t="shared" si="60"/>
        <v>2</v>
      </c>
      <c r="P986" s="57">
        <f t="shared" si="61"/>
        <v>35.339999999999996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8">
        <f t="shared" si="60"/>
        <v>7</v>
      </c>
      <c r="P987" s="57">
        <f t="shared" si="61"/>
        <v>82.09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8">
        <f t="shared" si="60"/>
        <v>13</v>
      </c>
      <c r="P988" s="57">
        <f t="shared" si="61"/>
        <v>110.87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8">
        <f t="shared" si="60"/>
        <v>14</v>
      </c>
      <c r="P989" s="57">
        <f t="shared" si="61"/>
        <v>161.22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8">
        <f t="shared" si="60"/>
        <v>0</v>
      </c>
      <c r="P990" s="5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8">
        <f t="shared" si="60"/>
        <v>17</v>
      </c>
      <c r="P991" s="57">
        <f t="shared" si="61"/>
        <v>52.41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8">
        <f t="shared" si="60"/>
        <v>1</v>
      </c>
      <c r="P992" s="5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8">
        <f t="shared" si="60"/>
        <v>5</v>
      </c>
      <c r="P993" s="57">
        <f t="shared" si="61"/>
        <v>30.290000000000003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8">
        <f t="shared" si="60"/>
        <v>1</v>
      </c>
      <c r="P994" s="5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8">
        <f t="shared" si="60"/>
        <v>26</v>
      </c>
      <c r="P995" s="57">
        <f t="shared" si="61"/>
        <v>89.600000000000009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8">
        <f t="shared" si="60"/>
        <v>3</v>
      </c>
      <c r="P996" s="57">
        <f t="shared" si="61"/>
        <v>424.46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8">
        <f t="shared" si="60"/>
        <v>8</v>
      </c>
      <c r="P997" s="57">
        <f t="shared" si="61"/>
        <v>80.67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8">
        <f t="shared" si="60"/>
        <v>2</v>
      </c>
      <c r="P998" s="5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8">
        <f t="shared" si="60"/>
        <v>2</v>
      </c>
      <c r="P999" s="57">
        <f t="shared" si="61"/>
        <v>8.129999999999999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8">
        <f t="shared" si="60"/>
        <v>59</v>
      </c>
      <c r="P1000" s="57">
        <f t="shared" si="61"/>
        <v>153.42999999999998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8">
        <f t="shared" si="60"/>
        <v>8</v>
      </c>
      <c r="P1001" s="57">
        <f t="shared" si="61"/>
        <v>292.08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8">
        <f t="shared" si="60"/>
        <v>3</v>
      </c>
      <c r="P1002" s="57">
        <f t="shared" si="61"/>
        <v>3304</v>
      </c>
      <c r="Q1002" t="s">
        <v>8319</v>
      </c>
      <c r="R1002" t="s">
        <v>8321</v>
      </c>
      <c r="S1002" s="12">
        <f t="shared" si="62"/>
        <v>42749.05972222222</v>
      </c>
      <c r="T1002" s="12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8">
        <f t="shared" si="60"/>
        <v>104</v>
      </c>
      <c r="P1003" s="5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8">
        <f t="shared" si="60"/>
        <v>30</v>
      </c>
      <c r="P1004" s="57">
        <f t="shared" si="61"/>
        <v>134.54999999999998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8">
        <f t="shared" si="60"/>
        <v>17</v>
      </c>
      <c r="P1005" s="57">
        <f t="shared" si="61"/>
        <v>214.07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8">
        <f t="shared" si="60"/>
        <v>83</v>
      </c>
      <c r="P1006" s="57">
        <f t="shared" si="61"/>
        <v>216.34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8">
        <f t="shared" si="60"/>
        <v>76</v>
      </c>
      <c r="P1007" s="57">
        <f t="shared" si="61"/>
        <v>932.31999999999994</v>
      </c>
      <c r="Q1007" t="s">
        <v>8319</v>
      </c>
      <c r="R1007" t="s">
        <v>8321</v>
      </c>
      <c r="S1007" s="12">
        <f t="shared" si="62"/>
        <v>42276.624803240746</v>
      </c>
      <c r="T1007" s="12">
        <f t="shared" si="63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8">
        <f t="shared" si="60"/>
        <v>6</v>
      </c>
      <c r="P1008" s="5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8">
        <f t="shared" si="60"/>
        <v>45</v>
      </c>
      <c r="P1009" s="57">
        <f t="shared" si="61"/>
        <v>174.95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8">
        <f t="shared" si="60"/>
        <v>1</v>
      </c>
      <c r="P1010" s="5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8">
        <f t="shared" si="60"/>
        <v>14</v>
      </c>
      <c r="P1011" s="5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8">
        <f t="shared" si="60"/>
        <v>1</v>
      </c>
      <c r="P1012" s="5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8">
        <f t="shared" si="60"/>
        <v>1</v>
      </c>
      <c r="P1013" s="5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8">
        <f t="shared" si="60"/>
        <v>21536</v>
      </c>
      <c r="P1014" s="57">
        <f t="shared" si="61"/>
        <v>1389.36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8">
        <f t="shared" si="60"/>
        <v>35</v>
      </c>
      <c r="P1015" s="57">
        <f t="shared" si="61"/>
        <v>95.92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8">
        <f t="shared" si="60"/>
        <v>31</v>
      </c>
      <c r="P1016" s="5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8">
        <f t="shared" si="60"/>
        <v>3</v>
      </c>
      <c r="P1017" s="5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8">
        <f t="shared" si="60"/>
        <v>3</v>
      </c>
      <c r="P1018" s="57">
        <f t="shared" si="61"/>
        <v>74.790000000000006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8">
        <f t="shared" si="60"/>
        <v>23</v>
      </c>
      <c r="P1019" s="57">
        <f t="shared" si="61"/>
        <v>161.12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8">
        <f t="shared" si="60"/>
        <v>4</v>
      </c>
      <c r="P1020" s="57">
        <f t="shared" si="61"/>
        <v>88.72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8">
        <f t="shared" si="60"/>
        <v>48</v>
      </c>
      <c r="P1021" s="5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8">
        <f t="shared" si="60"/>
        <v>206</v>
      </c>
      <c r="P1022" s="5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8">
        <f t="shared" si="60"/>
        <v>352</v>
      </c>
      <c r="P1023" s="57">
        <f t="shared" si="61"/>
        <v>22.080000000000002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8">
        <f t="shared" si="60"/>
        <v>115</v>
      </c>
      <c r="P1024" s="57">
        <f t="shared" si="61"/>
        <v>31.060000000000002</v>
      </c>
      <c r="Q1024" t="s">
        <v>8325</v>
      </c>
      <c r="R1024" t="s">
        <v>8330</v>
      </c>
      <c r="S1024" s="12">
        <f t="shared" si="62"/>
        <v>42111.646724537037</v>
      </c>
      <c r="T1024" s="12">
        <f t="shared" si="63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8">
        <f t="shared" si="60"/>
        <v>238</v>
      </c>
      <c r="P1025" s="57">
        <f t="shared" si="61"/>
        <v>36.21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8">
        <f t="shared" si="60"/>
        <v>119</v>
      </c>
      <c r="P1026" s="57">
        <f t="shared" si="61"/>
        <v>388.98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8">
        <f t="shared" ref="O1027:O1090" si="64">ROUNDUP((E1027/D1027)*100,0)</f>
        <v>110</v>
      </c>
      <c r="P1027" s="57">
        <f t="shared" si="61"/>
        <v>71.850000000000009</v>
      </c>
      <c r="Q1027" t="s">
        <v>8325</v>
      </c>
      <c r="R1027" t="s">
        <v>8330</v>
      </c>
      <c r="S1027" s="12">
        <f t="shared" si="62"/>
        <v>42049.833761574075</v>
      </c>
      <c r="T1027" s="12">
        <f t="shared" si="63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8">
        <f t="shared" si="64"/>
        <v>101</v>
      </c>
      <c r="P1028" s="57">
        <f t="shared" ref="P1028:P1091" si="65">ROUNDUP(E1028/L1028,2)</f>
        <v>57.39</v>
      </c>
      <c r="Q1028" t="s">
        <v>8325</v>
      </c>
      <c r="R1028" t="s">
        <v>8330</v>
      </c>
      <c r="S1028" s="12">
        <f t="shared" ref="S1028:S1091" si="66">(J1028/86400)+25569</f>
        <v>42426.407592592594</v>
      </c>
      <c r="T1028" s="12">
        <f t="shared" ref="T1028:T1091" si="67">(I1028/86400)+25569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8">
        <f t="shared" si="64"/>
        <v>104</v>
      </c>
      <c r="P1029" s="57">
        <f t="shared" si="65"/>
        <v>69.67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8">
        <f t="shared" si="64"/>
        <v>118</v>
      </c>
      <c r="P1030" s="57">
        <f t="shared" si="65"/>
        <v>45.989999999999995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8">
        <f t="shared" si="64"/>
        <v>112</v>
      </c>
      <c r="P1031" s="57">
        <f t="shared" si="65"/>
        <v>79.27000000000001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8">
        <f t="shared" si="64"/>
        <v>343</v>
      </c>
      <c r="P1032" s="57">
        <f t="shared" si="65"/>
        <v>43.04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8">
        <f t="shared" si="64"/>
        <v>108</v>
      </c>
      <c r="P1033" s="57">
        <f t="shared" si="65"/>
        <v>108.49000000000001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8">
        <f t="shared" si="64"/>
        <v>109</v>
      </c>
      <c r="P1034" s="57">
        <f t="shared" si="65"/>
        <v>61.03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8">
        <f t="shared" si="64"/>
        <v>103</v>
      </c>
      <c r="P1035" s="57">
        <f t="shared" si="65"/>
        <v>50.6</v>
      </c>
      <c r="Q1035" t="s">
        <v>8325</v>
      </c>
      <c r="R1035" t="s">
        <v>8330</v>
      </c>
      <c r="S1035" s="12">
        <f t="shared" si="66"/>
        <v>42688.732407407406</v>
      </c>
      <c r="T1035" s="12">
        <f t="shared" si="67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8">
        <f t="shared" si="64"/>
        <v>131</v>
      </c>
      <c r="P1036" s="57">
        <f t="shared" si="65"/>
        <v>39.159999999999997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8">
        <f t="shared" si="64"/>
        <v>108</v>
      </c>
      <c r="P1037" s="57">
        <f t="shared" si="65"/>
        <v>65.160000000000011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8">
        <f t="shared" si="64"/>
        <v>113</v>
      </c>
      <c r="P1038" s="57">
        <f t="shared" si="65"/>
        <v>23.970000000000002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8">
        <f t="shared" si="64"/>
        <v>103</v>
      </c>
      <c r="P1039" s="57">
        <f t="shared" si="65"/>
        <v>48.62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8">
        <f t="shared" si="64"/>
        <v>146</v>
      </c>
      <c r="P1040" s="57">
        <f t="shared" si="65"/>
        <v>35.739999999999995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8">
        <f t="shared" si="64"/>
        <v>129</v>
      </c>
      <c r="P1041" s="57">
        <f t="shared" si="65"/>
        <v>21.37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8">
        <f t="shared" si="64"/>
        <v>1</v>
      </c>
      <c r="P1042" s="5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8">
        <f t="shared" si="64"/>
        <v>0</v>
      </c>
      <c r="P1043" s="57" t="e">
        <f t="shared" si="65"/>
        <v>#DIV/0!</v>
      </c>
      <c r="Q1043" t="s">
        <v>8331</v>
      </c>
      <c r="R1043" t="s">
        <v>8332</v>
      </c>
      <c r="S1043" s="12">
        <f t="shared" si="66"/>
        <v>41831.06009259259</v>
      </c>
      <c r="T1043" s="12">
        <f t="shared" si="67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8">
        <f t="shared" si="64"/>
        <v>2</v>
      </c>
      <c r="P1044" s="5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8">
        <f t="shared" si="64"/>
        <v>9</v>
      </c>
      <c r="P1045" s="57">
        <f t="shared" si="65"/>
        <v>29.240000000000002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8">
        <f t="shared" si="64"/>
        <v>1</v>
      </c>
      <c r="P1046" s="5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8">
        <f t="shared" si="64"/>
        <v>3</v>
      </c>
      <c r="P1047" s="57">
        <f t="shared" si="65"/>
        <v>33.25</v>
      </c>
      <c r="Q1047" t="s">
        <v>8331</v>
      </c>
      <c r="R1047" t="s">
        <v>8332</v>
      </c>
      <c r="S1047" s="12">
        <f t="shared" si="66"/>
        <v>41844.874421296292</v>
      </c>
      <c r="T1047" s="12">
        <f t="shared" si="67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8">
        <f t="shared" si="64"/>
        <v>0</v>
      </c>
      <c r="P1048" s="5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8">
        <f t="shared" si="64"/>
        <v>1</v>
      </c>
      <c r="P1049" s="57">
        <f t="shared" si="65"/>
        <v>1</v>
      </c>
      <c r="Q1049" t="s">
        <v>8331</v>
      </c>
      <c r="R1049" t="s">
        <v>8332</v>
      </c>
      <c r="S1049" s="12">
        <f t="shared" si="66"/>
        <v>41918.818460648152</v>
      </c>
      <c r="T1049" s="12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8">
        <f t="shared" si="64"/>
        <v>2</v>
      </c>
      <c r="P1050" s="5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8">
        <f t="shared" si="64"/>
        <v>0</v>
      </c>
      <c r="P1051" s="5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8">
        <f t="shared" si="64"/>
        <v>0</v>
      </c>
      <c r="P1052" s="5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8">
        <f t="shared" si="64"/>
        <v>0</v>
      </c>
      <c r="P1053" s="5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8">
        <f t="shared" si="64"/>
        <v>0</v>
      </c>
      <c r="P1054" s="5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8">
        <f t="shared" si="64"/>
        <v>1</v>
      </c>
      <c r="P1055" s="5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8">
        <f t="shared" si="64"/>
        <v>0</v>
      </c>
      <c r="P1056" s="5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8">
        <f t="shared" si="64"/>
        <v>0</v>
      </c>
      <c r="P1057" s="5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8">
        <f t="shared" si="64"/>
        <v>0</v>
      </c>
      <c r="P1058" s="5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8">
        <f t="shared" si="64"/>
        <v>0</v>
      </c>
      <c r="P1059" s="57" t="e">
        <f t="shared" si="65"/>
        <v>#DIV/0!</v>
      </c>
      <c r="Q1059" t="s">
        <v>8331</v>
      </c>
      <c r="R1059" t="s">
        <v>8332</v>
      </c>
      <c r="S1059" s="12">
        <f t="shared" si="66"/>
        <v>42678.871331018519</v>
      </c>
      <c r="T1059" s="12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8">
        <f t="shared" si="64"/>
        <v>0</v>
      </c>
      <c r="P1060" s="5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8">
        <f t="shared" si="64"/>
        <v>0</v>
      </c>
      <c r="P1061" s="5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8">
        <f t="shared" si="64"/>
        <v>1</v>
      </c>
      <c r="P1062" s="5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8">
        <f t="shared" si="64"/>
        <v>0</v>
      </c>
      <c r="P1063" s="5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8">
        <f t="shared" si="64"/>
        <v>96</v>
      </c>
      <c r="P1064" s="5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8">
        <f t="shared" si="64"/>
        <v>0</v>
      </c>
      <c r="P1065" s="5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8">
        <f t="shared" si="64"/>
        <v>9</v>
      </c>
      <c r="P1066" s="57">
        <f t="shared" si="65"/>
        <v>65.67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8">
        <f t="shared" si="64"/>
        <v>3</v>
      </c>
      <c r="P1067" s="5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8">
        <f t="shared" si="64"/>
        <v>4</v>
      </c>
      <c r="P1068" s="57">
        <f t="shared" si="65"/>
        <v>34.129999999999995</v>
      </c>
      <c r="Q1068" t="s">
        <v>8333</v>
      </c>
      <c r="R1068" t="s">
        <v>8334</v>
      </c>
      <c r="S1068" s="12">
        <f t="shared" si="66"/>
        <v>41445.962754629625</v>
      </c>
      <c r="T1068" s="12">
        <f t="shared" si="67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8">
        <f t="shared" si="64"/>
        <v>26</v>
      </c>
      <c r="P1069" s="5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8">
        <f t="shared" si="64"/>
        <v>1</v>
      </c>
      <c r="P1070" s="57">
        <f t="shared" si="65"/>
        <v>11.25</v>
      </c>
      <c r="Q1070" t="s">
        <v>8333</v>
      </c>
      <c r="R1070" t="s">
        <v>8334</v>
      </c>
      <c r="S1070" s="12">
        <f t="shared" si="66"/>
        <v>42440.371111111112</v>
      </c>
      <c r="T1070" s="12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8">
        <f t="shared" si="64"/>
        <v>39</v>
      </c>
      <c r="P1071" s="57">
        <f t="shared" si="65"/>
        <v>40.479999999999997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8">
        <f t="shared" si="64"/>
        <v>1</v>
      </c>
      <c r="P1072" s="5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8">
        <f t="shared" si="64"/>
        <v>0</v>
      </c>
      <c r="P1073" s="5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8">
        <f t="shared" si="64"/>
        <v>1</v>
      </c>
      <c r="P1074" s="5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8">
        <f t="shared" si="64"/>
        <v>2</v>
      </c>
      <c r="P1075" s="5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8">
        <f t="shared" si="64"/>
        <v>7</v>
      </c>
      <c r="P1076" s="57">
        <f t="shared" si="65"/>
        <v>113.57000000000001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8">
        <f t="shared" si="64"/>
        <v>5</v>
      </c>
      <c r="P1077" s="5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8">
        <f t="shared" si="64"/>
        <v>63</v>
      </c>
      <c r="P1078" s="57">
        <f t="shared" si="65"/>
        <v>48.29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8">
        <f t="shared" si="64"/>
        <v>30</v>
      </c>
      <c r="P1079" s="57">
        <f t="shared" si="65"/>
        <v>43.98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8">
        <f t="shared" si="64"/>
        <v>8</v>
      </c>
      <c r="P1080" s="5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8">
        <f t="shared" si="64"/>
        <v>3</v>
      </c>
      <c r="P1081" s="57">
        <f t="shared" si="65"/>
        <v>37.669999999999995</v>
      </c>
      <c r="Q1081" t="s">
        <v>8333</v>
      </c>
      <c r="R1081" t="s">
        <v>8334</v>
      </c>
      <c r="S1081" s="12">
        <f t="shared" si="66"/>
        <v>42479.566388888888</v>
      </c>
      <c r="T1081" s="12">
        <f t="shared" si="67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8">
        <f t="shared" si="64"/>
        <v>10</v>
      </c>
      <c r="P1082" s="57">
        <f t="shared" si="65"/>
        <v>18.59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8">
        <f t="shared" si="64"/>
        <v>1</v>
      </c>
      <c r="P1083" s="5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8">
        <f t="shared" si="64"/>
        <v>1</v>
      </c>
      <c r="P1084" s="57">
        <f t="shared" si="65"/>
        <v>18.670000000000002</v>
      </c>
      <c r="Q1084" t="s">
        <v>8333</v>
      </c>
      <c r="R1084" t="s">
        <v>8334</v>
      </c>
      <c r="S1084" s="12">
        <f t="shared" si="66"/>
        <v>41101.906111111108</v>
      </c>
      <c r="T1084" s="12">
        <f t="shared" si="67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8">
        <f t="shared" si="64"/>
        <v>1</v>
      </c>
      <c r="P1085" s="5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8">
        <f t="shared" si="64"/>
        <v>0</v>
      </c>
      <c r="P1086" s="5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8">
        <f t="shared" si="64"/>
        <v>4</v>
      </c>
      <c r="P1087" s="5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8">
        <f t="shared" si="64"/>
        <v>1</v>
      </c>
      <c r="P1088" s="5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8">
        <f t="shared" si="64"/>
        <v>0</v>
      </c>
      <c r="P1089" s="57" t="e">
        <f t="shared" si="65"/>
        <v>#DIV/0!</v>
      </c>
      <c r="Q1089" t="s">
        <v>8333</v>
      </c>
      <c r="R1089" t="s">
        <v>8334</v>
      </c>
      <c r="S1089" s="12">
        <f t="shared" si="66"/>
        <v>41775.713969907403</v>
      </c>
      <c r="T1089" s="12">
        <f t="shared" si="67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8">
        <f t="shared" si="64"/>
        <v>15</v>
      </c>
      <c r="P1090" s="57">
        <f t="shared" si="65"/>
        <v>43.419999999999995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8">
        <f t="shared" ref="O1091:O1154" si="68">ROUNDUP((E1091/D1091)*100,0)</f>
        <v>8</v>
      </c>
      <c r="P1091" s="57">
        <f t="shared" si="65"/>
        <v>23.96</v>
      </c>
      <c r="Q1091" t="s">
        <v>8333</v>
      </c>
      <c r="R1091" t="s">
        <v>8334</v>
      </c>
      <c r="S1091" s="12">
        <f t="shared" si="66"/>
        <v>42151.189525462964</v>
      </c>
      <c r="T1091" s="12">
        <f t="shared" si="67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8">
        <f t="shared" si="68"/>
        <v>1</v>
      </c>
      <c r="P1092" s="57">
        <f t="shared" ref="P1092:P1155" si="69">ROUNDUP(E1092/L1092,2)</f>
        <v>5</v>
      </c>
      <c r="Q1092" t="s">
        <v>8333</v>
      </c>
      <c r="R1092" t="s">
        <v>8334</v>
      </c>
      <c r="S1092" s="12">
        <f t="shared" ref="S1092:S1155" si="70">(J1092/86400)+25569</f>
        <v>42123.185798611114</v>
      </c>
      <c r="T1092" s="12">
        <f t="shared" ref="T1092:T1155" si="71">(I1092/86400)+25569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8">
        <f t="shared" si="68"/>
        <v>13</v>
      </c>
      <c r="P1093" s="5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8">
        <f t="shared" si="68"/>
        <v>2</v>
      </c>
      <c r="P1094" s="5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8">
        <f t="shared" si="68"/>
        <v>15</v>
      </c>
      <c r="P1095" s="57">
        <f t="shared" si="69"/>
        <v>10.57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8">
        <f t="shared" si="68"/>
        <v>19</v>
      </c>
      <c r="P1096" s="57">
        <f t="shared" si="69"/>
        <v>122.01</v>
      </c>
      <c r="Q1096" t="s">
        <v>8333</v>
      </c>
      <c r="R1096" t="s">
        <v>8334</v>
      </c>
      <c r="S1096" s="12">
        <f t="shared" si="70"/>
        <v>40795.71334490741</v>
      </c>
      <c r="T1096" s="12">
        <f t="shared" si="71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8">
        <f t="shared" si="68"/>
        <v>6</v>
      </c>
      <c r="P1097" s="57">
        <f t="shared" si="69"/>
        <v>267.81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8">
        <f t="shared" si="68"/>
        <v>18</v>
      </c>
      <c r="P1098" s="57">
        <f t="shared" si="69"/>
        <v>74.210000000000008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8">
        <f t="shared" si="68"/>
        <v>1</v>
      </c>
      <c r="P1099" s="57">
        <f t="shared" si="69"/>
        <v>6.72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8">
        <f t="shared" si="68"/>
        <v>8</v>
      </c>
      <c r="P1100" s="57">
        <f t="shared" si="69"/>
        <v>81.960000000000008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8">
        <f t="shared" si="68"/>
        <v>1</v>
      </c>
      <c r="P1101" s="5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8">
        <f t="shared" si="68"/>
        <v>3</v>
      </c>
      <c r="P1102" s="5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8">
        <f t="shared" si="68"/>
        <v>1</v>
      </c>
      <c r="P1103" s="57">
        <f t="shared" si="69"/>
        <v>6.84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8">
        <f t="shared" si="68"/>
        <v>6</v>
      </c>
      <c r="P1104" s="57">
        <f t="shared" si="69"/>
        <v>17.71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8">
        <f t="shared" si="68"/>
        <v>2</v>
      </c>
      <c r="P1105" s="5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8">
        <f t="shared" si="68"/>
        <v>5</v>
      </c>
      <c r="P1106" s="57">
        <f t="shared" si="69"/>
        <v>80.300000000000011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8">
        <f t="shared" si="68"/>
        <v>1</v>
      </c>
      <c r="P1107" s="5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8">
        <f t="shared" si="68"/>
        <v>42</v>
      </c>
      <c r="P1108" s="57">
        <f t="shared" si="69"/>
        <v>23.580000000000002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8">
        <f t="shared" si="68"/>
        <v>0</v>
      </c>
      <c r="P1109" s="5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8">
        <f t="shared" si="68"/>
        <v>3</v>
      </c>
      <c r="P1110" s="57">
        <f t="shared" si="69"/>
        <v>34.89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8">
        <f t="shared" si="68"/>
        <v>1</v>
      </c>
      <c r="P1111" s="5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8">
        <f t="shared" si="68"/>
        <v>1</v>
      </c>
      <c r="P1112" s="57">
        <f t="shared" si="69"/>
        <v>23.19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8">
        <f t="shared" si="68"/>
        <v>1</v>
      </c>
      <c r="P1113" s="57">
        <f t="shared" si="69"/>
        <v>1</v>
      </c>
      <c r="Q1113" t="s">
        <v>8333</v>
      </c>
      <c r="R1113" t="s">
        <v>8334</v>
      </c>
      <c r="S1113" s="12">
        <f t="shared" si="70"/>
        <v>42347.203587962962</v>
      </c>
      <c r="T1113" s="12">
        <f t="shared" si="71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8">
        <f t="shared" si="68"/>
        <v>36</v>
      </c>
      <c r="P1114" s="57">
        <f t="shared" si="69"/>
        <v>100.24000000000001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8">
        <f t="shared" si="68"/>
        <v>1</v>
      </c>
      <c r="P1115" s="5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8">
        <f t="shared" si="68"/>
        <v>1</v>
      </c>
      <c r="P1116" s="57">
        <f t="shared" si="69"/>
        <v>3.34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8">
        <f t="shared" si="68"/>
        <v>1</v>
      </c>
      <c r="P1117" s="5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8">
        <f t="shared" si="68"/>
        <v>1</v>
      </c>
      <c r="P1118" s="57">
        <f t="shared" si="69"/>
        <v>17.860000000000003</v>
      </c>
      <c r="Q1118" t="s">
        <v>8333</v>
      </c>
      <c r="R1118" t="s">
        <v>8334</v>
      </c>
      <c r="S1118" s="12">
        <f t="shared" si="70"/>
        <v>41009.847314814819</v>
      </c>
      <c r="T1118" s="12">
        <f t="shared" si="71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8">
        <f t="shared" si="68"/>
        <v>9</v>
      </c>
      <c r="P1119" s="57">
        <f t="shared" si="69"/>
        <v>10.379999999999999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8">
        <f t="shared" si="68"/>
        <v>3</v>
      </c>
      <c r="P1120" s="57">
        <f t="shared" si="69"/>
        <v>36.339999999999996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8">
        <f t="shared" si="68"/>
        <v>1</v>
      </c>
      <c r="P1121" s="5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8">
        <f t="shared" si="68"/>
        <v>0</v>
      </c>
      <c r="P1122" s="5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8">
        <f t="shared" si="68"/>
        <v>1</v>
      </c>
      <c r="P1123" s="5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8">
        <f t="shared" si="68"/>
        <v>0</v>
      </c>
      <c r="P1124" s="5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8">
        <f t="shared" si="68"/>
        <v>1</v>
      </c>
      <c r="P1125" s="57">
        <f t="shared" si="69"/>
        <v>3.67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8">
        <f t="shared" si="68"/>
        <v>1</v>
      </c>
      <c r="P1126" s="57">
        <f t="shared" si="69"/>
        <v>60.72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8">
        <f t="shared" si="68"/>
        <v>0</v>
      </c>
      <c r="P1127" s="5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8">
        <f t="shared" si="68"/>
        <v>1</v>
      </c>
      <c r="P1128" s="57">
        <f t="shared" si="69"/>
        <v>5</v>
      </c>
      <c r="Q1128" t="s">
        <v>8333</v>
      </c>
      <c r="R1128" t="s">
        <v>8335</v>
      </c>
      <c r="S1128" s="12">
        <f t="shared" si="70"/>
        <v>42535.327476851853</v>
      </c>
      <c r="T1128" s="12">
        <f t="shared" si="71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8">
        <f t="shared" si="68"/>
        <v>2</v>
      </c>
      <c r="P1129" s="57">
        <f t="shared" si="69"/>
        <v>25.44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8">
        <f t="shared" si="68"/>
        <v>1</v>
      </c>
      <c r="P1130" s="5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8">
        <f t="shared" si="68"/>
        <v>1</v>
      </c>
      <c r="P1131" s="5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8">
        <f t="shared" si="68"/>
        <v>1</v>
      </c>
      <c r="P1132" s="57">
        <f t="shared" si="69"/>
        <v>3.67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8">
        <f t="shared" si="68"/>
        <v>0</v>
      </c>
      <c r="P1133" s="5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8">
        <f t="shared" si="68"/>
        <v>15</v>
      </c>
      <c r="P1134" s="57">
        <f t="shared" si="69"/>
        <v>110.62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8">
        <f t="shared" si="68"/>
        <v>1</v>
      </c>
      <c r="P1135" s="5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8">
        <f t="shared" si="68"/>
        <v>1</v>
      </c>
      <c r="P1136" s="5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8">
        <f t="shared" si="68"/>
        <v>5</v>
      </c>
      <c r="P1137" s="57">
        <f t="shared" si="69"/>
        <v>50</v>
      </c>
      <c r="Q1137" t="s">
        <v>8333</v>
      </c>
      <c r="R1137" t="s">
        <v>8335</v>
      </c>
      <c r="S1137" s="12">
        <f t="shared" si="70"/>
        <v>42558.98951388889</v>
      </c>
      <c r="T1137" s="12">
        <f t="shared" si="71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8">
        <f t="shared" si="68"/>
        <v>7</v>
      </c>
      <c r="P1138" s="57">
        <f t="shared" si="69"/>
        <v>45</v>
      </c>
      <c r="Q1138" t="s">
        <v>8333</v>
      </c>
      <c r="R1138" t="s">
        <v>8335</v>
      </c>
      <c r="S1138" s="12">
        <f t="shared" si="70"/>
        <v>42327.671631944446</v>
      </c>
      <c r="T1138" s="12">
        <f t="shared" si="71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8">
        <f t="shared" si="68"/>
        <v>40</v>
      </c>
      <c r="P1139" s="57">
        <f t="shared" si="69"/>
        <v>253.20999999999998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8">
        <f t="shared" si="68"/>
        <v>1</v>
      </c>
      <c r="P1140" s="5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8">
        <f t="shared" si="68"/>
        <v>1</v>
      </c>
      <c r="P1141" s="57">
        <f t="shared" si="69"/>
        <v>5</v>
      </c>
      <c r="Q1141" t="s">
        <v>8333</v>
      </c>
      <c r="R1141" t="s">
        <v>8335</v>
      </c>
      <c r="S1141" s="12">
        <f t="shared" si="70"/>
        <v>41975.34752314815</v>
      </c>
      <c r="T1141" s="12">
        <f t="shared" si="71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8">
        <f t="shared" si="68"/>
        <v>0</v>
      </c>
      <c r="P1142" s="5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8">
        <f t="shared" si="68"/>
        <v>0</v>
      </c>
      <c r="P1143" s="5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8">
        <f t="shared" si="68"/>
        <v>0</v>
      </c>
      <c r="P1144" s="57" t="e">
        <f t="shared" si="69"/>
        <v>#DIV/0!</v>
      </c>
      <c r="Q1144" t="s">
        <v>8333</v>
      </c>
      <c r="R1144" t="s">
        <v>8335</v>
      </c>
      <c r="S1144" s="12">
        <f t="shared" si="70"/>
        <v>42022.006099537037</v>
      </c>
      <c r="T1144" s="12">
        <f t="shared" si="71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8">
        <f t="shared" si="68"/>
        <v>1</v>
      </c>
      <c r="P1145" s="5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8">
        <f t="shared" si="68"/>
        <v>0</v>
      </c>
      <c r="P1146" s="5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8">
        <f t="shared" si="68"/>
        <v>1</v>
      </c>
      <c r="P1147" s="57">
        <f t="shared" si="69"/>
        <v>100</v>
      </c>
      <c r="Q1147" t="s">
        <v>8336</v>
      </c>
      <c r="R1147" t="s">
        <v>8337</v>
      </c>
      <c r="S1147" s="12">
        <f t="shared" si="70"/>
        <v>41854.74759259259</v>
      </c>
      <c r="T1147" s="12">
        <f t="shared" si="71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8">
        <f t="shared" si="68"/>
        <v>9</v>
      </c>
      <c r="P1148" s="57">
        <f t="shared" si="69"/>
        <v>44.169999999999995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8">
        <f t="shared" si="68"/>
        <v>0</v>
      </c>
      <c r="P1149" s="5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8">
        <f t="shared" si="68"/>
        <v>1</v>
      </c>
      <c r="P1150" s="57">
        <f t="shared" si="69"/>
        <v>24.34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8">
        <f t="shared" si="68"/>
        <v>1</v>
      </c>
      <c r="P1151" s="5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8">
        <f t="shared" si="68"/>
        <v>11</v>
      </c>
      <c r="P1152" s="5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8">
        <f t="shared" si="68"/>
        <v>0</v>
      </c>
      <c r="P1153" s="57" t="e">
        <f t="shared" si="69"/>
        <v>#DIV/0!</v>
      </c>
      <c r="Q1153" t="s">
        <v>8336</v>
      </c>
      <c r="R1153" t="s">
        <v>8337</v>
      </c>
      <c r="S1153" s="12">
        <f t="shared" si="70"/>
        <v>42224.102581018524</v>
      </c>
      <c r="T1153" s="12">
        <f t="shared" si="71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8">
        <f t="shared" si="68"/>
        <v>6</v>
      </c>
      <c r="P1154" s="57">
        <f t="shared" si="69"/>
        <v>60.739999999999995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8">
        <f t="shared" ref="O1155:O1218" si="72">ROUNDUP((E1155/D1155)*100,0)</f>
        <v>1</v>
      </c>
      <c r="P1155" s="57">
        <f t="shared" si="69"/>
        <v>50</v>
      </c>
      <c r="Q1155" t="s">
        <v>8336</v>
      </c>
      <c r="R1155" t="s">
        <v>8337</v>
      </c>
      <c r="S1155" s="12">
        <f t="shared" si="70"/>
        <v>42143.714178240742</v>
      </c>
      <c r="T1155" s="12">
        <f t="shared" si="71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8">
        <f t="shared" si="72"/>
        <v>7</v>
      </c>
      <c r="P1156" s="57">
        <f t="shared" ref="P1156:P1219" si="73">ROUNDUP(E1156/L1156,2)</f>
        <v>108.34</v>
      </c>
      <c r="Q1156" t="s">
        <v>8336</v>
      </c>
      <c r="R1156" t="s">
        <v>8337</v>
      </c>
      <c r="S1156" s="12">
        <f t="shared" ref="S1156:S1219" si="74">(J1156/86400)+25569</f>
        <v>42223.108865740738</v>
      </c>
      <c r="T1156" s="12">
        <f t="shared" ref="T1156:T1219" si="75">(I1156/86400)+25569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8">
        <f t="shared" si="72"/>
        <v>1</v>
      </c>
      <c r="P1157" s="5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8">
        <f t="shared" si="72"/>
        <v>0</v>
      </c>
      <c r="P1158" s="5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8">
        <f t="shared" si="72"/>
        <v>2</v>
      </c>
      <c r="P1159" s="57">
        <f t="shared" si="73"/>
        <v>50.339999999999996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8">
        <f t="shared" si="72"/>
        <v>1</v>
      </c>
      <c r="P1160" s="57">
        <f t="shared" si="73"/>
        <v>11.67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8">
        <f t="shared" si="72"/>
        <v>0</v>
      </c>
      <c r="P1161" s="5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8">
        <f t="shared" si="72"/>
        <v>4</v>
      </c>
      <c r="P1162" s="57">
        <f t="shared" si="73"/>
        <v>60.79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8">
        <f t="shared" si="72"/>
        <v>0</v>
      </c>
      <c r="P1163" s="5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8">
        <f t="shared" si="72"/>
        <v>1</v>
      </c>
      <c r="P1164" s="5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8">
        <f t="shared" si="72"/>
        <v>0</v>
      </c>
      <c r="P1165" s="5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8">
        <f t="shared" si="72"/>
        <v>0</v>
      </c>
      <c r="P1166" s="5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8">
        <f t="shared" si="72"/>
        <v>21</v>
      </c>
      <c r="P1167" s="57">
        <f t="shared" si="73"/>
        <v>82.82</v>
      </c>
      <c r="Q1167" t="s">
        <v>8336</v>
      </c>
      <c r="R1167" t="s">
        <v>8337</v>
      </c>
      <c r="S1167" s="12">
        <f t="shared" si="74"/>
        <v>41792.214467592596</v>
      </c>
      <c r="T1167" s="12">
        <f t="shared" si="75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8">
        <f t="shared" si="72"/>
        <v>20</v>
      </c>
      <c r="P1168" s="57">
        <f t="shared" si="73"/>
        <v>358.88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8">
        <f t="shared" si="72"/>
        <v>2</v>
      </c>
      <c r="P1169" s="57">
        <f t="shared" si="73"/>
        <v>61.19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8">
        <f t="shared" si="72"/>
        <v>6</v>
      </c>
      <c r="P1170" s="5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8">
        <f t="shared" si="72"/>
        <v>1</v>
      </c>
      <c r="P1171" s="57">
        <f t="shared" si="73"/>
        <v>5.67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8">
        <f t="shared" si="72"/>
        <v>1</v>
      </c>
      <c r="P1172" s="5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8">
        <f t="shared" si="72"/>
        <v>1</v>
      </c>
      <c r="P1173" s="5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8">
        <f t="shared" si="72"/>
        <v>0</v>
      </c>
      <c r="P1174" s="57" t="e">
        <f t="shared" si="73"/>
        <v>#DIV/0!</v>
      </c>
      <c r="Q1174" t="s">
        <v>8336</v>
      </c>
      <c r="R1174" t="s">
        <v>8337</v>
      </c>
      <c r="S1174" s="12">
        <f t="shared" si="74"/>
        <v>41841.682314814811</v>
      </c>
      <c r="T1174" s="12">
        <f t="shared" si="75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8">
        <f t="shared" si="72"/>
        <v>1</v>
      </c>
      <c r="P1175" s="5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8">
        <f t="shared" si="72"/>
        <v>6</v>
      </c>
      <c r="P1176" s="57">
        <f t="shared" si="73"/>
        <v>46.64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8">
        <f t="shared" si="72"/>
        <v>3</v>
      </c>
      <c r="P1177" s="5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8">
        <f t="shared" si="72"/>
        <v>1</v>
      </c>
      <c r="P1178" s="5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8">
        <f t="shared" si="72"/>
        <v>0</v>
      </c>
      <c r="P1179" s="5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8">
        <f t="shared" si="72"/>
        <v>1</v>
      </c>
      <c r="P1180" s="5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8">
        <f t="shared" si="72"/>
        <v>6</v>
      </c>
      <c r="P1181" s="5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8">
        <f t="shared" si="72"/>
        <v>12</v>
      </c>
      <c r="P1182" s="57">
        <f t="shared" si="73"/>
        <v>69.12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8">
        <f t="shared" si="72"/>
        <v>1</v>
      </c>
      <c r="P1183" s="57">
        <f t="shared" si="73"/>
        <v>1.34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8">
        <f t="shared" si="72"/>
        <v>5</v>
      </c>
      <c r="P1184" s="5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8">
        <f t="shared" si="72"/>
        <v>4</v>
      </c>
      <c r="P1185" s="57">
        <f t="shared" si="73"/>
        <v>33.339999999999996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8">
        <f t="shared" si="72"/>
        <v>105</v>
      </c>
      <c r="P1186" s="57">
        <f t="shared" si="73"/>
        <v>61.57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8">
        <f t="shared" si="72"/>
        <v>106</v>
      </c>
      <c r="P1187" s="57">
        <f t="shared" si="73"/>
        <v>118.74000000000001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8">
        <f t="shared" si="72"/>
        <v>107</v>
      </c>
      <c r="P1188" s="57">
        <f t="shared" si="73"/>
        <v>65.09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8">
        <f t="shared" si="72"/>
        <v>105</v>
      </c>
      <c r="P1189" s="57">
        <f t="shared" si="73"/>
        <v>130.16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8">
        <f t="shared" si="72"/>
        <v>161</v>
      </c>
      <c r="P1190" s="57">
        <f t="shared" si="73"/>
        <v>37.78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8">
        <f t="shared" si="72"/>
        <v>108</v>
      </c>
      <c r="P1191" s="57">
        <f t="shared" si="73"/>
        <v>112.80000000000001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8">
        <f t="shared" si="72"/>
        <v>135</v>
      </c>
      <c r="P1192" s="57">
        <f t="shared" si="73"/>
        <v>51.93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8">
        <f t="shared" si="72"/>
        <v>110</v>
      </c>
      <c r="P1193" s="57">
        <f t="shared" si="73"/>
        <v>89.25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8">
        <f t="shared" si="72"/>
        <v>290</v>
      </c>
      <c r="P1194" s="57">
        <f t="shared" si="73"/>
        <v>19.34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8">
        <f t="shared" si="72"/>
        <v>104</v>
      </c>
      <c r="P1195" s="57">
        <f t="shared" si="73"/>
        <v>79.97</v>
      </c>
      <c r="Q1195" t="s">
        <v>8338</v>
      </c>
      <c r="R1195" t="s">
        <v>8339</v>
      </c>
      <c r="S1195" s="12">
        <f t="shared" si="74"/>
        <v>42409.776076388887</v>
      </c>
      <c r="T1195" s="12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8">
        <f t="shared" si="72"/>
        <v>323</v>
      </c>
      <c r="P1196" s="57">
        <f t="shared" si="73"/>
        <v>56.419999999999995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8">
        <f t="shared" si="72"/>
        <v>135</v>
      </c>
      <c r="P1197" s="57">
        <f t="shared" si="73"/>
        <v>79.42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8">
        <f t="shared" si="72"/>
        <v>270</v>
      </c>
      <c r="P1198" s="57">
        <f t="shared" si="73"/>
        <v>76.440000000000012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8">
        <f t="shared" si="72"/>
        <v>254</v>
      </c>
      <c r="P1199" s="5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8">
        <f t="shared" si="72"/>
        <v>261</v>
      </c>
      <c r="P1200" s="57">
        <f t="shared" si="73"/>
        <v>54.62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8">
        <f t="shared" si="72"/>
        <v>102</v>
      </c>
      <c r="P1201" s="57">
        <f t="shared" si="73"/>
        <v>299.23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8">
        <f t="shared" si="72"/>
        <v>126</v>
      </c>
      <c r="P1202" s="57">
        <f t="shared" si="73"/>
        <v>58.54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8">
        <f t="shared" si="72"/>
        <v>103</v>
      </c>
      <c r="P1203" s="57">
        <f t="shared" si="73"/>
        <v>55.379999999999995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8">
        <f t="shared" si="72"/>
        <v>200</v>
      </c>
      <c r="P1204" s="57">
        <f t="shared" si="73"/>
        <v>183.81</v>
      </c>
      <c r="Q1204" t="s">
        <v>8338</v>
      </c>
      <c r="R1204" t="s">
        <v>8339</v>
      </c>
      <c r="S1204" s="12">
        <f t="shared" si="74"/>
        <v>42152.288819444446</v>
      </c>
      <c r="T1204" s="12">
        <f t="shared" si="75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8">
        <f t="shared" si="72"/>
        <v>103</v>
      </c>
      <c r="P1205" s="57">
        <f t="shared" si="73"/>
        <v>165.35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8">
        <f t="shared" si="72"/>
        <v>103</v>
      </c>
      <c r="P1206" s="57">
        <f t="shared" si="73"/>
        <v>234.79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8">
        <f t="shared" si="72"/>
        <v>101</v>
      </c>
      <c r="P1207" s="57">
        <f t="shared" si="73"/>
        <v>211.48999999999998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8">
        <f t="shared" si="72"/>
        <v>115</v>
      </c>
      <c r="P1208" s="57">
        <f t="shared" si="73"/>
        <v>32.35</v>
      </c>
      <c r="Q1208" t="s">
        <v>8338</v>
      </c>
      <c r="R1208" t="s">
        <v>8339</v>
      </c>
      <c r="S1208" s="12">
        <f t="shared" si="74"/>
        <v>42772.776076388887</v>
      </c>
      <c r="T1208" s="12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8">
        <f t="shared" si="72"/>
        <v>105</v>
      </c>
      <c r="P1209" s="57">
        <f t="shared" si="73"/>
        <v>123.38000000000001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8">
        <f t="shared" si="72"/>
        <v>156</v>
      </c>
      <c r="P1210" s="57">
        <f t="shared" si="73"/>
        <v>207.07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8">
        <f t="shared" si="72"/>
        <v>106</v>
      </c>
      <c r="P1211" s="57">
        <f t="shared" si="73"/>
        <v>138.26999999999998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8">
        <f t="shared" si="72"/>
        <v>255</v>
      </c>
      <c r="P1212" s="57">
        <f t="shared" si="73"/>
        <v>493.82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8">
        <f t="shared" si="72"/>
        <v>102</v>
      </c>
      <c r="P1213" s="5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8">
        <f t="shared" si="72"/>
        <v>130</v>
      </c>
      <c r="P1214" s="57">
        <f t="shared" si="73"/>
        <v>38.869999999999997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8">
        <f t="shared" si="72"/>
        <v>103</v>
      </c>
      <c r="P1215" s="57">
        <f t="shared" si="73"/>
        <v>61.53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8">
        <f t="shared" si="72"/>
        <v>132</v>
      </c>
      <c r="P1216" s="5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8">
        <f t="shared" si="72"/>
        <v>787</v>
      </c>
      <c r="P1217" s="57">
        <f t="shared" si="73"/>
        <v>71.600000000000009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8">
        <f t="shared" si="72"/>
        <v>146</v>
      </c>
      <c r="P1218" s="57">
        <f t="shared" si="73"/>
        <v>91.89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8">
        <f t="shared" ref="O1219:O1282" si="76">ROUNDUP((E1219/D1219)*100,0)</f>
        <v>103</v>
      </c>
      <c r="P1219" s="57">
        <f t="shared" si="73"/>
        <v>148.57999999999998</v>
      </c>
      <c r="Q1219" t="s">
        <v>8338</v>
      </c>
      <c r="R1219" t="s">
        <v>8339</v>
      </c>
      <c r="S1219" s="12">
        <f t="shared" si="74"/>
        <v>42535.809490740736</v>
      </c>
      <c r="T1219" s="12">
        <f t="shared" si="75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8">
        <f t="shared" si="76"/>
        <v>173</v>
      </c>
      <c r="P1220" s="57">
        <f t="shared" ref="P1220:P1283" si="77">ROUNDUP(E1220/L1220,2)</f>
        <v>174.22</v>
      </c>
      <c r="Q1220" t="s">
        <v>8338</v>
      </c>
      <c r="R1220" t="s">
        <v>8339</v>
      </c>
      <c r="S1220" s="12">
        <f t="shared" ref="S1220:S1283" si="78">(J1220/86400)+25569</f>
        <v>42278.662037037036</v>
      </c>
      <c r="T1220" s="12">
        <f t="shared" ref="T1220:T1283" si="79">(I1220/86400)+25569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8">
        <f t="shared" si="76"/>
        <v>160</v>
      </c>
      <c r="P1221" s="57">
        <f t="shared" si="77"/>
        <v>102.87</v>
      </c>
      <c r="Q1221" t="s">
        <v>8338</v>
      </c>
      <c r="R1221" t="s">
        <v>8339</v>
      </c>
      <c r="S1221" s="12">
        <f t="shared" si="78"/>
        <v>42633.461956018524</v>
      </c>
      <c r="T1221" s="12">
        <f t="shared" si="7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8">
        <f t="shared" si="76"/>
        <v>104</v>
      </c>
      <c r="P1222" s="57">
        <f t="shared" si="77"/>
        <v>111.18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8">
        <f t="shared" si="76"/>
        <v>112</v>
      </c>
      <c r="P1223" s="57">
        <f t="shared" si="77"/>
        <v>23.8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8">
        <f t="shared" si="76"/>
        <v>281</v>
      </c>
      <c r="P1224" s="57">
        <f t="shared" si="77"/>
        <v>81.27000000000001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8">
        <f t="shared" si="76"/>
        <v>113</v>
      </c>
      <c r="P1225" s="57">
        <f t="shared" si="77"/>
        <v>116.22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8">
        <f t="shared" si="76"/>
        <v>8</v>
      </c>
      <c r="P1226" s="57">
        <f t="shared" si="77"/>
        <v>58.89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8">
        <f t="shared" si="76"/>
        <v>5</v>
      </c>
      <c r="P1227" s="5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8">
        <f t="shared" si="76"/>
        <v>4</v>
      </c>
      <c r="P1228" s="57">
        <f t="shared" si="77"/>
        <v>48.43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8">
        <f t="shared" si="76"/>
        <v>0</v>
      </c>
      <c r="P1229" s="5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8">
        <f t="shared" si="76"/>
        <v>30</v>
      </c>
      <c r="P1230" s="57">
        <f t="shared" si="77"/>
        <v>61.05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8">
        <f t="shared" si="76"/>
        <v>1</v>
      </c>
      <c r="P1231" s="5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8">
        <f t="shared" si="76"/>
        <v>0</v>
      </c>
      <c r="P1232" s="5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8">
        <f t="shared" si="76"/>
        <v>0</v>
      </c>
      <c r="P1233" s="5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8">
        <f t="shared" si="76"/>
        <v>1</v>
      </c>
      <c r="P1234" s="57">
        <f t="shared" si="77"/>
        <v>40</v>
      </c>
      <c r="Q1234" t="s">
        <v>8325</v>
      </c>
      <c r="R1234" t="s">
        <v>8340</v>
      </c>
      <c r="S1234" s="12">
        <f t="shared" si="78"/>
        <v>41506.848032407404</v>
      </c>
      <c r="T1234" s="12">
        <f t="shared" si="7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8">
        <f t="shared" si="76"/>
        <v>12</v>
      </c>
      <c r="P1235" s="57">
        <f t="shared" si="77"/>
        <v>19.34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8">
        <f t="shared" si="76"/>
        <v>0</v>
      </c>
      <c r="P1236" s="5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8">
        <f t="shared" si="76"/>
        <v>3</v>
      </c>
      <c r="P1237" s="5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8">
        <f t="shared" si="76"/>
        <v>0</v>
      </c>
      <c r="P1238" s="5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8">
        <f t="shared" si="76"/>
        <v>0</v>
      </c>
      <c r="P1239" s="5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8">
        <f t="shared" si="76"/>
        <v>18</v>
      </c>
      <c r="P1240" s="57">
        <f t="shared" si="77"/>
        <v>59.339999999999996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8">
        <f t="shared" si="76"/>
        <v>0</v>
      </c>
      <c r="P1241" s="5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8">
        <f t="shared" si="76"/>
        <v>4</v>
      </c>
      <c r="P1242" s="57">
        <f t="shared" si="77"/>
        <v>30.130000000000003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8">
        <f t="shared" si="76"/>
        <v>51</v>
      </c>
      <c r="P1243" s="57">
        <f t="shared" si="77"/>
        <v>74.62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8">
        <f t="shared" si="76"/>
        <v>1</v>
      </c>
      <c r="P1244" s="5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8">
        <f t="shared" si="76"/>
        <v>15</v>
      </c>
      <c r="P1245" s="5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8">
        <f t="shared" si="76"/>
        <v>104</v>
      </c>
      <c r="P1246" s="57">
        <f t="shared" si="77"/>
        <v>46.14</v>
      </c>
      <c r="Q1246" t="s">
        <v>8325</v>
      </c>
      <c r="R1246" t="s">
        <v>8326</v>
      </c>
      <c r="S1246" s="12">
        <f t="shared" si="78"/>
        <v>41355.825497685189</v>
      </c>
      <c r="T1246" s="12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8">
        <f t="shared" si="76"/>
        <v>121</v>
      </c>
      <c r="P1247" s="57">
        <f t="shared" si="77"/>
        <v>141.47999999999999</v>
      </c>
      <c r="Q1247" t="s">
        <v>8325</v>
      </c>
      <c r="R1247" t="s">
        <v>8326</v>
      </c>
      <c r="S1247" s="12">
        <f t="shared" si="78"/>
        <v>41774.59993055556</v>
      </c>
      <c r="T1247" s="12">
        <f t="shared" si="7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8">
        <f t="shared" si="76"/>
        <v>117</v>
      </c>
      <c r="P1248" s="57">
        <f t="shared" si="77"/>
        <v>75.490000000000009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8">
        <f t="shared" si="76"/>
        <v>123</v>
      </c>
      <c r="P1249" s="5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8">
        <f t="shared" si="76"/>
        <v>152</v>
      </c>
      <c r="P1250" s="57">
        <f t="shared" si="77"/>
        <v>64.260000000000005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8">
        <f t="shared" si="76"/>
        <v>105</v>
      </c>
      <c r="P1251" s="57">
        <f t="shared" si="77"/>
        <v>64.47</v>
      </c>
      <c r="Q1251" t="s">
        <v>8325</v>
      </c>
      <c r="R1251" t="s">
        <v>8326</v>
      </c>
      <c r="S1251" s="12">
        <f t="shared" si="78"/>
        <v>41067.740868055553</v>
      </c>
      <c r="T1251" s="12">
        <f t="shared" si="7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8">
        <f t="shared" si="76"/>
        <v>201</v>
      </c>
      <c r="P1252" s="57">
        <f t="shared" si="77"/>
        <v>118.21000000000001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8">
        <f t="shared" si="76"/>
        <v>102</v>
      </c>
      <c r="P1253" s="57">
        <f t="shared" si="77"/>
        <v>82.550000000000011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8">
        <f t="shared" si="76"/>
        <v>138</v>
      </c>
      <c r="P1254" s="57">
        <f t="shared" si="77"/>
        <v>34.18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8">
        <f t="shared" si="76"/>
        <v>303834</v>
      </c>
      <c r="P1255" s="57">
        <f t="shared" si="77"/>
        <v>42.739999999999995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8">
        <f t="shared" si="76"/>
        <v>199</v>
      </c>
      <c r="P1256" s="57">
        <f t="shared" si="77"/>
        <v>94.490000000000009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8">
        <f t="shared" si="76"/>
        <v>203</v>
      </c>
      <c r="P1257" s="57">
        <f t="shared" si="77"/>
        <v>55.699999999999996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8">
        <f t="shared" si="76"/>
        <v>118</v>
      </c>
      <c r="P1258" s="57">
        <f t="shared" si="77"/>
        <v>98.04</v>
      </c>
      <c r="Q1258" t="s">
        <v>8325</v>
      </c>
      <c r="R1258" t="s">
        <v>8326</v>
      </c>
      <c r="S1258" s="12">
        <f t="shared" si="78"/>
        <v>40921.919340277775</v>
      </c>
      <c r="T1258" s="12">
        <f t="shared" si="7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8">
        <f t="shared" si="76"/>
        <v>295</v>
      </c>
      <c r="P1259" s="57">
        <f t="shared" si="77"/>
        <v>92.11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8">
        <f t="shared" si="76"/>
        <v>214</v>
      </c>
      <c r="P1260" s="57">
        <f t="shared" si="77"/>
        <v>38.18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8">
        <f t="shared" si="76"/>
        <v>105</v>
      </c>
      <c r="P1261" s="57">
        <f t="shared" si="77"/>
        <v>27.150000000000002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8">
        <f t="shared" si="76"/>
        <v>114</v>
      </c>
      <c r="P1262" s="57">
        <f t="shared" si="77"/>
        <v>50.69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8">
        <f t="shared" si="76"/>
        <v>102</v>
      </c>
      <c r="P1263" s="57">
        <f t="shared" si="77"/>
        <v>38.949999999999996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8">
        <f t="shared" si="76"/>
        <v>126</v>
      </c>
      <c r="P1264" s="57">
        <f t="shared" si="77"/>
        <v>77.64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8">
        <f t="shared" si="76"/>
        <v>119</v>
      </c>
      <c r="P1265" s="57">
        <f t="shared" si="77"/>
        <v>43.54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8">
        <f t="shared" si="76"/>
        <v>167</v>
      </c>
      <c r="P1266" s="57">
        <f t="shared" si="77"/>
        <v>31.830000000000002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8">
        <f t="shared" si="76"/>
        <v>120</v>
      </c>
      <c r="P1267" s="57">
        <f t="shared" si="77"/>
        <v>63.19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8">
        <f t="shared" si="76"/>
        <v>101</v>
      </c>
      <c r="P1268" s="5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8">
        <f t="shared" si="76"/>
        <v>102</v>
      </c>
      <c r="P1269" s="57">
        <f t="shared" si="77"/>
        <v>140.85999999999999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8">
        <f t="shared" si="76"/>
        <v>117</v>
      </c>
      <c r="P1270" s="57">
        <f t="shared" si="77"/>
        <v>76.930000000000007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8">
        <f t="shared" si="76"/>
        <v>109</v>
      </c>
      <c r="P1271" s="57">
        <f t="shared" si="77"/>
        <v>99.160000000000011</v>
      </c>
      <c r="Q1271" t="s">
        <v>8325</v>
      </c>
      <c r="R1271" t="s">
        <v>8326</v>
      </c>
      <c r="S1271" s="12">
        <f t="shared" si="78"/>
        <v>42445.823055555556</v>
      </c>
      <c r="T1271" s="12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8">
        <f t="shared" si="76"/>
        <v>115</v>
      </c>
      <c r="P1272" s="57">
        <f t="shared" si="77"/>
        <v>67.89</v>
      </c>
      <c r="Q1272" t="s">
        <v>8325</v>
      </c>
      <c r="R1272" t="s">
        <v>8326</v>
      </c>
      <c r="S1272" s="12">
        <f t="shared" si="78"/>
        <v>40933.85696759259</v>
      </c>
      <c r="T1272" s="12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8">
        <f t="shared" si="76"/>
        <v>102</v>
      </c>
      <c r="P1273" s="57">
        <f t="shared" si="77"/>
        <v>246.29999999999998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8">
        <f t="shared" si="76"/>
        <v>106</v>
      </c>
      <c r="P1274" s="57">
        <f t="shared" si="77"/>
        <v>189.29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8">
        <f t="shared" si="76"/>
        <v>104</v>
      </c>
      <c r="P1275" s="57">
        <f t="shared" si="77"/>
        <v>76.67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8">
        <f t="shared" si="76"/>
        <v>155</v>
      </c>
      <c r="P1276" s="57">
        <f t="shared" si="77"/>
        <v>82.97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8">
        <f t="shared" si="76"/>
        <v>163</v>
      </c>
      <c r="P1277" s="57">
        <f t="shared" si="77"/>
        <v>62.53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8">
        <f t="shared" si="76"/>
        <v>105</v>
      </c>
      <c r="P1278" s="57">
        <f t="shared" si="77"/>
        <v>46.07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8">
        <f t="shared" si="76"/>
        <v>107</v>
      </c>
      <c r="P1279" s="57">
        <f t="shared" si="77"/>
        <v>38.549999999999997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8">
        <f t="shared" si="76"/>
        <v>155</v>
      </c>
      <c r="P1280" s="57">
        <f t="shared" si="77"/>
        <v>53.01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8">
        <f t="shared" si="76"/>
        <v>111</v>
      </c>
      <c r="P1281" s="57">
        <f t="shared" si="77"/>
        <v>73.36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8">
        <f t="shared" si="76"/>
        <v>111</v>
      </c>
      <c r="P1282" s="57">
        <f t="shared" si="77"/>
        <v>127.98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8">
        <f t="shared" ref="O1283:O1346" si="80">ROUNDUP((E1283/D1283)*100,0)</f>
        <v>111</v>
      </c>
      <c r="P1283" s="57">
        <f t="shared" si="77"/>
        <v>104.73</v>
      </c>
      <c r="Q1283" t="s">
        <v>8325</v>
      </c>
      <c r="R1283" t="s">
        <v>8326</v>
      </c>
      <c r="S1283" s="12">
        <f t="shared" si="78"/>
        <v>41463.743472222224</v>
      </c>
      <c r="T1283" s="12">
        <f t="shared" si="79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8">
        <f t="shared" si="80"/>
        <v>124</v>
      </c>
      <c r="P1284" s="57">
        <f t="shared" ref="P1284:P1347" si="81">ROUNDUP(E1284/L1284,2)</f>
        <v>67.680000000000007</v>
      </c>
      <c r="Q1284" t="s">
        <v>8325</v>
      </c>
      <c r="R1284" t="s">
        <v>8326</v>
      </c>
      <c r="S1284" s="12">
        <f t="shared" ref="S1284:S1347" si="82">(J1284/86400)+25569</f>
        <v>41586.475173611107</v>
      </c>
      <c r="T1284" s="12">
        <f t="shared" ref="T1284:T1347" si="83">(I1284/86400)+25569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8">
        <f t="shared" si="80"/>
        <v>212</v>
      </c>
      <c r="P1285" s="57">
        <f t="shared" si="81"/>
        <v>95.940000000000012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8">
        <f t="shared" si="80"/>
        <v>101</v>
      </c>
      <c r="P1286" s="57">
        <f t="shared" si="81"/>
        <v>65.17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8">
        <f t="shared" si="80"/>
        <v>102</v>
      </c>
      <c r="P1287" s="57">
        <f t="shared" si="81"/>
        <v>32.269999999999996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8">
        <f t="shared" si="80"/>
        <v>109</v>
      </c>
      <c r="P1288" s="5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8">
        <f t="shared" si="80"/>
        <v>242</v>
      </c>
      <c r="P1289" s="5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8">
        <f t="shared" si="80"/>
        <v>101</v>
      </c>
      <c r="P1290" s="57">
        <f t="shared" si="81"/>
        <v>65.87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8">
        <f t="shared" si="80"/>
        <v>126</v>
      </c>
      <c r="P1291" s="57">
        <f t="shared" si="81"/>
        <v>36.08</v>
      </c>
      <c r="Q1291" t="s">
        <v>8317</v>
      </c>
      <c r="R1291" t="s">
        <v>8318</v>
      </c>
      <c r="S1291" s="12">
        <f t="shared" si="82"/>
        <v>42709.134780092594</v>
      </c>
      <c r="T1291" s="12">
        <f t="shared" si="83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8">
        <f t="shared" si="80"/>
        <v>109</v>
      </c>
      <c r="P1292" s="57">
        <f t="shared" si="81"/>
        <v>44.19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8">
        <f t="shared" si="80"/>
        <v>146</v>
      </c>
      <c r="P1293" s="57">
        <f t="shared" si="81"/>
        <v>104.08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8">
        <f t="shared" si="80"/>
        <v>110</v>
      </c>
      <c r="P1294" s="57">
        <f t="shared" si="81"/>
        <v>35.97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8">
        <f t="shared" si="80"/>
        <v>103</v>
      </c>
      <c r="P1295" s="57">
        <f t="shared" si="81"/>
        <v>127.80000000000001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8">
        <f t="shared" si="80"/>
        <v>122</v>
      </c>
      <c r="P1296" s="57">
        <f t="shared" si="81"/>
        <v>27.73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8">
        <f t="shared" si="80"/>
        <v>102</v>
      </c>
      <c r="P1297" s="57">
        <f t="shared" si="81"/>
        <v>39.83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8">
        <f t="shared" si="80"/>
        <v>142</v>
      </c>
      <c r="P1298" s="57">
        <f t="shared" si="81"/>
        <v>52.18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8">
        <f t="shared" si="80"/>
        <v>110</v>
      </c>
      <c r="P1299" s="57">
        <f t="shared" si="81"/>
        <v>92.04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8">
        <f t="shared" si="80"/>
        <v>105</v>
      </c>
      <c r="P1300" s="57">
        <f t="shared" si="81"/>
        <v>63.43</v>
      </c>
      <c r="Q1300" t="s">
        <v>8317</v>
      </c>
      <c r="R1300" t="s">
        <v>8318</v>
      </c>
      <c r="S1300" s="12">
        <f t="shared" si="82"/>
        <v>42458.680925925924</v>
      </c>
      <c r="T1300" s="12">
        <f t="shared" si="83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8">
        <f t="shared" si="80"/>
        <v>124</v>
      </c>
      <c r="P1301" s="57">
        <f t="shared" si="81"/>
        <v>135.63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8">
        <f t="shared" si="80"/>
        <v>135</v>
      </c>
      <c r="P1302" s="5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8">
        <f t="shared" si="80"/>
        <v>103</v>
      </c>
      <c r="P1303" s="57">
        <f t="shared" si="81"/>
        <v>70.87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8">
        <f t="shared" si="80"/>
        <v>100</v>
      </c>
      <c r="P1304" s="5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8">
        <f t="shared" si="80"/>
        <v>131</v>
      </c>
      <c r="P1305" s="57">
        <f t="shared" si="81"/>
        <v>42.22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8">
        <f t="shared" si="80"/>
        <v>40</v>
      </c>
      <c r="P1306" s="57">
        <f t="shared" si="81"/>
        <v>152.41999999999999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8">
        <f t="shared" si="80"/>
        <v>26</v>
      </c>
      <c r="P1307" s="57">
        <f t="shared" si="81"/>
        <v>90.62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8">
        <f t="shared" si="80"/>
        <v>66</v>
      </c>
      <c r="P1308" s="57">
        <f t="shared" si="81"/>
        <v>201.60999999999999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8">
        <f t="shared" si="80"/>
        <v>12</v>
      </c>
      <c r="P1309" s="57">
        <f t="shared" si="81"/>
        <v>127.94000000000001</v>
      </c>
      <c r="Q1309" t="s">
        <v>8319</v>
      </c>
      <c r="R1309" t="s">
        <v>8321</v>
      </c>
      <c r="S1309" s="12">
        <f t="shared" si="82"/>
        <v>42387.503229166672</v>
      </c>
      <c r="T1309" s="12">
        <f t="shared" si="83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8">
        <f t="shared" si="80"/>
        <v>12</v>
      </c>
      <c r="P1310" s="57">
        <f t="shared" si="81"/>
        <v>29.900000000000002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8">
        <f t="shared" si="80"/>
        <v>112</v>
      </c>
      <c r="P1311" s="57">
        <f t="shared" si="81"/>
        <v>367.98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8">
        <f t="shared" si="80"/>
        <v>16</v>
      </c>
      <c r="P1312" s="57">
        <f t="shared" si="81"/>
        <v>129.16999999999999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8">
        <f t="shared" si="80"/>
        <v>33</v>
      </c>
      <c r="P1313" s="5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8">
        <f t="shared" si="80"/>
        <v>1</v>
      </c>
      <c r="P1314" s="5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8">
        <f t="shared" si="80"/>
        <v>32</v>
      </c>
      <c r="P1315" s="57">
        <f t="shared" si="81"/>
        <v>102.02000000000001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8">
        <f t="shared" si="80"/>
        <v>2</v>
      </c>
      <c r="P1316" s="57">
        <f t="shared" si="81"/>
        <v>184.37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8">
        <f t="shared" si="80"/>
        <v>41</v>
      </c>
      <c r="P1317" s="57">
        <f t="shared" si="81"/>
        <v>162.91999999999999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8">
        <f t="shared" si="80"/>
        <v>1</v>
      </c>
      <c r="P1318" s="57">
        <f t="shared" si="81"/>
        <v>1</v>
      </c>
      <c r="Q1318" t="s">
        <v>8319</v>
      </c>
      <c r="R1318" t="s">
        <v>8321</v>
      </c>
      <c r="S1318" s="12">
        <f t="shared" si="82"/>
        <v>42393.961909722224</v>
      </c>
      <c r="T1318" s="12">
        <f t="shared" si="83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8">
        <f t="shared" si="80"/>
        <v>6</v>
      </c>
      <c r="P1319" s="57">
        <f t="shared" si="81"/>
        <v>603.53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8">
        <f t="shared" si="80"/>
        <v>16</v>
      </c>
      <c r="P1320" s="57">
        <f t="shared" si="81"/>
        <v>45.41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8">
        <f t="shared" si="80"/>
        <v>16</v>
      </c>
      <c r="P1321" s="57">
        <f t="shared" si="81"/>
        <v>97.34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8">
        <f t="shared" si="80"/>
        <v>1</v>
      </c>
      <c r="P1322" s="57">
        <f t="shared" si="81"/>
        <v>167.67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8">
        <f t="shared" si="80"/>
        <v>2</v>
      </c>
      <c r="P1323" s="57">
        <f t="shared" si="81"/>
        <v>859.86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8">
        <f t="shared" si="80"/>
        <v>1</v>
      </c>
      <c r="P1324" s="5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8">
        <f t="shared" si="80"/>
        <v>9</v>
      </c>
      <c r="P1325" s="57">
        <f t="shared" si="81"/>
        <v>30.28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8">
        <f t="shared" si="80"/>
        <v>10</v>
      </c>
      <c r="P1326" s="57">
        <f t="shared" si="81"/>
        <v>54.669999999999995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8">
        <f t="shared" si="80"/>
        <v>3</v>
      </c>
      <c r="P1327" s="5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8">
        <f t="shared" si="80"/>
        <v>2</v>
      </c>
      <c r="P1328" s="57">
        <f t="shared" si="81"/>
        <v>102.73</v>
      </c>
      <c r="Q1328" t="s">
        <v>8319</v>
      </c>
      <c r="R1328" t="s">
        <v>8321</v>
      </c>
      <c r="S1328" s="12">
        <f t="shared" si="82"/>
        <v>41974.791990740741</v>
      </c>
      <c r="T1328" s="12">
        <f t="shared" si="83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8">
        <f t="shared" si="80"/>
        <v>4</v>
      </c>
      <c r="P1329" s="57">
        <f t="shared" si="81"/>
        <v>41.589999999999996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8">
        <f t="shared" si="80"/>
        <v>3</v>
      </c>
      <c r="P1330" s="57">
        <f t="shared" si="81"/>
        <v>116.54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8">
        <f t="shared" si="80"/>
        <v>1</v>
      </c>
      <c r="P1331" s="57">
        <f t="shared" si="81"/>
        <v>45.339999999999996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8">
        <f t="shared" si="80"/>
        <v>23</v>
      </c>
      <c r="P1332" s="5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8">
        <f t="shared" si="80"/>
        <v>2</v>
      </c>
      <c r="P1333" s="5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8">
        <f t="shared" si="80"/>
        <v>0</v>
      </c>
      <c r="P1334" s="5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8">
        <f t="shared" si="80"/>
        <v>0</v>
      </c>
      <c r="P1335" s="5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8">
        <f t="shared" si="80"/>
        <v>11</v>
      </c>
      <c r="P1336" s="57">
        <f t="shared" si="81"/>
        <v>51.83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8">
        <f t="shared" si="80"/>
        <v>20</v>
      </c>
      <c r="P1337" s="5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8">
        <f t="shared" si="80"/>
        <v>85</v>
      </c>
      <c r="P1338" s="57">
        <f t="shared" si="81"/>
        <v>379.23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8">
        <f t="shared" si="80"/>
        <v>50</v>
      </c>
      <c r="P1339" s="57">
        <f t="shared" si="81"/>
        <v>176.37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8">
        <f t="shared" si="80"/>
        <v>4</v>
      </c>
      <c r="P1340" s="57">
        <f t="shared" si="81"/>
        <v>66.070000000000007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8">
        <f t="shared" si="80"/>
        <v>7</v>
      </c>
      <c r="P1341" s="57">
        <f t="shared" si="81"/>
        <v>89.65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8">
        <f t="shared" si="80"/>
        <v>0</v>
      </c>
      <c r="P1342" s="5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8">
        <f t="shared" si="80"/>
        <v>71</v>
      </c>
      <c r="P1343" s="57">
        <f t="shared" si="81"/>
        <v>382.4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8">
        <f t="shared" si="80"/>
        <v>1</v>
      </c>
      <c r="P1344" s="57">
        <f t="shared" si="81"/>
        <v>100</v>
      </c>
      <c r="Q1344" t="s">
        <v>8319</v>
      </c>
      <c r="R1344" t="s">
        <v>8321</v>
      </c>
      <c r="S1344" s="12">
        <f t="shared" si="82"/>
        <v>42172.816423611112</v>
      </c>
      <c r="T1344" s="12">
        <f t="shared" si="83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8">
        <f t="shared" si="80"/>
        <v>103</v>
      </c>
      <c r="P1345" s="57">
        <f t="shared" si="81"/>
        <v>158.35999999999999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8">
        <f t="shared" si="80"/>
        <v>378</v>
      </c>
      <c r="P1346" s="57">
        <f t="shared" si="81"/>
        <v>40.769999999999996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8">
        <f t="shared" ref="O1347:O1410" si="84">ROUNDUP((E1347/D1347)*100,0)</f>
        <v>125</v>
      </c>
      <c r="P1347" s="57">
        <f t="shared" si="81"/>
        <v>53.58</v>
      </c>
      <c r="Q1347" t="s">
        <v>8322</v>
      </c>
      <c r="R1347" t="s">
        <v>8323</v>
      </c>
      <c r="S1347" s="12">
        <f t="shared" si="82"/>
        <v>41799.814340277779</v>
      </c>
      <c r="T1347" s="12">
        <f t="shared" si="83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8">
        <f t="shared" si="84"/>
        <v>148</v>
      </c>
      <c r="P1348" s="57">
        <f t="shared" ref="P1348:P1411" si="85">ROUNDUP(E1348/L1348,2)</f>
        <v>48.449999999999996</v>
      </c>
      <c r="Q1348" t="s">
        <v>8322</v>
      </c>
      <c r="R1348" t="s">
        <v>8323</v>
      </c>
      <c r="S1348" s="12">
        <f t="shared" ref="S1348:S1411" si="86">(J1348/86400)+25569</f>
        <v>41422.075821759259</v>
      </c>
      <c r="T1348" s="12">
        <f t="shared" ref="T1348:T1411" si="87">(I1348/86400)+25569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8">
        <f t="shared" si="84"/>
        <v>103</v>
      </c>
      <c r="P1349" s="57">
        <f t="shared" si="85"/>
        <v>82.42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8">
        <f t="shared" si="84"/>
        <v>102</v>
      </c>
      <c r="P1350" s="57">
        <f t="shared" si="85"/>
        <v>230.2</v>
      </c>
      <c r="Q1350" t="s">
        <v>8322</v>
      </c>
      <c r="R1350" t="s">
        <v>8323</v>
      </c>
      <c r="S1350" s="12">
        <f t="shared" si="86"/>
        <v>41963.506168981483</v>
      </c>
      <c r="T1350" s="12">
        <f t="shared" si="87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8">
        <f t="shared" si="84"/>
        <v>205</v>
      </c>
      <c r="P1351" s="57">
        <f t="shared" si="85"/>
        <v>59.37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8">
        <f t="shared" si="84"/>
        <v>105</v>
      </c>
      <c r="P1352" s="57">
        <f t="shared" si="85"/>
        <v>66.7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8">
        <f t="shared" si="84"/>
        <v>102</v>
      </c>
      <c r="P1353" s="57">
        <f t="shared" si="85"/>
        <v>168.78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8">
        <f t="shared" si="84"/>
        <v>137</v>
      </c>
      <c r="P1354" s="57">
        <f t="shared" si="85"/>
        <v>59.98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8">
        <f t="shared" si="84"/>
        <v>134</v>
      </c>
      <c r="P1355" s="57">
        <f t="shared" si="85"/>
        <v>31.810000000000002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8">
        <f t="shared" si="84"/>
        <v>131</v>
      </c>
      <c r="P1356" s="57">
        <f t="shared" si="85"/>
        <v>24.430000000000003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8">
        <f t="shared" si="84"/>
        <v>123</v>
      </c>
      <c r="P1357" s="57">
        <f t="shared" si="85"/>
        <v>25.35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8">
        <f t="shared" si="84"/>
        <v>183</v>
      </c>
      <c r="P1358" s="57">
        <f t="shared" si="85"/>
        <v>71.45</v>
      </c>
      <c r="Q1358" t="s">
        <v>8322</v>
      </c>
      <c r="R1358" t="s">
        <v>8323</v>
      </c>
      <c r="S1358" s="12">
        <f t="shared" si="86"/>
        <v>41430.038888888885</v>
      </c>
      <c r="T1358" s="12">
        <f t="shared" si="87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8">
        <f t="shared" si="84"/>
        <v>126</v>
      </c>
      <c r="P1359" s="57">
        <f t="shared" si="85"/>
        <v>38.559999999999995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8">
        <f t="shared" si="84"/>
        <v>112</v>
      </c>
      <c r="P1360" s="57">
        <f t="shared" si="85"/>
        <v>68.37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8">
        <f t="shared" si="84"/>
        <v>116</v>
      </c>
      <c r="P1361" s="57">
        <f t="shared" si="85"/>
        <v>40.22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8">
        <f t="shared" si="84"/>
        <v>174</v>
      </c>
      <c r="P1362" s="57">
        <f t="shared" si="85"/>
        <v>32.08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8">
        <f t="shared" si="84"/>
        <v>126</v>
      </c>
      <c r="P1363" s="57">
        <f t="shared" si="85"/>
        <v>28.64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8">
        <f t="shared" si="84"/>
        <v>110</v>
      </c>
      <c r="P1364" s="5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8">
        <f t="shared" si="84"/>
        <v>100</v>
      </c>
      <c r="P1365" s="5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8">
        <f t="shared" si="84"/>
        <v>119</v>
      </c>
      <c r="P1366" s="57">
        <f t="shared" si="85"/>
        <v>346.05</v>
      </c>
      <c r="Q1366" t="s">
        <v>8325</v>
      </c>
      <c r="R1366" t="s">
        <v>8326</v>
      </c>
      <c r="S1366" s="12">
        <f t="shared" si="86"/>
        <v>41951.6956712963</v>
      </c>
      <c r="T1366" s="12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8">
        <f t="shared" si="84"/>
        <v>101</v>
      </c>
      <c r="P1367" s="57">
        <f t="shared" si="85"/>
        <v>81.740000000000009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8">
        <f t="shared" si="84"/>
        <v>127</v>
      </c>
      <c r="P1368" s="57">
        <f t="shared" si="85"/>
        <v>64.540000000000006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8">
        <f t="shared" si="84"/>
        <v>115</v>
      </c>
      <c r="P1369" s="57">
        <f t="shared" si="85"/>
        <v>63.48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8">
        <f t="shared" si="84"/>
        <v>111</v>
      </c>
      <c r="P1370" s="57">
        <f t="shared" si="85"/>
        <v>63.629999999999995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8">
        <f t="shared" si="84"/>
        <v>106</v>
      </c>
      <c r="P1371" s="57">
        <f t="shared" si="85"/>
        <v>83.97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8">
        <f t="shared" si="84"/>
        <v>104</v>
      </c>
      <c r="P1372" s="5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8">
        <f t="shared" si="84"/>
        <v>108</v>
      </c>
      <c r="P1373" s="57">
        <f t="shared" si="85"/>
        <v>107.08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8">
        <f t="shared" si="84"/>
        <v>124</v>
      </c>
      <c r="P1374" s="5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8">
        <f t="shared" si="84"/>
        <v>106</v>
      </c>
      <c r="P1375" s="57">
        <f t="shared" si="85"/>
        <v>201.95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8">
        <f t="shared" si="84"/>
        <v>190</v>
      </c>
      <c r="P1376" s="57">
        <f t="shared" si="85"/>
        <v>43.07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8">
        <f t="shared" si="84"/>
        <v>172</v>
      </c>
      <c r="P1377" s="57">
        <f t="shared" si="85"/>
        <v>62.879999999999995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8">
        <f t="shared" si="84"/>
        <v>253</v>
      </c>
      <c r="P1378" s="57">
        <f t="shared" si="85"/>
        <v>55.61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8">
        <f t="shared" si="84"/>
        <v>117</v>
      </c>
      <c r="P1379" s="57">
        <f t="shared" si="85"/>
        <v>48.71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8">
        <f t="shared" si="84"/>
        <v>204</v>
      </c>
      <c r="P1380" s="57">
        <f t="shared" si="85"/>
        <v>30.580000000000002</v>
      </c>
      <c r="Q1380" t="s">
        <v>8325</v>
      </c>
      <c r="R1380" t="s">
        <v>8326</v>
      </c>
      <c r="S1380" s="12">
        <f t="shared" si="86"/>
        <v>42568.759375000001</v>
      </c>
      <c r="T1380" s="12">
        <f t="shared" si="87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8">
        <f t="shared" si="84"/>
        <v>112</v>
      </c>
      <c r="P1381" s="57">
        <f t="shared" si="85"/>
        <v>73.910000000000011</v>
      </c>
      <c r="Q1381" t="s">
        <v>8325</v>
      </c>
      <c r="R1381" t="s">
        <v>8326</v>
      </c>
      <c r="S1381" s="12">
        <f t="shared" si="86"/>
        <v>42130.491620370369</v>
      </c>
      <c r="T1381" s="12">
        <f t="shared" si="87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8">
        <f t="shared" si="84"/>
        <v>424</v>
      </c>
      <c r="P1382" s="5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8">
        <f t="shared" si="84"/>
        <v>108</v>
      </c>
      <c r="P1383" s="57">
        <f t="shared" si="85"/>
        <v>73.36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8">
        <f t="shared" si="84"/>
        <v>105</v>
      </c>
      <c r="P1384" s="57">
        <f t="shared" si="85"/>
        <v>56.419999999999995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8">
        <f t="shared" si="84"/>
        <v>213</v>
      </c>
      <c r="P1385" s="57">
        <f t="shared" si="85"/>
        <v>50.25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8">
        <f t="shared" si="84"/>
        <v>125</v>
      </c>
      <c r="P1386" s="57">
        <f t="shared" si="85"/>
        <v>68.940000000000012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8">
        <f t="shared" si="84"/>
        <v>111</v>
      </c>
      <c r="P1387" s="57">
        <f t="shared" si="85"/>
        <v>65.92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8">
        <f t="shared" si="84"/>
        <v>219</v>
      </c>
      <c r="P1388" s="5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8">
        <f t="shared" si="84"/>
        <v>137</v>
      </c>
      <c r="P1389" s="57">
        <f t="shared" si="85"/>
        <v>70.070000000000007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8">
        <f t="shared" si="84"/>
        <v>135</v>
      </c>
      <c r="P1390" s="57">
        <f t="shared" si="85"/>
        <v>60.19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8">
        <f t="shared" si="84"/>
        <v>146</v>
      </c>
      <c r="P1391" s="57">
        <f t="shared" si="85"/>
        <v>21.39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8">
        <f t="shared" si="84"/>
        <v>110</v>
      </c>
      <c r="P1392" s="57">
        <f t="shared" si="85"/>
        <v>160.79</v>
      </c>
      <c r="Q1392" t="s">
        <v>8325</v>
      </c>
      <c r="R1392" t="s">
        <v>8326</v>
      </c>
      <c r="S1392" s="12">
        <f t="shared" si="86"/>
        <v>42087.803310185191</v>
      </c>
      <c r="T1392" s="12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8">
        <f t="shared" si="84"/>
        <v>111</v>
      </c>
      <c r="P1393" s="57">
        <f t="shared" si="85"/>
        <v>42.39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8">
        <f t="shared" si="84"/>
        <v>114</v>
      </c>
      <c r="P1394" s="57">
        <f t="shared" si="85"/>
        <v>27.32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8">
        <f t="shared" si="84"/>
        <v>103</v>
      </c>
      <c r="P1395" s="57">
        <f t="shared" si="85"/>
        <v>196.82999999999998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8">
        <f t="shared" si="84"/>
        <v>123</v>
      </c>
      <c r="P1396" s="57">
        <f t="shared" si="85"/>
        <v>53.89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8">
        <f t="shared" si="84"/>
        <v>112</v>
      </c>
      <c r="P1397" s="57">
        <f t="shared" si="85"/>
        <v>47.76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8">
        <f t="shared" si="84"/>
        <v>108</v>
      </c>
      <c r="P1398" s="57">
        <f t="shared" si="85"/>
        <v>88.2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8">
        <f t="shared" si="84"/>
        <v>114</v>
      </c>
      <c r="P1399" s="57">
        <f t="shared" si="85"/>
        <v>72.06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8">
        <f t="shared" si="84"/>
        <v>110</v>
      </c>
      <c r="P1400" s="57">
        <f t="shared" si="85"/>
        <v>74.25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8">
        <f t="shared" si="84"/>
        <v>127</v>
      </c>
      <c r="P1401" s="57">
        <f t="shared" si="85"/>
        <v>61.71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8">
        <f t="shared" si="84"/>
        <v>168</v>
      </c>
      <c r="P1402" s="57">
        <f t="shared" si="85"/>
        <v>17.240000000000002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8">
        <f t="shared" si="84"/>
        <v>497</v>
      </c>
      <c r="P1403" s="57">
        <f t="shared" si="85"/>
        <v>51.73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8">
        <f t="shared" si="84"/>
        <v>110</v>
      </c>
      <c r="P1404" s="57">
        <f t="shared" si="85"/>
        <v>24.16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8">
        <f t="shared" si="84"/>
        <v>103</v>
      </c>
      <c r="P1405" s="57">
        <f t="shared" si="85"/>
        <v>62.169999999999995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8">
        <f t="shared" si="84"/>
        <v>2</v>
      </c>
      <c r="P1406" s="5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8">
        <f t="shared" si="84"/>
        <v>1</v>
      </c>
      <c r="P1407" s="57">
        <f t="shared" si="85"/>
        <v>6.18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8">
        <f t="shared" si="84"/>
        <v>1</v>
      </c>
      <c r="P1408" s="5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8">
        <f t="shared" si="84"/>
        <v>1</v>
      </c>
      <c r="P1409" s="5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8">
        <f t="shared" si="84"/>
        <v>8</v>
      </c>
      <c r="P1410" s="5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8">
        <f t="shared" ref="O1411:O1474" si="88">ROUNDUP((E1411/D1411)*100,0)</f>
        <v>0</v>
      </c>
      <c r="P1411" s="57" t="e">
        <f t="shared" si="85"/>
        <v>#DIV/0!</v>
      </c>
      <c r="Q1411" t="s">
        <v>8322</v>
      </c>
      <c r="R1411" t="s">
        <v>8341</v>
      </c>
      <c r="S1411" s="12">
        <f t="shared" si="86"/>
        <v>41945.133506944447</v>
      </c>
      <c r="T1411" s="12">
        <f t="shared" si="87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8">
        <f t="shared" si="88"/>
        <v>1</v>
      </c>
      <c r="P1412" s="57">
        <f t="shared" ref="P1412:P1475" si="89">ROUNDUP(E1412/L1412,2)</f>
        <v>1</v>
      </c>
      <c r="Q1412" t="s">
        <v>8322</v>
      </c>
      <c r="R1412" t="s">
        <v>8341</v>
      </c>
      <c r="S1412" s="12">
        <f t="shared" ref="S1412:S1475" si="90">(J1412/86400)+25569</f>
        <v>42479.318518518514</v>
      </c>
      <c r="T1412" s="12">
        <f t="shared" ref="T1412:T1475" si="91">(I1412/86400)+25569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8">
        <f t="shared" si="88"/>
        <v>1</v>
      </c>
      <c r="P1413" s="57">
        <f t="shared" si="89"/>
        <v>2.34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8">
        <f t="shared" si="88"/>
        <v>5</v>
      </c>
      <c r="P1414" s="57">
        <f t="shared" si="89"/>
        <v>24.62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8">
        <f t="shared" si="88"/>
        <v>5</v>
      </c>
      <c r="P1415" s="5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8">
        <f t="shared" si="88"/>
        <v>1</v>
      </c>
      <c r="P1416" s="5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8">
        <f t="shared" si="88"/>
        <v>19</v>
      </c>
      <c r="P1417" s="57">
        <f t="shared" si="89"/>
        <v>88.89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8">
        <f t="shared" si="88"/>
        <v>0</v>
      </c>
      <c r="P1418" s="5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8">
        <f t="shared" si="88"/>
        <v>2</v>
      </c>
      <c r="P1419" s="5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8">
        <f t="shared" si="88"/>
        <v>1</v>
      </c>
      <c r="P1420" s="5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8">
        <f t="shared" si="88"/>
        <v>8</v>
      </c>
      <c r="P1421" s="5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8">
        <f t="shared" si="88"/>
        <v>3</v>
      </c>
      <c r="P1422" s="5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8">
        <f t="shared" si="88"/>
        <v>1</v>
      </c>
      <c r="P1423" s="5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8">
        <f t="shared" si="88"/>
        <v>1</v>
      </c>
      <c r="P1424" s="5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8">
        <f t="shared" si="88"/>
        <v>1</v>
      </c>
      <c r="P1425" s="5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8">
        <f t="shared" si="88"/>
        <v>21</v>
      </c>
      <c r="P1426" s="57">
        <f t="shared" si="89"/>
        <v>109.08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8">
        <f t="shared" si="88"/>
        <v>0</v>
      </c>
      <c r="P1427" s="5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8">
        <f t="shared" si="88"/>
        <v>0</v>
      </c>
      <c r="P1428" s="5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8">
        <f t="shared" si="88"/>
        <v>9</v>
      </c>
      <c r="P1429" s="5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8">
        <f t="shared" si="88"/>
        <v>5</v>
      </c>
      <c r="P1430" s="5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8">
        <f t="shared" si="88"/>
        <v>0</v>
      </c>
      <c r="P1431" s="57" t="e">
        <f t="shared" si="89"/>
        <v>#DIV/0!</v>
      </c>
      <c r="Q1431" t="s">
        <v>8322</v>
      </c>
      <c r="R1431" t="s">
        <v>8341</v>
      </c>
      <c r="S1431" s="12">
        <f t="shared" si="90"/>
        <v>42074.060671296298</v>
      </c>
      <c r="T1431" s="12">
        <f t="shared" si="91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8">
        <f t="shared" si="88"/>
        <v>9</v>
      </c>
      <c r="P1432" s="5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41961.813518518524</v>
      </c>
      <c r="T1432" s="12">
        <f t="shared" si="91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8">
        <f t="shared" si="88"/>
        <v>32</v>
      </c>
      <c r="P1433" s="57">
        <f t="shared" si="89"/>
        <v>115.56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8">
        <f t="shared" si="88"/>
        <v>0</v>
      </c>
      <c r="P1434" s="5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8">
        <f t="shared" si="88"/>
        <v>7</v>
      </c>
      <c r="P1435" s="5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8">
        <f t="shared" si="88"/>
        <v>10</v>
      </c>
      <c r="P1436" s="57">
        <f t="shared" si="89"/>
        <v>744.55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8">
        <f t="shared" si="88"/>
        <v>1</v>
      </c>
      <c r="P1437" s="5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8">
        <f t="shared" si="88"/>
        <v>1</v>
      </c>
      <c r="P1438" s="5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8">
        <f t="shared" si="88"/>
        <v>27</v>
      </c>
      <c r="P1439" s="57">
        <f t="shared" si="89"/>
        <v>36.69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8">
        <f t="shared" si="88"/>
        <v>3</v>
      </c>
      <c r="P1440" s="5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8">
        <f t="shared" si="88"/>
        <v>7</v>
      </c>
      <c r="P1441" s="57">
        <f t="shared" si="89"/>
        <v>30</v>
      </c>
      <c r="Q1441" t="s">
        <v>8322</v>
      </c>
      <c r="R1441" t="s">
        <v>8341</v>
      </c>
      <c r="S1441" s="12">
        <f t="shared" si="90"/>
        <v>42040.829872685186</v>
      </c>
      <c r="T1441" s="12">
        <f t="shared" si="91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8">
        <f t="shared" si="88"/>
        <v>1</v>
      </c>
      <c r="P1442" s="5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8">
        <f t="shared" si="88"/>
        <v>2</v>
      </c>
      <c r="P1443" s="57">
        <f t="shared" si="89"/>
        <v>673.34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8">
        <f t="shared" si="88"/>
        <v>0</v>
      </c>
      <c r="P1444" s="5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8">
        <f t="shared" si="88"/>
        <v>0</v>
      </c>
      <c r="P1445" s="5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8">
        <f t="shared" si="88"/>
        <v>0</v>
      </c>
      <c r="P1446" s="5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8">
        <f t="shared" si="88"/>
        <v>0</v>
      </c>
      <c r="P1447" s="5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8">
        <f t="shared" si="88"/>
        <v>0</v>
      </c>
      <c r="P1448" s="5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8">
        <f t="shared" si="88"/>
        <v>1</v>
      </c>
      <c r="P1449" s="5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8">
        <f t="shared" si="88"/>
        <v>0</v>
      </c>
      <c r="P1450" s="5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8">
        <f t="shared" si="88"/>
        <v>0</v>
      </c>
      <c r="P1451" s="5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8">
        <f t="shared" si="88"/>
        <v>1</v>
      </c>
      <c r="P1452" s="5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8">
        <f t="shared" si="88"/>
        <v>1</v>
      </c>
      <c r="P1453" s="5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8">
        <f t="shared" si="88"/>
        <v>0</v>
      </c>
      <c r="P1454" s="5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8">
        <f t="shared" si="88"/>
        <v>0</v>
      </c>
      <c r="P1455" s="5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8">
        <f t="shared" si="88"/>
        <v>1</v>
      </c>
      <c r="P1456" s="5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8">
        <f t="shared" si="88"/>
        <v>11</v>
      </c>
      <c r="P1457" s="5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8">
        <f t="shared" si="88"/>
        <v>3</v>
      </c>
      <c r="P1458" s="57">
        <f t="shared" si="89"/>
        <v>48.339999999999996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8">
        <f t="shared" si="88"/>
        <v>0</v>
      </c>
      <c r="P1459" s="5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8">
        <f t="shared" si="88"/>
        <v>0</v>
      </c>
      <c r="P1460" s="5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8">
        <f t="shared" si="88"/>
        <v>0</v>
      </c>
      <c r="P1461" s="5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8">
        <f t="shared" si="88"/>
        <v>0</v>
      </c>
      <c r="P1462" s="5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8">
        <f t="shared" si="88"/>
        <v>102</v>
      </c>
      <c r="P1463" s="57">
        <f t="shared" si="89"/>
        <v>44.669999999999995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8">
        <f t="shared" si="88"/>
        <v>109</v>
      </c>
      <c r="P1464" s="57">
        <f t="shared" si="89"/>
        <v>28.94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8">
        <f t="shared" si="88"/>
        <v>148</v>
      </c>
      <c r="P1465" s="5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8">
        <f t="shared" si="88"/>
        <v>164</v>
      </c>
      <c r="P1466" s="57">
        <f t="shared" si="89"/>
        <v>34.879999999999995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8">
        <f t="shared" si="88"/>
        <v>457</v>
      </c>
      <c r="P1467" s="57">
        <f t="shared" si="89"/>
        <v>52.629999999999995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8">
        <f t="shared" si="88"/>
        <v>108</v>
      </c>
      <c r="P1468" s="57">
        <f t="shared" si="89"/>
        <v>69.600000000000009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8">
        <f t="shared" si="88"/>
        <v>116</v>
      </c>
      <c r="P1469" s="5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8">
        <f t="shared" si="88"/>
        <v>103</v>
      </c>
      <c r="P1470" s="57">
        <f t="shared" si="89"/>
        <v>33.199999999999996</v>
      </c>
      <c r="Q1470" t="s">
        <v>8322</v>
      </c>
      <c r="R1470" t="s">
        <v>8342</v>
      </c>
      <c r="S1470" s="12">
        <f t="shared" si="90"/>
        <v>40646.014456018514</v>
      </c>
      <c r="T1470" s="12">
        <f t="shared" si="91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8">
        <f t="shared" si="88"/>
        <v>109</v>
      </c>
      <c r="P1471" s="57">
        <f t="shared" si="89"/>
        <v>149.47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8">
        <f t="shared" si="88"/>
        <v>126</v>
      </c>
      <c r="P1472" s="57">
        <f t="shared" si="89"/>
        <v>23.180000000000003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8">
        <f t="shared" si="88"/>
        <v>104</v>
      </c>
      <c r="P1473" s="57">
        <f t="shared" si="89"/>
        <v>96.88000000000001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8">
        <f t="shared" si="88"/>
        <v>139</v>
      </c>
      <c r="P1474" s="57">
        <f t="shared" si="89"/>
        <v>103.21000000000001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8">
        <f t="shared" ref="O1475:O1538" si="92">ROUNDUP((E1475/D1475)*100,0)</f>
        <v>121</v>
      </c>
      <c r="P1475" s="57">
        <f t="shared" si="89"/>
        <v>38.47</v>
      </c>
      <c r="Q1475" t="s">
        <v>8322</v>
      </c>
      <c r="R1475" t="s">
        <v>8342</v>
      </c>
      <c r="S1475" s="12">
        <f t="shared" si="90"/>
        <v>40939.979618055557</v>
      </c>
      <c r="T1475" s="12">
        <f t="shared" si="91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8">
        <f t="shared" si="92"/>
        <v>113</v>
      </c>
      <c r="P1476" s="57">
        <f t="shared" ref="P1476:P1539" si="93">ROUNDUP(E1476/L1476,2)</f>
        <v>44.32</v>
      </c>
      <c r="Q1476" t="s">
        <v>8322</v>
      </c>
      <c r="R1476" t="s">
        <v>8342</v>
      </c>
      <c r="S1476" s="12">
        <f t="shared" ref="S1476:S1539" si="94">(J1476/86400)+25569</f>
        <v>41500.72791666667</v>
      </c>
      <c r="T1476" s="12">
        <f t="shared" ref="T1476:T1539" si="95">(I1476/86400)+25569</f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8">
        <f t="shared" si="92"/>
        <v>189</v>
      </c>
      <c r="P1477" s="57">
        <f t="shared" si="93"/>
        <v>64.180000000000007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8">
        <f t="shared" si="92"/>
        <v>662</v>
      </c>
      <c r="P1478" s="57">
        <f t="shared" si="93"/>
        <v>43.339999999999996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8">
        <f t="shared" si="92"/>
        <v>112</v>
      </c>
      <c r="P1479" s="57">
        <f t="shared" si="93"/>
        <v>90.5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8">
        <f t="shared" si="92"/>
        <v>1182</v>
      </c>
      <c r="P1480" s="57">
        <f t="shared" si="93"/>
        <v>29.19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8">
        <f t="shared" si="92"/>
        <v>138</v>
      </c>
      <c r="P1481" s="57">
        <f t="shared" si="93"/>
        <v>30.96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8">
        <f t="shared" si="92"/>
        <v>118</v>
      </c>
      <c r="P1482" s="57">
        <f t="shared" si="93"/>
        <v>92.160000000000011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8">
        <f t="shared" si="92"/>
        <v>3</v>
      </c>
      <c r="P1483" s="5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8">
        <f t="shared" si="92"/>
        <v>1</v>
      </c>
      <c r="P1484" s="57">
        <f t="shared" si="93"/>
        <v>5</v>
      </c>
      <c r="Q1484" t="s">
        <v>8322</v>
      </c>
      <c r="R1484" t="s">
        <v>8324</v>
      </c>
      <c r="S1484" s="12">
        <f t="shared" si="94"/>
        <v>41136.858055555553</v>
      </c>
      <c r="T1484" s="12">
        <f t="shared" si="95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8">
        <f t="shared" si="92"/>
        <v>1</v>
      </c>
      <c r="P1485" s="5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8">
        <f t="shared" si="92"/>
        <v>0</v>
      </c>
      <c r="P1486" s="5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8">
        <f t="shared" si="92"/>
        <v>3</v>
      </c>
      <c r="P1487" s="5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8">
        <f t="shared" si="92"/>
        <v>1</v>
      </c>
      <c r="P1488" s="5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8">
        <f t="shared" si="92"/>
        <v>0</v>
      </c>
      <c r="P1489" s="5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8">
        <f t="shared" si="92"/>
        <v>3</v>
      </c>
      <c r="P1490" s="5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8">
        <f t="shared" si="92"/>
        <v>0</v>
      </c>
      <c r="P1491" s="5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8">
        <f t="shared" si="92"/>
        <v>31</v>
      </c>
      <c r="P1492" s="57">
        <f t="shared" si="93"/>
        <v>47.11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8">
        <f t="shared" si="92"/>
        <v>9</v>
      </c>
      <c r="P1493" s="5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8">
        <f t="shared" si="92"/>
        <v>1</v>
      </c>
      <c r="P1494" s="5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8">
        <f t="shared" si="92"/>
        <v>0</v>
      </c>
      <c r="P1495" s="57" t="e">
        <f t="shared" si="93"/>
        <v>#DIV/0!</v>
      </c>
      <c r="Q1495" t="s">
        <v>8322</v>
      </c>
      <c r="R1495" t="s">
        <v>8324</v>
      </c>
      <c r="S1495" s="12">
        <f t="shared" si="94"/>
        <v>41411.866608796292</v>
      </c>
      <c r="T1495" s="12">
        <f t="shared" si="95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8">
        <f t="shared" si="92"/>
        <v>9</v>
      </c>
      <c r="P1496" s="57">
        <f t="shared" si="93"/>
        <v>40.46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8">
        <f t="shared" si="92"/>
        <v>0</v>
      </c>
      <c r="P1497" s="5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8">
        <f t="shared" si="92"/>
        <v>0</v>
      </c>
      <c r="P1498" s="5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8">
        <f t="shared" si="92"/>
        <v>1</v>
      </c>
      <c r="P1499" s="5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8">
        <f t="shared" si="92"/>
        <v>2</v>
      </c>
      <c r="P1500" s="5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8">
        <f t="shared" si="92"/>
        <v>1</v>
      </c>
      <c r="P1501" s="5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8">
        <f t="shared" si="92"/>
        <v>26</v>
      </c>
      <c r="P1502" s="57">
        <f t="shared" si="93"/>
        <v>46.739999999999995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8">
        <f t="shared" si="92"/>
        <v>167</v>
      </c>
      <c r="P1503" s="57">
        <f t="shared" si="93"/>
        <v>97.740000000000009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8">
        <f t="shared" si="92"/>
        <v>102</v>
      </c>
      <c r="P1504" s="57">
        <f t="shared" si="93"/>
        <v>67.84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8">
        <f t="shared" si="92"/>
        <v>108</v>
      </c>
      <c r="P1505" s="57">
        <f t="shared" si="93"/>
        <v>56.989999999999995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8">
        <f t="shared" si="92"/>
        <v>278</v>
      </c>
      <c r="P1506" s="57">
        <f t="shared" si="93"/>
        <v>67.160000000000011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8">
        <f t="shared" si="92"/>
        <v>104</v>
      </c>
      <c r="P1507" s="57">
        <f t="shared" si="93"/>
        <v>48.04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8">
        <f t="shared" si="92"/>
        <v>112</v>
      </c>
      <c r="P1508" s="57">
        <f t="shared" si="93"/>
        <v>38.869999999999997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8">
        <f t="shared" si="92"/>
        <v>215</v>
      </c>
      <c r="P1509" s="57">
        <f t="shared" si="93"/>
        <v>78.190000000000012</v>
      </c>
      <c r="Q1509" t="s">
        <v>8338</v>
      </c>
      <c r="R1509" t="s">
        <v>8339</v>
      </c>
      <c r="S1509" s="12">
        <f t="shared" si="94"/>
        <v>40254.450335648144</v>
      </c>
      <c r="T1509" s="12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8">
        <f t="shared" si="92"/>
        <v>111</v>
      </c>
      <c r="P1510" s="57">
        <f t="shared" si="93"/>
        <v>97.12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8">
        <f t="shared" si="92"/>
        <v>124</v>
      </c>
      <c r="P1511" s="57">
        <f t="shared" si="93"/>
        <v>110.4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8">
        <f t="shared" si="92"/>
        <v>102</v>
      </c>
      <c r="P1512" s="57">
        <f t="shared" si="93"/>
        <v>39.919999999999995</v>
      </c>
      <c r="Q1512" t="s">
        <v>8338</v>
      </c>
      <c r="R1512" t="s">
        <v>8339</v>
      </c>
      <c r="S1512" s="12">
        <f t="shared" si="94"/>
        <v>41809.385162037041</v>
      </c>
      <c r="T1512" s="12">
        <f t="shared" si="95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8">
        <f t="shared" si="92"/>
        <v>112</v>
      </c>
      <c r="P1513" s="57">
        <f t="shared" si="93"/>
        <v>75.98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8">
        <f t="shared" si="92"/>
        <v>559</v>
      </c>
      <c r="P1514" s="57">
        <f t="shared" si="93"/>
        <v>58.379999999999995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8">
        <f t="shared" si="92"/>
        <v>151</v>
      </c>
      <c r="P1515" s="57">
        <f t="shared" si="93"/>
        <v>55.83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8">
        <f t="shared" si="92"/>
        <v>107</v>
      </c>
      <c r="P1516" s="57">
        <f t="shared" si="93"/>
        <v>151.25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8">
        <f t="shared" si="92"/>
        <v>158</v>
      </c>
      <c r="P1517" s="57">
        <f t="shared" si="93"/>
        <v>849.68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8">
        <f t="shared" si="92"/>
        <v>109</v>
      </c>
      <c r="P1518" s="57">
        <f t="shared" si="93"/>
        <v>159.25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8">
        <f t="shared" si="92"/>
        <v>162</v>
      </c>
      <c r="P1519" s="57">
        <f t="shared" si="93"/>
        <v>39.51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8">
        <f t="shared" si="92"/>
        <v>206</v>
      </c>
      <c r="P1520" s="57">
        <f t="shared" si="93"/>
        <v>130.53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8">
        <f t="shared" si="92"/>
        <v>104</v>
      </c>
      <c r="P1521" s="57">
        <f t="shared" si="93"/>
        <v>64.160000000000011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8">
        <f t="shared" si="92"/>
        <v>104</v>
      </c>
      <c r="P1522" s="57">
        <f t="shared" si="93"/>
        <v>111.53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8">
        <f t="shared" si="92"/>
        <v>107</v>
      </c>
      <c r="P1523" s="57">
        <f t="shared" si="93"/>
        <v>170.45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8">
        <f t="shared" si="92"/>
        <v>139</v>
      </c>
      <c r="P1524" s="57">
        <f t="shared" si="93"/>
        <v>133.73999999999998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8">
        <f t="shared" si="92"/>
        <v>125</v>
      </c>
      <c r="P1525" s="57">
        <f t="shared" si="93"/>
        <v>95.84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8">
        <f t="shared" si="92"/>
        <v>207</v>
      </c>
      <c r="P1526" s="57">
        <f t="shared" si="93"/>
        <v>221.79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8">
        <f t="shared" si="92"/>
        <v>175</v>
      </c>
      <c r="P1527" s="57">
        <f t="shared" si="93"/>
        <v>32.32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8">
        <f t="shared" si="92"/>
        <v>121</v>
      </c>
      <c r="P1528" s="57">
        <f t="shared" si="93"/>
        <v>98.84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8">
        <f t="shared" si="92"/>
        <v>111</v>
      </c>
      <c r="P1529" s="57">
        <f t="shared" si="93"/>
        <v>55.23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8">
        <f t="shared" si="92"/>
        <v>282</v>
      </c>
      <c r="P1530" s="57">
        <f t="shared" si="93"/>
        <v>52.8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8">
        <f t="shared" si="92"/>
        <v>101</v>
      </c>
      <c r="P1531" s="57">
        <f t="shared" si="93"/>
        <v>135.66999999999999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8">
        <f t="shared" si="92"/>
        <v>135</v>
      </c>
      <c r="P1532" s="57">
        <f t="shared" si="93"/>
        <v>54</v>
      </c>
      <c r="Q1532" t="s">
        <v>8338</v>
      </c>
      <c r="R1532" t="s">
        <v>8339</v>
      </c>
      <c r="S1532" s="12">
        <f t="shared" si="94"/>
        <v>42275.76730324074</v>
      </c>
      <c r="T1532" s="12">
        <f t="shared" si="95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8">
        <f t="shared" si="92"/>
        <v>176</v>
      </c>
      <c r="P1533" s="57">
        <f t="shared" si="93"/>
        <v>56.65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8">
        <f t="shared" si="92"/>
        <v>485</v>
      </c>
      <c r="P1534" s="57">
        <f t="shared" si="93"/>
        <v>82.320000000000007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8">
        <f t="shared" si="92"/>
        <v>146</v>
      </c>
      <c r="P1535" s="57">
        <f t="shared" si="93"/>
        <v>88.27000000000001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8">
        <f t="shared" si="92"/>
        <v>418</v>
      </c>
      <c r="P1536" s="57">
        <f t="shared" si="93"/>
        <v>84.910000000000011</v>
      </c>
      <c r="Q1536" t="s">
        <v>8338</v>
      </c>
      <c r="R1536" t="s">
        <v>8339</v>
      </c>
      <c r="S1536" s="12">
        <f t="shared" si="94"/>
        <v>42221.674328703702</v>
      </c>
      <c r="T1536" s="12">
        <f t="shared" si="95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8">
        <f t="shared" si="92"/>
        <v>133</v>
      </c>
      <c r="P1537" s="57">
        <f t="shared" si="93"/>
        <v>48.16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8">
        <f t="shared" si="92"/>
        <v>251</v>
      </c>
      <c r="P1538" s="57">
        <f t="shared" si="93"/>
        <v>66.02000000000001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8">
        <f t="shared" ref="O1539:O1602" si="96">ROUNDUP((E1539/D1539)*100,0)</f>
        <v>180</v>
      </c>
      <c r="P1539" s="57">
        <f t="shared" si="93"/>
        <v>96.38000000000001</v>
      </c>
      <c r="Q1539" t="s">
        <v>8338</v>
      </c>
      <c r="R1539" t="s">
        <v>8339</v>
      </c>
      <c r="S1539" s="12">
        <f t="shared" si="94"/>
        <v>42552.315127314811</v>
      </c>
      <c r="T1539" s="12">
        <f t="shared" si="95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8">
        <f t="shared" si="96"/>
        <v>103</v>
      </c>
      <c r="P1540" s="57">
        <f t="shared" ref="P1540:P1603" si="97">ROUNDUP(E1540/L1540,2)</f>
        <v>156.17999999999998</v>
      </c>
      <c r="Q1540" t="s">
        <v>8338</v>
      </c>
      <c r="R1540" t="s">
        <v>8339</v>
      </c>
      <c r="S1540" s="12">
        <f t="shared" ref="S1540:S1603" si="98">(J1540/86400)+25569</f>
        <v>41981.782060185185</v>
      </c>
      <c r="T1540" s="12">
        <f t="shared" ref="T1540:T1603" si="99">(I1540/86400)+25569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8">
        <f t="shared" si="96"/>
        <v>136</v>
      </c>
      <c r="P1541" s="57">
        <f t="shared" si="97"/>
        <v>95.77000000000001</v>
      </c>
      <c r="Q1541" t="s">
        <v>8338</v>
      </c>
      <c r="R1541" t="s">
        <v>8339</v>
      </c>
      <c r="S1541" s="12">
        <f t="shared" si="98"/>
        <v>42705.91920138889</v>
      </c>
      <c r="T1541" s="12">
        <f t="shared" si="9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8">
        <f t="shared" si="96"/>
        <v>118</v>
      </c>
      <c r="P1542" s="57">
        <f t="shared" si="97"/>
        <v>180.41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8">
        <f t="shared" si="96"/>
        <v>1</v>
      </c>
      <c r="P1543" s="5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8">
        <f t="shared" si="96"/>
        <v>4</v>
      </c>
      <c r="P1544" s="5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8">
        <f t="shared" si="96"/>
        <v>1</v>
      </c>
      <c r="P1545" s="5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8">
        <f t="shared" si="96"/>
        <v>0</v>
      </c>
      <c r="P1546" s="5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8">
        <f t="shared" si="96"/>
        <v>1</v>
      </c>
      <c r="P1547" s="5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8">
        <f t="shared" si="96"/>
        <v>29</v>
      </c>
      <c r="P1548" s="57">
        <f t="shared" si="97"/>
        <v>26.28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8">
        <f t="shared" si="96"/>
        <v>0</v>
      </c>
      <c r="P1549" s="5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8">
        <f t="shared" si="96"/>
        <v>9</v>
      </c>
      <c r="P1550" s="5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8">
        <f t="shared" si="96"/>
        <v>34</v>
      </c>
      <c r="P1551" s="57">
        <f t="shared" si="97"/>
        <v>28.34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8">
        <f t="shared" si="96"/>
        <v>14</v>
      </c>
      <c r="P1552" s="57">
        <f t="shared" si="97"/>
        <v>14.43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8">
        <f t="shared" si="96"/>
        <v>0</v>
      </c>
      <c r="P1553" s="5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8">
        <f t="shared" si="96"/>
        <v>50</v>
      </c>
      <c r="P1554" s="57">
        <f t="shared" si="97"/>
        <v>132.19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8">
        <f t="shared" si="96"/>
        <v>0</v>
      </c>
      <c r="P1555" s="5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8">
        <f t="shared" si="96"/>
        <v>0</v>
      </c>
      <c r="P1556" s="5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8">
        <f t="shared" si="96"/>
        <v>0</v>
      </c>
      <c r="P1557" s="5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8">
        <f t="shared" si="96"/>
        <v>46</v>
      </c>
      <c r="P1558" s="57">
        <f t="shared" si="97"/>
        <v>56.419999999999995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8">
        <f t="shared" si="96"/>
        <v>4</v>
      </c>
      <c r="P1559" s="5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8">
        <f t="shared" si="96"/>
        <v>5</v>
      </c>
      <c r="P1560" s="57">
        <f t="shared" si="97"/>
        <v>11.67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8">
        <f t="shared" si="96"/>
        <v>1</v>
      </c>
      <c r="P1561" s="57">
        <f t="shared" si="97"/>
        <v>50</v>
      </c>
      <c r="Q1561" t="s">
        <v>8338</v>
      </c>
      <c r="R1561" t="s">
        <v>8343</v>
      </c>
      <c r="S1561" s="12">
        <f t="shared" si="98"/>
        <v>42108.053229166668</v>
      </c>
      <c r="T1561" s="12">
        <f t="shared" si="9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8">
        <f t="shared" si="96"/>
        <v>4</v>
      </c>
      <c r="P1562" s="5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8">
        <f t="shared" si="96"/>
        <v>1</v>
      </c>
      <c r="P1563" s="5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8">
        <f t="shared" si="96"/>
        <v>0</v>
      </c>
      <c r="P1564" s="5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8">
        <f t="shared" si="96"/>
        <v>2</v>
      </c>
      <c r="P1565" s="5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8">
        <f t="shared" si="96"/>
        <v>1</v>
      </c>
      <c r="P1566" s="5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8">
        <f t="shared" si="96"/>
        <v>3</v>
      </c>
      <c r="P1567" s="5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8">
        <f t="shared" si="96"/>
        <v>22</v>
      </c>
      <c r="P1568" s="57">
        <f t="shared" si="97"/>
        <v>108.06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8">
        <f t="shared" si="96"/>
        <v>5</v>
      </c>
      <c r="P1569" s="57">
        <f t="shared" si="97"/>
        <v>26.930000000000003</v>
      </c>
      <c r="Q1569" t="s">
        <v>8322</v>
      </c>
      <c r="R1569" t="s">
        <v>8344</v>
      </c>
      <c r="S1569" s="12">
        <f t="shared" si="98"/>
        <v>41671.93686342593</v>
      </c>
      <c r="T1569" s="12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8">
        <f t="shared" si="96"/>
        <v>14</v>
      </c>
      <c r="P1570" s="5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8">
        <f t="shared" si="96"/>
        <v>0</v>
      </c>
      <c r="P1571" s="5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8">
        <f t="shared" si="96"/>
        <v>42</v>
      </c>
      <c r="P1572" s="57">
        <f t="shared" si="97"/>
        <v>47.769999999999996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8">
        <f t="shared" si="96"/>
        <v>1</v>
      </c>
      <c r="P1573" s="57">
        <f t="shared" si="97"/>
        <v>20</v>
      </c>
      <c r="Q1573" t="s">
        <v>8322</v>
      </c>
      <c r="R1573" t="s">
        <v>8344</v>
      </c>
      <c r="S1573" s="12">
        <f t="shared" si="98"/>
        <v>42144.769479166665</v>
      </c>
      <c r="T1573" s="12">
        <f t="shared" si="9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8">
        <f t="shared" si="96"/>
        <v>5</v>
      </c>
      <c r="P1574" s="57">
        <f t="shared" si="97"/>
        <v>41.669999999999995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8">
        <f t="shared" si="96"/>
        <v>3</v>
      </c>
      <c r="P1575" s="57">
        <f t="shared" si="97"/>
        <v>74.34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8">
        <f t="shared" si="96"/>
        <v>6</v>
      </c>
      <c r="P1576" s="57">
        <f t="shared" si="97"/>
        <v>84.34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8">
        <f t="shared" si="96"/>
        <v>23</v>
      </c>
      <c r="P1577" s="57">
        <f t="shared" si="97"/>
        <v>65.460000000000008</v>
      </c>
      <c r="Q1577" t="s">
        <v>8322</v>
      </c>
      <c r="R1577" t="s">
        <v>8344</v>
      </c>
      <c r="S1577" s="12">
        <f t="shared" si="98"/>
        <v>41799.524259259255</v>
      </c>
      <c r="T1577" s="12">
        <f t="shared" si="9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8">
        <f t="shared" si="96"/>
        <v>13</v>
      </c>
      <c r="P1578" s="5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8">
        <f t="shared" si="96"/>
        <v>1</v>
      </c>
      <c r="P1579" s="57">
        <f t="shared" si="97"/>
        <v>27.5</v>
      </c>
      <c r="Q1579" t="s">
        <v>8322</v>
      </c>
      <c r="R1579" t="s">
        <v>8344</v>
      </c>
      <c r="S1579" s="12">
        <f t="shared" si="98"/>
        <v>41054.847777777773</v>
      </c>
      <c r="T1579" s="12">
        <f t="shared" si="9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8">
        <f t="shared" si="96"/>
        <v>11</v>
      </c>
      <c r="P1580" s="5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8">
        <f t="shared" si="96"/>
        <v>1</v>
      </c>
      <c r="P1581" s="5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8">
        <f t="shared" si="96"/>
        <v>0</v>
      </c>
      <c r="P1582" s="57" t="e">
        <f t="shared" si="97"/>
        <v>#DIV/0!</v>
      </c>
      <c r="Q1582" t="s">
        <v>8322</v>
      </c>
      <c r="R1582" t="s">
        <v>8344</v>
      </c>
      <c r="S1582" s="12">
        <f t="shared" si="98"/>
        <v>40990.050069444442</v>
      </c>
      <c r="T1582" s="12">
        <f t="shared" si="9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8">
        <f t="shared" si="96"/>
        <v>1</v>
      </c>
      <c r="P1583" s="5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8">
        <f t="shared" si="96"/>
        <v>10</v>
      </c>
      <c r="P1584" s="5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8">
        <f t="shared" si="96"/>
        <v>1</v>
      </c>
      <c r="P1585" s="5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8">
        <f t="shared" si="96"/>
        <v>0</v>
      </c>
      <c r="P1586" s="5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8">
        <f t="shared" si="96"/>
        <v>79</v>
      </c>
      <c r="P1587" s="57">
        <f t="shared" si="97"/>
        <v>131.66999999999999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8">
        <f t="shared" si="96"/>
        <v>0</v>
      </c>
      <c r="P1588" s="57" t="e">
        <f t="shared" si="97"/>
        <v>#DIV/0!</v>
      </c>
      <c r="Q1588" t="s">
        <v>8338</v>
      </c>
      <c r="R1588" t="s">
        <v>8345</v>
      </c>
      <c r="S1588" s="12">
        <f t="shared" si="98"/>
        <v>42069.104421296295</v>
      </c>
      <c r="T1588" s="12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8">
        <f t="shared" si="96"/>
        <v>1</v>
      </c>
      <c r="P1589" s="5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8">
        <f t="shared" si="96"/>
        <v>0</v>
      </c>
      <c r="P1590" s="5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8">
        <f t="shared" si="96"/>
        <v>0</v>
      </c>
      <c r="P1591" s="5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8">
        <f t="shared" si="96"/>
        <v>2</v>
      </c>
      <c r="P1592" s="5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8">
        <f t="shared" si="96"/>
        <v>30</v>
      </c>
      <c r="P1593" s="57">
        <f t="shared" si="97"/>
        <v>44.48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8">
        <f t="shared" si="96"/>
        <v>0</v>
      </c>
      <c r="P1594" s="5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8">
        <f t="shared" si="96"/>
        <v>1</v>
      </c>
      <c r="P1595" s="5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8">
        <f t="shared" si="96"/>
        <v>21</v>
      </c>
      <c r="P1596" s="5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8">
        <f t="shared" si="96"/>
        <v>1</v>
      </c>
      <c r="P1597" s="5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8">
        <f t="shared" si="96"/>
        <v>3</v>
      </c>
      <c r="P1598" s="5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8">
        <f t="shared" si="96"/>
        <v>0</v>
      </c>
      <c r="P1599" s="5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8">
        <f t="shared" si="96"/>
        <v>1</v>
      </c>
      <c r="P1600" s="5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8">
        <f t="shared" si="96"/>
        <v>0</v>
      </c>
      <c r="P1601" s="5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8">
        <f t="shared" si="96"/>
        <v>8</v>
      </c>
      <c r="P1602" s="57">
        <f t="shared" si="97"/>
        <v>40.78</v>
      </c>
      <c r="Q1602" t="s">
        <v>8338</v>
      </c>
      <c r="R1602" t="s">
        <v>8345</v>
      </c>
      <c r="S1602" s="12">
        <f t="shared" si="98"/>
        <v>41791.057314814811</v>
      </c>
      <c r="T1602" s="12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8">
        <f t="shared" ref="O1603:O1666" si="100">ROUNDUP((E1603/D1603)*100,0)</f>
        <v>109</v>
      </c>
      <c r="P1603" s="57">
        <f t="shared" si="97"/>
        <v>48.33</v>
      </c>
      <c r="Q1603" t="s">
        <v>8325</v>
      </c>
      <c r="R1603" t="s">
        <v>8326</v>
      </c>
      <c r="S1603" s="12">
        <f t="shared" si="98"/>
        <v>40638.092974537038</v>
      </c>
      <c r="T1603" s="12">
        <f t="shared" si="99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8">
        <f t="shared" si="100"/>
        <v>101</v>
      </c>
      <c r="P1604" s="57">
        <f t="shared" ref="P1604:P1667" si="101">ROUNDUP(E1604/L1604,2)</f>
        <v>46.96</v>
      </c>
      <c r="Q1604" t="s">
        <v>8325</v>
      </c>
      <c r="R1604" t="s">
        <v>8326</v>
      </c>
      <c r="S1604" s="12">
        <f t="shared" ref="S1604:S1667" si="102">(J1604/86400)+25569</f>
        <v>40788.297650462962</v>
      </c>
      <c r="T1604" s="12">
        <f t="shared" ref="T1604:T1667" si="103">(I1604/86400)+25569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8">
        <f t="shared" si="100"/>
        <v>101</v>
      </c>
      <c r="P1605" s="57">
        <f t="shared" si="101"/>
        <v>66.690000000000012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8">
        <f t="shared" si="100"/>
        <v>123</v>
      </c>
      <c r="P1606" s="57">
        <f t="shared" si="101"/>
        <v>48.85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8">
        <f t="shared" si="100"/>
        <v>101</v>
      </c>
      <c r="P1607" s="57">
        <f t="shared" si="101"/>
        <v>137.31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8">
        <f t="shared" si="100"/>
        <v>102</v>
      </c>
      <c r="P1608" s="57">
        <f t="shared" si="101"/>
        <v>87.83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8">
        <f t="shared" si="100"/>
        <v>146</v>
      </c>
      <c r="P1609" s="57">
        <f t="shared" si="101"/>
        <v>70.790000000000006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8">
        <f t="shared" si="100"/>
        <v>102</v>
      </c>
      <c r="P1610" s="57">
        <f t="shared" si="101"/>
        <v>52.83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8">
        <f t="shared" si="100"/>
        <v>119</v>
      </c>
      <c r="P1611" s="5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8">
        <f t="shared" si="100"/>
        <v>272</v>
      </c>
      <c r="P1612" s="57">
        <f t="shared" si="101"/>
        <v>48.55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8">
        <f t="shared" si="100"/>
        <v>126</v>
      </c>
      <c r="P1613" s="57">
        <f t="shared" si="101"/>
        <v>37.08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8">
        <f t="shared" si="100"/>
        <v>110</v>
      </c>
      <c r="P1614" s="5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8">
        <f t="shared" si="100"/>
        <v>102</v>
      </c>
      <c r="P1615" s="57">
        <f t="shared" si="101"/>
        <v>39.04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8">
        <f t="shared" si="100"/>
        <v>103</v>
      </c>
      <c r="P1616" s="57">
        <f t="shared" si="101"/>
        <v>66.690000000000012</v>
      </c>
      <c r="Q1616" t="s">
        <v>8325</v>
      </c>
      <c r="R1616" t="s">
        <v>8326</v>
      </c>
      <c r="S1616" s="12">
        <f t="shared" si="102"/>
        <v>41794.981122685189</v>
      </c>
      <c r="T1616" s="12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8">
        <f t="shared" si="100"/>
        <v>115</v>
      </c>
      <c r="P1617" s="57">
        <f t="shared" si="101"/>
        <v>67.14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8">
        <f t="shared" si="100"/>
        <v>105</v>
      </c>
      <c r="P1618" s="57">
        <f t="shared" si="101"/>
        <v>66.37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8">
        <f t="shared" si="100"/>
        <v>146</v>
      </c>
      <c r="P1619" s="57">
        <f t="shared" si="101"/>
        <v>64.63000000000001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8">
        <f t="shared" si="100"/>
        <v>106</v>
      </c>
      <c r="P1620" s="57">
        <f t="shared" si="101"/>
        <v>58.379999999999995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8">
        <f t="shared" si="100"/>
        <v>134</v>
      </c>
      <c r="P1621" s="57">
        <f t="shared" si="101"/>
        <v>86.960000000000008</v>
      </c>
      <c r="Q1621" t="s">
        <v>8325</v>
      </c>
      <c r="R1621" t="s">
        <v>8326</v>
      </c>
      <c r="S1621" s="12">
        <f t="shared" si="102"/>
        <v>41876.186180555553</v>
      </c>
      <c r="T1621" s="12">
        <f t="shared" si="103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8">
        <f t="shared" si="100"/>
        <v>113</v>
      </c>
      <c r="P1622" s="57">
        <f t="shared" si="101"/>
        <v>66.48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8">
        <f t="shared" si="100"/>
        <v>122</v>
      </c>
      <c r="P1623" s="57">
        <f t="shared" si="101"/>
        <v>163.79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8">
        <f t="shared" si="100"/>
        <v>102</v>
      </c>
      <c r="P1624" s="57">
        <f t="shared" si="101"/>
        <v>107.99000000000001</v>
      </c>
      <c r="Q1624" t="s">
        <v>8325</v>
      </c>
      <c r="R1624" t="s">
        <v>8326</v>
      </c>
      <c r="S1624" s="12">
        <f t="shared" si="102"/>
        <v>41950.294837962967</v>
      </c>
      <c r="T1624" s="12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8">
        <f t="shared" si="100"/>
        <v>102</v>
      </c>
      <c r="P1625" s="57">
        <f t="shared" si="101"/>
        <v>42.12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8">
        <f t="shared" si="100"/>
        <v>118</v>
      </c>
      <c r="P1626" s="5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8">
        <f t="shared" si="100"/>
        <v>156</v>
      </c>
      <c r="P1627" s="57">
        <f t="shared" si="101"/>
        <v>112.02000000000001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8">
        <f t="shared" si="100"/>
        <v>102</v>
      </c>
      <c r="P1628" s="57">
        <f t="shared" si="101"/>
        <v>74.960000000000008</v>
      </c>
      <c r="Q1628" t="s">
        <v>8325</v>
      </c>
      <c r="R1628" t="s">
        <v>8326</v>
      </c>
      <c r="S1628" s="12">
        <f t="shared" si="102"/>
        <v>41579.847997685181</v>
      </c>
      <c r="T1628" s="12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8">
        <f t="shared" si="100"/>
        <v>117</v>
      </c>
      <c r="P1629" s="57">
        <f t="shared" si="101"/>
        <v>61.58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8">
        <f t="shared" si="100"/>
        <v>101</v>
      </c>
      <c r="P1630" s="57">
        <f t="shared" si="101"/>
        <v>45.879999999999995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8">
        <f t="shared" si="100"/>
        <v>104</v>
      </c>
      <c r="P1631" s="57">
        <f t="shared" si="101"/>
        <v>75.86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8">
        <f t="shared" si="100"/>
        <v>266</v>
      </c>
      <c r="P1632" s="57">
        <f t="shared" si="101"/>
        <v>84.210000000000008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8">
        <f t="shared" si="100"/>
        <v>156</v>
      </c>
      <c r="P1633" s="57">
        <f t="shared" si="101"/>
        <v>117.23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8">
        <f t="shared" si="100"/>
        <v>102</v>
      </c>
      <c r="P1634" s="57">
        <f t="shared" si="101"/>
        <v>86.490000000000009</v>
      </c>
      <c r="Q1634" t="s">
        <v>8325</v>
      </c>
      <c r="R1634" t="s">
        <v>8326</v>
      </c>
      <c r="S1634" s="12">
        <f t="shared" si="102"/>
        <v>40750.340902777782</v>
      </c>
      <c r="T1634" s="12">
        <f t="shared" si="103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8">
        <f t="shared" si="100"/>
        <v>100</v>
      </c>
      <c r="P1635" s="57">
        <f t="shared" si="101"/>
        <v>172.42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8">
        <f t="shared" si="100"/>
        <v>101</v>
      </c>
      <c r="P1636" s="57">
        <f t="shared" si="101"/>
        <v>62.82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8">
        <f t="shared" si="100"/>
        <v>126</v>
      </c>
      <c r="P1637" s="57">
        <f t="shared" si="101"/>
        <v>67.73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8">
        <f t="shared" si="100"/>
        <v>104</v>
      </c>
      <c r="P1638" s="57">
        <f t="shared" si="101"/>
        <v>53.57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8">
        <f t="shared" si="100"/>
        <v>104</v>
      </c>
      <c r="P1639" s="5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8">
        <f t="shared" si="100"/>
        <v>105</v>
      </c>
      <c r="P1640" s="57">
        <f t="shared" si="101"/>
        <v>38.89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8">
        <f t="shared" si="100"/>
        <v>100</v>
      </c>
      <c r="P1641" s="57">
        <f t="shared" si="101"/>
        <v>94.740000000000009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8">
        <f t="shared" si="100"/>
        <v>170</v>
      </c>
      <c r="P1642" s="57">
        <f t="shared" si="101"/>
        <v>39.97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8">
        <f t="shared" si="100"/>
        <v>102</v>
      </c>
      <c r="P1643" s="5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8">
        <f t="shared" si="100"/>
        <v>100</v>
      </c>
      <c r="P1644" s="57">
        <f t="shared" si="101"/>
        <v>42.86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8">
        <f t="shared" si="100"/>
        <v>125</v>
      </c>
      <c r="P1645" s="57">
        <f t="shared" si="101"/>
        <v>168.51999999999998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8">
        <f t="shared" si="100"/>
        <v>110</v>
      </c>
      <c r="P1646" s="57">
        <f t="shared" si="101"/>
        <v>85.550000000000011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8">
        <f t="shared" si="100"/>
        <v>111</v>
      </c>
      <c r="P1647" s="57">
        <f t="shared" si="101"/>
        <v>554</v>
      </c>
      <c r="Q1647" t="s">
        <v>8325</v>
      </c>
      <c r="R1647" t="s">
        <v>8346</v>
      </c>
      <c r="S1647" s="12">
        <f t="shared" si="102"/>
        <v>41521.617361111115</v>
      </c>
      <c r="T1647" s="12">
        <f t="shared" si="103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8">
        <f t="shared" si="100"/>
        <v>111</v>
      </c>
      <c r="P1648" s="57">
        <f t="shared" si="101"/>
        <v>26.560000000000002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8">
        <f t="shared" si="100"/>
        <v>105</v>
      </c>
      <c r="P1649" s="57">
        <f t="shared" si="101"/>
        <v>113.83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8">
        <f t="shared" si="100"/>
        <v>126</v>
      </c>
      <c r="P1650" s="57">
        <f t="shared" si="101"/>
        <v>32.019999999999996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8">
        <f t="shared" si="100"/>
        <v>101</v>
      </c>
      <c r="P1651" s="57">
        <f t="shared" si="101"/>
        <v>47.19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8">
        <f t="shared" si="100"/>
        <v>142</v>
      </c>
      <c r="P1652" s="57">
        <f t="shared" si="101"/>
        <v>88.47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8">
        <f t="shared" si="100"/>
        <v>101</v>
      </c>
      <c r="P1653" s="5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8">
        <f t="shared" si="100"/>
        <v>101</v>
      </c>
      <c r="P1654" s="57">
        <f t="shared" si="101"/>
        <v>64.72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8">
        <f t="shared" si="100"/>
        <v>175</v>
      </c>
      <c r="P1655" s="57">
        <f t="shared" si="101"/>
        <v>51.86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8">
        <f t="shared" si="100"/>
        <v>120</v>
      </c>
      <c r="P1656" s="57">
        <f t="shared" si="101"/>
        <v>38.799999999999997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8">
        <f t="shared" si="100"/>
        <v>143</v>
      </c>
      <c r="P1657" s="57">
        <f t="shared" si="101"/>
        <v>44.65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8">
        <f t="shared" si="100"/>
        <v>101</v>
      </c>
      <c r="P1658" s="57">
        <f t="shared" si="101"/>
        <v>156.78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8">
        <f t="shared" si="100"/>
        <v>105</v>
      </c>
      <c r="P1659" s="57">
        <f t="shared" si="101"/>
        <v>118.71000000000001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8">
        <f t="shared" si="100"/>
        <v>133</v>
      </c>
      <c r="P1660" s="57">
        <f t="shared" si="101"/>
        <v>74.150000000000006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8">
        <f t="shared" si="100"/>
        <v>113</v>
      </c>
      <c r="P1661" s="57">
        <f t="shared" si="101"/>
        <v>12.54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8">
        <f t="shared" si="100"/>
        <v>1254</v>
      </c>
      <c r="P1662" s="57">
        <f t="shared" si="101"/>
        <v>27.87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8">
        <f t="shared" si="100"/>
        <v>103</v>
      </c>
      <c r="P1663" s="57">
        <f t="shared" si="101"/>
        <v>80.180000000000007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8">
        <f t="shared" si="100"/>
        <v>103</v>
      </c>
      <c r="P1664" s="57">
        <f t="shared" si="101"/>
        <v>132.44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8">
        <f t="shared" si="100"/>
        <v>108</v>
      </c>
      <c r="P1665" s="5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8">
        <f t="shared" si="100"/>
        <v>123</v>
      </c>
      <c r="P1666" s="57">
        <f t="shared" si="101"/>
        <v>34.39</v>
      </c>
      <c r="Q1666" t="s">
        <v>8325</v>
      </c>
      <c r="R1666" t="s">
        <v>8346</v>
      </c>
      <c r="S1666" s="12">
        <f t="shared" si="102"/>
        <v>40939.761782407411</v>
      </c>
      <c r="T1666" s="12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8">
        <f t="shared" ref="O1667:O1730" si="104">ROUNDUP((E1667/D1667)*100,0)</f>
        <v>120</v>
      </c>
      <c r="P1667" s="57">
        <f t="shared" si="101"/>
        <v>44.96</v>
      </c>
      <c r="Q1667" t="s">
        <v>8325</v>
      </c>
      <c r="R1667" t="s">
        <v>8346</v>
      </c>
      <c r="S1667" s="12">
        <f t="shared" si="102"/>
        <v>40564.649456018517</v>
      </c>
      <c r="T1667" s="12">
        <f t="shared" si="103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8">
        <f t="shared" si="104"/>
        <v>161</v>
      </c>
      <c r="P1668" s="57">
        <f t="shared" ref="P1668:P1731" si="105">ROUNDUP(E1668/L1668,2)</f>
        <v>41.05</v>
      </c>
      <c r="Q1668" t="s">
        <v>8325</v>
      </c>
      <c r="R1668" t="s">
        <v>8346</v>
      </c>
      <c r="S1668" s="12">
        <f t="shared" ref="S1668:S1731" si="106">(J1668/86400)+25569</f>
        <v>41331.253159722226</v>
      </c>
      <c r="T1668" s="12">
        <f t="shared" ref="T1668:T1731" si="107">(I1668/86400)+25569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8">
        <f t="shared" si="104"/>
        <v>127</v>
      </c>
      <c r="P1669" s="57">
        <f t="shared" si="105"/>
        <v>52.6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8">
        <f t="shared" si="104"/>
        <v>103</v>
      </c>
      <c r="P1670" s="57">
        <f t="shared" si="105"/>
        <v>70.790000000000006</v>
      </c>
      <c r="Q1670" t="s">
        <v>8325</v>
      </c>
      <c r="R1670" t="s">
        <v>8346</v>
      </c>
      <c r="S1670" s="12">
        <f t="shared" si="106"/>
        <v>40845.149756944447</v>
      </c>
      <c r="T1670" s="12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8">
        <f t="shared" si="104"/>
        <v>140</v>
      </c>
      <c r="P1671" s="5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8">
        <f t="shared" si="104"/>
        <v>103</v>
      </c>
      <c r="P1672" s="57">
        <f t="shared" si="105"/>
        <v>44.61</v>
      </c>
      <c r="Q1672" t="s">
        <v>8325</v>
      </c>
      <c r="R1672" t="s">
        <v>8346</v>
      </c>
      <c r="S1672" s="12">
        <f t="shared" si="106"/>
        <v>40313.930543981478</v>
      </c>
      <c r="T1672" s="12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8">
        <f t="shared" si="104"/>
        <v>101</v>
      </c>
      <c r="P1673" s="57">
        <f t="shared" si="105"/>
        <v>26.150000000000002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8">
        <f t="shared" si="104"/>
        <v>113</v>
      </c>
      <c r="P1674" s="57">
        <f t="shared" si="105"/>
        <v>39.19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8">
        <f t="shared" si="104"/>
        <v>129</v>
      </c>
      <c r="P1675" s="57">
        <f t="shared" si="105"/>
        <v>45.6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8">
        <f t="shared" si="104"/>
        <v>202</v>
      </c>
      <c r="P1676" s="57">
        <f t="shared" si="105"/>
        <v>89.25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8">
        <f t="shared" si="104"/>
        <v>138</v>
      </c>
      <c r="P1677" s="57">
        <f t="shared" si="105"/>
        <v>40.419999999999995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8">
        <f t="shared" si="104"/>
        <v>116</v>
      </c>
      <c r="P1678" s="57">
        <f t="shared" si="105"/>
        <v>82.39</v>
      </c>
      <c r="Q1678" t="s">
        <v>8325</v>
      </c>
      <c r="R1678" t="s">
        <v>8346</v>
      </c>
      <c r="S1678" s="12">
        <f t="shared" si="106"/>
        <v>40973.726238425923</v>
      </c>
      <c r="T1678" s="12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8">
        <f t="shared" si="104"/>
        <v>112</v>
      </c>
      <c r="P1679" s="57">
        <f t="shared" si="105"/>
        <v>159.53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8">
        <f t="shared" si="104"/>
        <v>119</v>
      </c>
      <c r="P1680" s="57">
        <f t="shared" si="105"/>
        <v>36.25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8">
        <f t="shared" si="104"/>
        <v>175</v>
      </c>
      <c r="P1681" s="5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8">
        <f t="shared" si="104"/>
        <v>118</v>
      </c>
      <c r="P1682" s="5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8">
        <f t="shared" si="104"/>
        <v>102</v>
      </c>
      <c r="P1683" s="57">
        <f t="shared" si="105"/>
        <v>74.58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8">
        <f t="shared" si="104"/>
        <v>0</v>
      </c>
      <c r="P1684" s="5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8">
        <f t="shared" si="104"/>
        <v>22</v>
      </c>
      <c r="P1685" s="5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8">
        <f t="shared" si="104"/>
        <v>110</v>
      </c>
      <c r="P1686" s="57">
        <f t="shared" si="105"/>
        <v>86.440000000000012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8">
        <f t="shared" si="104"/>
        <v>103</v>
      </c>
      <c r="P1687" s="5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8">
        <f t="shared" si="104"/>
        <v>1</v>
      </c>
      <c r="P1688" s="5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8">
        <f t="shared" si="104"/>
        <v>32</v>
      </c>
      <c r="P1689" s="57">
        <f t="shared" si="105"/>
        <v>80.13000000000001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8">
        <f t="shared" si="104"/>
        <v>45</v>
      </c>
      <c r="P1690" s="57">
        <f t="shared" si="105"/>
        <v>253.14999999999998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8">
        <f t="shared" si="104"/>
        <v>100</v>
      </c>
      <c r="P1691" s="57">
        <f t="shared" si="105"/>
        <v>171.42999999999998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8">
        <f t="shared" si="104"/>
        <v>26</v>
      </c>
      <c r="P1692" s="57">
        <f t="shared" si="105"/>
        <v>57.73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8">
        <f t="shared" si="104"/>
        <v>34</v>
      </c>
      <c r="P1693" s="57">
        <f t="shared" si="105"/>
        <v>264.27</v>
      </c>
      <c r="Q1693" t="s">
        <v>8325</v>
      </c>
      <c r="R1693" t="s">
        <v>8347</v>
      </c>
      <c r="S1693" s="12">
        <f t="shared" si="106"/>
        <v>42795.701481481483</v>
      </c>
      <c r="T1693" s="12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8">
        <f t="shared" si="104"/>
        <v>48</v>
      </c>
      <c r="P1694" s="57">
        <f t="shared" si="105"/>
        <v>159.34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8">
        <f t="shared" si="104"/>
        <v>10</v>
      </c>
      <c r="P1695" s="5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8">
        <f t="shared" si="104"/>
        <v>1</v>
      </c>
      <c r="P1696" s="5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8">
        <f t="shared" si="104"/>
        <v>12</v>
      </c>
      <c r="P1697" s="57">
        <f t="shared" si="105"/>
        <v>61.089999999999996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8">
        <f t="shared" si="104"/>
        <v>0</v>
      </c>
      <c r="P1698" s="5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8">
        <f t="shared" si="104"/>
        <v>21</v>
      </c>
      <c r="P1699" s="57">
        <f t="shared" si="105"/>
        <v>114.82000000000001</v>
      </c>
      <c r="Q1699" t="s">
        <v>8325</v>
      </c>
      <c r="R1699" t="s">
        <v>8347</v>
      </c>
      <c r="S1699" s="12">
        <f t="shared" si="106"/>
        <v>42805.032962962963</v>
      </c>
      <c r="T1699" s="12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8">
        <f t="shared" si="104"/>
        <v>0</v>
      </c>
      <c r="P1700" s="5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8">
        <f t="shared" si="104"/>
        <v>5</v>
      </c>
      <c r="P1701" s="5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8">
        <f t="shared" si="104"/>
        <v>27</v>
      </c>
      <c r="P1702" s="57">
        <f t="shared" si="105"/>
        <v>65.98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8">
        <f t="shared" si="104"/>
        <v>1</v>
      </c>
      <c r="P1703" s="5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8">
        <f t="shared" si="104"/>
        <v>1</v>
      </c>
      <c r="P1704" s="5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8">
        <f t="shared" si="104"/>
        <v>2</v>
      </c>
      <c r="P1705" s="57">
        <f t="shared" si="105"/>
        <v>25.5</v>
      </c>
      <c r="Q1705" t="s">
        <v>8325</v>
      </c>
      <c r="R1705" t="s">
        <v>8347</v>
      </c>
      <c r="S1705" s="12">
        <f t="shared" si="106"/>
        <v>42187.281678240739</v>
      </c>
      <c r="T1705" s="12">
        <f t="shared" si="107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8">
        <f t="shared" si="104"/>
        <v>66</v>
      </c>
      <c r="P1706" s="57">
        <f t="shared" si="105"/>
        <v>118.37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8">
        <f t="shared" si="104"/>
        <v>0</v>
      </c>
      <c r="P1707" s="5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8">
        <f t="shared" si="104"/>
        <v>0</v>
      </c>
      <c r="P1708" s="5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8">
        <f t="shared" si="104"/>
        <v>10</v>
      </c>
      <c r="P1709" s="57">
        <f t="shared" si="105"/>
        <v>54.12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8">
        <f t="shared" si="104"/>
        <v>0</v>
      </c>
      <c r="P1710" s="5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8">
        <f t="shared" si="104"/>
        <v>5</v>
      </c>
      <c r="P1711" s="57">
        <f t="shared" si="105"/>
        <v>21.25</v>
      </c>
      <c r="Q1711" t="s">
        <v>8325</v>
      </c>
      <c r="R1711" t="s">
        <v>8347</v>
      </c>
      <c r="S1711" s="12">
        <f t="shared" si="106"/>
        <v>41841.563819444447</v>
      </c>
      <c r="T1711" s="12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8">
        <f t="shared" si="104"/>
        <v>1</v>
      </c>
      <c r="P1712" s="57">
        <f t="shared" si="105"/>
        <v>34</v>
      </c>
      <c r="Q1712" t="s">
        <v>8325</v>
      </c>
      <c r="R1712" t="s">
        <v>8347</v>
      </c>
      <c r="S1712" s="12">
        <f t="shared" si="106"/>
        <v>42341.591296296298</v>
      </c>
      <c r="T1712" s="12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8">
        <f t="shared" si="104"/>
        <v>11</v>
      </c>
      <c r="P1713" s="5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8">
        <f t="shared" si="104"/>
        <v>0</v>
      </c>
      <c r="P1714" s="5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8">
        <f t="shared" si="104"/>
        <v>2</v>
      </c>
      <c r="P1715" s="5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8">
        <f t="shared" si="104"/>
        <v>8</v>
      </c>
      <c r="P1716" s="57">
        <f t="shared" si="105"/>
        <v>115.71000000000001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8">
        <f t="shared" si="104"/>
        <v>1</v>
      </c>
      <c r="P1717" s="5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8">
        <f t="shared" si="104"/>
        <v>8</v>
      </c>
      <c r="P1718" s="5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8">
        <f t="shared" si="104"/>
        <v>43</v>
      </c>
      <c r="P1719" s="57">
        <f t="shared" si="105"/>
        <v>34.03</v>
      </c>
      <c r="Q1719" t="s">
        <v>8325</v>
      </c>
      <c r="R1719" t="s">
        <v>8347</v>
      </c>
      <c r="S1719" s="12">
        <f t="shared" si="106"/>
        <v>42460.981921296298</v>
      </c>
      <c r="T1719" s="12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8">
        <f t="shared" si="104"/>
        <v>1</v>
      </c>
      <c r="P1720" s="5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8">
        <f t="shared" si="104"/>
        <v>1</v>
      </c>
      <c r="P1721" s="57">
        <f t="shared" si="105"/>
        <v>11.67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8">
        <f t="shared" si="104"/>
        <v>6</v>
      </c>
      <c r="P1722" s="57">
        <f t="shared" si="105"/>
        <v>28.130000000000003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8">
        <f t="shared" si="104"/>
        <v>0</v>
      </c>
      <c r="P1723" s="5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8">
        <f t="shared" si="104"/>
        <v>1</v>
      </c>
      <c r="P1724" s="5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8">
        <f t="shared" si="104"/>
        <v>7</v>
      </c>
      <c r="P1725" s="57">
        <f t="shared" si="105"/>
        <v>216.67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8">
        <f t="shared" si="104"/>
        <v>1</v>
      </c>
      <c r="P1726" s="5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8">
        <f t="shared" si="104"/>
        <v>11</v>
      </c>
      <c r="P1727" s="57">
        <f t="shared" si="105"/>
        <v>62.23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8">
        <f t="shared" si="104"/>
        <v>34</v>
      </c>
      <c r="P1728" s="5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8">
        <f t="shared" si="104"/>
        <v>1</v>
      </c>
      <c r="P1729" s="57">
        <f t="shared" si="105"/>
        <v>1</v>
      </c>
      <c r="Q1729" t="s">
        <v>8325</v>
      </c>
      <c r="R1729" t="s">
        <v>8347</v>
      </c>
      <c r="S1729" s="12">
        <f t="shared" si="106"/>
        <v>42044.927974537037</v>
      </c>
      <c r="T1729" s="12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8">
        <f t="shared" si="104"/>
        <v>69</v>
      </c>
      <c r="P1730" s="57">
        <f t="shared" si="105"/>
        <v>122.15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8">
        <f t="shared" ref="O1731:O1794" si="108">ROUNDUP((E1731/D1731)*100,0)</f>
        <v>0</v>
      </c>
      <c r="P1731" s="57" t="e">
        <f t="shared" si="105"/>
        <v>#DIV/0!</v>
      </c>
      <c r="Q1731" t="s">
        <v>8325</v>
      </c>
      <c r="R1731" t="s">
        <v>8347</v>
      </c>
      <c r="S1731" s="12">
        <f t="shared" si="106"/>
        <v>42471.052152777775</v>
      </c>
      <c r="T1731" s="12">
        <f t="shared" si="107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8">
        <f t="shared" si="108"/>
        <v>0</v>
      </c>
      <c r="P1732" s="57" t="e">
        <f t="shared" ref="P1732:P1795" si="109">ROUNDUP(E1732/L1732,2)</f>
        <v>#DIV/0!</v>
      </c>
      <c r="Q1732" t="s">
        <v>8325</v>
      </c>
      <c r="R1732" t="s">
        <v>8347</v>
      </c>
      <c r="S1732" s="12">
        <f t="shared" ref="S1732:S1795" si="110">(J1732/86400)+25569</f>
        <v>42272.087766203702</v>
      </c>
      <c r="T1732" s="12">
        <f t="shared" ref="T1732:T1795" si="111">(I1732/86400)+25569</f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8">
        <f t="shared" si="108"/>
        <v>0</v>
      </c>
      <c r="P1733" s="5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8">
        <f t="shared" si="108"/>
        <v>0</v>
      </c>
      <c r="P1734" s="5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8">
        <f t="shared" si="108"/>
        <v>0</v>
      </c>
      <c r="P1735" s="5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8">
        <f t="shared" si="108"/>
        <v>1</v>
      </c>
      <c r="P1736" s="5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8">
        <f t="shared" si="108"/>
        <v>11</v>
      </c>
      <c r="P1737" s="57">
        <f t="shared" si="109"/>
        <v>55</v>
      </c>
      <c r="Q1737" t="s">
        <v>8325</v>
      </c>
      <c r="R1737" t="s">
        <v>8347</v>
      </c>
      <c r="S1737" s="12">
        <f t="shared" si="110"/>
        <v>42559.81417824074</v>
      </c>
      <c r="T1737" s="12">
        <f t="shared" si="111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8">
        <f t="shared" si="108"/>
        <v>1</v>
      </c>
      <c r="P1738" s="5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8">
        <f t="shared" si="108"/>
        <v>22</v>
      </c>
      <c r="P1739" s="57">
        <f t="shared" si="109"/>
        <v>56.669999999999995</v>
      </c>
      <c r="Q1739" t="s">
        <v>8325</v>
      </c>
      <c r="R1739" t="s">
        <v>8347</v>
      </c>
      <c r="S1739" s="12">
        <f t="shared" si="110"/>
        <v>42175.948981481481</v>
      </c>
      <c r="T1739" s="12">
        <f t="shared" si="111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8">
        <f t="shared" si="108"/>
        <v>1</v>
      </c>
      <c r="P1740" s="5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8">
        <f t="shared" si="108"/>
        <v>1</v>
      </c>
      <c r="P1741" s="5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8">
        <f t="shared" si="108"/>
        <v>0</v>
      </c>
      <c r="P1742" s="57" t="e">
        <f t="shared" si="109"/>
        <v>#DIV/0!</v>
      </c>
      <c r="Q1742" t="s">
        <v>8325</v>
      </c>
      <c r="R1742" t="s">
        <v>8347</v>
      </c>
      <c r="S1742" s="12">
        <f t="shared" si="110"/>
        <v>42171.817384259259</v>
      </c>
      <c r="T1742" s="12">
        <f t="shared" si="111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8">
        <f t="shared" si="108"/>
        <v>111</v>
      </c>
      <c r="P1743" s="57">
        <f t="shared" si="109"/>
        <v>25.580000000000002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8">
        <f t="shared" si="108"/>
        <v>109</v>
      </c>
      <c r="P1744" s="57">
        <f t="shared" si="109"/>
        <v>63.98</v>
      </c>
      <c r="Q1744" t="s">
        <v>8338</v>
      </c>
      <c r="R1744" t="s">
        <v>8339</v>
      </c>
      <c r="S1744" s="12">
        <f t="shared" si="110"/>
        <v>42710.876967592594</v>
      </c>
      <c r="T1744" s="12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8">
        <f t="shared" si="108"/>
        <v>101</v>
      </c>
      <c r="P1745" s="57">
        <f t="shared" si="109"/>
        <v>89.93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8">
        <f t="shared" si="108"/>
        <v>119</v>
      </c>
      <c r="P1746" s="57">
        <f t="shared" si="109"/>
        <v>93.08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8">
        <f t="shared" si="108"/>
        <v>115</v>
      </c>
      <c r="P1747" s="57">
        <f t="shared" si="109"/>
        <v>89.68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8">
        <f t="shared" si="108"/>
        <v>149</v>
      </c>
      <c r="P1748" s="57">
        <f t="shared" si="109"/>
        <v>207.62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8">
        <f t="shared" si="108"/>
        <v>105</v>
      </c>
      <c r="P1749" s="57">
        <f t="shared" si="109"/>
        <v>59.41</v>
      </c>
      <c r="Q1749" t="s">
        <v>8338</v>
      </c>
      <c r="R1749" t="s">
        <v>8339</v>
      </c>
      <c r="S1749" s="12">
        <f t="shared" si="110"/>
        <v>42292.435532407406</v>
      </c>
      <c r="T1749" s="12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8">
        <f t="shared" si="108"/>
        <v>130</v>
      </c>
      <c r="P1750" s="57">
        <f t="shared" si="109"/>
        <v>358.98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8">
        <f t="shared" si="108"/>
        <v>124</v>
      </c>
      <c r="P1751" s="57">
        <f t="shared" si="109"/>
        <v>94.740000000000009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8">
        <f t="shared" si="108"/>
        <v>202</v>
      </c>
      <c r="P1752" s="57">
        <f t="shared" si="109"/>
        <v>80.650000000000006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8">
        <f t="shared" si="108"/>
        <v>103</v>
      </c>
      <c r="P1753" s="57">
        <f t="shared" si="109"/>
        <v>168.69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8">
        <f t="shared" si="108"/>
        <v>261</v>
      </c>
      <c r="P1754" s="57">
        <f t="shared" si="109"/>
        <v>34.69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8">
        <f t="shared" si="108"/>
        <v>108</v>
      </c>
      <c r="P1755" s="57">
        <f t="shared" si="109"/>
        <v>462.86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8">
        <f t="shared" si="108"/>
        <v>111</v>
      </c>
      <c r="P1756" s="57">
        <f t="shared" si="109"/>
        <v>104.39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8">
        <f t="shared" si="108"/>
        <v>120</v>
      </c>
      <c r="P1757" s="5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8">
        <f t="shared" si="108"/>
        <v>103</v>
      </c>
      <c r="P1758" s="5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8">
        <f t="shared" si="108"/>
        <v>116</v>
      </c>
      <c r="P1759" s="57">
        <f t="shared" si="109"/>
        <v>414.28999999999996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8">
        <f t="shared" si="108"/>
        <v>115</v>
      </c>
      <c r="P1760" s="57">
        <f t="shared" si="109"/>
        <v>42.489999999999995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8">
        <f t="shared" si="108"/>
        <v>107</v>
      </c>
      <c r="P1761" s="57">
        <f t="shared" si="109"/>
        <v>108.78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8">
        <f t="shared" si="108"/>
        <v>166</v>
      </c>
      <c r="P1762" s="57">
        <f t="shared" si="109"/>
        <v>81.100000000000009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8">
        <f t="shared" si="108"/>
        <v>155</v>
      </c>
      <c r="P1763" s="57">
        <f t="shared" si="109"/>
        <v>51.669999999999995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8">
        <f t="shared" si="108"/>
        <v>885</v>
      </c>
      <c r="P1764" s="5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8">
        <f t="shared" si="108"/>
        <v>102</v>
      </c>
      <c r="P1765" s="57">
        <f t="shared" si="109"/>
        <v>103.64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8">
        <f t="shared" si="108"/>
        <v>20</v>
      </c>
      <c r="P1766" s="57">
        <f t="shared" si="109"/>
        <v>55.29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8">
        <f t="shared" si="108"/>
        <v>60</v>
      </c>
      <c r="P1767" s="57">
        <f t="shared" si="109"/>
        <v>72.17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8">
        <f t="shared" si="108"/>
        <v>0</v>
      </c>
      <c r="P1768" s="5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8">
        <f t="shared" si="108"/>
        <v>46</v>
      </c>
      <c r="P1769" s="57">
        <f t="shared" si="109"/>
        <v>58.62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8">
        <f t="shared" si="108"/>
        <v>4</v>
      </c>
      <c r="P1770" s="57">
        <f t="shared" si="109"/>
        <v>12.47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8">
        <f t="shared" si="108"/>
        <v>3</v>
      </c>
      <c r="P1771" s="57">
        <f t="shared" si="109"/>
        <v>49.14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8">
        <f t="shared" si="108"/>
        <v>57</v>
      </c>
      <c r="P1772" s="5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8">
        <f t="shared" si="108"/>
        <v>22</v>
      </c>
      <c r="P1773" s="5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41905.979629629626</v>
      </c>
      <c r="T1773" s="12">
        <f t="shared" si="111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8">
        <f t="shared" si="108"/>
        <v>16</v>
      </c>
      <c r="P1774" s="57">
        <f t="shared" si="109"/>
        <v>45.16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8">
        <f t="shared" si="108"/>
        <v>7</v>
      </c>
      <c r="P1775" s="57">
        <f t="shared" si="109"/>
        <v>98.79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8">
        <f t="shared" si="108"/>
        <v>46</v>
      </c>
      <c r="P1776" s="57">
        <f t="shared" si="109"/>
        <v>88.31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8">
        <f t="shared" si="108"/>
        <v>66</v>
      </c>
      <c r="P1777" s="57">
        <f t="shared" si="109"/>
        <v>170.63</v>
      </c>
      <c r="Q1777" t="s">
        <v>8338</v>
      </c>
      <c r="R1777" t="s">
        <v>8339</v>
      </c>
      <c r="S1777" s="12">
        <f t="shared" si="110"/>
        <v>41891.976388888885</v>
      </c>
      <c r="T1777" s="12">
        <f t="shared" si="111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8">
        <f t="shared" si="108"/>
        <v>7</v>
      </c>
      <c r="P1778" s="5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8">
        <f t="shared" si="108"/>
        <v>14</v>
      </c>
      <c r="P1779" s="5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8">
        <f t="shared" si="108"/>
        <v>2</v>
      </c>
      <c r="P1780" s="57">
        <f t="shared" si="109"/>
        <v>66.34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8">
        <f t="shared" si="108"/>
        <v>37</v>
      </c>
      <c r="P1781" s="57">
        <f t="shared" si="109"/>
        <v>104.9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8">
        <f t="shared" si="108"/>
        <v>40</v>
      </c>
      <c r="P1782" s="57">
        <f t="shared" si="109"/>
        <v>78.45</v>
      </c>
      <c r="Q1782" t="s">
        <v>8338</v>
      </c>
      <c r="R1782" t="s">
        <v>8339</v>
      </c>
      <c r="S1782" s="12">
        <f t="shared" si="110"/>
        <v>42493.600810185184</v>
      </c>
      <c r="T1782" s="12">
        <f t="shared" si="111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8">
        <f t="shared" si="108"/>
        <v>26</v>
      </c>
      <c r="P1783" s="57">
        <f t="shared" si="109"/>
        <v>59.05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8">
        <f t="shared" si="108"/>
        <v>16</v>
      </c>
      <c r="P1784" s="57">
        <f t="shared" si="109"/>
        <v>71.350000000000009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8">
        <f t="shared" si="108"/>
        <v>24</v>
      </c>
      <c r="P1785" s="57">
        <f t="shared" si="109"/>
        <v>51.23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8">
        <f t="shared" si="108"/>
        <v>40</v>
      </c>
      <c r="P1786" s="57">
        <f t="shared" si="109"/>
        <v>60.25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8">
        <f t="shared" si="108"/>
        <v>21</v>
      </c>
      <c r="P1787" s="57">
        <f t="shared" si="109"/>
        <v>44.94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8">
        <f t="shared" si="108"/>
        <v>48</v>
      </c>
      <c r="P1788" s="57">
        <f t="shared" si="109"/>
        <v>31.21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8">
        <f t="shared" si="108"/>
        <v>16</v>
      </c>
      <c r="P1789" s="57">
        <f t="shared" si="109"/>
        <v>63.879999999999995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8">
        <f t="shared" si="108"/>
        <v>2</v>
      </c>
      <c r="P1790" s="5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8">
        <f t="shared" si="108"/>
        <v>1</v>
      </c>
      <c r="P1791" s="5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8">
        <f t="shared" si="108"/>
        <v>5</v>
      </c>
      <c r="P1792" s="57">
        <f t="shared" si="109"/>
        <v>109.07000000000001</v>
      </c>
      <c r="Q1792" t="s">
        <v>8338</v>
      </c>
      <c r="R1792" t="s">
        <v>8339</v>
      </c>
      <c r="S1792" s="12">
        <f t="shared" si="110"/>
        <v>42010.674513888887</v>
      </c>
      <c r="T1792" s="12">
        <f t="shared" si="111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8">
        <f t="shared" si="108"/>
        <v>4</v>
      </c>
      <c r="P1793" s="5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8">
        <f t="shared" si="108"/>
        <v>62</v>
      </c>
      <c r="P1794" s="57">
        <f t="shared" si="109"/>
        <v>109.94000000000001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8">
        <f t="shared" ref="O1795:O1858" si="112">ROUNDUP((E1795/D1795)*100,0)</f>
        <v>2</v>
      </c>
      <c r="P1795" s="57">
        <f t="shared" si="109"/>
        <v>20</v>
      </c>
      <c r="Q1795" t="s">
        <v>8338</v>
      </c>
      <c r="R1795" t="s">
        <v>8339</v>
      </c>
      <c r="S1795" s="12">
        <f t="shared" si="110"/>
        <v>41940.891666666663</v>
      </c>
      <c r="T1795" s="12">
        <f t="shared" si="111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8">
        <f t="shared" si="112"/>
        <v>12</v>
      </c>
      <c r="P1796" s="57">
        <f t="shared" ref="P1796:P1859" si="113">ROUNDUP(E1796/L1796,2)</f>
        <v>55.39</v>
      </c>
      <c r="Q1796" t="s">
        <v>8338</v>
      </c>
      <c r="R1796" t="s">
        <v>8339</v>
      </c>
      <c r="S1796" s="12">
        <f t="shared" ref="S1796:S1859" si="114">(J1796/86400)+25569</f>
        <v>42011.551180555558</v>
      </c>
      <c r="T1796" s="12">
        <f t="shared" ref="T1796:T1859" si="115">(I1796/86400)+25569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8">
        <f t="shared" si="112"/>
        <v>39</v>
      </c>
      <c r="P1797" s="57">
        <f t="shared" si="113"/>
        <v>133.91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8">
        <f t="shared" si="112"/>
        <v>23</v>
      </c>
      <c r="P1798" s="57">
        <f t="shared" si="113"/>
        <v>48.73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8">
        <f t="shared" si="112"/>
        <v>68</v>
      </c>
      <c r="P1799" s="5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8">
        <f t="shared" si="112"/>
        <v>14</v>
      </c>
      <c r="P1800" s="57">
        <f t="shared" si="113"/>
        <v>58.98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8">
        <f t="shared" si="112"/>
        <v>2</v>
      </c>
      <c r="P1801" s="57">
        <f t="shared" si="113"/>
        <v>11.64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8">
        <f t="shared" si="112"/>
        <v>21</v>
      </c>
      <c r="P1802" s="57">
        <f t="shared" si="113"/>
        <v>83.72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8">
        <f t="shared" si="112"/>
        <v>14</v>
      </c>
      <c r="P1803" s="57">
        <f t="shared" si="113"/>
        <v>63.65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8">
        <f t="shared" si="112"/>
        <v>49</v>
      </c>
      <c r="P1804" s="57">
        <f t="shared" si="113"/>
        <v>94.28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8">
        <f t="shared" si="112"/>
        <v>31</v>
      </c>
      <c r="P1805" s="57">
        <f t="shared" si="113"/>
        <v>71.87</v>
      </c>
      <c r="Q1805" t="s">
        <v>8338</v>
      </c>
      <c r="R1805" t="s">
        <v>8339</v>
      </c>
      <c r="S1805" s="12">
        <f t="shared" si="114"/>
        <v>42018.071550925924</v>
      </c>
      <c r="T1805" s="12">
        <f t="shared" si="115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8">
        <f t="shared" si="112"/>
        <v>36</v>
      </c>
      <c r="P1806" s="57">
        <f t="shared" si="113"/>
        <v>104.85000000000001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8">
        <f t="shared" si="112"/>
        <v>37</v>
      </c>
      <c r="P1807" s="57">
        <f t="shared" si="113"/>
        <v>67.14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8">
        <f t="shared" si="112"/>
        <v>3</v>
      </c>
      <c r="P1808" s="57">
        <f t="shared" si="113"/>
        <v>73.88000000000001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8">
        <f t="shared" si="112"/>
        <v>12</v>
      </c>
      <c r="P1809" s="57">
        <f t="shared" si="113"/>
        <v>69.13000000000001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8">
        <f t="shared" si="112"/>
        <v>42</v>
      </c>
      <c r="P1810" s="57">
        <f t="shared" si="113"/>
        <v>120.78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8">
        <f t="shared" si="112"/>
        <v>11</v>
      </c>
      <c r="P1811" s="57">
        <f t="shared" si="113"/>
        <v>42.23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8">
        <f t="shared" si="112"/>
        <v>4</v>
      </c>
      <c r="P1812" s="5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8">
        <f t="shared" si="112"/>
        <v>1</v>
      </c>
      <c r="P1813" s="57">
        <f t="shared" si="113"/>
        <v>1.54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8">
        <f t="shared" si="112"/>
        <v>14</v>
      </c>
      <c r="P1814" s="57">
        <f t="shared" si="113"/>
        <v>37.61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8">
        <f t="shared" si="112"/>
        <v>0</v>
      </c>
      <c r="P1815" s="5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8">
        <f t="shared" si="112"/>
        <v>50</v>
      </c>
      <c r="P1816" s="57">
        <f t="shared" si="113"/>
        <v>42.16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8">
        <f t="shared" si="112"/>
        <v>0</v>
      </c>
      <c r="P1817" s="57" t="e">
        <f t="shared" si="113"/>
        <v>#DIV/0!</v>
      </c>
      <c r="Q1817" t="s">
        <v>8338</v>
      </c>
      <c r="R1817" t="s">
        <v>8339</v>
      </c>
      <c r="S1817" s="12">
        <f t="shared" si="114"/>
        <v>42172.906678240739</v>
      </c>
      <c r="T1817" s="12">
        <f t="shared" si="115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8">
        <f t="shared" si="112"/>
        <v>3</v>
      </c>
      <c r="P1818" s="57">
        <f t="shared" si="113"/>
        <v>84.84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8">
        <f t="shared" si="112"/>
        <v>53</v>
      </c>
      <c r="P1819" s="5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8">
        <f t="shared" si="112"/>
        <v>0</v>
      </c>
      <c r="P1820" s="5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8">
        <f t="shared" si="112"/>
        <v>3</v>
      </c>
      <c r="P1821" s="5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8">
        <f t="shared" si="112"/>
        <v>7</v>
      </c>
      <c r="P1822" s="57">
        <f t="shared" si="113"/>
        <v>213.38</v>
      </c>
      <c r="Q1822" t="s">
        <v>8338</v>
      </c>
      <c r="R1822" t="s">
        <v>8339</v>
      </c>
      <c r="S1822" s="12">
        <f t="shared" si="114"/>
        <v>42065.084374999999</v>
      </c>
      <c r="T1822" s="12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8">
        <f t="shared" si="112"/>
        <v>135</v>
      </c>
      <c r="P1823" s="57">
        <f t="shared" si="113"/>
        <v>59.169999999999995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8">
        <f t="shared" si="112"/>
        <v>100</v>
      </c>
      <c r="P1824" s="57">
        <f t="shared" si="113"/>
        <v>27.28</v>
      </c>
      <c r="Q1824" t="s">
        <v>8325</v>
      </c>
      <c r="R1824" t="s">
        <v>8326</v>
      </c>
      <c r="S1824" s="12">
        <f t="shared" si="114"/>
        <v>41634.797013888892</v>
      </c>
      <c r="T1824" s="12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8">
        <f t="shared" si="112"/>
        <v>116</v>
      </c>
      <c r="P1825" s="57">
        <f t="shared" si="113"/>
        <v>24.580000000000002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8">
        <f t="shared" si="112"/>
        <v>101</v>
      </c>
      <c r="P1826" s="57">
        <f t="shared" si="113"/>
        <v>75.05</v>
      </c>
      <c r="Q1826" t="s">
        <v>8325</v>
      </c>
      <c r="R1826" t="s">
        <v>8326</v>
      </c>
      <c r="S1826" s="12">
        <f t="shared" si="114"/>
        <v>41626.916284722218</v>
      </c>
      <c r="T1826" s="12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8">
        <f t="shared" si="112"/>
        <v>106</v>
      </c>
      <c r="P1827" s="5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8">
        <f t="shared" si="112"/>
        <v>101</v>
      </c>
      <c r="P1828" s="57">
        <f t="shared" si="113"/>
        <v>53.16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8">
        <f t="shared" si="112"/>
        <v>101</v>
      </c>
      <c r="P1829" s="57">
        <f t="shared" si="113"/>
        <v>83.89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8">
        <f t="shared" si="112"/>
        <v>101</v>
      </c>
      <c r="P1830" s="57">
        <f t="shared" si="113"/>
        <v>417.34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8">
        <f t="shared" si="112"/>
        <v>167</v>
      </c>
      <c r="P1831" s="57">
        <f t="shared" si="113"/>
        <v>75.77000000000001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8">
        <f t="shared" si="112"/>
        <v>102</v>
      </c>
      <c r="P1832" s="57">
        <f t="shared" si="113"/>
        <v>67.39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8">
        <f t="shared" si="112"/>
        <v>103</v>
      </c>
      <c r="P1833" s="57">
        <f t="shared" si="113"/>
        <v>73.58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8">
        <f t="shared" si="112"/>
        <v>143</v>
      </c>
      <c r="P1834" s="5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8">
        <f t="shared" si="112"/>
        <v>263</v>
      </c>
      <c r="P1835" s="5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8">
        <f t="shared" si="112"/>
        <v>119</v>
      </c>
      <c r="P1836" s="57">
        <f t="shared" si="113"/>
        <v>131.16999999999999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8">
        <f t="shared" si="112"/>
        <v>104</v>
      </c>
      <c r="P1837" s="57">
        <f t="shared" si="113"/>
        <v>47.28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8">
        <f t="shared" si="112"/>
        <v>201</v>
      </c>
      <c r="P1838" s="57">
        <f t="shared" si="113"/>
        <v>182.13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8">
        <f t="shared" si="112"/>
        <v>307</v>
      </c>
      <c r="P1839" s="57">
        <f t="shared" si="113"/>
        <v>61.37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8">
        <f t="shared" si="112"/>
        <v>101</v>
      </c>
      <c r="P1840" s="57">
        <f t="shared" si="113"/>
        <v>35.769999999999996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8">
        <f t="shared" si="112"/>
        <v>206</v>
      </c>
      <c r="P1841" s="57">
        <f t="shared" si="113"/>
        <v>45.629999999999995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8">
        <f t="shared" si="112"/>
        <v>109</v>
      </c>
      <c r="P1842" s="57">
        <f t="shared" si="113"/>
        <v>75.39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8">
        <f t="shared" si="112"/>
        <v>102</v>
      </c>
      <c r="P1843" s="57">
        <f t="shared" si="113"/>
        <v>50.879999999999995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8">
        <f t="shared" si="112"/>
        <v>126</v>
      </c>
      <c r="P1844" s="57">
        <f t="shared" si="113"/>
        <v>119.29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8">
        <f t="shared" si="112"/>
        <v>125</v>
      </c>
      <c r="P1845" s="57">
        <f t="shared" si="113"/>
        <v>92.550000000000011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8">
        <f t="shared" si="112"/>
        <v>102</v>
      </c>
      <c r="P1846" s="5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8">
        <f t="shared" si="112"/>
        <v>100</v>
      </c>
      <c r="P1847" s="57">
        <f t="shared" si="113"/>
        <v>52.64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8">
        <f t="shared" si="112"/>
        <v>138</v>
      </c>
      <c r="P1848" s="57">
        <f t="shared" si="113"/>
        <v>99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8">
        <f t="shared" si="112"/>
        <v>121</v>
      </c>
      <c r="P1849" s="57">
        <f t="shared" si="113"/>
        <v>79.53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8">
        <f t="shared" si="112"/>
        <v>108</v>
      </c>
      <c r="P1850" s="57">
        <f t="shared" si="113"/>
        <v>134.20999999999998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8">
        <f t="shared" si="112"/>
        <v>101</v>
      </c>
      <c r="P1851" s="57">
        <f t="shared" si="113"/>
        <v>37.629999999999995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8">
        <f t="shared" si="112"/>
        <v>102</v>
      </c>
      <c r="P1852" s="57">
        <f t="shared" si="113"/>
        <v>51.05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8">
        <f t="shared" si="112"/>
        <v>101</v>
      </c>
      <c r="P1853" s="57">
        <f t="shared" si="113"/>
        <v>50.04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8">
        <f t="shared" si="112"/>
        <v>117</v>
      </c>
      <c r="P1854" s="57">
        <f t="shared" si="113"/>
        <v>133.94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8">
        <f t="shared" si="112"/>
        <v>102</v>
      </c>
      <c r="P1855" s="57">
        <f t="shared" si="113"/>
        <v>58.22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8">
        <f t="shared" si="112"/>
        <v>103</v>
      </c>
      <c r="P1856" s="57">
        <f t="shared" si="113"/>
        <v>88.04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8">
        <f t="shared" si="112"/>
        <v>155</v>
      </c>
      <c r="P1857" s="57">
        <f t="shared" si="113"/>
        <v>70.58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8">
        <f t="shared" si="112"/>
        <v>102</v>
      </c>
      <c r="P1858" s="57">
        <f t="shared" si="113"/>
        <v>53.29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8">
        <f t="shared" ref="O1859:O1922" si="116">ROUNDUP((E1859/D1859)*100,0)</f>
        <v>100</v>
      </c>
      <c r="P1859" s="57">
        <f t="shared" si="113"/>
        <v>136.37</v>
      </c>
      <c r="Q1859" t="s">
        <v>8325</v>
      </c>
      <c r="R1859" t="s">
        <v>8326</v>
      </c>
      <c r="S1859" s="12">
        <f t="shared" si="114"/>
        <v>41864.76866898148</v>
      </c>
      <c r="T1859" s="12">
        <f t="shared" si="115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8">
        <f t="shared" si="116"/>
        <v>109</v>
      </c>
      <c r="P1860" s="57">
        <f t="shared" ref="P1860:P1923" si="117">ROUNDUP(E1860/L1860,2)</f>
        <v>40.549999999999997</v>
      </c>
      <c r="Q1860" t="s">
        <v>8325</v>
      </c>
      <c r="R1860" t="s">
        <v>8326</v>
      </c>
      <c r="S1860" s="12">
        <f t="shared" ref="S1860:S1923" si="118">(J1860/86400)+25569</f>
        <v>40833.200474537036</v>
      </c>
      <c r="T1860" s="12">
        <f t="shared" ref="T1860:T1923" si="119">(I1860/86400)+25569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8">
        <f t="shared" si="116"/>
        <v>132</v>
      </c>
      <c r="P1861" s="57">
        <f t="shared" si="117"/>
        <v>70.63000000000001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8">
        <f t="shared" si="116"/>
        <v>134</v>
      </c>
      <c r="P1862" s="57">
        <f t="shared" si="117"/>
        <v>52.69</v>
      </c>
      <c r="Q1862" t="s">
        <v>8325</v>
      </c>
      <c r="R1862" t="s">
        <v>8326</v>
      </c>
      <c r="S1862" s="12">
        <f t="shared" si="118"/>
        <v>41655.70930555556</v>
      </c>
      <c r="T1862" s="12">
        <f t="shared" si="11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8">
        <f t="shared" si="116"/>
        <v>0</v>
      </c>
      <c r="P1863" s="5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8">
        <f t="shared" si="116"/>
        <v>9</v>
      </c>
      <c r="P1864" s="57">
        <f t="shared" si="117"/>
        <v>90.940000000000012</v>
      </c>
      <c r="Q1864" t="s">
        <v>8333</v>
      </c>
      <c r="R1864" t="s">
        <v>8335</v>
      </c>
      <c r="S1864" s="12">
        <f t="shared" si="118"/>
        <v>42755.492754629631</v>
      </c>
      <c r="T1864" s="12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8">
        <f t="shared" si="116"/>
        <v>1</v>
      </c>
      <c r="P1865" s="5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8">
        <f t="shared" si="116"/>
        <v>43</v>
      </c>
      <c r="P1866" s="57">
        <f t="shared" si="117"/>
        <v>58.089999999999996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8">
        <f t="shared" si="116"/>
        <v>1</v>
      </c>
      <c r="P1867" s="5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8">
        <f t="shared" si="116"/>
        <v>1</v>
      </c>
      <c r="P1868" s="5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8">
        <f t="shared" si="116"/>
        <v>1</v>
      </c>
      <c r="P1869" s="5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8">
        <f t="shared" si="116"/>
        <v>5</v>
      </c>
      <c r="P1870" s="57">
        <f t="shared" si="117"/>
        <v>71.59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8">
        <f t="shared" si="116"/>
        <v>0</v>
      </c>
      <c r="P1871" s="5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8">
        <f t="shared" si="116"/>
        <v>11</v>
      </c>
      <c r="P1872" s="57">
        <f t="shared" si="117"/>
        <v>32.82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8">
        <f t="shared" si="116"/>
        <v>72</v>
      </c>
      <c r="P1873" s="57">
        <f t="shared" si="117"/>
        <v>49.12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8">
        <f t="shared" si="116"/>
        <v>2</v>
      </c>
      <c r="P1874" s="57">
        <f t="shared" si="117"/>
        <v>16.310000000000002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8">
        <f t="shared" si="116"/>
        <v>1</v>
      </c>
      <c r="P1875" s="5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8">
        <f t="shared" si="116"/>
        <v>1</v>
      </c>
      <c r="P1876" s="5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8">
        <f t="shared" si="116"/>
        <v>1</v>
      </c>
      <c r="P1877" s="5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8">
        <f t="shared" si="116"/>
        <v>0</v>
      </c>
      <c r="P1878" s="57" t="e">
        <f t="shared" si="117"/>
        <v>#DIV/0!</v>
      </c>
      <c r="Q1878" t="s">
        <v>8333</v>
      </c>
      <c r="R1878" t="s">
        <v>8335</v>
      </c>
      <c r="S1878" s="12">
        <f t="shared" si="118"/>
        <v>41776.284780092596</v>
      </c>
      <c r="T1878" s="12">
        <f t="shared" si="11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8">
        <f t="shared" si="116"/>
        <v>0</v>
      </c>
      <c r="P1879" s="5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8">
        <f t="shared" si="116"/>
        <v>0</v>
      </c>
      <c r="P1880" s="5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8">
        <f t="shared" si="116"/>
        <v>1</v>
      </c>
      <c r="P1881" s="5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8">
        <f t="shared" si="116"/>
        <v>21</v>
      </c>
      <c r="P1882" s="57">
        <f t="shared" si="117"/>
        <v>41.839999999999996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8">
        <f t="shared" si="116"/>
        <v>173</v>
      </c>
      <c r="P1883" s="57">
        <f t="shared" si="117"/>
        <v>49.339999999999996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8">
        <f t="shared" si="116"/>
        <v>101</v>
      </c>
      <c r="P1884" s="57">
        <f t="shared" si="117"/>
        <v>41.73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8">
        <f t="shared" si="116"/>
        <v>105</v>
      </c>
      <c r="P1885" s="57">
        <f t="shared" si="117"/>
        <v>32.72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8">
        <f t="shared" si="116"/>
        <v>136</v>
      </c>
      <c r="P1886" s="57">
        <f t="shared" si="117"/>
        <v>51.97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8">
        <f t="shared" si="116"/>
        <v>117</v>
      </c>
      <c r="P1887" s="57">
        <f t="shared" si="117"/>
        <v>50.69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8">
        <f t="shared" si="116"/>
        <v>103</v>
      </c>
      <c r="P1888" s="57">
        <f t="shared" si="117"/>
        <v>42.25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8">
        <f t="shared" si="116"/>
        <v>112</v>
      </c>
      <c r="P1889" s="57">
        <f t="shared" si="117"/>
        <v>416.88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8">
        <f t="shared" si="116"/>
        <v>167</v>
      </c>
      <c r="P1890" s="57">
        <f t="shared" si="117"/>
        <v>46.66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8">
        <f t="shared" si="116"/>
        <v>107</v>
      </c>
      <c r="P1891" s="57">
        <f t="shared" si="117"/>
        <v>48.46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8">
        <f t="shared" si="116"/>
        <v>145</v>
      </c>
      <c r="P1892" s="57">
        <f t="shared" si="117"/>
        <v>70.53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8">
        <f t="shared" si="116"/>
        <v>106</v>
      </c>
      <c r="P1893" s="57">
        <f t="shared" si="117"/>
        <v>87.960000000000008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8">
        <f t="shared" si="116"/>
        <v>137</v>
      </c>
      <c r="P1894" s="57">
        <f t="shared" si="117"/>
        <v>26.270000000000003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8">
        <f t="shared" si="116"/>
        <v>104</v>
      </c>
      <c r="P1895" s="57">
        <f t="shared" si="117"/>
        <v>57.78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8">
        <f t="shared" si="116"/>
        <v>115</v>
      </c>
      <c r="P1896" s="57">
        <f t="shared" si="117"/>
        <v>57.25</v>
      </c>
      <c r="Q1896" t="s">
        <v>8325</v>
      </c>
      <c r="R1896" t="s">
        <v>8329</v>
      </c>
      <c r="S1896" s="12">
        <f t="shared" si="118"/>
        <v>40920.90489583333</v>
      </c>
      <c r="T1896" s="12">
        <f t="shared" si="11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8">
        <f t="shared" si="116"/>
        <v>102</v>
      </c>
      <c r="P1897" s="57">
        <f t="shared" si="117"/>
        <v>196.35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8">
        <f t="shared" si="116"/>
        <v>124</v>
      </c>
      <c r="P1898" s="5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8">
        <f t="shared" si="116"/>
        <v>103</v>
      </c>
      <c r="P1899" s="57">
        <f t="shared" si="117"/>
        <v>35.559999999999995</v>
      </c>
      <c r="Q1899" t="s">
        <v>8325</v>
      </c>
      <c r="R1899" t="s">
        <v>8329</v>
      </c>
      <c r="S1899" s="12">
        <f t="shared" si="118"/>
        <v>41680.583402777775</v>
      </c>
      <c r="T1899" s="12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8">
        <f t="shared" si="116"/>
        <v>145</v>
      </c>
      <c r="P1900" s="57">
        <f t="shared" si="117"/>
        <v>68.81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8">
        <f t="shared" si="116"/>
        <v>134</v>
      </c>
      <c r="P1901" s="57">
        <f t="shared" si="117"/>
        <v>28.580000000000002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8">
        <f t="shared" si="116"/>
        <v>110</v>
      </c>
      <c r="P1902" s="57">
        <f t="shared" si="117"/>
        <v>50.64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8">
        <f t="shared" si="116"/>
        <v>3</v>
      </c>
      <c r="P1903" s="5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8">
        <f t="shared" si="116"/>
        <v>2</v>
      </c>
      <c r="P1904" s="5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8">
        <f t="shared" si="116"/>
        <v>47</v>
      </c>
      <c r="P1905" s="57">
        <f t="shared" si="117"/>
        <v>34.1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8">
        <f t="shared" si="116"/>
        <v>1</v>
      </c>
      <c r="P1906" s="5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8">
        <f t="shared" si="116"/>
        <v>1</v>
      </c>
      <c r="P1907" s="5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8">
        <f t="shared" si="116"/>
        <v>43</v>
      </c>
      <c r="P1908" s="57">
        <f t="shared" si="117"/>
        <v>215.95999999999998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8">
        <f t="shared" si="116"/>
        <v>1</v>
      </c>
      <c r="P1909" s="5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8">
        <f t="shared" si="116"/>
        <v>2</v>
      </c>
      <c r="P1910" s="5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8">
        <f t="shared" si="116"/>
        <v>15</v>
      </c>
      <c r="P1911" s="57">
        <f t="shared" si="117"/>
        <v>129.97999999999999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8">
        <f t="shared" si="116"/>
        <v>40</v>
      </c>
      <c r="P1912" s="57">
        <f t="shared" si="117"/>
        <v>117.5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8">
        <f t="shared" si="116"/>
        <v>1</v>
      </c>
      <c r="P1913" s="5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8">
        <f t="shared" si="116"/>
        <v>60</v>
      </c>
      <c r="P1914" s="57">
        <f t="shared" si="117"/>
        <v>70.600000000000009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8">
        <f t="shared" si="116"/>
        <v>2</v>
      </c>
      <c r="P1915" s="5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8">
        <f t="shared" si="116"/>
        <v>10</v>
      </c>
      <c r="P1916" s="5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8">
        <f t="shared" si="116"/>
        <v>2</v>
      </c>
      <c r="P1917" s="5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8">
        <f t="shared" si="116"/>
        <v>1</v>
      </c>
      <c r="P1918" s="5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8">
        <f t="shared" si="116"/>
        <v>53</v>
      </c>
      <c r="P1919" s="57">
        <f t="shared" si="117"/>
        <v>2928.9300000000003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8">
        <f t="shared" si="116"/>
        <v>2</v>
      </c>
      <c r="P1920" s="57">
        <f t="shared" si="117"/>
        <v>28.89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8">
        <f t="shared" si="116"/>
        <v>48</v>
      </c>
      <c r="P1921" s="57">
        <f t="shared" si="117"/>
        <v>29.630000000000003</v>
      </c>
      <c r="Q1921" t="s">
        <v>8319</v>
      </c>
      <c r="R1921" t="s">
        <v>8348</v>
      </c>
      <c r="S1921" s="12">
        <f t="shared" si="118"/>
        <v>42113.875567129631</v>
      </c>
      <c r="T1921" s="12">
        <f t="shared" si="11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8">
        <f t="shared" si="116"/>
        <v>44</v>
      </c>
      <c r="P1922" s="57">
        <f t="shared" si="117"/>
        <v>40.989999999999995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8">
        <f t="shared" ref="O1923:O1986" si="120">ROUNDUP((E1923/D1923)*100,0)</f>
        <v>137</v>
      </c>
      <c r="P1923" s="57">
        <f t="shared" si="117"/>
        <v>54</v>
      </c>
      <c r="Q1923" t="s">
        <v>8325</v>
      </c>
      <c r="R1923" t="s">
        <v>8329</v>
      </c>
      <c r="S1923" s="12">
        <f t="shared" si="118"/>
        <v>41074.221562500003</v>
      </c>
      <c r="T1923" s="12">
        <f t="shared" si="119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8">
        <f t="shared" si="120"/>
        <v>116</v>
      </c>
      <c r="P1924" s="57">
        <f t="shared" ref="P1924:P1987" si="121">ROUNDUP(E1924/L1924,2)</f>
        <v>36.11</v>
      </c>
      <c r="Q1924" t="s">
        <v>8325</v>
      </c>
      <c r="R1924" t="s">
        <v>8329</v>
      </c>
      <c r="S1924" s="12">
        <f t="shared" ref="S1924:S1987" si="122">(J1924/86400)+25569</f>
        <v>41590.255868055552</v>
      </c>
      <c r="T1924" s="12">
        <f t="shared" ref="T1924:T1987" si="123">(I1924/86400)+25569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8">
        <f t="shared" si="120"/>
        <v>241</v>
      </c>
      <c r="P1925" s="57">
        <f t="shared" si="121"/>
        <v>23.16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8">
        <f t="shared" si="120"/>
        <v>115</v>
      </c>
      <c r="P1926" s="5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8">
        <f t="shared" si="120"/>
        <v>111</v>
      </c>
      <c r="P1927" s="57">
        <f t="shared" si="121"/>
        <v>31.830000000000002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8">
        <f t="shared" si="120"/>
        <v>196</v>
      </c>
      <c r="P1928" s="57">
        <f t="shared" si="121"/>
        <v>27.39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8">
        <f t="shared" si="120"/>
        <v>104</v>
      </c>
      <c r="P1929" s="57">
        <f t="shared" si="121"/>
        <v>56.37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8">
        <f t="shared" si="120"/>
        <v>104</v>
      </c>
      <c r="P1930" s="57">
        <f t="shared" si="121"/>
        <v>77.36</v>
      </c>
      <c r="Q1930" t="s">
        <v>8325</v>
      </c>
      <c r="R1930" t="s">
        <v>8329</v>
      </c>
      <c r="S1930" s="12">
        <f t="shared" si="122"/>
        <v>41371.6480787037</v>
      </c>
      <c r="T1930" s="12">
        <f t="shared" si="123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8">
        <f t="shared" si="120"/>
        <v>101</v>
      </c>
      <c r="P1931" s="5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8">
        <f t="shared" si="120"/>
        <v>127</v>
      </c>
      <c r="P1932" s="57">
        <f t="shared" si="121"/>
        <v>48.85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8">
        <f t="shared" si="120"/>
        <v>121</v>
      </c>
      <c r="P1933" s="57">
        <f t="shared" si="121"/>
        <v>48.25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8">
        <f t="shared" si="120"/>
        <v>107</v>
      </c>
      <c r="P1934" s="57">
        <f t="shared" si="121"/>
        <v>70.22</v>
      </c>
      <c r="Q1934" t="s">
        <v>8325</v>
      </c>
      <c r="R1934" t="s">
        <v>8329</v>
      </c>
      <c r="S1934" s="12">
        <f t="shared" si="122"/>
        <v>40911.809872685189</v>
      </c>
      <c r="T1934" s="12">
        <f t="shared" si="123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8">
        <f t="shared" si="120"/>
        <v>173</v>
      </c>
      <c r="P1935" s="57">
        <f t="shared" si="121"/>
        <v>94.06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8">
        <f t="shared" si="120"/>
        <v>124</v>
      </c>
      <c r="P1936" s="57">
        <f t="shared" si="121"/>
        <v>80.28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8">
        <f t="shared" si="120"/>
        <v>109</v>
      </c>
      <c r="P1937" s="57">
        <f t="shared" si="121"/>
        <v>54.2</v>
      </c>
      <c r="Q1937" t="s">
        <v>8325</v>
      </c>
      <c r="R1937" t="s">
        <v>8329</v>
      </c>
      <c r="S1937" s="12">
        <f t="shared" si="122"/>
        <v>41773.932534722218</v>
      </c>
      <c r="T1937" s="12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8">
        <f t="shared" si="120"/>
        <v>117</v>
      </c>
      <c r="P1938" s="57">
        <f t="shared" si="121"/>
        <v>60.269999999999996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8">
        <f t="shared" si="120"/>
        <v>188</v>
      </c>
      <c r="P1939" s="57">
        <f t="shared" si="121"/>
        <v>38.75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8">
        <f t="shared" si="120"/>
        <v>116</v>
      </c>
      <c r="P1940" s="57">
        <f t="shared" si="121"/>
        <v>152.54999999999998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8">
        <f t="shared" si="120"/>
        <v>111</v>
      </c>
      <c r="P1941" s="57">
        <f t="shared" si="121"/>
        <v>115.32000000000001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8">
        <f t="shared" si="120"/>
        <v>171</v>
      </c>
      <c r="P1942" s="57">
        <f t="shared" si="121"/>
        <v>35.839999999999996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8">
        <f t="shared" si="120"/>
        <v>127</v>
      </c>
      <c r="P1943" s="57">
        <f t="shared" si="121"/>
        <v>64.58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8">
        <f t="shared" si="120"/>
        <v>139</v>
      </c>
      <c r="P1944" s="57">
        <f t="shared" si="121"/>
        <v>87.440000000000012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8">
        <f t="shared" si="120"/>
        <v>1706</v>
      </c>
      <c r="P1945" s="57">
        <f t="shared" si="121"/>
        <v>68.820000000000007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8">
        <f t="shared" si="120"/>
        <v>789</v>
      </c>
      <c r="P1946" s="57">
        <f t="shared" si="121"/>
        <v>176.20999999999998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8">
        <f t="shared" si="120"/>
        <v>349</v>
      </c>
      <c r="P1947" s="57">
        <f t="shared" si="121"/>
        <v>511.8</v>
      </c>
      <c r="Q1947" t="s">
        <v>8319</v>
      </c>
      <c r="R1947" t="s">
        <v>8349</v>
      </c>
      <c r="S1947" s="12">
        <f t="shared" si="122"/>
        <v>42157.251828703702</v>
      </c>
      <c r="T1947" s="12">
        <f t="shared" si="123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8">
        <f t="shared" si="120"/>
        <v>150</v>
      </c>
      <c r="P1948" s="57">
        <f t="shared" si="121"/>
        <v>160.44999999999999</v>
      </c>
      <c r="Q1948" t="s">
        <v>8319</v>
      </c>
      <c r="R1948" t="s">
        <v>8349</v>
      </c>
      <c r="S1948" s="12">
        <f t="shared" si="122"/>
        <v>41689.150011574078</v>
      </c>
      <c r="T1948" s="12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8">
        <f t="shared" si="120"/>
        <v>101</v>
      </c>
      <c r="P1949" s="57">
        <f t="shared" si="121"/>
        <v>35.01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8">
        <f t="shared" si="120"/>
        <v>801</v>
      </c>
      <c r="P1950" s="57">
        <f t="shared" si="121"/>
        <v>188.51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8">
        <f t="shared" si="120"/>
        <v>107</v>
      </c>
      <c r="P1951" s="57">
        <f t="shared" si="121"/>
        <v>56.21</v>
      </c>
      <c r="Q1951" t="s">
        <v>8319</v>
      </c>
      <c r="R1951" t="s">
        <v>8349</v>
      </c>
      <c r="S1951" s="12">
        <f t="shared" si="122"/>
        <v>41800.423043981486</v>
      </c>
      <c r="T1951" s="12">
        <f t="shared" si="123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8">
        <f t="shared" si="120"/>
        <v>201</v>
      </c>
      <c r="P1952" s="57">
        <f t="shared" si="121"/>
        <v>51.309999999999995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8">
        <f t="shared" si="120"/>
        <v>213</v>
      </c>
      <c r="P1953" s="57">
        <f t="shared" si="121"/>
        <v>127.37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8">
        <f t="shared" si="120"/>
        <v>199</v>
      </c>
      <c r="P1954" s="57">
        <f t="shared" si="121"/>
        <v>101.86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8">
        <f t="shared" si="120"/>
        <v>226</v>
      </c>
      <c r="P1955" s="57">
        <f t="shared" si="121"/>
        <v>230.56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8">
        <f t="shared" si="120"/>
        <v>699</v>
      </c>
      <c r="P1956" s="57">
        <f t="shared" si="121"/>
        <v>842.11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8">
        <f t="shared" si="120"/>
        <v>399</v>
      </c>
      <c r="P1957" s="57">
        <f t="shared" si="121"/>
        <v>577.28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8">
        <f t="shared" si="120"/>
        <v>295</v>
      </c>
      <c r="P1958" s="57">
        <f t="shared" si="121"/>
        <v>483.34999999999997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8">
        <f t="shared" si="120"/>
        <v>168</v>
      </c>
      <c r="P1959" s="57">
        <f t="shared" si="121"/>
        <v>76.14</v>
      </c>
      <c r="Q1959" t="s">
        <v>8319</v>
      </c>
      <c r="R1959" t="s">
        <v>8349</v>
      </c>
      <c r="S1959" s="12">
        <f t="shared" si="122"/>
        <v>41179.098530092597</v>
      </c>
      <c r="T1959" s="12">
        <f t="shared" si="123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8">
        <f t="shared" si="120"/>
        <v>1436</v>
      </c>
      <c r="P1960" s="57">
        <f t="shared" si="121"/>
        <v>74.11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8">
        <f t="shared" si="120"/>
        <v>157</v>
      </c>
      <c r="P1961" s="57">
        <f t="shared" si="121"/>
        <v>36.97</v>
      </c>
      <c r="Q1961" t="s">
        <v>8319</v>
      </c>
      <c r="R1961" t="s">
        <v>8349</v>
      </c>
      <c r="S1961" s="12">
        <f t="shared" si="122"/>
        <v>41871.845601851848</v>
      </c>
      <c r="T1961" s="12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8">
        <f t="shared" si="120"/>
        <v>118</v>
      </c>
      <c r="P1962" s="57">
        <f t="shared" si="121"/>
        <v>2500.9700000000003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8">
        <f t="shared" si="120"/>
        <v>1106</v>
      </c>
      <c r="P1963" s="57">
        <f t="shared" si="121"/>
        <v>67.7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8">
        <f t="shared" si="120"/>
        <v>193</v>
      </c>
      <c r="P1964" s="57">
        <f t="shared" si="121"/>
        <v>63.05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8">
        <f t="shared" si="120"/>
        <v>127</v>
      </c>
      <c r="P1965" s="5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8">
        <f t="shared" si="120"/>
        <v>260</v>
      </c>
      <c r="P1966" s="57">
        <f t="shared" si="121"/>
        <v>180.76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8">
        <f t="shared" si="120"/>
        <v>263</v>
      </c>
      <c r="P1967" s="57">
        <f t="shared" si="121"/>
        <v>127.33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8">
        <f t="shared" si="120"/>
        <v>207</v>
      </c>
      <c r="P1968" s="57">
        <f t="shared" si="121"/>
        <v>136.64999999999998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8">
        <f t="shared" si="120"/>
        <v>371</v>
      </c>
      <c r="P1969" s="57">
        <f t="shared" si="121"/>
        <v>182.79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8">
        <f t="shared" si="120"/>
        <v>285</v>
      </c>
      <c r="P1970" s="57">
        <f t="shared" si="121"/>
        <v>279.38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8">
        <f t="shared" si="120"/>
        <v>580</v>
      </c>
      <c r="P1971" s="57">
        <f t="shared" si="121"/>
        <v>61.379999999999995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8">
        <f t="shared" si="120"/>
        <v>1132</v>
      </c>
      <c r="P1972" s="57">
        <f t="shared" si="121"/>
        <v>80.73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8">
        <f t="shared" si="120"/>
        <v>264</v>
      </c>
      <c r="P1973" s="57">
        <f t="shared" si="121"/>
        <v>272.36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8">
        <f t="shared" si="120"/>
        <v>675</v>
      </c>
      <c r="P1974" s="57">
        <f t="shared" si="121"/>
        <v>70.850000000000009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8">
        <f t="shared" si="120"/>
        <v>257</v>
      </c>
      <c r="P1975" s="57">
        <f t="shared" si="121"/>
        <v>247.95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8">
        <f t="shared" si="120"/>
        <v>376</v>
      </c>
      <c r="P1976" s="57">
        <f t="shared" si="121"/>
        <v>186.82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8">
        <f t="shared" si="120"/>
        <v>209</v>
      </c>
      <c r="P1977" s="57">
        <f t="shared" si="121"/>
        <v>131.98999999999998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8">
        <f t="shared" si="120"/>
        <v>347</v>
      </c>
      <c r="P1978" s="57">
        <f t="shared" si="121"/>
        <v>29.32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8">
        <f t="shared" si="120"/>
        <v>403</v>
      </c>
      <c r="P1979" s="57">
        <f t="shared" si="121"/>
        <v>245.03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8">
        <f t="shared" si="120"/>
        <v>1027</v>
      </c>
      <c r="P1980" s="57">
        <f t="shared" si="121"/>
        <v>1323.26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8">
        <f t="shared" si="120"/>
        <v>115</v>
      </c>
      <c r="P1981" s="57">
        <f t="shared" si="121"/>
        <v>282.65999999999997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8">
        <f t="shared" si="120"/>
        <v>355</v>
      </c>
      <c r="P1982" s="57">
        <f t="shared" si="121"/>
        <v>91.22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8">
        <f t="shared" si="120"/>
        <v>6</v>
      </c>
      <c r="P1983" s="5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8">
        <f t="shared" si="120"/>
        <v>0</v>
      </c>
      <c r="P1984" s="5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8">
        <f t="shared" si="120"/>
        <v>5</v>
      </c>
      <c r="P1985" s="57">
        <f t="shared" si="121"/>
        <v>88.690000000000012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8">
        <f t="shared" si="120"/>
        <v>22</v>
      </c>
      <c r="P1986" s="57">
        <f t="shared" si="121"/>
        <v>453.15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8">
        <f t="shared" ref="O1987:O2050" si="124">ROUNDUP((E1987/D1987)*100,0)</f>
        <v>4</v>
      </c>
      <c r="P1987" s="57">
        <f t="shared" si="121"/>
        <v>12.75</v>
      </c>
      <c r="Q1987" t="s">
        <v>8338</v>
      </c>
      <c r="R1987" t="s">
        <v>8350</v>
      </c>
      <c r="S1987" s="12">
        <f t="shared" si="122"/>
        <v>42555.698738425926</v>
      </c>
      <c r="T1987" s="12">
        <f t="shared" si="123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8">
        <f t="shared" si="124"/>
        <v>1</v>
      </c>
      <c r="P1988" s="57">
        <f t="shared" ref="P1988:P2051" si="125">ROUNDUP(E1988/L1988,2)</f>
        <v>1</v>
      </c>
      <c r="Q1988" t="s">
        <v>8338</v>
      </c>
      <c r="R1988" t="s">
        <v>8350</v>
      </c>
      <c r="S1988" s="12">
        <f t="shared" ref="S1988:S2051" si="126">(J1988/86400)+25569</f>
        <v>42413.433831018519</v>
      </c>
      <c r="T1988" s="12">
        <f t="shared" ref="T1988:T2051" si="127">(I1988/86400)+25569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8">
        <f t="shared" si="124"/>
        <v>43</v>
      </c>
      <c r="P1989" s="57">
        <f t="shared" si="125"/>
        <v>83.43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8">
        <f t="shared" si="124"/>
        <v>1</v>
      </c>
      <c r="P1990" s="5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8">
        <f t="shared" si="124"/>
        <v>1</v>
      </c>
      <c r="P1991" s="5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8">
        <f t="shared" si="124"/>
        <v>17</v>
      </c>
      <c r="P1992" s="5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8">
        <f t="shared" si="124"/>
        <v>7</v>
      </c>
      <c r="P1993" s="57">
        <f t="shared" si="125"/>
        <v>46.669999999999995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8">
        <f t="shared" si="124"/>
        <v>1</v>
      </c>
      <c r="P1994" s="5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8">
        <f t="shared" si="124"/>
        <v>0</v>
      </c>
      <c r="P1995" s="57" t="e">
        <f t="shared" si="125"/>
        <v>#DIV/0!</v>
      </c>
      <c r="Q1995" t="s">
        <v>8338</v>
      </c>
      <c r="R1995" t="s">
        <v>8350</v>
      </c>
      <c r="S1995" s="12">
        <f t="shared" si="126"/>
        <v>42329.588391203702</v>
      </c>
      <c r="T1995" s="12">
        <f t="shared" si="127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8">
        <f t="shared" si="124"/>
        <v>0</v>
      </c>
      <c r="P1996" s="5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8">
        <f t="shared" si="124"/>
        <v>8</v>
      </c>
      <c r="P1997" s="5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8">
        <f t="shared" si="124"/>
        <v>0</v>
      </c>
      <c r="P1998" s="5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8">
        <f t="shared" si="124"/>
        <v>0</v>
      </c>
      <c r="P1999" s="5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8">
        <f t="shared" si="124"/>
        <v>27</v>
      </c>
      <c r="P2000" s="57">
        <f t="shared" si="125"/>
        <v>218.34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8">
        <f t="shared" si="124"/>
        <v>1</v>
      </c>
      <c r="P2001" s="57">
        <f t="shared" si="125"/>
        <v>33.72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8">
        <f t="shared" si="124"/>
        <v>13</v>
      </c>
      <c r="P2002" s="5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8">
        <f t="shared" si="124"/>
        <v>383</v>
      </c>
      <c r="P2003" s="57">
        <f t="shared" si="125"/>
        <v>128.38999999999999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8">
        <f t="shared" si="124"/>
        <v>217</v>
      </c>
      <c r="P2004" s="57">
        <f t="shared" si="125"/>
        <v>78.84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8">
        <f t="shared" si="124"/>
        <v>312</v>
      </c>
      <c r="P2005" s="57">
        <f t="shared" si="125"/>
        <v>91.77000000000001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8">
        <f t="shared" si="124"/>
        <v>235</v>
      </c>
      <c r="P2006" s="57">
        <f t="shared" si="125"/>
        <v>331.11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8">
        <f t="shared" si="124"/>
        <v>124</v>
      </c>
      <c r="P2007" s="57">
        <f t="shared" si="125"/>
        <v>194.26999999999998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8">
        <f t="shared" si="124"/>
        <v>248</v>
      </c>
      <c r="P2008" s="57">
        <f t="shared" si="125"/>
        <v>408.98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8">
        <f t="shared" si="124"/>
        <v>116</v>
      </c>
      <c r="P2009" s="57">
        <f t="shared" si="125"/>
        <v>84.460000000000008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8">
        <f t="shared" si="124"/>
        <v>118</v>
      </c>
      <c r="P2010" s="57">
        <f t="shared" si="125"/>
        <v>44.86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8">
        <f t="shared" si="124"/>
        <v>306</v>
      </c>
      <c r="P2011" s="57">
        <f t="shared" si="125"/>
        <v>383.37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8">
        <f t="shared" si="124"/>
        <v>321</v>
      </c>
      <c r="P2012" s="57">
        <f t="shared" si="125"/>
        <v>55.28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8">
        <f t="shared" si="124"/>
        <v>820</v>
      </c>
      <c r="P2013" s="57">
        <f t="shared" si="125"/>
        <v>422.03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8">
        <f t="shared" si="124"/>
        <v>235</v>
      </c>
      <c r="P2014" s="57">
        <f t="shared" si="125"/>
        <v>64.190000000000012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8">
        <f t="shared" si="124"/>
        <v>495</v>
      </c>
      <c r="P2015" s="57">
        <f t="shared" si="125"/>
        <v>173.57999999999998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8">
        <f t="shared" si="124"/>
        <v>7814</v>
      </c>
      <c r="P2016" s="57">
        <f t="shared" si="125"/>
        <v>88.61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8">
        <f t="shared" si="124"/>
        <v>114</v>
      </c>
      <c r="P2017" s="57">
        <f t="shared" si="125"/>
        <v>50.23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8">
        <f t="shared" si="124"/>
        <v>922</v>
      </c>
      <c r="P2018" s="57">
        <f t="shared" si="125"/>
        <v>192.39</v>
      </c>
      <c r="Q2018" t="s">
        <v>8319</v>
      </c>
      <c r="R2018" t="s">
        <v>8349</v>
      </c>
      <c r="S2018" s="12">
        <f t="shared" si="126"/>
        <v>41312.880775462967</v>
      </c>
      <c r="T2018" s="12">
        <f t="shared" si="127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8">
        <f t="shared" si="124"/>
        <v>126</v>
      </c>
      <c r="P2019" s="57">
        <f t="shared" si="125"/>
        <v>73.42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8">
        <f t="shared" si="124"/>
        <v>103</v>
      </c>
      <c r="P2020" s="57">
        <f t="shared" si="125"/>
        <v>147.69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8">
        <f t="shared" si="124"/>
        <v>485</v>
      </c>
      <c r="P2021" s="57">
        <f t="shared" si="125"/>
        <v>108.97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8">
        <f t="shared" si="124"/>
        <v>193</v>
      </c>
      <c r="P2022" s="57">
        <f t="shared" si="125"/>
        <v>23.650000000000002</v>
      </c>
      <c r="Q2022" t="s">
        <v>8319</v>
      </c>
      <c r="R2022" t="s">
        <v>8349</v>
      </c>
      <c r="S2022" s="12">
        <f t="shared" si="126"/>
        <v>41737.097500000003</v>
      </c>
      <c r="T2022" s="12">
        <f t="shared" si="127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8">
        <f t="shared" si="124"/>
        <v>282</v>
      </c>
      <c r="P2023" s="57">
        <f t="shared" si="125"/>
        <v>147.94999999999999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8">
        <f t="shared" si="124"/>
        <v>126</v>
      </c>
      <c r="P2024" s="57">
        <f t="shared" si="125"/>
        <v>385.03999999999996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8">
        <f t="shared" si="124"/>
        <v>162</v>
      </c>
      <c r="P2025" s="57">
        <f t="shared" si="125"/>
        <v>457.4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8">
        <f t="shared" si="124"/>
        <v>586</v>
      </c>
      <c r="P2026" s="57">
        <f t="shared" si="125"/>
        <v>223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8">
        <f t="shared" si="124"/>
        <v>202</v>
      </c>
      <c r="P2027" s="57">
        <f t="shared" si="125"/>
        <v>220.75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8">
        <f t="shared" si="124"/>
        <v>134</v>
      </c>
      <c r="P2028" s="57">
        <f t="shared" si="125"/>
        <v>73.510000000000005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8">
        <f t="shared" si="124"/>
        <v>121</v>
      </c>
      <c r="P2029" s="57">
        <f t="shared" si="125"/>
        <v>223.1</v>
      </c>
      <c r="Q2029" t="s">
        <v>8319</v>
      </c>
      <c r="R2029" t="s">
        <v>8349</v>
      </c>
      <c r="S2029" s="12">
        <f t="shared" si="126"/>
        <v>42048.813877314809</v>
      </c>
      <c r="T2029" s="12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8">
        <f t="shared" si="124"/>
        <v>127</v>
      </c>
      <c r="P2030" s="57">
        <f t="shared" si="125"/>
        <v>47.919999999999995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8">
        <f t="shared" si="124"/>
        <v>362</v>
      </c>
      <c r="P2031" s="57">
        <f t="shared" si="125"/>
        <v>96.070000000000007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8">
        <f t="shared" si="124"/>
        <v>227</v>
      </c>
      <c r="P2032" s="57">
        <f t="shared" si="125"/>
        <v>118.62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8">
        <f t="shared" si="124"/>
        <v>121</v>
      </c>
      <c r="P2033" s="57">
        <f t="shared" si="125"/>
        <v>118.46000000000001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8">
        <f t="shared" si="124"/>
        <v>305</v>
      </c>
      <c r="P2034" s="57">
        <f t="shared" si="125"/>
        <v>143.22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8">
        <f t="shared" si="124"/>
        <v>179</v>
      </c>
      <c r="P2035" s="57">
        <f t="shared" si="125"/>
        <v>282.71999999999997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8">
        <f t="shared" si="124"/>
        <v>387</v>
      </c>
      <c r="P2036" s="57">
        <f t="shared" si="125"/>
        <v>593.93999999999994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8">
        <f t="shared" si="124"/>
        <v>212</v>
      </c>
      <c r="P2037" s="57">
        <f t="shared" si="125"/>
        <v>262.15999999999997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8">
        <f t="shared" si="124"/>
        <v>132</v>
      </c>
      <c r="P2038" s="57">
        <f t="shared" si="125"/>
        <v>46.589999999999996</v>
      </c>
      <c r="Q2038" t="s">
        <v>8319</v>
      </c>
      <c r="R2038" t="s">
        <v>8349</v>
      </c>
      <c r="S2038" s="12">
        <f t="shared" si="126"/>
        <v>41738.864803240736</v>
      </c>
      <c r="T2038" s="12">
        <f t="shared" si="127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8">
        <f t="shared" si="124"/>
        <v>301</v>
      </c>
      <c r="P2039" s="57">
        <f t="shared" si="125"/>
        <v>70.050000000000011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8">
        <f t="shared" si="124"/>
        <v>421</v>
      </c>
      <c r="P2040" s="57">
        <f t="shared" si="125"/>
        <v>164.91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8">
        <f t="shared" si="124"/>
        <v>137</v>
      </c>
      <c r="P2041" s="57">
        <f t="shared" si="125"/>
        <v>449.27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8">
        <f t="shared" si="124"/>
        <v>249</v>
      </c>
      <c r="P2042" s="57">
        <f t="shared" si="125"/>
        <v>27.48</v>
      </c>
      <c r="Q2042" t="s">
        <v>8319</v>
      </c>
      <c r="R2042" t="s">
        <v>8349</v>
      </c>
      <c r="S2042" s="12">
        <f t="shared" si="126"/>
        <v>41578.927118055552</v>
      </c>
      <c r="T2042" s="12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8">
        <f t="shared" si="124"/>
        <v>182</v>
      </c>
      <c r="P2043" s="57">
        <f t="shared" si="125"/>
        <v>143.97999999999999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8">
        <f t="shared" si="124"/>
        <v>124</v>
      </c>
      <c r="P2044" s="57">
        <f t="shared" si="125"/>
        <v>88.240000000000009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8">
        <f t="shared" si="124"/>
        <v>507</v>
      </c>
      <c r="P2045" s="57">
        <f t="shared" si="125"/>
        <v>36.33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8">
        <f t="shared" si="124"/>
        <v>109</v>
      </c>
      <c r="P2046" s="57">
        <f t="shared" si="125"/>
        <v>90.18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8">
        <f t="shared" si="124"/>
        <v>820</v>
      </c>
      <c r="P2047" s="57">
        <f t="shared" si="125"/>
        <v>152.63</v>
      </c>
      <c r="Q2047" t="s">
        <v>8319</v>
      </c>
      <c r="R2047" t="s">
        <v>8349</v>
      </c>
      <c r="S2047" s="12">
        <f t="shared" si="126"/>
        <v>41069.088506944448</v>
      </c>
      <c r="T2047" s="12">
        <f t="shared" si="127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8">
        <f t="shared" si="124"/>
        <v>122</v>
      </c>
      <c r="P2048" s="57">
        <f t="shared" si="125"/>
        <v>55.809999999999995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8">
        <f t="shared" si="124"/>
        <v>103</v>
      </c>
      <c r="P2049" s="57">
        <f t="shared" si="125"/>
        <v>227.85999999999999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8">
        <f t="shared" si="124"/>
        <v>149</v>
      </c>
      <c r="P2050" s="57">
        <f t="shared" si="125"/>
        <v>91.83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8">
        <f t="shared" ref="O2051:O2114" si="128">ROUNDUP((E2051/D2051)*100,0)</f>
        <v>121</v>
      </c>
      <c r="P2051" s="57">
        <f t="shared" si="125"/>
        <v>81</v>
      </c>
      <c r="Q2051" t="s">
        <v>8319</v>
      </c>
      <c r="R2051" t="s">
        <v>8349</v>
      </c>
      <c r="S2051" s="12">
        <f t="shared" si="126"/>
        <v>41575.527349537035</v>
      </c>
      <c r="T2051" s="12">
        <f t="shared" si="127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8">
        <f t="shared" si="128"/>
        <v>474</v>
      </c>
      <c r="P2052" s="57">
        <f t="shared" ref="P2052:P2115" si="129">ROUNDUP(E2052/L2052,2)</f>
        <v>278.39999999999998</v>
      </c>
      <c r="Q2052" t="s">
        <v>8319</v>
      </c>
      <c r="R2052" t="s">
        <v>8349</v>
      </c>
      <c r="S2052" s="12">
        <f t="shared" ref="S2052:S2115" si="130">(J2052/86400)+25569</f>
        <v>42115.071504629625</v>
      </c>
      <c r="T2052" s="12">
        <f t="shared" ref="T2052:T2115" si="131">(I2052/86400)+25569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8">
        <f t="shared" si="128"/>
        <v>131</v>
      </c>
      <c r="P2053" s="57">
        <f t="shared" si="129"/>
        <v>43.1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8">
        <f t="shared" si="128"/>
        <v>354</v>
      </c>
      <c r="P2054" s="57">
        <f t="shared" si="129"/>
        <v>326.3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8">
        <f t="shared" si="128"/>
        <v>102</v>
      </c>
      <c r="P2055" s="57">
        <f t="shared" si="129"/>
        <v>41.75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8">
        <f t="shared" si="128"/>
        <v>114</v>
      </c>
      <c r="P2056" s="57">
        <f t="shared" si="129"/>
        <v>64.03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8">
        <f t="shared" si="128"/>
        <v>168</v>
      </c>
      <c r="P2057" s="57">
        <f t="shared" si="129"/>
        <v>99.460000000000008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8">
        <f t="shared" si="128"/>
        <v>154</v>
      </c>
      <c r="P2058" s="57">
        <f t="shared" si="129"/>
        <v>138.5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8">
        <f t="shared" si="128"/>
        <v>203</v>
      </c>
      <c r="P2059" s="57">
        <f t="shared" si="129"/>
        <v>45.55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8">
        <f t="shared" si="128"/>
        <v>169</v>
      </c>
      <c r="P2060" s="57">
        <f t="shared" si="129"/>
        <v>10.51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8">
        <f t="shared" si="128"/>
        <v>144</v>
      </c>
      <c r="P2061" s="57">
        <f t="shared" si="129"/>
        <v>114.77000000000001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8">
        <f t="shared" si="128"/>
        <v>197</v>
      </c>
      <c r="P2062" s="57">
        <f t="shared" si="129"/>
        <v>36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8">
        <f t="shared" si="128"/>
        <v>108</v>
      </c>
      <c r="P2063" s="57">
        <f t="shared" si="129"/>
        <v>154.17999999999998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8">
        <f t="shared" si="128"/>
        <v>115</v>
      </c>
      <c r="P2064" s="57">
        <f t="shared" si="129"/>
        <v>566.39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8">
        <f t="shared" si="128"/>
        <v>149</v>
      </c>
      <c r="P2065" s="57">
        <f t="shared" si="129"/>
        <v>120.86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8">
        <f t="shared" si="128"/>
        <v>192</v>
      </c>
      <c r="P2066" s="57">
        <f t="shared" si="129"/>
        <v>86.17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8">
        <f t="shared" si="128"/>
        <v>200</v>
      </c>
      <c r="P2067" s="57">
        <f t="shared" si="129"/>
        <v>51.22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8">
        <f t="shared" si="128"/>
        <v>219</v>
      </c>
      <c r="P2068" s="57">
        <f t="shared" si="129"/>
        <v>67.27000000000001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8">
        <f t="shared" si="128"/>
        <v>127</v>
      </c>
      <c r="P2069" s="5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8">
        <f t="shared" si="128"/>
        <v>106</v>
      </c>
      <c r="P2070" s="57">
        <f t="shared" si="129"/>
        <v>346.14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8">
        <f t="shared" si="128"/>
        <v>129</v>
      </c>
      <c r="P2071" s="57">
        <f t="shared" si="129"/>
        <v>244.12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8">
        <f t="shared" si="128"/>
        <v>318</v>
      </c>
      <c r="P2072" s="57">
        <f t="shared" si="129"/>
        <v>259.26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8">
        <f t="shared" si="128"/>
        <v>281</v>
      </c>
      <c r="P2073" s="57">
        <f t="shared" si="129"/>
        <v>201.97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8">
        <f t="shared" si="128"/>
        <v>111</v>
      </c>
      <c r="P2074" s="57">
        <f t="shared" si="129"/>
        <v>226.20999999999998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8">
        <f t="shared" si="128"/>
        <v>153</v>
      </c>
      <c r="P2075" s="5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8">
        <f t="shared" si="128"/>
        <v>103</v>
      </c>
      <c r="P2076" s="5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8">
        <f t="shared" si="128"/>
        <v>1679</v>
      </c>
      <c r="P2077" s="57">
        <f t="shared" si="129"/>
        <v>20.470000000000002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8">
        <f t="shared" si="128"/>
        <v>544</v>
      </c>
      <c r="P2078" s="57">
        <f t="shared" si="129"/>
        <v>116.36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8">
        <f t="shared" si="128"/>
        <v>116</v>
      </c>
      <c r="P2079" s="57">
        <f t="shared" si="129"/>
        <v>307.20999999999998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8">
        <f t="shared" si="128"/>
        <v>132</v>
      </c>
      <c r="P2080" s="57">
        <f t="shared" si="129"/>
        <v>546.68999999999994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8">
        <f t="shared" si="128"/>
        <v>289</v>
      </c>
      <c r="P2081" s="57">
        <f t="shared" si="129"/>
        <v>47.48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8">
        <f t="shared" si="128"/>
        <v>508</v>
      </c>
      <c r="P2082" s="5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8">
        <f t="shared" si="128"/>
        <v>115</v>
      </c>
      <c r="P2083" s="57">
        <f t="shared" si="129"/>
        <v>72.910000000000011</v>
      </c>
      <c r="Q2083" t="s">
        <v>8325</v>
      </c>
      <c r="R2083" t="s">
        <v>8329</v>
      </c>
      <c r="S2083" s="12">
        <f t="shared" si="130"/>
        <v>41004.15688657407</v>
      </c>
      <c r="T2083" s="12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8">
        <f t="shared" si="128"/>
        <v>111</v>
      </c>
      <c r="P2084" s="57">
        <f t="shared" si="129"/>
        <v>43.72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8">
        <f t="shared" si="128"/>
        <v>114</v>
      </c>
      <c r="P2085" s="5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8">
        <f t="shared" si="128"/>
        <v>109</v>
      </c>
      <c r="P2086" s="57">
        <f t="shared" si="129"/>
        <v>70.660000000000011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8">
        <f t="shared" si="128"/>
        <v>124</v>
      </c>
      <c r="P2087" s="57">
        <f t="shared" si="129"/>
        <v>89.31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8">
        <f t="shared" si="128"/>
        <v>101</v>
      </c>
      <c r="P2088" s="57">
        <f t="shared" si="129"/>
        <v>115.09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8">
        <f t="shared" si="128"/>
        <v>104</v>
      </c>
      <c r="P2089" s="5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8">
        <f t="shared" si="128"/>
        <v>116</v>
      </c>
      <c r="P2090" s="57">
        <f t="shared" si="129"/>
        <v>46.21</v>
      </c>
      <c r="Q2090" t="s">
        <v>8325</v>
      </c>
      <c r="R2090" t="s">
        <v>8329</v>
      </c>
      <c r="S2090" s="12">
        <f t="shared" si="130"/>
        <v>40395.714722222227</v>
      </c>
      <c r="T2090" s="12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8">
        <f t="shared" si="128"/>
        <v>121</v>
      </c>
      <c r="P2091" s="57">
        <f t="shared" si="129"/>
        <v>48.55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8">
        <f t="shared" si="128"/>
        <v>116</v>
      </c>
      <c r="P2092" s="57">
        <f t="shared" si="129"/>
        <v>57.53</v>
      </c>
      <c r="Q2092" t="s">
        <v>8325</v>
      </c>
      <c r="R2092" t="s">
        <v>8329</v>
      </c>
      <c r="S2092" s="12">
        <f t="shared" si="130"/>
        <v>41299.381423611107</v>
      </c>
      <c r="T2092" s="12">
        <f t="shared" si="131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8">
        <f t="shared" si="128"/>
        <v>121</v>
      </c>
      <c r="P2093" s="57">
        <f t="shared" si="129"/>
        <v>88.15</v>
      </c>
      <c r="Q2093" t="s">
        <v>8325</v>
      </c>
      <c r="R2093" t="s">
        <v>8329</v>
      </c>
      <c r="S2093" s="12">
        <f t="shared" si="130"/>
        <v>40555.322662037041</v>
      </c>
      <c r="T2093" s="12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8">
        <f t="shared" si="128"/>
        <v>102</v>
      </c>
      <c r="P2094" s="57">
        <f t="shared" si="129"/>
        <v>110.5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8">
        <f t="shared" si="128"/>
        <v>103</v>
      </c>
      <c r="P2095" s="57">
        <f t="shared" si="129"/>
        <v>66.83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8">
        <f t="shared" si="128"/>
        <v>121</v>
      </c>
      <c r="P2096" s="57">
        <f t="shared" si="129"/>
        <v>58.6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8">
        <f t="shared" si="128"/>
        <v>100</v>
      </c>
      <c r="P2097" s="57">
        <f t="shared" si="129"/>
        <v>113.64</v>
      </c>
      <c r="Q2097" t="s">
        <v>8325</v>
      </c>
      <c r="R2097" t="s">
        <v>8329</v>
      </c>
      <c r="S2097" s="12">
        <f t="shared" si="130"/>
        <v>40758.733483796299</v>
      </c>
      <c r="T2097" s="12">
        <f t="shared" si="131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8">
        <f t="shared" si="128"/>
        <v>102</v>
      </c>
      <c r="P2098" s="57">
        <f t="shared" si="129"/>
        <v>43.58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8">
        <f t="shared" si="128"/>
        <v>100</v>
      </c>
      <c r="P2099" s="57">
        <f t="shared" si="129"/>
        <v>78.95</v>
      </c>
      <c r="Q2099" t="s">
        <v>8325</v>
      </c>
      <c r="R2099" t="s">
        <v>8329</v>
      </c>
      <c r="S2099" s="12">
        <f t="shared" si="130"/>
        <v>40818.584895833337</v>
      </c>
      <c r="T2099" s="12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8">
        <f t="shared" si="128"/>
        <v>101</v>
      </c>
      <c r="P2100" s="57">
        <f t="shared" si="129"/>
        <v>188.13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8">
        <f t="shared" si="128"/>
        <v>133</v>
      </c>
      <c r="P2101" s="57">
        <f t="shared" si="129"/>
        <v>63.04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8">
        <f t="shared" si="128"/>
        <v>137</v>
      </c>
      <c r="P2102" s="57">
        <f t="shared" si="129"/>
        <v>30.380000000000003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8">
        <f t="shared" si="128"/>
        <v>114</v>
      </c>
      <c r="P2103" s="57">
        <f t="shared" si="129"/>
        <v>51.48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8">
        <f t="shared" si="128"/>
        <v>136</v>
      </c>
      <c r="P2104" s="57">
        <f t="shared" si="129"/>
        <v>35.79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8">
        <f t="shared" si="128"/>
        <v>147</v>
      </c>
      <c r="P2105" s="57">
        <f t="shared" si="129"/>
        <v>98.820000000000007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8">
        <f t="shared" si="128"/>
        <v>130</v>
      </c>
      <c r="P2106" s="5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8">
        <f t="shared" si="128"/>
        <v>254</v>
      </c>
      <c r="P2107" s="57">
        <f t="shared" si="129"/>
        <v>51.32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8">
        <f t="shared" si="128"/>
        <v>108</v>
      </c>
      <c r="P2108" s="57">
        <f t="shared" si="129"/>
        <v>53.53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8">
        <f t="shared" si="128"/>
        <v>108</v>
      </c>
      <c r="P2109" s="57">
        <f t="shared" si="129"/>
        <v>37.15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8">
        <f t="shared" si="128"/>
        <v>108</v>
      </c>
      <c r="P2110" s="57">
        <f t="shared" si="129"/>
        <v>89.9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8">
        <f t="shared" si="128"/>
        <v>107</v>
      </c>
      <c r="P2111" s="57">
        <f t="shared" si="129"/>
        <v>106.53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8">
        <f t="shared" si="128"/>
        <v>101</v>
      </c>
      <c r="P2112" s="57">
        <f t="shared" si="129"/>
        <v>52.82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8">
        <f t="shared" si="128"/>
        <v>107</v>
      </c>
      <c r="P2113" s="57">
        <f t="shared" si="129"/>
        <v>54.62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8">
        <f t="shared" si="128"/>
        <v>100</v>
      </c>
      <c r="P2114" s="57">
        <f t="shared" si="129"/>
        <v>27.28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8">
        <f t="shared" ref="O2115:O2178" si="132">ROUNDUP((E2115/D2115)*100,0)</f>
        <v>105</v>
      </c>
      <c r="P2115" s="57">
        <f t="shared" si="129"/>
        <v>68.600000000000009</v>
      </c>
      <c r="Q2115" t="s">
        <v>8325</v>
      </c>
      <c r="R2115" t="s">
        <v>8329</v>
      </c>
      <c r="S2115" s="12">
        <f t="shared" si="130"/>
        <v>41870.86546296296</v>
      </c>
      <c r="T2115" s="12">
        <f t="shared" si="131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8">
        <f t="shared" si="132"/>
        <v>105</v>
      </c>
      <c r="P2116" s="57">
        <f t="shared" ref="P2116:P2179" si="133">ROUNDUP(E2116/L2116,2)</f>
        <v>35.619999999999997</v>
      </c>
      <c r="Q2116" t="s">
        <v>8325</v>
      </c>
      <c r="R2116" t="s">
        <v>8329</v>
      </c>
      <c r="S2116" s="12">
        <f t="shared" ref="S2116:S2179" si="134">(J2116/86400)+25569</f>
        <v>40458.815625000003</v>
      </c>
      <c r="T2116" s="12">
        <f t="shared" ref="T2116:T2179" si="135">(I2116/86400)+25569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8">
        <f t="shared" si="132"/>
        <v>226</v>
      </c>
      <c r="P2117" s="57">
        <f t="shared" si="133"/>
        <v>94.03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8">
        <f t="shared" si="132"/>
        <v>101</v>
      </c>
      <c r="P2118" s="57">
        <f t="shared" si="133"/>
        <v>526.46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8">
        <f t="shared" si="132"/>
        <v>148</v>
      </c>
      <c r="P2119" s="57">
        <f t="shared" si="133"/>
        <v>50.66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8">
        <f t="shared" si="132"/>
        <v>135</v>
      </c>
      <c r="P2120" s="57">
        <f t="shared" si="133"/>
        <v>79.190000000000012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8">
        <f t="shared" si="132"/>
        <v>101</v>
      </c>
      <c r="P2121" s="57">
        <f t="shared" si="133"/>
        <v>91.600000000000009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8">
        <f t="shared" si="132"/>
        <v>101</v>
      </c>
      <c r="P2122" s="57">
        <f t="shared" si="133"/>
        <v>116.97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8">
        <f t="shared" si="132"/>
        <v>1</v>
      </c>
      <c r="P2123" s="5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8">
        <f t="shared" si="132"/>
        <v>1</v>
      </c>
      <c r="P2124" s="57">
        <f t="shared" si="133"/>
        <v>103.34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8">
        <f t="shared" si="132"/>
        <v>10</v>
      </c>
      <c r="P2125" s="5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8">
        <f t="shared" si="132"/>
        <v>11</v>
      </c>
      <c r="P2126" s="57">
        <f t="shared" si="133"/>
        <v>23</v>
      </c>
      <c r="Q2126" t="s">
        <v>8333</v>
      </c>
      <c r="R2126" t="s">
        <v>8334</v>
      </c>
      <c r="S2126" s="12">
        <f t="shared" si="134"/>
        <v>40464.028182870374</v>
      </c>
      <c r="T2126" s="12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8">
        <f t="shared" si="132"/>
        <v>2</v>
      </c>
      <c r="P2127" s="57">
        <f t="shared" si="133"/>
        <v>31.560000000000002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8">
        <f t="shared" si="132"/>
        <v>1</v>
      </c>
      <c r="P2128" s="5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8">
        <f t="shared" si="132"/>
        <v>29</v>
      </c>
      <c r="P2129" s="57">
        <f t="shared" si="133"/>
        <v>34.229999999999997</v>
      </c>
      <c r="Q2129" t="s">
        <v>8333</v>
      </c>
      <c r="R2129" t="s">
        <v>8334</v>
      </c>
      <c r="S2129" s="12">
        <f t="shared" si="134"/>
        <v>42045.505358796298</v>
      </c>
      <c r="T2129" s="12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8">
        <f t="shared" si="132"/>
        <v>1</v>
      </c>
      <c r="P2130" s="5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8">
        <f t="shared" si="132"/>
        <v>12</v>
      </c>
      <c r="P2131" s="57">
        <f t="shared" si="133"/>
        <v>19.670000000000002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8">
        <f t="shared" si="132"/>
        <v>1</v>
      </c>
      <c r="P2132" s="5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8">
        <f t="shared" si="132"/>
        <v>5</v>
      </c>
      <c r="P2133" s="57">
        <f t="shared" si="133"/>
        <v>8.34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8">
        <f t="shared" si="132"/>
        <v>3</v>
      </c>
      <c r="P2134" s="57">
        <f t="shared" si="133"/>
        <v>21.35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8">
        <f t="shared" si="132"/>
        <v>2</v>
      </c>
      <c r="P2135" s="57">
        <f t="shared" si="133"/>
        <v>5.34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8">
        <f t="shared" si="132"/>
        <v>2</v>
      </c>
      <c r="P2136" s="57">
        <f t="shared" si="133"/>
        <v>34.669999999999995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8">
        <f t="shared" si="132"/>
        <v>10</v>
      </c>
      <c r="P2137" s="57">
        <f t="shared" si="133"/>
        <v>21.73</v>
      </c>
      <c r="Q2137" t="s">
        <v>8333</v>
      </c>
      <c r="R2137" t="s">
        <v>8334</v>
      </c>
      <c r="S2137" s="12">
        <f t="shared" si="134"/>
        <v>41156.96334490741</v>
      </c>
      <c r="T2137" s="12">
        <f t="shared" si="135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8">
        <f t="shared" si="132"/>
        <v>1</v>
      </c>
      <c r="P2138" s="57">
        <f t="shared" si="133"/>
        <v>11.93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8">
        <f t="shared" si="132"/>
        <v>29</v>
      </c>
      <c r="P2139" s="57">
        <f t="shared" si="133"/>
        <v>26.6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8">
        <f t="shared" si="132"/>
        <v>13</v>
      </c>
      <c r="P2140" s="57">
        <f t="shared" si="133"/>
        <v>10.67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8">
        <f t="shared" si="132"/>
        <v>6</v>
      </c>
      <c r="P2141" s="57">
        <f t="shared" si="133"/>
        <v>29.040000000000003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8">
        <f t="shared" si="132"/>
        <v>1</v>
      </c>
      <c r="P2142" s="57">
        <f t="shared" si="133"/>
        <v>50.91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8">
        <f t="shared" si="132"/>
        <v>0</v>
      </c>
      <c r="P2143" s="5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8">
        <f t="shared" si="132"/>
        <v>6</v>
      </c>
      <c r="P2144" s="57">
        <f t="shared" si="133"/>
        <v>50.089999999999996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8">
        <f t="shared" si="132"/>
        <v>12</v>
      </c>
      <c r="P2145" s="5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8">
        <f t="shared" si="132"/>
        <v>2</v>
      </c>
      <c r="P2146" s="57">
        <f t="shared" si="133"/>
        <v>25.3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8">
        <f t="shared" si="132"/>
        <v>31</v>
      </c>
      <c r="P2147" s="57">
        <f t="shared" si="133"/>
        <v>51.3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8">
        <f t="shared" si="132"/>
        <v>1</v>
      </c>
      <c r="P2148" s="5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8">
        <f t="shared" si="132"/>
        <v>1</v>
      </c>
      <c r="P2149" s="57">
        <f t="shared" si="133"/>
        <v>49.39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8">
        <f t="shared" si="132"/>
        <v>2</v>
      </c>
      <c r="P2150" s="5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8">
        <f t="shared" si="132"/>
        <v>0</v>
      </c>
      <c r="P2151" s="5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8">
        <f t="shared" si="132"/>
        <v>1</v>
      </c>
      <c r="P2152" s="5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8">
        <f t="shared" si="132"/>
        <v>1</v>
      </c>
      <c r="P2153" s="57">
        <f t="shared" si="133"/>
        <v>19.670000000000002</v>
      </c>
      <c r="Q2153" t="s">
        <v>8333</v>
      </c>
      <c r="R2153" t="s">
        <v>8334</v>
      </c>
      <c r="S2153" s="12">
        <f t="shared" si="134"/>
        <v>42520.847384259258</v>
      </c>
      <c r="T2153" s="12">
        <f t="shared" si="135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8">
        <f t="shared" si="132"/>
        <v>1</v>
      </c>
      <c r="P2154" s="5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8">
        <f t="shared" si="132"/>
        <v>1</v>
      </c>
      <c r="P2155" s="5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8">
        <f t="shared" si="132"/>
        <v>1</v>
      </c>
      <c r="P2156" s="5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8">
        <f t="shared" si="132"/>
        <v>3</v>
      </c>
      <c r="P2157" s="5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8">
        <f t="shared" si="132"/>
        <v>3</v>
      </c>
      <c r="P2158" s="57">
        <f t="shared" si="133"/>
        <v>17.990000000000002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8">
        <f t="shared" si="132"/>
        <v>29</v>
      </c>
      <c r="P2159" s="57">
        <f t="shared" si="133"/>
        <v>370.95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8">
        <f t="shared" si="132"/>
        <v>7</v>
      </c>
      <c r="P2160" s="57">
        <f t="shared" si="133"/>
        <v>63.57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8">
        <f t="shared" si="132"/>
        <v>1</v>
      </c>
      <c r="P2161" s="57">
        <f t="shared" si="133"/>
        <v>13</v>
      </c>
      <c r="Q2161" t="s">
        <v>8333</v>
      </c>
      <c r="R2161" t="s">
        <v>8334</v>
      </c>
      <c r="S2161" s="12">
        <f t="shared" si="134"/>
        <v>40710.731180555558</v>
      </c>
      <c r="T2161" s="12">
        <f t="shared" si="135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8">
        <f t="shared" si="132"/>
        <v>1</v>
      </c>
      <c r="P2162" s="57">
        <f t="shared" si="133"/>
        <v>5.3199999999999994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8">
        <f t="shared" si="132"/>
        <v>116</v>
      </c>
      <c r="P2163" s="57">
        <f t="shared" si="133"/>
        <v>35.619999999999997</v>
      </c>
      <c r="Q2163" t="s">
        <v>8325</v>
      </c>
      <c r="R2163" t="s">
        <v>8326</v>
      </c>
      <c r="S2163" s="12">
        <f t="shared" si="134"/>
        <v>42240.852534722224</v>
      </c>
      <c r="T2163" s="12">
        <f t="shared" si="135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8">
        <f t="shared" si="132"/>
        <v>113</v>
      </c>
      <c r="P2164" s="57">
        <f t="shared" si="133"/>
        <v>87.11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8">
        <f t="shared" si="132"/>
        <v>133</v>
      </c>
      <c r="P2165" s="57">
        <f t="shared" si="133"/>
        <v>75.12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8">
        <f t="shared" si="132"/>
        <v>103</v>
      </c>
      <c r="P2166" s="57">
        <f t="shared" si="133"/>
        <v>68.02000000000001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8">
        <f t="shared" si="132"/>
        <v>139</v>
      </c>
      <c r="P2167" s="57">
        <f t="shared" si="133"/>
        <v>29.630000000000003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8">
        <f t="shared" si="132"/>
        <v>147</v>
      </c>
      <c r="P2168" s="57">
        <f t="shared" si="133"/>
        <v>91.63000000000001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8">
        <f t="shared" si="132"/>
        <v>120</v>
      </c>
      <c r="P2169" s="5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8">
        <f t="shared" si="132"/>
        <v>122</v>
      </c>
      <c r="P2170" s="57">
        <f t="shared" si="133"/>
        <v>64.37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8">
        <f t="shared" si="132"/>
        <v>100</v>
      </c>
      <c r="P2171" s="57">
        <f t="shared" si="133"/>
        <v>21.860000000000003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8">
        <f t="shared" si="132"/>
        <v>181</v>
      </c>
      <c r="P2172" s="57">
        <f t="shared" si="133"/>
        <v>33.32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8">
        <f t="shared" si="132"/>
        <v>107</v>
      </c>
      <c r="P2173" s="57">
        <f t="shared" si="133"/>
        <v>90.28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8">
        <f t="shared" si="132"/>
        <v>100</v>
      </c>
      <c r="P2174" s="57">
        <f t="shared" si="133"/>
        <v>76.930000000000007</v>
      </c>
      <c r="Q2174" t="s">
        <v>8325</v>
      </c>
      <c r="R2174" t="s">
        <v>8326</v>
      </c>
      <c r="S2174" s="12">
        <f t="shared" si="134"/>
        <v>42082.580092592594</v>
      </c>
      <c r="T2174" s="12">
        <f t="shared" si="135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8">
        <f t="shared" si="132"/>
        <v>127</v>
      </c>
      <c r="P2175" s="57">
        <f t="shared" si="133"/>
        <v>59.239999999999995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8">
        <f t="shared" si="132"/>
        <v>103</v>
      </c>
      <c r="P2176" s="57">
        <f t="shared" si="133"/>
        <v>65.39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8">
        <f t="shared" si="132"/>
        <v>250</v>
      </c>
      <c r="P2177" s="57">
        <f t="shared" si="133"/>
        <v>67.31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8">
        <f t="shared" si="132"/>
        <v>127</v>
      </c>
      <c r="P2178" s="57">
        <f t="shared" si="133"/>
        <v>88.75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8">
        <f t="shared" ref="O2179:O2242" si="136">ROUNDUP((E2179/D2179)*100,0)</f>
        <v>101</v>
      </c>
      <c r="P2179" s="57">
        <f t="shared" si="133"/>
        <v>65.87</v>
      </c>
      <c r="Q2179" t="s">
        <v>8325</v>
      </c>
      <c r="R2179" t="s">
        <v>8326</v>
      </c>
      <c r="S2179" s="12">
        <f t="shared" si="134"/>
        <v>42502.250775462962</v>
      </c>
      <c r="T2179" s="12">
        <f t="shared" si="135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8">
        <f t="shared" si="136"/>
        <v>139</v>
      </c>
      <c r="P2180" s="57">
        <f t="shared" ref="P2180:P2243" si="137">ROUNDUP(E2180/L2180,2)</f>
        <v>40.35</v>
      </c>
      <c r="Q2180" t="s">
        <v>8325</v>
      </c>
      <c r="R2180" t="s">
        <v>8326</v>
      </c>
      <c r="S2180" s="12">
        <f t="shared" ref="S2180:S2243" si="138">(J2180/86400)+25569</f>
        <v>42723.63653935185</v>
      </c>
      <c r="T2180" s="12">
        <f t="shared" ref="T2180:T2243" si="139">(I2180/86400)+25569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8">
        <f t="shared" si="136"/>
        <v>162</v>
      </c>
      <c r="P2181" s="57">
        <f t="shared" si="137"/>
        <v>76.86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8">
        <f t="shared" si="136"/>
        <v>108</v>
      </c>
      <c r="P2182" s="57">
        <f t="shared" si="137"/>
        <v>68.710000000000008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8">
        <f t="shared" si="136"/>
        <v>154</v>
      </c>
      <c r="P2183" s="57">
        <f t="shared" si="137"/>
        <v>57.78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8">
        <f t="shared" si="136"/>
        <v>525</v>
      </c>
      <c r="P2184" s="57">
        <f t="shared" si="137"/>
        <v>44.18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8">
        <f t="shared" si="136"/>
        <v>490</v>
      </c>
      <c r="P2185" s="57">
        <f t="shared" si="137"/>
        <v>31.57</v>
      </c>
      <c r="Q2185" t="s">
        <v>8333</v>
      </c>
      <c r="R2185" t="s">
        <v>8351</v>
      </c>
      <c r="S2185" s="12">
        <f t="shared" si="138"/>
        <v>42745.365474537037</v>
      </c>
      <c r="T2185" s="12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8">
        <f t="shared" si="136"/>
        <v>285</v>
      </c>
      <c r="P2186" s="57">
        <f t="shared" si="137"/>
        <v>107.05000000000001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8">
        <f t="shared" si="136"/>
        <v>1857</v>
      </c>
      <c r="P2187" s="57">
        <f t="shared" si="137"/>
        <v>149.04</v>
      </c>
      <c r="Q2187" t="s">
        <v>8333</v>
      </c>
      <c r="R2187" t="s">
        <v>8351</v>
      </c>
      <c r="S2187" s="12">
        <f t="shared" si="138"/>
        <v>41319.349988425922</v>
      </c>
      <c r="T2187" s="12">
        <f t="shared" si="13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8">
        <f t="shared" si="136"/>
        <v>110</v>
      </c>
      <c r="P2188" s="57">
        <f t="shared" si="137"/>
        <v>55.96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8">
        <f t="shared" si="136"/>
        <v>1015</v>
      </c>
      <c r="P2189" s="57">
        <f t="shared" si="137"/>
        <v>56.98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8">
        <f t="shared" si="136"/>
        <v>413</v>
      </c>
      <c r="P2190" s="57">
        <f t="shared" si="137"/>
        <v>44.059999999999995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8">
        <f t="shared" si="136"/>
        <v>504</v>
      </c>
      <c r="P2191" s="57">
        <f t="shared" si="137"/>
        <v>68.63000000000001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8">
        <f t="shared" si="136"/>
        <v>185</v>
      </c>
      <c r="P2192" s="57">
        <f t="shared" si="137"/>
        <v>65.320000000000007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8">
        <f t="shared" si="136"/>
        <v>120</v>
      </c>
      <c r="P2193" s="5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8">
        <f t="shared" si="136"/>
        <v>1082</v>
      </c>
      <c r="P2194" s="57">
        <f t="shared" si="137"/>
        <v>40.08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8">
        <f t="shared" si="136"/>
        <v>453</v>
      </c>
      <c r="P2195" s="57">
        <f t="shared" si="137"/>
        <v>75.650000000000006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8">
        <f t="shared" si="136"/>
        <v>538</v>
      </c>
      <c r="P2196" s="57">
        <f t="shared" si="137"/>
        <v>61.21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8">
        <f t="shared" si="136"/>
        <v>121</v>
      </c>
      <c r="P2197" s="57">
        <f t="shared" si="137"/>
        <v>48.14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8">
        <f t="shared" si="136"/>
        <v>114</v>
      </c>
      <c r="P2198" s="57">
        <f t="shared" si="137"/>
        <v>68.11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8">
        <f t="shared" si="136"/>
        <v>952</v>
      </c>
      <c r="P2199" s="57">
        <f t="shared" si="137"/>
        <v>65.900000000000006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8">
        <f t="shared" si="136"/>
        <v>133</v>
      </c>
      <c r="P2200" s="57">
        <f t="shared" si="137"/>
        <v>81.660000000000011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8">
        <f t="shared" si="136"/>
        <v>147</v>
      </c>
      <c r="P2201" s="57">
        <f t="shared" si="137"/>
        <v>52.71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8">
        <f t="shared" si="136"/>
        <v>543</v>
      </c>
      <c r="P2202" s="57">
        <f t="shared" si="137"/>
        <v>41.23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8">
        <f t="shared" si="136"/>
        <v>383</v>
      </c>
      <c r="P2203" s="57">
        <f t="shared" si="137"/>
        <v>15.04</v>
      </c>
      <c r="Q2203" t="s">
        <v>8325</v>
      </c>
      <c r="R2203" t="s">
        <v>8330</v>
      </c>
      <c r="S2203" s="12">
        <f t="shared" si="138"/>
        <v>41276.846817129626</v>
      </c>
      <c r="T2203" s="12">
        <f t="shared" si="13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8">
        <f t="shared" si="136"/>
        <v>705</v>
      </c>
      <c r="P2204" s="57">
        <f t="shared" si="137"/>
        <v>39.07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8">
        <f t="shared" si="136"/>
        <v>110</v>
      </c>
      <c r="P2205" s="5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8">
        <f t="shared" si="136"/>
        <v>133</v>
      </c>
      <c r="P2206" s="57">
        <f t="shared" si="137"/>
        <v>27.310000000000002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8">
        <f t="shared" si="136"/>
        <v>152</v>
      </c>
      <c r="P2207" s="57">
        <f t="shared" si="137"/>
        <v>42.23</v>
      </c>
      <c r="Q2207" t="s">
        <v>8325</v>
      </c>
      <c r="R2207" t="s">
        <v>8330</v>
      </c>
      <c r="S2207" s="12">
        <f t="shared" si="138"/>
        <v>41031.821631944447</v>
      </c>
      <c r="T2207" s="12">
        <f t="shared" si="13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8">
        <f t="shared" si="136"/>
        <v>103</v>
      </c>
      <c r="P2208" s="57">
        <f t="shared" si="137"/>
        <v>33.239999999999995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8">
        <f t="shared" si="136"/>
        <v>100</v>
      </c>
      <c r="P2209" s="57">
        <f t="shared" si="137"/>
        <v>285.71999999999997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8">
        <f t="shared" si="136"/>
        <v>102</v>
      </c>
      <c r="P2210" s="57">
        <f t="shared" si="137"/>
        <v>42.339999999999996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8">
        <f t="shared" si="136"/>
        <v>151</v>
      </c>
      <c r="P2211" s="57">
        <f t="shared" si="137"/>
        <v>50.269999999999996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8">
        <f t="shared" si="136"/>
        <v>112</v>
      </c>
      <c r="P2212" s="57">
        <f t="shared" si="137"/>
        <v>61.91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8">
        <f t="shared" si="136"/>
        <v>196</v>
      </c>
      <c r="P2213" s="5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8">
        <f t="shared" si="136"/>
        <v>115</v>
      </c>
      <c r="P2214" s="57">
        <f t="shared" si="137"/>
        <v>55.8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8">
        <f t="shared" si="136"/>
        <v>200</v>
      </c>
      <c r="P2215" s="5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8">
        <f t="shared" si="136"/>
        <v>293</v>
      </c>
      <c r="P2216" s="57">
        <f t="shared" si="137"/>
        <v>73.13000000000001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8">
        <f t="shared" si="136"/>
        <v>157</v>
      </c>
      <c r="P2217" s="57">
        <f t="shared" si="137"/>
        <v>26.07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8">
        <f t="shared" si="136"/>
        <v>106</v>
      </c>
      <c r="P2218" s="57">
        <f t="shared" si="137"/>
        <v>22.650000000000002</v>
      </c>
      <c r="Q2218" t="s">
        <v>8325</v>
      </c>
      <c r="R2218" t="s">
        <v>8330</v>
      </c>
      <c r="S2218" s="12">
        <f t="shared" si="138"/>
        <v>42194.75167824074</v>
      </c>
      <c r="T2218" s="12">
        <f t="shared" si="13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8">
        <f t="shared" si="136"/>
        <v>102</v>
      </c>
      <c r="P2219" s="57">
        <f t="shared" si="137"/>
        <v>47.23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8">
        <f t="shared" si="136"/>
        <v>123</v>
      </c>
      <c r="P2220" s="57">
        <f t="shared" si="137"/>
        <v>32.33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8">
        <f t="shared" si="136"/>
        <v>102</v>
      </c>
      <c r="P2221" s="57">
        <f t="shared" si="137"/>
        <v>53.43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8">
        <f t="shared" si="136"/>
        <v>102</v>
      </c>
      <c r="P2222" s="57">
        <f t="shared" si="137"/>
        <v>51.309999999999995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8">
        <f t="shared" si="136"/>
        <v>109</v>
      </c>
      <c r="P2223" s="57">
        <f t="shared" si="137"/>
        <v>37.199999999999996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8">
        <f t="shared" si="136"/>
        <v>163</v>
      </c>
      <c r="P2224" s="5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8">
        <f t="shared" si="136"/>
        <v>106</v>
      </c>
      <c r="P2225" s="5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8">
        <f t="shared" si="136"/>
        <v>244</v>
      </c>
      <c r="P2226" s="57">
        <f t="shared" si="137"/>
        <v>82.15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8">
        <f t="shared" si="136"/>
        <v>945</v>
      </c>
      <c r="P2227" s="57">
        <f t="shared" si="137"/>
        <v>164.79999999999998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8">
        <f t="shared" si="136"/>
        <v>109</v>
      </c>
      <c r="P2228" s="57">
        <f t="shared" si="137"/>
        <v>60.83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8">
        <f t="shared" si="136"/>
        <v>158</v>
      </c>
      <c r="P2229" s="57">
        <f t="shared" si="137"/>
        <v>67.98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8">
        <f t="shared" si="136"/>
        <v>1175</v>
      </c>
      <c r="P2230" s="57">
        <f t="shared" si="137"/>
        <v>81.570000000000007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8">
        <f t="shared" si="136"/>
        <v>172</v>
      </c>
      <c r="P2231" s="57">
        <f t="shared" si="137"/>
        <v>25.430000000000003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8">
        <f t="shared" si="136"/>
        <v>126</v>
      </c>
      <c r="P2232" s="57">
        <f t="shared" si="137"/>
        <v>21.5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8">
        <f t="shared" si="136"/>
        <v>1213</v>
      </c>
      <c r="P2233" s="57">
        <f t="shared" si="137"/>
        <v>27.23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8">
        <f t="shared" si="136"/>
        <v>496</v>
      </c>
      <c r="P2234" s="57">
        <f t="shared" si="137"/>
        <v>25.1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8">
        <f t="shared" si="136"/>
        <v>333</v>
      </c>
      <c r="P2235" s="57">
        <f t="shared" si="137"/>
        <v>21.240000000000002</v>
      </c>
      <c r="Q2235" t="s">
        <v>8333</v>
      </c>
      <c r="R2235" t="s">
        <v>8351</v>
      </c>
      <c r="S2235" s="12">
        <f t="shared" si="138"/>
        <v>42331.378923611112</v>
      </c>
      <c r="T2235" s="12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8">
        <f t="shared" si="136"/>
        <v>1165</v>
      </c>
      <c r="P2236" s="57">
        <f t="shared" si="137"/>
        <v>41.61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8">
        <f t="shared" si="136"/>
        <v>154</v>
      </c>
      <c r="P2237" s="57">
        <f t="shared" si="137"/>
        <v>135.59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8">
        <f t="shared" si="136"/>
        <v>538</v>
      </c>
      <c r="P2238" s="57">
        <f t="shared" si="137"/>
        <v>22.12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8">
        <f t="shared" si="136"/>
        <v>353</v>
      </c>
      <c r="P2239" s="57">
        <f t="shared" si="137"/>
        <v>64.63000000000001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8">
        <f t="shared" si="136"/>
        <v>138</v>
      </c>
      <c r="P2240" s="57">
        <f t="shared" si="137"/>
        <v>69.570000000000007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8">
        <f t="shared" si="136"/>
        <v>129</v>
      </c>
      <c r="P2241" s="57">
        <f t="shared" si="137"/>
        <v>75.14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8">
        <f t="shared" si="136"/>
        <v>271</v>
      </c>
      <c r="P2242" s="57">
        <f t="shared" si="137"/>
        <v>140.97999999999999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8">
        <f t="shared" ref="O2243:O2306" si="140">ROUNDUP((E2243/D2243)*100,0)</f>
        <v>807</v>
      </c>
      <c r="P2243" s="57">
        <f t="shared" si="137"/>
        <v>49.48</v>
      </c>
      <c r="Q2243" t="s">
        <v>8333</v>
      </c>
      <c r="R2243" t="s">
        <v>8351</v>
      </c>
      <c r="S2243" s="12">
        <f t="shared" si="138"/>
        <v>42766.827546296292</v>
      </c>
      <c r="T2243" s="12">
        <f t="shared" si="139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8">
        <f t="shared" si="140"/>
        <v>1361</v>
      </c>
      <c r="P2244" s="57">
        <f t="shared" ref="P2244:P2307" si="141">ROUNDUP(E2244/L2244,2)</f>
        <v>53.87</v>
      </c>
      <c r="Q2244" t="s">
        <v>8333</v>
      </c>
      <c r="R2244" t="s">
        <v>8351</v>
      </c>
      <c r="S2244" s="12">
        <f t="shared" ref="S2244:S2307" si="142">(J2244/86400)+25569</f>
        <v>41569.575613425928</v>
      </c>
      <c r="T2244" s="12">
        <f t="shared" ref="T2244:T2307" si="143">(I2244/86400)+25569</f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8">
        <f t="shared" si="140"/>
        <v>930250</v>
      </c>
      <c r="P2245" s="57">
        <f t="shared" si="141"/>
        <v>4.58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8">
        <f t="shared" si="140"/>
        <v>378</v>
      </c>
      <c r="P2246" s="57">
        <f t="shared" si="141"/>
        <v>65.010000000000005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8">
        <f t="shared" si="140"/>
        <v>2648</v>
      </c>
      <c r="P2247" s="57">
        <f t="shared" si="141"/>
        <v>53.48</v>
      </c>
      <c r="Q2247" t="s">
        <v>8333</v>
      </c>
      <c r="R2247" t="s">
        <v>8351</v>
      </c>
      <c r="S2247" s="12">
        <f t="shared" si="142"/>
        <v>41660.70853009259</v>
      </c>
      <c r="T2247" s="12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8">
        <f t="shared" si="140"/>
        <v>101</v>
      </c>
      <c r="P2248" s="57">
        <f t="shared" si="141"/>
        <v>43.919999999999995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8">
        <f t="shared" si="140"/>
        <v>105</v>
      </c>
      <c r="P2249" s="57">
        <f t="shared" si="141"/>
        <v>50.86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8">
        <f t="shared" si="140"/>
        <v>108</v>
      </c>
      <c r="P2250" s="57">
        <f t="shared" si="141"/>
        <v>58.64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8">
        <f t="shared" si="140"/>
        <v>169</v>
      </c>
      <c r="P2251" s="57">
        <f t="shared" si="141"/>
        <v>32.82</v>
      </c>
      <c r="Q2251" t="s">
        <v>8333</v>
      </c>
      <c r="R2251" t="s">
        <v>8351</v>
      </c>
      <c r="S2251" s="12">
        <f t="shared" si="142"/>
        <v>41336.703298611115</v>
      </c>
      <c r="T2251" s="12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8">
        <f t="shared" si="140"/>
        <v>976</v>
      </c>
      <c r="P2252" s="57">
        <f t="shared" si="141"/>
        <v>426.94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8">
        <f t="shared" si="140"/>
        <v>135</v>
      </c>
      <c r="P2253" s="57">
        <f t="shared" si="141"/>
        <v>23.810000000000002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8">
        <f t="shared" si="140"/>
        <v>273</v>
      </c>
      <c r="P2254" s="57">
        <f t="shared" si="141"/>
        <v>98.42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8">
        <f t="shared" si="140"/>
        <v>113</v>
      </c>
      <c r="P2255" s="57">
        <f t="shared" si="141"/>
        <v>107.33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8">
        <f t="shared" si="140"/>
        <v>460</v>
      </c>
      <c r="P2256" s="57">
        <f t="shared" si="141"/>
        <v>11.68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8">
        <f t="shared" si="140"/>
        <v>287</v>
      </c>
      <c r="P2257" s="57">
        <f t="shared" si="141"/>
        <v>41.79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8">
        <f t="shared" si="140"/>
        <v>223</v>
      </c>
      <c r="P2258" s="5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8">
        <f t="shared" si="140"/>
        <v>637</v>
      </c>
      <c r="P2259" s="57">
        <f t="shared" si="141"/>
        <v>94.11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8">
        <f t="shared" si="140"/>
        <v>147</v>
      </c>
      <c r="P2260" s="57">
        <f t="shared" si="141"/>
        <v>15.73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8">
        <f t="shared" si="140"/>
        <v>1868</v>
      </c>
      <c r="P2261" s="57">
        <f t="shared" si="141"/>
        <v>90.64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8">
        <f t="shared" si="140"/>
        <v>327</v>
      </c>
      <c r="P2262" s="57">
        <f t="shared" si="141"/>
        <v>97.300000000000011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8">
        <f t="shared" si="140"/>
        <v>780</v>
      </c>
      <c r="P2263" s="57">
        <f t="shared" si="141"/>
        <v>37.119999999999997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8">
        <f t="shared" si="140"/>
        <v>155</v>
      </c>
      <c r="P2264" s="57">
        <f t="shared" si="141"/>
        <v>28.110000000000003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8">
        <f t="shared" si="140"/>
        <v>116</v>
      </c>
      <c r="P2265" s="57">
        <f t="shared" si="141"/>
        <v>144.44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8">
        <f t="shared" si="140"/>
        <v>181</v>
      </c>
      <c r="P2266" s="57">
        <f t="shared" si="141"/>
        <v>24.28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8">
        <f t="shared" si="140"/>
        <v>299</v>
      </c>
      <c r="P2267" s="57">
        <f t="shared" si="141"/>
        <v>35.119999999999997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8">
        <f t="shared" si="140"/>
        <v>321</v>
      </c>
      <c r="P2268" s="57">
        <f t="shared" si="141"/>
        <v>24.770000000000003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8">
        <f t="shared" si="140"/>
        <v>381</v>
      </c>
      <c r="P2269" s="57">
        <f t="shared" si="141"/>
        <v>188.38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8">
        <f t="shared" si="140"/>
        <v>103</v>
      </c>
      <c r="P2270" s="57">
        <f t="shared" si="141"/>
        <v>148.09</v>
      </c>
      <c r="Q2270" t="s">
        <v>8333</v>
      </c>
      <c r="R2270" t="s">
        <v>8351</v>
      </c>
      <c r="S2270" s="12">
        <f t="shared" si="142"/>
        <v>42776.082349537042</v>
      </c>
      <c r="T2270" s="12">
        <f t="shared" si="143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8">
        <f t="shared" si="140"/>
        <v>1802</v>
      </c>
      <c r="P2271" s="57">
        <f t="shared" si="141"/>
        <v>49.94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8">
        <f t="shared" si="140"/>
        <v>721</v>
      </c>
      <c r="P2272" s="57">
        <f t="shared" si="141"/>
        <v>107.83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8">
        <f t="shared" si="140"/>
        <v>284</v>
      </c>
      <c r="P2273" s="57">
        <f t="shared" si="141"/>
        <v>42.64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8">
        <f t="shared" si="140"/>
        <v>1357</v>
      </c>
      <c r="P2274" s="57">
        <f t="shared" si="141"/>
        <v>14.379999999999999</v>
      </c>
      <c r="Q2274" t="s">
        <v>8333</v>
      </c>
      <c r="R2274" t="s">
        <v>8351</v>
      </c>
      <c r="S2274" s="12">
        <f t="shared" si="142"/>
        <v>42315.699490740742</v>
      </c>
      <c r="T2274" s="12">
        <f t="shared" si="143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8">
        <f t="shared" si="140"/>
        <v>221</v>
      </c>
      <c r="P2275" s="57">
        <f t="shared" si="141"/>
        <v>37.479999999999997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8">
        <f t="shared" si="140"/>
        <v>120</v>
      </c>
      <c r="P2276" s="57">
        <f t="shared" si="141"/>
        <v>30.21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8">
        <f t="shared" si="140"/>
        <v>408</v>
      </c>
      <c r="P2277" s="57">
        <f t="shared" si="141"/>
        <v>33.559999999999995</v>
      </c>
      <c r="Q2277" t="s">
        <v>8333</v>
      </c>
      <c r="R2277" t="s">
        <v>8351</v>
      </c>
      <c r="S2277" s="12">
        <f t="shared" si="142"/>
        <v>41965.616655092592</v>
      </c>
      <c r="T2277" s="12">
        <f t="shared" si="143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8">
        <f t="shared" si="140"/>
        <v>106</v>
      </c>
      <c r="P2278" s="57">
        <f t="shared" si="141"/>
        <v>64.75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8">
        <f t="shared" si="140"/>
        <v>142</v>
      </c>
      <c r="P2279" s="57">
        <f t="shared" si="141"/>
        <v>57.94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8">
        <f t="shared" si="140"/>
        <v>271</v>
      </c>
      <c r="P2280" s="57">
        <f t="shared" si="141"/>
        <v>53.08</v>
      </c>
      <c r="Q2280" t="s">
        <v>8333</v>
      </c>
      <c r="R2280" t="s">
        <v>8351</v>
      </c>
      <c r="S2280" s="12">
        <f t="shared" si="142"/>
        <v>42338.709108796298</v>
      </c>
      <c r="T2280" s="12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8">
        <f t="shared" si="140"/>
        <v>154</v>
      </c>
      <c r="P2281" s="57">
        <f t="shared" si="141"/>
        <v>48.07</v>
      </c>
      <c r="Q2281" t="s">
        <v>8333</v>
      </c>
      <c r="R2281" t="s">
        <v>8351</v>
      </c>
      <c r="S2281" s="12">
        <f t="shared" si="142"/>
        <v>42020.806701388894</v>
      </c>
      <c r="T2281" s="12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8">
        <f t="shared" si="140"/>
        <v>404</v>
      </c>
      <c r="P2282" s="57">
        <f t="shared" si="141"/>
        <v>82.4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8">
        <f t="shared" si="140"/>
        <v>185</v>
      </c>
      <c r="P2283" s="57">
        <f t="shared" si="141"/>
        <v>50.46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8">
        <f t="shared" si="140"/>
        <v>186</v>
      </c>
      <c r="P2284" s="57">
        <f t="shared" si="141"/>
        <v>115.84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8">
        <f t="shared" si="140"/>
        <v>101</v>
      </c>
      <c r="P2285" s="57">
        <f t="shared" si="141"/>
        <v>63.04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8">
        <f t="shared" si="140"/>
        <v>107</v>
      </c>
      <c r="P2286" s="57">
        <f t="shared" si="141"/>
        <v>108.03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8">
        <f t="shared" si="140"/>
        <v>122</v>
      </c>
      <c r="P2287" s="57">
        <f t="shared" si="141"/>
        <v>46.089999999999996</v>
      </c>
      <c r="Q2287" t="s">
        <v>8325</v>
      </c>
      <c r="R2287" t="s">
        <v>8326</v>
      </c>
      <c r="S2287" s="12">
        <f t="shared" si="142"/>
        <v>41059.185682870375</v>
      </c>
      <c r="T2287" s="12">
        <f t="shared" si="143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8">
        <f t="shared" si="140"/>
        <v>101</v>
      </c>
      <c r="P2288" s="57">
        <f t="shared" si="141"/>
        <v>107.22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8">
        <f t="shared" si="140"/>
        <v>120</v>
      </c>
      <c r="P2289" s="57">
        <f t="shared" si="141"/>
        <v>50.94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8">
        <f t="shared" si="140"/>
        <v>101</v>
      </c>
      <c r="P2290" s="5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8">
        <f t="shared" si="140"/>
        <v>108</v>
      </c>
      <c r="P2291" s="5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8">
        <f t="shared" si="140"/>
        <v>105</v>
      </c>
      <c r="P2292" s="57">
        <f t="shared" si="141"/>
        <v>53.83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8">
        <f t="shared" si="140"/>
        <v>173</v>
      </c>
      <c r="P2293" s="57">
        <f t="shared" si="141"/>
        <v>100.47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8">
        <f t="shared" si="140"/>
        <v>108</v>
      </c>
      <c r="P2294" s="57">
        <f t="shared" si="141"/>
        <v>46.64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8">
        <f t="shared" si="140"/>
        <v>109</v>
      </c>
      <c r="P2295" s="57">
        <f t="shared" si="141"/>
        <v>34.08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8">
        <f t="shared" si="140"/>
        <v>147</v>
      </c>
      <c r="P2296" s="57">
        <f t="shared" si="141"/>
        <v>65.22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8">
        <f t="shared" si="140"/>
        <v>126</v>
      </c>
      <c r="P2297" s="57">
        <f t="shared" si="141"/>
        <v>44.21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8">
        <f t="shared" si="140"/>
        <v>150</v>
      </c>
      <c r="P2298" s="57">
        <f t="shared" si="141"/>
        <v>71.97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8">
        <f t="shared" si="140"/>
        <v>101</v>
      </c>
      <c r="P2299" s="57">
        <f t="shared" si="141"/>
        <v>52.949999999999996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8">
        <f t="shared" si="140"/>
        <v>106</v>
      </c>
      <c r="P2300" s="57">
        <f t="shared" si="141"/>
        <v>109.46000000000001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8">
        <f t="shared" si="140"/>
        <v>351</v>
      </c>
      <c r="P2301" s="57">
        <f t="shared" si="141"/>
        <v>75.040000000000006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8">
        <f t="shared" si="140"/>
        <v>102</v>
      </c>
      <c r="P2302" s="57">
        <f t="shared" si="141"/>
        <v>115.72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8">
        <f t="shared" si="140"/>
        <v>134</v>
      </c>
      <c r="P2303" s="57">
        <f t="shared" si="141"/>
        <v>31.66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8">
        <f t="shared" si="140"/>
        <v>171</v>
      </c>
      <c r="P2304" s="57">
        <f t="shared" si="141"/>
        <v>46.18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8">
        <f t="shared" si="140"/>
        <v>110</v>
      </c>
      <c r="P2305" s="57">
        <f t="shared" si="141"/>
        <v>68.490000000000009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8">
        <f t="shared" si="140"/>
        <v>101</v>
      </c>
      <c r="P2306" s="57">
        <f t="shared" si="141"/>
        <v>53.47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8">
        <f t="shared" ref="O2307:O2370" si="144">ROUNDUP((E2307/D2307)*100,0)</f>
        <v>102</v>
      </c>
      <c r="P2307" s="57">
        <f t="shared" si="141"/>
        <v>109.11</v>
      </c>
      <c r="Q2307" t="s">
        <v>8325</v>
      </c>
      <c r="R2307" t="s">
        <v>8329</v>
      </c>
      <c r="S2307" s="12">
        <f t="shared" si="142"/>
        <v>41834.695277777777</v>
      </c>
      <c r="T2307" s="12">
        <f t="shared" si="143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8">
        <f t="shared" si="144"/>
        <v>107</v>
      </c>
      <c r="P2308" s="57">
        <f t="shared" ref="P2308:P2371" si="145">ROUNDUP(E2308/L2308,2)</f>
        <v>51.19</v>
      </c>
      <c r="Q2308" t="s">
        <v>8325</v>
      </c>
      <c r="R2308" t="s">
        <v>8329</v>
      </c>
      <c r="S2308" s="12">
        <f t="shared" ref="S2308:S2371" si="146">(J2308/86400)+25569</f>
        <v>40948.16815972222</v>
      </c>
      <c r="T2308" s="12">
        <f t="shared" ref="T2308:T2371" si="147">(I2308/86400)+25569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8">
        <f t="shared" si="144"/>
        <v>107</v>
      </c>
      <c r="P2309" s="57">
        <f t="shared" si="145"/>
        <v>27.94</v>
      </c>
      <c r="Q2309" t="s">
        <v>8325</v>
      </c>
      <c r="R2309" t="s">
        <v>8329</v>
      </c>
      <c r="S2309" s="12">
        <f t="shared" si="146"/>
        <v>41004.802465277782</v>
      </c>
      <c r="T2309" s="12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8">
        <f t="shared" si="144"/>
        <v>102</v>
      </c>
      <c r="P2310" s="57">
        <f t="shared" si="145"/>
        <v>82.5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8">
        <f t="shared" si="144"/>
        <v>107</v>
      </c>
      <c r="P2311" s="57">
        <f t="shared" si="145"/>
        <v>59.82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8">
        <f t="shared" si="144"/>
        <v>429</v>
      </c>
      <c r="P2312" s="57">
        <f t="shared" si="145"/>
        <v>64.820000000000007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8">
        <f t="shared" si="144"/>
        <v>105</v>
      </c>
      <c r="P2313" s="57">
        <f t="shared" si="145"/>
        <v>90.100000000000009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8">
        <f t="shared" si="144"/>
        <v>108</v>
      </c>
      <c r="P2314" s="57">
        <f t="shared" si="145"/>
        <v>40.97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8">
        <f t="shared" si="144"/>
        <v>176</v>
      </c>
      <c r="P2315" s="57">
        <f t="shared" si="145"/>
        <v>56.01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8">
        <f t="shared" si="144"/>
        <v>157</v>
      </c>
      <c r="P2316" s="57">
        <f t="shared" si="145"/>
        <v>37.68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8">
        <f t="shared" si="144"/>
        <v>103</v>
      </c>
      <c r="P2317" s="57">
        <f t="shared" si="145"/>
        <v>40.08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8">
        <f t="shared" si="144"/>
        <v>105</v>
      </c>
      <c r="P2318" s="57">
        <f t="shared" si="145"/>
        <v>78.040000000000006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8">
        <f t="shared" si="144"/>
        <v>104</v>
      </c>
      <c r="P2319" s="57">
        <f t="shared" si="145"/>
        <v>18.91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8">
        <f t="shared" si="144"/>
        <v>122</v>
      </c>
      <c r="P2320" s="57">
        <f t="shared" si="145"/>
        <v>37.14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8">
        <f t="shared" si="144"/>
        <v>108</v>
      </c>
      <c r="P2321" s="57">
        <f t="shared" si="145"/>
        <v>41.97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8">
        <f t="shared" si="144"/>
        <v>109</v>
      </c>
      <c r="P2322" s="57">
        <f t="shared" si="145"/>
        <v>61.05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8">
        <f t="shared" si="144"/>
        <v>40</v>
      </c>
      <c r="P2323" s="57">
        <f t="shared" si="145"/>
        <v>64.540000000000006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8">
        <f t="shared" si="144"/>
        <v>4</v>
      </c>
      <c r="P2324" s="57">
        <f t="shared" si="145"/>
        <v>21.25</v>
      </c>
      <c r="Q2324" t="s">
        <v>8336</v>
      </c>
      <c r="R2324" t="s">
        <v>8352</v>
      </c>
      <c r="S2324" s="12">
        <f t="shared" si="146"/>
        <v>42804.895474537036</v>
      </c>
      <c r="T2324" s="12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8">
        <f t="shared" si="144"/>
        <v>48</v>
      </c>
      <c r="P2325" s="57">
        <f t="shared" si="145"/>
        <v>30</v>
      </c>
      <c r="Q2325" t="s">
        <v>8336</v>
      </c>
      <c r="R2325" t="s">
        <v>8352</v>
      </c>
      <c r="S2325" s="12">
        <f t="shared" si="146"/>
        <v>42807.755173611113</v>
      </c>
      <c r="T2325" s="12">
        <f t="shared" si="147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8">
        <f t="shared" si="144"/>
        <v>21</v>
      </c>
      <c r="P2326" s="57">
        <f t="shared" si="145"/>
        <v>25.5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8">
        <f t="shared" si="144"/>
        <v>8</v>
      </c>
      <c r="P2327" s="57">
        <f t="shared" si="145"/>
        <v>11.43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8">
        <f t="shared" si="144"/>
        <v>1</v>
      </c>
      <c r="P2328" s="5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8">
        <f t="shared" si="144"/>
        <v>527</v>
      </c>
      <c r="P2329" s="57">
        <f t="shared" si="145"/>
        <v>54.89</v>
      </c>
      <c r="Q2329" t="s">
        <v>8336</v>
      </c>
      <c r="R2329" t="s">
        <v>8352</v>
      </c>
      <c r="S2329" s="12">
        <f t="shared" si="146"/>
        <v>41842.917129629626</v>
      </c>
      <c r="T2329" s="12">
        <f t="shared" si="147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8">
        <f t="shared" si="144"/>
        <v>255</v>
      </c>
      <c r="P2330" s="57">
        <f t="shared" si="145"/>
        <v>47.39</v>
      </c>
      <c r="Q2330" t="s">
        <v>8336</v>
      </c>
      <c r="R2330" t="s">
        <v>8352</v>
      </c>
      <c r="S2330" s="12">
        <f t="shared" si="146"/>
        <v>42139.781678240739</v>
      </c>
      <c r="T2330" s="12">
        <f t="shared" si="147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8">
        <f t="shared" si="144"/>
        <v>106</v>
      </c>
      <c r="P2331" s="5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8">
        <f t="shared" si="144"/>
        <v>103</v>
      </c>
      <c r="P2332" s="57">
        <f t="shared" si="145"/>
        <v>219.92999999999998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8">
        <f t="shared" si="144"/>
        <v>145</v>
      </c>
      <c r="P2333" s="57">
        <f t="shared" si="145"/>
        <v>40.799999999999997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8">
        <f t="shared" si="144"/>
        <v>107</v>
      </c>
      <c r="P2334" s="57">
        <f t="shared" si="145"/>
        <v>75.510000000000005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8">
        <f t="shared" si="144"/>
        <v>213</v>
      </c>
      <c r="P2335" s="57">
        <f t="shared" si="145"/>
        <v>13.549999999999999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8">
        <f t="shared" si="144"/>
        <v>102</v>
      </c>
      <c r="P2336" s="57">
        <f t="shared" si="145"/>
        <v>60.87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8">
        <f t="shared" si="144"/>
        <v>103</v>
      </c>
      <c r="P2337" s="57">
        <f t="shared" si="145"/>
        <v>115.7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8">
        <f t="shared" si="144"/>
        <v>521</v>
      </c>
      <c r="P2338" s="57">
        <f t="shared" si="145"/>
        <v>48.11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8">
        <f t="shared" si="144"/>
        <v>111</v>
      </c>
      <c r="P2339" s="57">
        <f t="shared" si="145"/>
        <v>74.190000000000012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8">
        <f t="shared" si="144"/>
        <v>102</v>
      </c>
      <c r="P2340" s="57">
        <f t="shared" si="145"/>
        <v>123.35000000000001</v>
      </c>
      <c r="Q2340" t="s">
        <v>8336</v>
      </c>
      <c r="R2340" t="s">
        <v>8352</v>
      </c>
      <c r="S2340" s="12">
        <f t="shared" si="146"/>
        <v>41789.89680555556</v>
      </c>
      <c r="T2340" s="12">
        <f t="shared" si="147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8">
        <f t="shared" si="144"/>
        <v>295</v>
      </c>
      <c r="P2341" s="57">
        <f t="shared" si="145"/>
        <v>66.63000000000001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8">
        <f t="shared" si="144"/>
        <v>106</v>
      </c>
      <c r="P2342" s="57">
        <f t="shared" si="145"/>
        <v>105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8">
        <f t="shared" si="144"/>
        <v>0</v>
      </c>
      <c r="P2343" s="5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8">
        <f t="shared" si="144"/>
        <v>0</v>
      </c>
      <c r="P2344" s="5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8">
        <f t="shared" si="144"/>
        <v>3</v>
      </c>
      <c r="P2345" s="5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8">
        <f t="shared" si="144"/>
        <v>1</v>
      </c>
      <c r="P2346" s="5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8">
        <f t="shared" si="144"/>
        <v>0</v>
      </c>
      <c r="P2347" s="5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8">
        <f t="shared" si="144"/>
        <v>1</v>
      </c>
      <c r="P2348" s="5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8">
        <f t="shared" si="144"/>
        <v>2</v>
      </c>
      <c r="P2349" s="57">
        <f t="shared" si="145"/>
        <v>15</v>
      </c>
      <c r="Q2349" t="s">
        <v>8319</v>
      </c>
      <c r="R2349" t="s">
        <v>8320</v>
      </c>
      <c r="S2349" s="12">
        <f t="shared" si="146"/>
        <v>42577.607361111106</v>
      </c>
      <c r="T2349" s="12">
        <f t="shared" si="147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8">
        <f t="shared" si="144"/>
        <v>1</v>
      </c>
      <c r="P2350" s="5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8">
        <f t="shared" si="144"/>
        <v>0</v>
      </c>
      <c r="P2351" s="5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8">
        <f t="shared" si="144"/>
        <v>0</v>
      </c>
      <c r="P2352" s="5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8">
        <f t="shared" si="144"/>
        <v>1</v>
      </c>
      <c r="P2353" s="57">
        <f t="shared" si="145"/>
        <v>15.43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8">
        <f t="shared" si="144"/>
        <v>0</v>
      </c>
      <c r="P2354" s="5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8">
        <f t="shared" si="144"/>
        <v>0</v>
      </c>
      <c r="P2355" s="5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8">
        <f t="shared" si="144"/>
        <v>1</v>
      </c>
      <c r="P2356" s="5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8">
        <f t="shared" si="144"/>
        <v>1</v>
      </c>
      <c r="P2357" s="57">
        <f t="shared" si="145"/>
        <v>27.5</v>
      </c>
      <c r="Q2357" t="s">
        <v>8319</v>
      </c>
      <c r="R2357" t="s">
        <v>8320</v>
      </c>
      <c r="S2357" s="12">
        <f t="shared" si="146"/>
        <v>42096.918240740742</v>
      </c>
      <c r="T2357" s="12">
        <f t="shared" si="147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8">
        <f t="shared" si="144"/>
        <v>0</v>
      </c>
      <c r="P2358" s="5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8">
        <f t="shared" si="144"/>
        <v>0</v>
      </c>
      <c r="P2359" s="57" t="e">
        <f t="shared" si="145"/>
        <v>#DIV/0!</v>
      </c>
      <c r="Q2359" t="s">
        <v>8319</v>
      </c>
      <c r="R2359" t="s">
        <v>8320</v>
      </c>
      <c r="S2359" s="12">
        <f t="shared" si="146"/>
        <v>42264.620115740741</v>
      </c>
      <c r="T2359" s="12">
        <f t="shared" si="147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8">
        <f t="shared" si="144"/>
        <v>0</v>
      </c>
      <c r="P2360" s="5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8">
        <f t="shared" si="144"/>
        <v>15</v>
      </c>
      <c r="P2361" s="5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8">
        <f t="shared" si="144"/>
        <v>1</v>
      </c>
      <c r="P2362" s="5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8">
        <f t="shared" si="144"/>
        <v>0</v>
      </c>
      <c r="P2363" s="5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8">
        <f t="shared" si="144"/>
        <v>29</v>
      </c>
      <c r="P2364" s="5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8">
        <f t="shared" si="144"/>
        <v>0</v>
      </c>
      <c r="P2365" s="5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8">
        <f t="shared" si="144"/>
        <v>0</v>
      </c>
      <c r="P2366" s="5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8">
        <f t="shared" si="144"/>
        <v>0</v>
      </c>
      <c r="P2367" s="5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8">
        <f t="shared" si="144"/>
        <v>11</v>
      </c>
      <c r="P2368" s="57">
        <f t="shared" si="145"/>
        <v>97.410000000000011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8">
        <f t="shared" si="144"/>
        <v>2</v>
      </c>
      <c r="P2369" s="57">
        <f t="shared" si="145"/>
        <v>47.86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8">
        <f t="shared" si="144"/>
        <v>1</v>
      </c>
      <c r="P2370" s="5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8">
        <f t="shared" ref="O2371:O2434" si="148">ROUNDUP((E2371/D2371)*100,0)</f>
        <v>0</v>
      </c>
      <c r="P2371" s="57" t="e">
        <f t="shared" si="145"/>
        <v>#DIV/0!</v>
      </c>
      <c r="Q2371" t="s">
        <v>8319</v>
      </c>
      <c r="R2371" t="s">
        <v>8320</v>
      </c>
      <c r="S2371" s="12">
        <f t="shared" si="146"/>
        <v>42380.812627314815</v>
      </c>
      <c r="T2371" s="12">
        <f t="shared" si="147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8">
        <f t="shared" si="148"/>
        <v>1</v>
      </c>
      <c r="P2372" s="57">
        <f t="shared" ref="P2372:P2435" si="149">ROUNDUP(E2372/L2372,2)</f>
        <v>20.5</v>
      </c>
      <c r="Q2372" t="s">
        <v>8319</v>
      </c>
      <c r="R2372" t="s">
        <v>8320</v>
      </c>
      <c r="S2372" s="12">
        <f t="shared" ref="S2372:S2435" si="150">(J2372/86400)+25569</f>
        <v>41961.18913194444</v>
      </c>
      <c r="T2372" s="12">
        <f t="shared" ref="T2372:T2435" si="151">(I2372/86400)+25569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8">
        <f t="shared" si="148"/>
        <v>0</v>
      </c>
      <c r="P2373" s="5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8">
        <f t="shared" si="148"/>
        <v>4</v>
      </c>
      <c r="P2374" s="5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8">
        <f t="shared" si="148"/>
        <v>1</v>
      </c>
      <c r="P2375" s="57">
        <f t="shared" si="149"/>
        <v>50</v>
      </c>
      <c r="Q2375" t="s">
        <v>8319</v>
      </c>
      <c r="R2375" t="s">
        <v>8320</v>
      </c>
      <c r="S2375" s="12">
        <f t="shared" si="150"/>
        <v>42215.662314814814</v>
      </c>
      <c r="T2375" s="12">
        <f t="shared" si="151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8">
        <f t="shared" si="148"/>
        <v>1</v>
      </c>
      <c r="P2376" s="57">
        <f t="shared" si="149"/>
        <v>10</v>
      </c>
      <c r="Q2376" t="s">
        <v>8319</v>
      </c>
      <c r="R2376" t="s">
        <v>8320</v>
      </c>
      <c r="S2376" s="12">
        <f t="shared" si="150"/>
        <v>42017.843287037038</v>
      </c>
      <c r="T2376" s="12">
        <f t="shared" si="151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8">
        <f t="shared" si="148"/>
        <v>0</v>
      </c>
      <c r="P2377" s="5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8">
        <f t="shared" si="148"/>
        <v>11</v>
      </c>
      <c r="P2378" s="57">
        <f t="shared" si="149"/>
        <v>81.59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8">
        <f t="shared" si="148"/>
        <v>0</v>
      </c>
      <c r="P2379" s="5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8">
        <f t="shared" si="148"/>
        <v>0</v>
      </c>
      <c r="P2380" s="5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8">
        <f t="shared" si="148"/>
        <v>0</v>
      </c>
      <c r="P2381" s="5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8">
        <f t="shared" si="148"/>
        <v>1</v>
      </c>
      <c r="P2382" s="57">
        <f t="shared" si="149"/>
        <v>18.34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8">
        <f t="shared" si="148"/>
        <v>2</v>
      </c>
      <c r="P2383" s="57">
        <f t="shared" si="149"/>
        <v>224.42999999999998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8">
        <f t="shared" si="148"/>
        <v>3</v>
      </c>
      <c r="P2384" s="5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8">
        <f t="shared" si="148"/>
        <v>5</v>
      </c>
      <c r="P2385" s="5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8">
        <f t="shared" si="148"/>
        <v>1</v>
      </c>
      <c r="P2386" s="5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8">
        <f t="shared" si="148"/>
        <v>2</v>
      </c>
      <c r="P2387" s="57">
        <f t="shared" si="149"/>
        <v>112.58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8">
        <f t="shared" si="148"/>
        <v>0</v>
      </c>
      <c r="P2388" s="5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8">
        <f t="shared" si="148"/>
        <v>1</v>
      </c>
      <c r="P2389" s="5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8">
        <f t="shared" si="148"/>
        <v>2</v>
      </c>
      <c r="P2390" s="57">
        <f t="shared" si="149"/>
        <v>57.879999999999995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8">
        <f t="shared" si="148"/>
        <v>1</v>
      </c>
      <c r="P2391" s="5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8">
        <f t="shared" si="148"/>
        <v>0</v>
      </c>
      <c r="P2392" s="5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8">
        <f t="shared" si="148"/>
        <v>1</v>
      </c>
      <c r="P2393" s="5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8">
        <f t="shared" si="148"/>
        <v>0</v>
      </c>
      <c r="P2394" s="5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8">
        <f t="shared" si="148"/>
        <v>1</v>
      </c>
      <c r="P2395" s="5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8">
        <f t="shared" si="148"/>
        <v>1</v>
      </c>
      <c r="P2396" s="5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8">
        <f t="shared" si="148"/>
        <v>0</v>
      </c>
      <c r="P2397" s="5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8">
        <f t="shared" si="148"/>
        <v>1</v>
      </c>
      <c r="P2398" s="5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8">
        <f t="shared" si="148"/>
        <v>0</v>
      </c>
      <c r="P2399" s="5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8">
        <f t="shared" si="148"/>
        <v>0</v>
      </c>
      <c r="P2400" s="5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8">
        <f t="shared" si="148"/>
        <v>0</v>
      </c>
      <c r="P2401" s="5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8">
        <f t="shared" si="148"/>
        <v>0</v>
      </c>
      <c r="P2402" s="5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8">
        <f t="shared" si="148"/>
        <v>1</v>
      </c>
      <c r="P2403" s="57">
        <f t="shared" si="149"/>
        <v>22.34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8">
        <f t="shared" si="148"/>
        <v>1</v>
      </c>
      <c r="P2404" s="5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8">
        <f t="shared" si="148"/>
        <v>17</v>
      </c>
      <c r="P2405" s="57">
        <f t="shared" si="149"/>
        <v>16.84</v>
      </c>
      <c r="Q2405" t="s">
        <v>8336</v>
      </c>
      <c r="R2405" t="s">
        <v>8337</v>
      </c>
      <c r="S2405" s="12">
        <f t="shared" si="150"/>
        <v>42399.882615740746</v>
      </c>
      <c r="T2405" s="12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8">
        <f t="shared" si="148"/>
        <v>0</v>
      </c>
      <c r="P2406" s="5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8">
        <f t="shared" si="148"/>
        <v>23</v>
      </c>
      <c r="P2407" s="5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8">
        <f t="shared" si="148"/>
        <v>42</v>
      </c>
      <c r="P2408" s="57">
        <f t="shared" si="149"/>
        <v>84.070000000000007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8">
        <f t="shared" si="148"/>
        <v>26</v>
      </c>
      <c r="P2409" s="57">
        <f t="shared" si="149"/>
        <v>168.39999999999998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8">
        <f t="shared" si="148"/>
        <v>1</v>
      </c>
      <c r="P2410" s="5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8">
        <f t="shared" si="148"/>
        <v>2</v>
      </c>
      <c r="P2411" s="57">
        <f t="shared" si="149"/>
        <v>76.67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8">
        <f t="shared" si="148"/>
        <v>0</v>
      </c>
      <c r="P2412" s="5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8">
        <f t="shared" si="148"/>
        <v>1</v>
      </c>
      <c r="P2413" s="57">
        <f t="shared" si="149"/>
        <v>50.339999999999996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8">
        <f t="shared" si="148"/>
        <v>0</v>
      </c>
      <c r="P2414" s="5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8">
        <f t="shared" si="148"/>
        <v>1</v>
      </c>
      <c r="P2415" s="57">
        <f t="shared" si="149"/>
        <v>8.34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8">
        <f t="shared" si="148"/>
        <v>4</v>
      </c>
      <c r="P2416" s="57">
        <f t="shared" si="149"/>
        <v>35.39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8">
        <f t="shared" si="148"/>
        <v>1</v>
      </c>
      <c r="P2417" s="57">
        <f t="shared" si="149"/>
        <v>55.839999999999996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8">
        <f t="shared" si="148"/>
        <v>1</v>
      </c>
      <c r="P2418" s="5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8">
        <f t="shared" si="148"/>
        <v>0</v>
      </c>
      <c r="P2419" s="5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8">
        <f t="shared" si="148"/>
        <v>1</v>
      </c>
      <c r="P2420" s="5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8">
        <f t="shared" si="148"/>
        <v>0</v>
      </c>
      <c r="P2421" s="57" t="e">
        <f t="shared" si="149"/>
        <v>#DIV/0!</v>
      </c>
      <c r="Q2421" t="s">
        <v>8336</v>
      </c>
      <c r="R2421" t="s">
        <v>8337</v>
      </c>
      <c r="S2421" s="12">
        <f t="shared" si="150"/>
        <v>41993.738298611112</v>
      </c>
      <c r="T2421" s="12">
        <f t="shared" si="151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8">
        <f t="shared" si="148"/>
        <v>15</v>
      </c>
      <c r="P2422" s="57">
        <f t="shared" si="149"/>
        <v>69.48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8">
        <f t="shared" si="148"/>
        <v>1</v>
      </c>
      <c r="P2423" s="5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8">
        <f t="shared" si="148"/>
        <v>1</v>
      </c>
      <c r="P2424" s="5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8">
        <f t="shared" si="148"/>
        <v>1</v>
      </c>
      <c r="P2425" s="5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8">
        <f t="shared" si="148"/>
        <v>2</v>
      </c>
      <c r="P2426" s="57">
        <f t="shared" si="149"/>
        <v>34.449999999999996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8">
        <f t="shared" si="148"/>
        <v>1</v>
      </c>
      <c r="P2427" s="5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8">
        <f t="shared" si="148"/>
        <v>0</v>
      </c>
      <c r="P2428" s="57" t="e">
        <f t="shared" si="149"/>
        <v>#DIV/0!</v>
      </c>
      <c r="Q2428" t="s">
        <v>8336</v>
      </c>
      <c r="R2428" t="s">
        <v>8337</v>
      </c>
      <c r="S2428" s="12">
        <f t="shared" si="150"/>
        <v>42164.170046296298</v>
      </c>
      <c r="T2428" s="12">
        <f t="shared" si="151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8">
        <f t="shared" si="148"/>
        <v>1</v>
      </c>
      <c r="P2429" s="57">
        <f t="shared" si="149"/>
        <v>1</v>
      </c>
      <c r="Q2429" t="s">
        <v>8336</v>
      </c>
      <c r="R2429" t="s">
        <v>8337</v>
      </c>
      <c r="S2429" s="12">
        <f t="shared" si="150"/>
        <v>42412.318668981483</v>
      </c>
      <c r="T2429" s="12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8">
        <f t="shared" si="148"/>
        <v>1</v>
      </c>
      <c r="P2430" s="5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8">
        <f t="shared" si="148"/>
        <v>2</v>
      </c>
      <c r="P2431" s="5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8">
        <f t="shared" si="148"/>
        <v>1</v>
      </c>
      <c r="P2432" s="5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8">
        <f t="shared" si="148"/>
        <v>1</v>
      </c>
      <c r="P2433" s="5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8">
        <f t="shared" si="148"/>
        <v>1</v>
      </c>
      <c r="P2434" s="5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8">
        <f t="shared" ref="O2435:O2498" si="152">ROUNDUP((E2435/D2435)*100,0)</f>
        <v>0</v>
      </c>
      <c r="P2435" s="57" t="e">
        <f t="shared" si="149"/>
        <v>#DIV/0!</v>
      </c>
      <c r="Q2435" t="s">
        <v>8336</v>
      </c>
      <c r="R2435" t="s">
        <v>8337</v>
      </c>
      <c r="S2435" s="12">
        <f t="shared" si="150"/>
        <v>42397.89980324074</v>
      </c>
      <c r="T2435" s="12">
        <f t="shared" si="151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8">
        <f t="shared" si="152"/>
        <v>1</v>
      </c>
      <c r="P2436" s="57">
        <f t="shared" ref="P2436:P2499" si="153">ROUNDUP(E2436/L2436,2)</f>
        <v>13</v>
      </c>
      <c r="Q2436" t="s">
        <v>8336</v>
      </c>
      <c r="R2436" t="s">
        <v>8337</v>
      </c>
      <c r="S2436" s="12">
        <f t="shared" ref="S2436:S2499" si="154">(J2436/86400)+25569</f>
        <v>42180.186041666668</v>
      </c>
      <c r="T2436" s="12">
        <f t="shared" ref="T2436:T2499" si="155">(I2436/86400)+25569</f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8">
        <f t="shared" si="152"/>
        <v>1</v>
      </c>
      <c r="P2437" s="57">
        <f t="shared" si="153"/>
        <v>306</v>
      </c>
      <c r="Q2437" t="s">
        <v>8336</v>
      </c>
      <c r="R2437" t="s">
        <v>8337</v>
      </c>
      <c r="S2437" s="12">
        <f t="shared" si="154"/>
        <v>42252.277615740742</v>
      </c>
      <c r="T2437" s="12">
        <f t="shared" si="155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8">
        <f t="shared" si="152"/>
        <v>1</v>
      </c>
      <c r="P2438" s="5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8">
        <f t="shared" si="152"/>
        <v>0</v>
      </c>
      <c r="P2439" s="5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8">
        <f t="shared" si="152"/>
        <v>1</v>
      </c>
      <c r="P2440" s="5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8">
        <f t="shared" si="152"/>
        <v>0</v>
      </c>
      <c r="P2441" s="5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8">
        <f t="shared" si="152"/>
        <v>1</v>
      </c>
      <c r="P2442" s="57">
        <f t="shared" si="153"/>
        <v>5</v>
      </c>
      <c r="Q2442" t="s">
        <v>8336</v>
      </c>
      <c r="R2442" t="s">
        <v>8337</v>
      </c>
      <c r="S2442" s="12">
        <f t="shared" si="154"/>
        <v>42383.899456018524</v>
      </c>
      <c r="T2442" s="12">
        <f t="shared" si="155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8">
        <f t="shared" si="152"/>
        <v>108</v>
      </c>
      <c r="P2443" s="57">
        <f t="shared" si="153"/>
        <v>74.23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8">
        <f t="shared" si="152"/>
        <v>126</v>
      </c>
      <c r="P2444" s="57">
        <f t="shared" si="153"/>
        <v>81.260000000000005</v>
      </c>
      <c r="Q2444" t="s">
        <v>8336</v>
      </c>
      <c r="R2444" t="s">
        <v>8352</v>
      </c>
      <c r="S2444" s="12">
        <f t="shared" si="154"/>
        <v>42052.666990740741</v>
      </c>
      <c r="T2444" s="12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8">
        <f t="shared" si="152"/>
        <v>203</v>
      </c>
      <c r="P2445" s="57">
        <f t="shared" si="153"/>
        <v>130.23999999999998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8">
        <f t="shared" si="152"/>
        <v>109</v>
      </c>
      <c r="P2446" s="57">
        <f t="shared" si="153"/>
        <v>53.41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8">
        <f t="shared" si="152"/>
        <v>173</v>
      </c>
      <c r="P2447" s="57">
        <f t="shared" si="153"/>
        <v>75.14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8">
        <f t="shared" si="152"/>
        <v>168</v>
      </c>
      <c r="P2448" s="57">
        <f t="shared" si="153"/>
        <v>75.67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8">
        <f t="shared" si="152"/>
        <v>428</v>
      </c>
      <c r="P2449" s="57">
        <f t="shared" si="153"/>
        <v>31.700000000000003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8">
        <f t="shared" si="152"/>
        <v>108</v>
      </c>
      <c r="P2450" s="57">
        <f t="shared" si="153"/>
        <v>47.78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8">
        <f t="shared" si="152"/>
        <v>108</v>
      </c>
      <c r="P2451" s="5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8">
        <f t="shared" si="152"/>
        <v>102</v>
      </c>
      <c r="P2452" s="57">
        <f t="shared" si="153"/>
        <v>149.32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8">
        <f t="shared" si="152"/>
        <v>116</v>
      </c>
      <c r="P2453" s="57">
        <f t="shared" si="153"/>
        <v>62.07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8">
        <f t="shared" si="152"/>
        <v>134</v>
      </c>
      <c r="P2454" s="5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8">
        <f t="shared" si="152"/>
        <v>155</v>
      </c>
      <c r="P2455" s="57">
        <f t="shared" si="153"/>
        <v>69.27000000000001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8">
        <f t="shared" si="152"/>
        <v>101</v>
      </c>
      <c r="P2456" s="57">
        <f t="shared" si="153"/>
        <v>271.51</v>
      </c>
      <c r="Q2456" t="s">
        <v>8336</v>
      </c>
      <c r="R2456" t="s">
        <v>8352</v>
      </c>
      <c r="S2456" s="12">
        <f t="shared" si="154"/>
        <v>42770.201481481483</v>
      </c>
      <c r="T2456" s="12">
        <f t="shared" si="155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8">
        <f t="shared" si="152"/>
        <v>182</v>
      </c>
      <c r="P2457" s="57">
        <f t="shared" si="153"/>
        <v>34.129999999999995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8">
        <f t="shared" si="152"/>
        <v>181</v>
      </c>
      <c r="P2458" s="57">
        <f t="shared" si="153"/>
        <v>40.5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8">
        <f t="shared" si="152"/>
        <v>103</v>
      </c>
      <c r="P2459" s="57">
        <f t="shared" si="153"/>
        <v>189.76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8">
        <f t="shared" si="152"/>
        <v>111</v>
      </c>
      <c r="P2460" s="57">
        <f t="shared" si="153"/>
        <v>68.87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8">
        <f t="shared" si="152"/>
        <v>103</v>
      </c>
      <c r="P2461" s="57">
        <f t="shared" si="153"/>
        <v>108.78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8">
        <f t="shared" si="152"/>
        <v>101</v>
      </c>
      <c r="P2462" s="57">
        <f t="shared" si="153"/>
        <v>125.99000000000001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8">
        <f t="shared" si="152"/>
        <v>104</v>
      </c>
      <c r="P2463" s="57">
        <f t="shared" si="153"/>
        <v>90.53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8">
        <f t="shared" si="152"/>
        <v>111</v>
      </c>
      <c r="P2464" s="57">
        <f t="shared" si="153"/>
        <v>28.89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8">
        <f t="shared" si="152"/>
        <v>117</v>
      </c>
      <c r="P2465" s="5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8">
        <f t="shared" si="152"/>
        <v>112</v>
      </c>
      <c r="P2466" s="57">
        <f t="shared" si="153"/>
        <v>51.68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8">
        <f t="shared" si="152"/>
        <v>181</v>
      </c>
      <c r="P2467" s="57">
        <f t="shared" si="153"/>
        <v>26.28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8">
        <f t="shared" si="152"/>
        <v>100</v>
      </c>
      <c r="P2468" s="57">
        <f t="shared" si="153"/>
        <v>48.08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8">
        <f t="shared" si="152"/>
        <v>119</v>
      </c>
      <c r="P2469" s="57">
        <f t="shared" si="153"/>
        <v>27.560000000000002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8">
        <f t="shared" si="152"/>
        <v>108</v>
      </c>
      <c r="P2470" s="57">
        <f t="shared" si="153"/>
        <v>36.979999999999997</v>
      </c>
      <c r="Q2470" t="s">
        <v>8325</v>
      </c>
      <c r="R2470" t="s">
        <v>8329</v>
      </c>
      <c r="S2470" s="12">
        <f t="shared" si="154"/>
        <v>41174.154178240744</v>
      </c>
      <c r="T2470" s="12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8">
        <f t="shared" si="152"/>
        <v>114</v>
      </c>
      <c r="P2471" s="57">
        <f t="shared" si="153"/>
        <v>29.03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8">
        <f t="shared" si="152"/>
        <v>104</v>
      </c>
      <c r="P2472" s="57">
        <f t="shared" si="153"/>
        <v>28.66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8">
        <f t="shared" si="152"/>
        <v>128</v>
      </c>
      <c r="P2473" s="57">
        <f t="shared" si="153"/>
        <v>37.65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8">
        <f t="shared" si="152"/>
        <v>136</v>
      </c>
      <c r="P2474" s="57">
        <f t="shared" si="153"/>
        <v>97.910000000000011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8">
        <f t="shared" si="152"/>
        <v>100</v>
      </c>
      <c r="P2475" s="57">
        <f t="shared" si="153"/>
        <v>42.559999999999995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8">
        <f t="shared" si="152"/>
        <v>101</v>
      </c>
      <c r="P2476" s="57">
        <f t="shared" si="153"/>
        <v>131.59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8">
        <f t="shared" si="152"/>
        <v>105</v>
      </c>
      <c r="P2477" s="57">
        <f t="shared" si="153"/>
        <v>32.33</v>
      </c>
      <c r="Q2477" t="s">
        <v>8325</v>
      </c>
      <c r="R2477" t="s">
        <v>8329</v>
      </c>
      <c r="S2477" s="12">
        <f t="shared" si="154"/>
        <v>40310.287673611107</v>
      </c>
      <c r="T2477" s="12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8">
        <f t="shared" si="152"/>
        <v>106</v>
      </c>
      <c r="P2478" s="57">
        <f t="shared" si="153"/>
        <v>61.11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8">
        <f t="shared" si="152"/>
        <v>172</v>
      </c>
      <c r="P2479" s="57">
        <f t="shared" si="153"/>
        <v>31.35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8">
        <f t="shared" si="152"/>
        <v>128</v>
      </c>
      <c r="P2480" s="57">
        <f t="shared" si="153"/>
        <v>129.12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8">
        <f t="shared" si="152"/>
        <v>134</v>
      </c>
      <c r="P2481" s="57">
        <f t="shared" si="153"/>
        <v>25.03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8">
        <f t="shared" si="152"/>
        <v>100</v>
      </c>
      <c r="P2482" s="5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8">
        <f t="shared" si="152"/>
        <v>113</v>
      </c>
      <c r="P2483" s="57">
        <f t="shared" si="153"/>
        <v>47.55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8">
        <f t="shared" si="152"/>
        <v>101</v>
      </c>
      <c r="P2484" s="5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8">
        <f t="shared" si="152"/>
        <v>114</v>
      </c>
      <c r="P2485" s="57">
        <f t="shared" si="153"/>
        <v>65.850000000000009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8">
        <f t="shared" si="152"/>
        <v>120</v>
      </c>
      <c r="P2486" s="57">
        <f t="shared" si="153"/>
        <v>46.41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8">
        <f t="shared" si="152"/>
        <v>104</v>
      </c>
      <c r="P2487" s="57">
        <f t="shared" si="153"/>
        <v>50.37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8">
        <f t="shared" si="152"/>
        <v>266</v>
      </c>
      <c r="P2488" s="57">
        <f t="shared" si="153"/>
        <v>26.57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8">
        <f t="shared" si="152"/>
        <v>101</v>
      </c>
      <c r="P2489" s="57">
        <f t="shared" si="153"/>
        <v>39.5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8">
        <f t="shared" si="152"/>
        <v>107</v>
      </c>
      <c r="P2490" s="57">
        <f t="shared" si="153"/>
        <v>49.25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8">
        <f t="shared" si="152"/>
        <v>134</v>
      </c>
      <c r="P2491" s="5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8">
        <f t="shared" si="152"/>
        <v>122</v>
      </c>
      <c r="P2492" s="57">
        <f t="shared" si="153"/>
        <v>37.94</v>
      </c>
      <c r="Q2492" t="s">
        <v>8325</v>
      </c>
      <c r="R2492" t="s">
        <v>8329</v>
      </c>
      <c r="S2492" s="12">
        <f t="shared" si="154"/>
        <v>41023.227731481486</v>
      </c>
      <c r="T2492" s="12">
        <f t="shared" si="155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8">
        <f t="shared" si="152"/>
        <v>104</v>
      </c>
      <c r="P2493" s="5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8">
        <f t="shared" si="152"/>
        <v>125</v>
      </c>
      <c r="P2494" s="57">
        <f t="shared" si="153"/>
        <v>27.78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8">
        <f t="shared" si="152"/>
        <v>129</v>
      </c>
      <c r="P2495" s="57">
        <f t="shared" si="153"/>
        <v>99.39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8">
        <f t="shared" si="152"/>
        <v>102</v>
      </c>
      <c r="P2496" s="57">
        <f t="shared" si="153"/>
        <v>38.85</v>
      </c>
      <c r="Q2496" t="s">
        <v>8325</v>
      </c>
      <c r="R2496" t="s">
        <v>8329</v>
      </c>
      <c r="S2496" s="12">
        <f t="shared" si="154"/>
        <v>41022.645185185189</v>
      </c>
      <c r="T2496" s="12">
        <f t="shared" si="155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8">
        <f t="shared" si="152"/>
        <v>128</v>
      </c>
      <c r="P2497" s="57">
        <f t="shared" si="153"/>
        <v>45.55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8">
        <f t="shared" si="152"/>
        <v>100</v>
      </c>
      <c r="P2498" s="57">
        <f t="shared" si="153"/>
        <v>600</v>
      </c>
      <c r="Q2498" t="s">
        <v>8325</v>
      </c>
      <c r="R2498" t="s">
        <v>8329</v>
      </c>
      <c r="S2498" s="12">
        <f t="shared" si="154"/>
        <v>41327.996435185181</v>
      </c>
      <c r="T2498" s="12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8">
        <f t="shared" ref="O2499:O2562" si="156">ROUNDUP((E2499/D2499)*100,0)</f>
        <v>113</v>
      </c>
      <c r="P2499" s="57">
        <f t="shared" si="153"/>
        <v>80.56</v>
      </c>
      <c r="Q2499" t="s">
        <v>8325</v>
      </c>
      <c r="R2499" t="s">
        <v>8329</v>
      </c>
      <c r="S2499" s="12">
        <f t="shared" si="154"/>
        <v>40730.878912037035</v>
      </c>
      <c r="T2499" s="12">
        <f t="shared" si="155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8">
        <f t="shared" si="156"/>
        <v>106</v>
      </c>
      <c r="P2500" s="57">
        <f t="shared" ref="P2500:P2563" si="157">ROUNDUP(E2500/L2500,2)</f>
        <v>52.8</v>
      </c>
      <c r="Q2500" t="s">
        <v>8325</v>
      </c>
      <c r="R2500" t="s">
        <v>8329</v>
      </c>
      <c r="S2500" s="12">
        <f t="shared" ref="S2500:S2563" si="158">(J2500/86400)+25569</f>
        <v>42017.967442129629</v>
      </c>
      <c r="T2500" s="12">
        <f t="shared" ref="T2500:T2563" si="159">(I2500/86400)+25569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8">
        <f t="shared" si="156"/>
        <v>203</v>
      </c>
      <c r="P2501" s="57">
        <f t="shared" si="157"/>
        <v>47.68</v>
      </c>
      <c r="Q2501" t="s">
        <v>8325</v>
      </c>
      <c r="R2501" t="s">
        <v>8329</v>
      </c>
      <c r="S2501" s="12">
        <f t="shared" si="158"/>
        <v>41226.648576388892</v>
      </c>
      <c r="T2501" s="12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8">
        <f t="shared" si="156"/>
        <v>114</v>
      </c>
      <c r="P2502" s="57">
        <f t="shared" si="157"/>
        <v>23.450000000000003</v>
      </c>
      <c r="Q2502" t="s">
        <v>8325</v>
      </c>
      <c r="R2502" t="s">
        <v>8329</v>
      </c>
      <c r="S2502" s="12">
        <f t="shared" si="158"/>
        <v>41053.772858796292</v>
      </c>
      <c r="T2502" s="12">
        <f t="shared" si="15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8">
        <f t="shared" si="156"/>
        <v>3</v>
      </c>
      <c r="P2503" s="57">
        <f t="shared" si="157"/>
        <v>40.15</v>
      </c>
      <c r="Q2503" t="s">
        <v>8336</v>
      </c>
      <c r="R2503" t="s">
        <v>8353</v>
      </c>
      <c r="S2503" s="12">
        <f t="shared" si="158"/>
        <v>42244.776666666672</v>
      </c>
      <c r="T2503" s="12">
        <f t="shared" si="15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8">
        <f t="shared" si="156"/>
        <v>1</v>
      </c>
      <c r="P2504" s="5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8">
        <f t="shared" si="156"/>
        <v>0</v>
      </c>
      <c r="P2505" s="5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8">
        <f t="shared" si="156"/>
        <v>0</v>
      </c>
      <c r="P2506" s="5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8">
        <f t="shared" si="156"/>
        <v>0</v>
      </c>
      <c r="P2507" s="5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8">
        <f t="shared" si="156"/>
        <v>1</v>
      </c>
      <c r="P2508" s="5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8">
        <f t="shared" si="156"/>
        <v>0</v>
      </c>
      <c r="P2509" s="5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8">
        <f t="shared" si="156"/>
        <v>0</v>
      </c>
      <c r="P2510" s="5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8">
        <f t="shared" si="156"/>
        <v>2</v>
      </c>
      <c r="P2511" s="57">
        <f t="shared" si="157"/>
        <v>35.72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8">
        <f t="shared" si="156"/>
        <v>1</v>
      </c>
      <c r="P2512" s="57">
        <f t="shared" si="157"/>
        <v>37.5</v>
      </c>
      <c r="Q2512" t="s">
        <v>8336</v>
      </c>
      <c r="R2512" t="s">
        <v>8353</v>
      </c>
      <c r="S2512" s="12">
        <f t="shared" si="158"/>
        <v>42078.997361111113</v>
      </c>
      <c r="T2512" s="12">
        <f t="shared" si="15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8">
        <f t="shared" si="156"/>
        <v>0</v>
      </c>
      <c r="P2513" s="5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8">
        <f t="shared" si="156"/>
        <v>0</v>
      </c>
      <c r="P2514" s="5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8">
        <f t="shared" si="156"/>
        <v>0</v>
      </c>
      <c r="P2515" s="5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8">
        <f t="shared" si="156"/>
        <v>2</v>
      </c>
      <c r="P2516" s="5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8">
        <f t="shared" si="156"/>
        <v>19</v>
      </c>
      <c r="P2517" s="5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8">
        <f t="shared" si="156"/>
        <v>0</v>
      </c>
      <c r="P2518" s="5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8">
        <f t="shared" si="156"/>
        <v>10</v>
      </c>
      <c r="P2519" s="57">
        <f t="shared" si="157"/>
        <v>53.55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8">
        <f t="shared" si="156"/>
        <v>0</v>
      </c>
      <c r="P2520" s="5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8">
        <f t="shared" si="156"/>
        <v>1</v>
      </c>
      <c r="P2521" s="5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8">
        <f t="shared" si="156"/>
        <v>0</v>
      </c>
      <c r="P2522" s="5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8">
        <f t="shared" si="156"/>
        <v>110</v>
      </c>
      <c r="P2523" s="57">
        <f t="shared" si="157"/>
        <v>103.69000000000001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8">
        <f t="shared" si="156"/>
        <v>100</v>
      </c>
      <c r="P2524" s="57">
        <f t="shared" si="157"/>
        <v>185.19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8">
        <f t="shared" si="156"/>
        <v>157</v>
      </c>
      <c r="P2525" s="57">
        <f t="shared" si="157"/>
        <v>54.16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8">
        <f t="shared" si="156"/>
        <v>102</v>
      </c>
      <c r="P2526" s="57">
        <f t="shared" si="157"/>
        <v>177.20999999999998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8">
        <f t="shared" si="156"/>
        <v>101</v>
      </c>
      <c r="P2527" s="57">
        <f t="shared" si="157"/>
        <v>100.33</v>
      </c>
      <c r="Q2527" t="s">
        <v>8325</v>
      </c>
      <c r="R2527" t="s">
        <v>8354</v>
      </c>
      <c r="S2527" s="12">
        <f t="shared" si="158"/>
        <v>41058.844571759255</v>
      </c>
      <c r="T2527" s="12">
        <f t="shared" si="15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8">
        <f t="shared" si="156"/>
        <v>113</v>
      </c>
      <c r="P2528" s="57">
        <f t="shared" si="157"/>
        <v>136.91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8">
        <f t="shared" si="156"/>
        <v>103</v>
      </c>
      <c r="P2529" s="57">
        <f t="shared" si="157"/>
        <v>57.54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8">
        <f t="shared" si="156"/>
        <v>108</v>
      </c>
      <c r="P2530" s="57">
        <f t="shared" si="157"/>
        <v>52.97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8">
        <f t="shared" si="156"/>
        <v>105</v>
      </c>
      <c r="P2531" s="57">
        <f t="shared" si="157"/>
        <v>82.33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8">
        <f t="shared" si="156"/>
        <v>100</v>
      </c>
      <c r="P2532" s="57">
        <f t="shared" si="157"/>
        <v>135.41999999999999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8">
        <f t="shared" si="156"/>
        <v>101</v>
      </c>
      <c r="P2533" s="57">
        <f t="shared" si="157"/>
        <v>74.070000000000007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8">
        <f t="shared" si="156"/>
        <v>127</v>
      </c>
      <c r="P2534" s="57">
        <f t="shared" si="157"/>
        <v>84.09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8">
        <f t="shared" si="156"/>
        <v>111</v>
      </c>
      <c r="P2535" s="57">
        <f t="shared" si="157"/>
        <v>61.03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8">
        <f t="shared" si="156"/>
        <v>105</v>
      </c>
      <c r="P2536" s="57">
        <f t="shared" si="157"/>
        <v>150</v>
      </c>
      <c r="Q2536" t="s">
        <v>8325</v>
      </c>
      <c r="R2536" t="s">
        <v>8354</v>
      </c>
      <c r="S2536" s="12">
        <f t="shared" si="158"/>
        <v>40127.700370370367</v>
      </c>
      <c r="T2536" s="12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8">
        <f t="shared" si="156"/>
        <v>104</v>
      </c>
      <c r="P2537" s="57">
        <f t="shared" si="157"/>
        <v>266.08999999999997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8">
        <f t="shared" si="156"/>
        <v>116</v>
      </c>
      <c r="P2538" s="5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8">
        <f t="shared" si="156"/>
        <v>110</v>
      </c>
      <c r="P2539" s="5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8">
        <f t="shared" si="156"/>
        <v>114</v>
      </c>
      <c r="P2540" s="57">
        <f t="shared" si="157"/>
        <v>109.97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8">
        <f t="shared" si="156"/>
        <v>101</v>
      </c>
      <c r="P2541" s="57">
        <f t="shared" si="157"/>
        <v>169.92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8">
        <f t="shared" si="156"/>
        <v>104</v>
      </c>
      <c r="P2542" s="57">
        <f t="shared" si="157"/>
        <v>95.75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8">
        <f t="shared" si="156"/>
        <v>108</v>
      </c>
      <c r="P2543" s="57">
        <f t="shared" si="157"/>
        <v>59.47</v>
      </c>
      <c r="Q2543" t="s">
        <v>8325</v>
      </c>
      <c r="R2543" t="s">
        <v>8354</v>
      </c>
      <c r="S2543" s="12">
        <f t="shared" si="158"/>
        <v>41483.449282407411</v>
      </c>
      <c r="T2543" s="12">
        <f t="shared" si="15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8">
        <f t="shared" si="156"/>
        <v>104</v>
      </c>
      <c r="P2544" s="57">
        <f t="shared" si="157"/>
        <v>55.769999999999996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8">
        <f t="shared" si="156"/>
        <v>157</v>
      </c>
      <c r="P2545" s="57">
        <f t="shared" si="157"/>
        <v>30.080000000000002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8">
        <f t="shared" si="156"/>
        <v>101</v>
      </c>
      <c r="P2546" s="57">
        <f t="shared" si="157"/>
        <v>88.440000000000012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8">
        <f t="shared" si="156"/>
        <v>196</v>
      </c>
      <c r="P2547" s="57">
        <f t="shared" si="157"/>
        <v>64.040000000000006</v>
      </c>
      <c r="Q2547" t="s">
        <v>8325</v>
      </c>
      <c r="R2547" t="s">
        <v>8354</v>
      </c>
      <c r="S2547" s="12">
        <f t="shared" si="158"/>
        <v>42027.138171296298</v>
      </c>
      <c r="T2547" s="12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8">
        <f t="shared" si="156"/>
        <v>112</v>
      </c>
      <c r="P2548" s="57">
        <f t="shared" si="157"/>
        <v>60.16</v>
      </c>
      <c r="Q2548" t="s">
        <v>8325</v>
      </c>
      <c r="R2548" t="s">
        <v>8354</v>
      </c>
      <c r="S2548" s="12">
        <f t="shared" si="158"/>
        <v>41524.858553240745</v>
      </c>
      <c r="T2548" s="12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8">
        <f t="shared" si="156"/>
        <v>120</v>
      </c>
      <c r="P2549" s="57">
        <f t="shared" si="157"/>
        <v>49.199999999999996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8">
        <f t="shared" si="156"/>
        <v>102</v>
      </c>
      <c r="P2550" s="57">
        <f t="shared" si="157"/>
        <v>165.17</v>
      </c>
      <c r="Q2550" t="s">
        <v>8325</v>
      </c>
      <c r="R2550" t="s">
        <v>8354</v>
      </c>
      <c r="S2550" s="12">
        <f t="shared" si="158"/>
        <v>42618.625428240739</v>
      </c>
      <c r="T2550" s="12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8">
        <f t="shared" si="156"/>
        <v>103</v>
      </c>
      <c r="P2551" s="57">
        <f t="shared" si="157"/>
        <v>43.629999999999995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8">
        <f t="shared" si="156"/>
        <v>101</v>
      </c>
      <c r="P2552" s="5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8">
        <f t="shared" si="156"/>
        <v>103</v>
      </c>
      <c r="P2553" s="57">
        <f t="shared" si="157"/>
        <v>67.42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8">
        <f t="shared" si="156"/>
        <v>107</v>
      </c>
      <c r="P2554" s="5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8">
        <f t="shared" si="156"/>
        <v>156</v>
      </c>
      <c r="P2555" s="57">
        <f t="shared" si="157"/>
        <v>38.89</v>
      </c>
      <c r="Q2555" t="s">
        <v>8325</v>
      </c>
      <c r="R2555" t="s">
        <v>8354</v>
      </c>
      <c r="S2555" s="12">
        <f t="shared" si="158"/>
        <v>41113.199155092589</v>
      </c>
      <c r="T2555" s="12">
        <f t="shared" si="15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8">
        <f t="shared" si="156"/>
        <v>123</v>
      </c>
      <c r="P2556" s="57">
        <f t="shared" si="157"/>
        <v>54.989999999999995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8">
        <f t="shared" si="156"/>
        <v>108</v>
      </c>
      <c r="P2557" s="57">
        <f t="shared" si="157"/>
        <v>61.35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8">
        <f t="shared" si="156"/>
        <v>106</v>
      </c>
      <c r="P2558" s="57">
        <f t="shared" si="157"/>
        <v>23.12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8">
        <f t="shared" si="156"/>
        <v>119</v>
      </c>
      <c r="P2559" s="57">
        <f t="shared" si="157"/>
        <v>29.62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8">
        <f t="shared" si="156"/>
        <v>109</v>
      </c>
      <c r="P2560" s="57">
        <f t="shared" si="157"/>
        <v>75.62</v>
      </c>
      <c r="Q2560" t="s">
        <v>8325</v>
      </c>
      <c r="R2560" t="s">
        <v>8354</v>
      </c>
      <c r="S2560" s="12">
        <f t="shared" si="158"/>
        <v>42093.860023148147</v>
      </c>
      <c r="T2560" s="12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8">
        <f t="shared" si="156"/>
        <v>112</v>
      </c>
      <c r="P2561" s="5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8">
        <f t="shared" si="156"/>
        <v>101</v>
      </c>
      <c r="P2562" s="5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8">
        <f t="shared" ref="O2563:O2626" si="160">ROUNDUP((E2563/D2563)*100,0)</f>
        <v>0</v>
      </c>
      <c r="P2563" s="57" t="e">
        <f t="shared" si="157"/>
        <v>#DIV/0!</v>
      </c>
      <c r="Q2563" t="s">
        <v>8336</v>
      </c>
      <c r="R2563" t="s">
        <v>8337</v>
      </c>
      <c r="S2563" s="12">
        <f t="shared" si="158"/>
        <v>42260.528807870374</v>
      </c>
      <c r="T2563" s="12">
        <f t="shared" si="159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8">
        <f t="shared" si="160"/>
        <v>1</v>
      </c>
      <c r="P2564" s="57">
        <f t="shared" ref="P2564:P2627" si="161">ROUNDUP(E2564/L2564,2)</f>
        <v>25</v>
      </c>
      <c r="Q2564" t="s">
        <v>8336</v>
      </c>
      <c r="R2564" t="s">
        <v>8337</v>
      </c>
      <c r="S2564" s="12">
        <f t="shared" ref="S2564:S2627" si="162">(J2564/86400)+25569</f>
        <v>42594.524756944447</v>
      </c>
      <c r="T2564" s="12">
        <f t="shared" ref="T2564:T2627" si="163">(I2564/86400)+25569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8">
        <f t="shared" si="160"/>
        <v>0</v>
      </c>
      <c r="P2565" s="5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8">
        <f t="shared" si="160"/>
        <v>0</v>
      </c>
      <c r="P2566" s="5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8">
        <f t="shared" si="160"/>
        <v>1</v>
      </c>
      <c r="P2567" s="5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8">
        <f t="shared" si="160"/>
        <v>0</v>
      </c>
      <c r="P2568" s="5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8">
        <f t="shared" si="160"/>
        <v>1</v>
      </c>
      <c r="P2569" s="5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8">
        <f t="shared" si="160"/>
        <v>1</v>
      </c>
      <c r="P2570" s="5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8">
        <f t="shared" si="160"/>
        <v>3</v>
      </c>
      <c r="P2571" s="5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8">
        <f t="shared" si="160"/>
        <v>1</v>
      </c>
      <c r="P2572" s="5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8">
        <f t="shared" si="160"/>
        <v>1</v>
      </c>
      <c r="P2573" s="5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8">
        <f t="shared" si="160"/>
        <v>0</v>
      </c>
      <c r="P2574" s="5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8">
        <f t="shared" si="160"/>
        <v>0</v>
      </c>
      <c r="P2575" s="5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8">
        <f t="shared" si="160"/>
        <v>0</v>
      </c>
      <c r="P2576" s="5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8">
        <f t="shared" si="160"/>
        <v>0</v>
      </c>
      <c r="P2577" s="57" t="e">
        <f t="shared" si="161"/>
        <v>#DIV/0!</v>
      </c>
      <c r="Q2577" t="s">
        <v>8336</v>
      </c>
      <c r="R2577" t="s">
        <v>8337</v>
      </c>
      <c r="S2577" s="12">
        <f t="shared" si="162"/>
        <v>41986.108726851853</v>
      </c>
      <c r="T2577" s="12">
        <f t="shared" si="163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8">
        <f t="shared" si="160"/>
        <v>0</v>
      </c>
      <c r="P2578" s="5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8">
        <f t="shared" si="160"/>
        <v>0</v>
      </c>
      <c r="P2579" s="5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8">
        <f t="shared" si="160"/>
        <v>0</v>
      </c>
      <c r="P2580" s="57" t="e">
        <f t="shared" si="161"/>
        <v>#DIV/0!</v>
      </c>
      <c r="Q2580" t="s">
        <v>8336</v>
      </c>
      <c r="R2580" t="s">
        <v>8337</v>
      </c>
      <c r="S2580" s="12">
        <f t="shared" si="162"/>
        <v>42238.022905092592</v>
      </c>
      <c r="T2580" s="12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8">
        <f t="shared" si="160"/>
        <v>1</v>
      </c>
      <c r="P2581" s="57">
        <f t="shared" si="161"/>
        <v>23.09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8">
        <f t="shared" si="160"/>
        <v>1</v>
      </c>
      <c r="P2582" s="5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8">
        <f t="shared" si="160"/>
        <v>11</v>
      </c>
      <c r="P2583" s="57">
        <f t="shared" si="161"/>
        <v>48.19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8">
        <f t="shared" si="160"/>
        <v>1</v>
      </c>
      <c r="P2584" s="5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8">
        <f t="shared" si="160"/>
        <v>1</v>
      </c>
      <c r="P2585" s="5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8">
        <f t="shared" si="160"/>
        <v>0</v>
      </c>
      <c r="P2586" s="57" t="e">
        <f t="shared" si="161"/>
        <v>#DIV/0!</v>
      </c>
      <c r="Q2586" t="s">
        <v>8336</v>
      </c>
      <c r="R2586" t="s">
        <v>8337</v>
      </c>
      <c r="S2586" s="12">
        <f t="shared" si="162"/>
        <v>42140.173252314809</v>
      </c>
      <c r="T2586" s="12">
        <f t="shared" si="163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8">
        <f t="shared" si="160"/>
        <v>1</v>
      </c>
      <c r="P2587" s="5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8">
        <f t="shared" si="160"/>
        <v>1</v>
      </c>
      <c r="P2588" s="5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8">
        <f t="shared" si="160"/>
        <v>3</v>
      </c>
      <c r="P2589" s="57">
        <f t="shared" si="161"/>
        <v>202.84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8">
        <f t="shared" si="160"/>
        <v>4</v>
      </c>
      <c r="P2590" s="57">
        <f t="shared" si="161"/>
        <v>29.130000000000003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8">
        <f t="shared" si="160"/>
        <v>1</v>
      </c>
      <c r="P2591" s="5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8">
        <f t="shared" si="160"/>
        <v>0</v>
      </c>
      <c r="P2592" s="5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8">
        <f t="shared" si="160"/>
        <v>2</v>
      </c>
      <c r="P2593" s="5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8">
        <f t="shared" si="160"/>
        <v>1</v>
      </c>
      <c r="P2594" s="5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8">
        <f t="shared" si="160"/>
        <v>0</v>
      </c>
      <c r="P2595" s="57" t="e">
        <f t="shared" si="161"/>
        <v>#DIV/0!</v>
      </c>
      <c r="Q2595" t="s">
        <v>8336</v>
      </c>
      <c r="R2595" t="s">
        <v>8337</v>
      </c>
      <c r="S2595" s="12">
        <f t="shared" si="162"/>
        <v>42089.845208333332</v>
      </c>
      <c r="T2595" s="12">
        <f t="shared" si="163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8">
        <f t="shared" si="160"/>
        <v>1</v>
      </c>
      <c r="P2596" s="5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8">
        <f t="shared" si="160"/>
        <v>13</v>
      </c>
      <c r="P2597" s="57">
        <f t="shared" si="161"/>
        <v>96.06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8">
        <f t="shared" si="160"/>
        <v>24</v>
      </c>
      <c r="P2598" s="57">
        <f t="shared" si="161"/>
        <v>305.77999999999997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8">
        <f t="shared" si="160"/>
        <v>6</v>
      </c>
      <c r="P2599" s="57">
        <f t="shared" si="161"/>
        <v>12.15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8">
        <f t="shared" si="160"/>
        <v>39</v>
      </c>
      <c r="P2600" s="57">
        <f t="shared" si="161"/>
        <v>83.58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8">
        <f t="shared" si="160"/>
        <v>1</v>
      </c>
      <c r="P2601" s="5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8">
        <f t="shared" si="160"/>
        <v>7</v>
      </c>
      <c r="P2602" s="57">
        <f t="shared" si="161"/>
        <v>115.54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8">
        <f t="shared" si="160"/>
        <v>662</v>
      </c>
      <c r="P2603" s="57">
        <f t="shared" si="161"/>
        <v>21.91</v>
      </c>
      <c r="Q2603" t="s">
        <v>8319</v>
      </c>
      <c r="R2603" t="s">
        <v>8355</v>
      </c>
      <c r="S2603" s="12">
        <f t="shared" si="162"/>
        <v>41150.902187500003</v>
      </c>
      <c r="T2603" s="12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8">
        <f t="shared" si="160"/>
        <v>327</v>
      </c>
      <c r="P2604" s="57">
        <f t="shared" si="161"/>
        <v>80.03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8">
        <f t="shared" si="160"/>
        <v>102</v>
      </c>
      <c r="P2605" s="5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8">
        <f t="shared" si="160"/>
        <v>105</v>
      </c>
      <c r="P2606" s="57">
        <f t="shared" si="161"/>
        <v>64.940000000000012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8">
        <f t="shared" si="160"/>
        <v>108</v>
      </c>
      <c r="P2607" s="57">
        <f t="shared" si="161"/>
        <v>60.97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8">
        <f t="shared" si="160"/>
        <v>111</v>
      </c>
      <c r="P2608" s="57">
        <f t="shared" si="161"/>
        <v>31.450000000000003</v>
      </c>
      <c r="Q2608" t="s">
        <v>8319</v>
      </c>
      <c r="R2608" t="s">
        <v>8355</v>
      </c>
      <c r="S2608" s="12">
        <f t="shared" si="162"/>
        <v>41726.712754629625</v>
      </c>
      <c r="T2608" s="12">
        <f t="shared" si="163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8">
        <f t="shared" si="160"/>
        <v>408</v>
      </c>
      <c r="P2609" s="57">
        <f t="shared" si="161"/>
        <v>81.95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8">
        <f t="shared" si="160"/>
        <v>224</v>
      </c>
      <c r="P2610" s="57">
        <f t="shared" si="161"/>
        <v>58.93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8">
        <f t="shared" si="160"/>
        <v>304</v>
      </c>
      <c r="P2611" s="57">
        <f t="shared" si="161"/>
        <v>157.29999999999998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8">
        <f t="shared" si="160"/>
        <v>142</v>
      </c>
      <c r="P2612" s="57">
        <f t="shared" si="161"/>
        <v>55.76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8">
        <f t="shared" si="160"/>
        <v>2791</v>
      </c>
      <c r="P2613" s="57">
        <f t="shared" si="161"/>
        <v>83.81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8">
        <f t="shared" si="160"/>
        <v>172</v>
      </c>
      <c r="P2614" s="57">
        <f t="shared" si="161"/>
        <v>58.43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8">
        <f t="shared" si="160"/>
        <v>102</v>
      </c>
      <c r="P2615" s="57">
        <f t="shared" si="161"/>
        <v>270.58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8">
        <f t="shared" si="160"/>
        <v>102</v>
      </c>
      <c r="P2616" s="5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8">
        <f t="shared" si="160"/>
        <v>170</v>
      </c>
      <c r="P2617" s="57">
        <f t="shared" si="161"/>
        <v>47.19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8">
        <f t="shared" si="160"/>
        <v>115</v>
      </c>
      <c r="P2618" s="57">
        <f t="shared" si="161"/>
        <v>120.31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8">
        <f t="shared" si="160"/>
        <v>878</v>
      </c>
      <c r="P2619" s="57">
        <f t="shared" si="161"/>
        <v>27.6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8">
        <f t="shared" si="160"/>
        <v>106</v>
      </c>
      <c r="P2620" s="57">
        <f t="shared" si="161"/>
        <v>205.29999999999998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8">
        <f t="shared" si="160"/>
        <v>189</v>
      </c>
      <c r="P2621" s="57">
        <f t="shared" si="161"/>
        <v>35.549999999999997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8">
        <f t="shared" si="160"/>
        <v>144</v>
      </c>
      <c r="P2622" s="57">
        <f t="shared" si="161"/>
        <v>74.64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8">
        <f t="shared" si="160"/>
        <v>146</v>
      </c>
      <c r="P2623" s="57">
        <f t="shared" si="161"/>
        <v>47.059999999999995</v>
      </c>
      <c r="Q2623" t="s">
        <v>8319</v>
      </c>
      <c r="R2623" t="s">
        <v>8355</v>
      </c>
      <c r="S2623" s="12">
        <f t="shared" si="162"/>
        <v>42115.747546296298</v>
      </c>
      <c r="T2623" s="12">
        <f t="shared" si="163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8">
        <f t="shared" si="160"/>
        <v>132</v>
      </c>
      <c r="P2624" s="57">
        <f t="shared" si="161"/>
        <v>26.6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8">
        <f t="shared" si="160"/>
        <v>114</v>
      </c>
      <c r="P2625" s="57">
        <f t="shared" si="161"/>
        <v>36.78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8">
        <f t="shared" si="160"/>
        <v>1380</v>
      </c>
      <c r="P2626" s="57">
        <f t="shared" si="161"/>
        <v>31.830000000000002</v>
      </c>
      <c r="Q2626" t="s">
        <v>8319</v>
      </c>
      <c r="R2626" t="s">
        <v>8355</v>
      </c>
      <c r="S2626" s="12">
        <f t="shared" si="162"/>
        <v>41144.421550925923</v>
      </c>
      <c r="T2626" s="12">
        <f t="shared" si="163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8">
        <f t="shared" ref="O2627:O2690" si="164">ROUNDUP((E2627/D2627)*100,0)</f>
        <v>956</v>
      </c>
      <c r="P2627" s="57">
        <f t="shared" si="161"/>
        <v>27.580000000000002</v>
      </c>
      <c r="Q2627" t="s">
        <v>8319</v>
      </c>
      <c r="R2627" t="s">
        <v>8355</v>
      </c>
      <c r="S2627" s="12">
        <f t="shared" si="162"/>
        <v>42658.810277777782</v>
      </c>
      <c r="T2627" s="12">
        <f t="shared" si="163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8">
        <f t="shared" si="164"/>
        <v>112</v>
      </c>
      <c r="P2628" s="57">
        <f t="shared" ref="P2628:P2691" si="165">ROUNDUP(E2628/L2628,2)</f>
        <v>56</v>
      </c>
      <c r="Q2628" t="s">
        <v>8319</v>
      </c>
      <c r="R2628" t="s">
        <v>8355</v>
      </c>
      <c r="S2628" s="12">
        <f t="shared" ref="S2628:S2691" si="166">(J2628/86400)+25569</f>
        <v>42128.628113425926</v>
      </c>
      <c r="T2628" s="12">
        <f t="shared" ref="T2628:T2691" si="167">(I2628/86400)+25569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8">
        <f t="shared" si="164"/>
        <v>647</v>
      </c>
      <c r="P2629" s="57">
        <f t="shared" si="165"/>
        <v>21.560000000000002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8">
        <f t="shared" si="164"/>
        <v>111</v>
      </c>
      <c r="P2630" s="57">
        <f t="shared" si="165"/>
        <v>44.1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8">
        <f t="shared" si="164"/>
        <v>128</v>
      </c>
      <c r="P2631" s="5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8">
        <f t="shared" si="164"/>
        <v>158</v>
      </c>
      <c r="P2632" s="57">
        <f t="shared" si="165"/>
        <v>38.989999999999995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8">
        <f t="shared" si="164"/>
        <v>115</v>
      </c>
      <c r="P2633" s="57">
        <f t="shared" si="165"/>
        <v>80.190000000000012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8">
        <f t="shared" si="164"/>
        <v>138</v>
      </c>
      <c r="P2634" s="57">
        <f t="shared" si="165"/>
        <v>34.909999999999997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8">
        <f t="shared" si="164"/>
        <v>355</v>
      </c>
      <c r="P2635" s="57">
        <f t="shared" si="165"/>
        <v>89.11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8">
        <f t="shared" si="164"/>
        <v>107</v>
      </c>
      <c r="P2636" s="57">
        <f t="shared" si="165"/>
        <v>39.44</v>
      </c>
      <c r="Q2636" t="s">
        <v>8319</v>
      </c>
      <c r="R2636" t="s">
        <v>8355</v>
      </c>
      <c r="S2636" s="12">
        <f t="shared" si="166"/>
        <v>42612.656493055554</v>
      </c>
      <c r="T2636" s="12">
        <f t="shared" si="167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8">
        <f t="shared" si="164"/>
        <v>100</v>
      </c>
      <c r="P2637" s="57">
        <f t="shared" si="165"/>
        <v>136.91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8">
        <f t="shared" si="164"/>
        <v>188</v>
      </c>
      <c r="P2638" s="5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8">
        <f t="shared" si="164"/>
        <v>167</v>
      </c>
      <c r="P2639" s="57">
        <f t="shared" si="165"/>
        <v>31.970000000000002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8">
        <f t="shared" si="164"/>
        <v>102</v>
      </c>
      <c r="P2640" s="57">
        <f t="shared" si="165"/>
        <v>25.220000000000002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8">
        <f t="shared" si="164"/>
        <v>164</v>
      </c>
      <c r="P2641" s="57">
        <f t="shared" si="165"/>
        <v>10.049999999999999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8">
        <f t="shared" si="164"/>
        <v>106</v>
      </c>
      <c r="P2642" s="57">
        <f t="shared" si="165"/>
        <v>45.949999999999996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8">
        <f t="shared" si="164"/>
        <v>1</v>
      </c>
      <c r="P2643" s="5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8">
        <f t="shared" si="164"/>
        <v>0</v>
      </c>
      <c r="P2644" s="5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8">
        <f t="shared" si="164"/>
        <v>34</v>
      </c>
      <c r="P2645" s="57">
        <f t="shared" si="165"/>
        <v>223.59</v>
      </c>
      <c r="Q2645" t="s">
        <v>8319</v>
      </c>
      <c r="R2645" t="s">
        <v>8355</v>
      </c>
      <c r="S2645" s="12">
        <f t="shared" si="166"/>
        <v>42689.582349537042</v>
      </c>
      <c r="T2645" s="12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8">
        <f t="shared" si="164"/>
        <v>3</v>
      </c>
      <c r="P2646" s="57">
        <f t="shared" si="165"/>
        <v>39.489999999999995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8">
        <f t="shared" si="164"/>
        <v>11</v>
      </c>
      <c r="P2647" s="57">
        <f t="shared" si="165"/>
        <v>91.31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8">
        <f t="shared" si="164"/>
        <v>9</v>
      </c>
      <c r="P2648" s="57">
        <f t="shared" si="165"/>
        <v>78.67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8">
        <f t="shared" si="164"/>
        <v>2</v>
      </c>
      <c r="P2649" s="5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8">
        <f t="shared" si="164"/>
        <v>1</v>
      </c>
      <c r="P2650" s="57">
        <f t="shared" si="165"/>
        <v>17.670000000000002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8">
        <f t="shared" si="164"/>
        <v>1</v>
      </c>
      <c r="P2651" s="57">
        <f t="shared" si="165"/>
        <v>41.339999999999996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8">
        <f t="shared" si="164"/>
        <v>1</v>
      </c>
      <c r="P2652" s="5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8">
        <f t="shared" si="164"/>
        <v>2</v>
      </c>
      <c r="P2653" s="57">
        <f t="shared" si="165"/>
        <v>307.83</v>
      </c>
      <c r="Q2653" t="s">
        <v>8319</v>
      </c>
      <c r="R2653" t="s">
        <v>8355</v>
      </c>
      <c r="S2653" s="12">
        <f t="shared" si="166"/>
        <v>42327.805659722224</v>
      </c>
      <c r="T2653" s="12">
        <f t="shared" si="167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8">
        <f t="shared" si="164"/>
        <v>1</v>
      </c>
      <c r="P2654" s="57">
        <f t="shared" si="165"/>
        <v>80.460000000000008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8">
        <f t="shared" si="164"/>
        <v>12</v>
      </c>
      <c r="P2655" s="57">
        <f t="shared" si="165"/>
        <v>83.95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8">
        <f t="shared" si="164"/>
        <v>1</v>
      </c>
      <c r="P2656" s="57">
        <f t="shared" si="165"/>
        <v>8.5</v>
      </c>
      <c r="Q2656" t="s">
        <v>8319</v>
      </c>
      <c r="R2656" t="s">
        <v>8355</v>
      </c>
      <c r="S2656" s="12">
        <f t="shared" si="166"/>
        <v>42055.600995370369</v>
      </c>
      <c r="T2656" s="12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8">
        <f t="shared" si="164"/>
        <v>22</v>
      </c>
      <c r="P2657" s="57">
        <f t="shared" si="165"/>
        <v>73.38000000000001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8">
        <f t="shared" si="164"/>
        <v>12</v>
      </c>
      <c r="P2658" s="57">
        <f t="shared" si="165"/>
        <v>112.87</v>
      </c>
      <c r="Q2658" t="s">
        <v>8319</v>
      </c>
      <c r="R2658" t="s">
        <v>8355</v>
      </c>
      <c r="S2658" s="12">
        <f t="shared" si="166"/>
        <v>42767.688518518524</v>
      </c>
      <c r="T2658" s="12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8">
        <f t="shared" si="164"/>
        <v>19</v>
      </c>
      <c r="P2659" s="57">
        <f t="shared" si="165"/>
        <v>95.28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8">
        <f t="shared" si="164"/>
        <v>1</v>
      </c>
      <c r="P2660" s="57">
        <f t="shared" si="165"/>
        <v>22.75</v>
      </c>
      <c r="Q2660" t="s">
        <v>8319</v>
      </c>
      <c r="R2660" t="s">
        <v>8355</v>
      </c>
      <c r="S2660" s="12">
        <f t="shared" si="166"/>
        <v>42551.884189814809</v>
      </c>
      <c r="T2660" s="12">
        <f t="shared" si="167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8">
        <f t="shared" si="164"/>
        <v>3</v>
      </c>
      <c r="P2661" s="5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42082.069560185184</v>
      </c>
      <c r="T2661" s="12">
        <f t="shared" si="167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8">
        <f t="shared" si="164"/>
        <v>1</v>
      </c>
      <c r="P2662" s="5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8">
        <f t="shared" si="164"/>
        <v>103</v>
      </c>
      <c r="P2663" s="5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8">
        <f t="shared" si="164"/>
        <v>107</v>
      </c>
      <c r="P2664" s="5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8">
        <f t="shared" si="164"/>
        <v>105</v>
      </c>
      <c r="P2665" s="57">
        <f t="shared" si="165"/>
        <v>373.56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8">
        <f t="shared" si="164"/>
        <v>104</v>
      </c>
      <c r="P2666" s="57">
        <f t="shared" si="165"/>
        <v>174.04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8">
        <f t="shared" si="164"/>
        <v>124</v>
      </c>
      <c r="P2667" s="57">
        <f t="shared" si="165"/>
        <v>93.7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8">
        <f t="shared" si="164"/>
        <v>160</v>
      </c>
      <c r="P2668" s="57">
        <f t="shared" si="165"/>
        <v>77.33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8">
        <f t="shared" si="164"/>
        <v>111</v>
      </c>
      <c r="P2669" s="57">
        <f t="shared" si="165"/>
        <v>92.23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8">
        <f t="shared" si="164"/>
        <v>171</v>
      </c>
      <c r="P2670" s="57">
        <f t="shared" si="165"/>
        <v>60.97</v>
      </c>
      <c r="Q2670" t="s">
        <v>8319</v>
      </c>
      <c r="R2670" t="s">
        <v>8356</v>
      </c>
      <c r="S2670" s="12">
        <f t="shared" si="166"/>
        <v>42275.58871527778</v>
      </c>
      <c r="T2670" s="12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8">
        <f t="shared" si="164"/>
        <v>126</v>
      </c>
      <c r="P2671" s="57">
        <f t="shared" si="165"/>
        <v>91</v>
      </c>
      <c r="Q2671" t="s">
        <v>8319</v>
      </c>
      <c r="R2671" t="s">
        <v>8356</v>
      </c>
      <c r="S2671" s="12">
        <f t="shared" si="166"/>
        <v>42319.035833333328</v>
      </c>
      <c r="T2671" s="12">
        <f t="shared" si="167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8">
        <f t="shared" si="164"/>
        <v>7</v>
      </c>
      <c r="P2672" s="57">
        <f t="shared" si="165"/>
        <v>41.589999999999996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8">
        <f t="shared" si="164"/>
        <v>12</v>
      </c>
      <c r="P2673" s="57">
        <f t="shared" si="165"/>
        <v>33.769999999999996</v>
      </c>
      <c r="Q2673" t="s">
        <v>8319</v>
      </c>
      <c r="R2673" t="s">
        <v>8356</v>
      </c>
      <c r="S2673" s="12">
        <f t="shared" si="166"/>
        <v>41962.749027777776</v>
      </c>
      <c r="T2673" s="12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8">
        <f t="shared" si="164"/>
        <v>34</v>
      </c>
      <c r="P2674" s="57">
        <f t="shared" si="165"/>
        <v>70.62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8">
        <f t="shared" si="164"/>
        <v>28</v>
      </c>
      <c r="P2675" s="57">
        <f t="shared" si="165"/>
        <v>167.16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8">
        <f t="shared" si="164"/>
        <v>63</v>
      </c>
      <c r="P2676" s="57">
        <f t="shared" si="165"/>
        <v>128.62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8">
        <f t="shared" si="164"/>
        <v>8</v>
      </c>
      <c r="P2677" s="57">
        <f t="shared" si="165"/>
        <v>65.42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8">
        <f t="shared" si="164"/>
        <v>51</v>
      </c>
      <c r="P2678" s="57">
        <f t="shared" si="165"/>
        <v>117.56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8">
        <f t="shared" si="164"/>
        <v>18</v>
      </c>
      <c r="P2679" s="57">
        <f t="shared" si="165"/>
        <v>126.49000000000001</v>
      </c>
      <c r="Q2679" t="s">
        <v>8319</v>
      </c>
      <c r="R2679" t="s">
        <v>8356</v>
      </c>
      <c r="S2679" s="12">
        <f t="shared" si="166"/>
        <v>41793.029432870375</v>
      </c>
      <c r="T2679" s="12">
        <f t="shared" si="167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8">
        <f t="shared" si="164"/>
        <v>1</v>
      </c>
      <c r="P2680" s="5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8">
        <f t="shared" si="164"/>
        <v>1</v>
      </c>
      <c r="P2681" s="5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8">
        <f t="shared" si="164"/>
        <v>1</v>
      </c>
      <c r="P2682" s="5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8">
        <f t="shared" si="164"/>
        <v>1</v>
      </c>
      <c r="P2683" s="5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8">
        <f t="shared" si="164"/>
        <v>29</v>
      </c>
      <c r="P2684" s="5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8">
        <f t="shared" si="164"/>
        <v>1</v>
      </c>
      <c r="P2685" s="5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8">
        <f t="shared" si="164"/>
        <v>2</v>
      </c>
      <c r="P2686" s="57">
        <f t="shared" si="165"/>
        <v>200</v>
      </c>
      <c r="Q2686" t="s">
        <v>8336</v>
      </c>
      <c r="R2686" t="s">
        <v>8337</v>
      </c>
      <c r="S2686" s="12">
        <f t="shared" si="166"/>
        <v>41820.914641203708</v>
      </c>
      <c r="T2686" s="12">
        <f t="shared" si="167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8">
        <f t="shared" si="164"/>
        <v>1</v>
      </c>
      <c r="P2687" s="5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8">
        <f t="shared" si="164"/>
        <v>0</v>
      </c>
      <c r="P2688" s="5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8">
        <f t="shared" si="164"/>
        <v>0</v>
      </c>
      <c r="P2689" s="5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8">
        <f t="shared" si="164"/>
        <v>1</v>
      </c>
      <c r="P2690" s="57">
        <f t="shared" si="165"/>
        <v>5.29</v>
      </c>
      <c r="Q2690" t="s">
        <v>8336</v>
      </c>
      <c r="R2690" t="s">
        <v>8337</v>
      </c>
      <c r="S2690" s="12">
        <f t="shared" si="166"/>
        <v>42028.11886574074</v>
      </c>
      <c r="T2690" s="12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8">
        <f t="shared" ref="O2691:O2754" si="168">ROUNDUP((E2691/D2691)*100,0)</f>
        <v>1</v>
      </c>
      <c r="P2691" s="57">
        <f t="shared" si="165"/>
        <v>1</v>
      </c>
      <c r="Q2691" t="s">
        <v>8336</v>
      </c>
      <c r="R2691" t="s">
        <v>8337</v>
      </c>
      <c r="S2691" s="12">
        <f t="shared" si="166"/>
        <v>42551.961689814816</v>
      </c>
      <c r="T2691" s="12">
        <f t="shared" si="167"/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8">
        <f t="shared" si="168"/>
        <v>11</v>
      </c>
      <c r="P2692" s="57">
        <f t="shared" ref="P2692:P2755" si="169">ROUNDUP(E2692/L2692,2)</f>
        <v>72.77000000000001</v>
      </c>
      <c r="Q2692" t="s">
        <v>8336</v>
      </c>
      <c r="R2692" t="s">
        <v>8337</v>
      </c>
      <c r="S2692" s="12">
        <f t="shared" ref="S2692:S2755" si="170">(J2692/86400)+25569</f>
        <v>42113.105046296296</v>
      </c>
      <c r="T2692" s="12">
        <f t="shared" ref="T2692:T2755" si="171">(I2692/86400)+25569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8">
        <f t="shared" si="168"/>
        <v>1</v>
      </c>
      <c r="P2693" s="5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8">
        <f t="shared" si="168"/>
        <v>1</v>
      </c>
      <c r="P2694" s="5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8">
        <f t="shared" si="168"/>
        <v>1</v>
      </c>
      <c r="P2695" s="57">
        <f t="shared" si="169"/>
        <v>13.34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8">
        <f t="shared" si="168"/>
        <v>1</v>
      </c>
      <c r="P2696" s="5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8">
        <f t="shared" si="168"/>
        <v>1</v>
      </c>
      <c r="P2697" s="57">
        <f t="shared" si="169"/>
        <v>23.67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8">
        <f t="shared" si="168"/>
        <v>6</v>
      </c>
      <c r="P2698" s="57">
        <f t="shared" si="169"/>
        <v>89.22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8">
        <f t="shared" si="168"/>
        <v>27</v>
      </c>
      <c r="P2699" s="57">
        <f t="shared" si="169"/>
        <v>116.56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8">
        <f t="shared" si="168"/>
        <v>1</v>
      </c>
      <c r="P2700" s="57">
        <f t="shared" si="169"/>
        <v>13.01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8">
        <f t="shared" si="168"/>
        <v>0</v>
      </c>
      <c r="P2701" s="5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8">
        <f t="shared" si="168"/>
        <v>1</v>
      </c>
      <c r="P2702" s="57">
        <f t="shared" si="169"/>
        <v>17.5</v>
      </c>
      <c r="Q2702" t="s">
        <v>8336</v>
      </c>
      <c r="R2702" t="s">
        <v>8337</v>
      </c>
      <c r="S2702" s="12">
        <f t="shared" si="170"/>
        <v>41870.874675925923</v>
      </c>
      <c r="T2702" s="12">
        <f t="shared" si="171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8">
        <f t="shared" si="168"/>
        <v>47</v>
      </c>
      <c r="P2703" s="57">
        <f t="shared" si="169"/>
        <v>34.14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8">
        <f t="shared" si="168"/>
        <v>35</v>
      </c>
      <c r="P2704" s="57">
        <f t="shared" si="169"/>
        <v>132.35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8">
        <f t="shared" si="168"/>
        <v>104</v>
      </c>
      <c r="P2705" s="57">
        <f t="shared" si="169"/>
        <v>922.23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8">
        <f t="shared" si="168"/>
        <v>7</v>
      </c>
      <c r="P2706" s="57">
        <f t="shared" si="169"/>
        <v>163.57999999999998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8">
        <f t="shared" si="168"/>
        <v>11</v>
      </c>
      <c r="P2707" s="57">
        <f t="shared" si="169"/>
        <v>217.38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8">
        <f t="shared" si="168"/>
        <v>113</v>
      </c>
      <c r="P2708" s="57">
        <f t="shared" si="169"/>
        <v>149.44999999999999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8">
        <f t="shared" si="168"/>
        <v>351</v>
      </c>
      <c r="P2709" s="57">
        <f t="shared" si="169"/>
        <v>71.240000000000009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8">
        <f t="shared" si="168"/>
        <v>234</v>
      </c>
      <c r="P2710" s="57">
        <f t="shared" si="169"/>
        <v>44.47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8">
        <f t="shared" si="168"/>
        <v>102</v>
      </c>
      <c r="P2711" s="57">
        <f t="shared" si="169"/>
        <v>164.95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8">
        <f t="shared" si="168"/>
        <v>154</v>
      </c>
      <c r="P2712" s="57">
        <f t="shared" si="169"/>
        <v>84.88000000000001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8">
        <f t="shared" si="168"/>
        <v>101</v>
      </c>
      <c r="P2713" s="57">
        <f t="shared" si="169"/>
        <v>53.949999999999996</v>
      </c>
      <c r="Q2713" t="s">
        <v>8317</v>
      </c>
      <c r="R2713" t="s">
        <v>8357</v>
      </c>
      <c r="S2713" s="12">
        <f t="shared" si="170"/>
        <v>41780.745254629626</v>
      </c>
      <c r="T2713" s="12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8">
        <f t="shared" si="168"/>
        <v>132</v>
      </c>
      <c r="P2714" s="57">
        <f t="shared" si="169"/>
        <v>50.54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8">
        <f t="shared" si="168"/>
        <v>103</v>
      </c>
      <c r="P2715" s="57">
        <f t="shared" si="169"/>
        <v>108.01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8">
        <f t="shared" si="168"/>
        <v>117</v>
      </c>
      <c r="P2716" s="57">
        <f t="shared" si="169"/>
        <v>95.38000000000001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8">
        <f t="shared" si="168"/>
        <v>265</v>
      </c>
      <c r="P2717" s="57">
        <f t="shared" si="169"/>
        <v>57.64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8">
        <f t="shared" si="168"/>
        <v>120</v>
      </c>
      <c r="P2718" s="57">
        <f t="shared" si="169"/>
        <v>64.17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8">
        <f t="shared" si="168"/>
        <v>121</v>
      </c>
      <c r="P2719" s="57">
        <f t="shared" si="169"/>
        <v>92.39</v>
      </c>
      <c r="Q2719" t="s">
        <v>8317</v>
      </c>
      <c r="R2719" t="s">
        <v>8357</v>
      </c>
      <c r="S2719" s="12">
        <f t="shared" si="170"/>
        <v>41934.914918981478</v>
      </c>
      <c r="T2719" s="12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8">
        <f t="shared" si="168"/>
        <v>104</v>
      </c>
      <c r="P2720" s="57">
        <f t="shared" si="169"/>
        <v>125.98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8">
        <f t="shared" si="168"/>
        <v>109</v>
      </c>
      <c r="P2721" s="57">
        <f t="shared" si="169"/>
        <v>94.64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8">
        <f t="shared" si="168"/>
        <v>119</v>
      </c>
      <c r="P2722" s="57">
        <f t="shared" si="169"/>
        <v>170.7</v>
      </c>
      <c r="Q2722" t="s">
        <v>8317</v>
      </c>
      <c r="R2722" t="s">
        <v>8357</v>
      </c>
      <c r="S2722" s="12">
        <f t="shared" si="170"/>
        <v>42655.465891203705</v>
      </c>
      <c r="T2722" s="12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8">
        <f t="shared" si="168"/>
        <v>1462</v>
      </c>
      <c r="P2723" s="57">
        <f t="shared" si="169"/>
        <v>40.769999999999996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8">
        <f t="shared" si="168"/>
        <v>253</v>
      </c>
      <c r="P2724" s="57">
        <f t="shared" si="169"/>
        <v>68.260000000000005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8">
        <f t="shared" si="168"/>
        <v>141</v>
      </c>
      <c r="P2725" s="57">
        <f t="shared" si="169"/>
        <v>95.490000000000009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8">
        <f t="shared" si="168"/>
        <v>297</v>
      </c>
      <c r="P2726" s="57">
        <f t="shared" si="169"/>
        <v>7.2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8">
        <f t="shared" si="168"/>
        <v>145</v>
      </c>
      <c r="P2727" s="57">
        <f t="shared" si="169"/>
        <v>511.65999999999997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8">
        <f t="shared" si="168"/>
        <v>106</v>
      </c>
      <c r="P2728" s="57">
        <f t="shared" si="169"/>
        <v>261.75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8">
        <f t="shared" si="168"/>
        <v>494</v>
      </c>
      <c r="P2729" s="57">
        <f t="shared" si="169"/>
        <v>69.77000000000001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8">
        <f t="shared" si="168"/>
        <v>202</v>
      </c>
      <c r="P2730" s="57">
        <f t="shared" si="169"/>
        <v>77.23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8">
        <f t="shared" si="168"/>
        <v>105</v>
      </c>
      <c r="P2731" s="57">
        <f t="shared" si="169"/>
        <v>340.57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8">
        <f t="shared" si="168"/>
        <v>171</v>
      </c>
      <c r="P2732" s="57">
        <f t="shared" si="169"/>
        <v>67.42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8">
        <f t="shared" si="168"/>
        <v>105</v>
      </c>
      <c r="P2733" s="57">
        <f t="shared" si="169"/>
        <v>845.71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8">
        <f t="shared" si="168"/>
        <v>119</v>
      </c>
      <c r="P2734" s="57">
        <f t="shared" si="169"/>
        <v>97.2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8">
        <f t="shared" si="168"/>
        <v>108</v>
      </c>
      <c r="P2735" s="57">
        <f t="shared" si="169"/>
        <v>451.84999999999997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8">
        <f t="shared" si="168"/>
        <v>2260300</v>
      </c>
      <c r="P2736" s="57">
        <f t="shared" si="169"/>
        <v>138.66999999999999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8">
        <f t="shared" si="168"/>
        <v>979</v>
      </c>
      <c r="P2737" s="57">
        <f t="shared" si="169"/>
        <v>21.650000000000002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8">
        <f t="shared" si="168"/>
        <v>123</v>
      </c>
      <c r="P2738" s="57">
        <f t="shared" si="169"/>
        <v>169.51999999999998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8">
        <f t="shared" si="168"/>
        <v>247</v>
      </c>
      <c r="P2739" s="57">
        <f t="shared" si="169"/>
        <v>161.88999999999999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8">
        <f t="shared" si="168"/>
        <v>148</v>
      </c>
      <c r="P2740" s="57">
        <f t="shared" si="169"/>
        <v>493.14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8">
        <f t="shared" si="168"/>
        <v>385</v>
      </c>
      <c r="P2741" s="57">
        <f t="shared" si="169"/>
        <v>22.130000000000003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8">
        <f t="shared" si="168"/>
        <v>104</v>
      </c>
      <c r="P2742" s="57">
        <f t="shared" si="169"/>
        <v>18.240000000000002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8">
        <f t="shared" si="168"/>
        <v>1</v>
      </c>
      <c r="P2743" s="5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8">
        <f t="shared" si="168"/>
        <v>30</v>
      </c>
      <c r="P2744" s="57">
        <f t="shared" si="169"/>
        <v>40.619999999999997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8">
        <f t="shared" si="168"/>
        <v>0</v>
      </c>
      <c r="P2745" s="5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8">
        <f t="shared" si="168"/>
        <v>6</v>
      </c>
      <c r="P2746" s="57">
        <f t="shared" si="169"/>
        <v>37.96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8">
        <f t="shared" si="168"/>
        <v>22</v>
      </c>
      <c r="P2747" s="57">
        <f t="shared" si="169"/>
        <v>35.739999999999995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8">
        <f t="shared" si="168"/>
        <v>27</v>
      </c>
      <c r="P2748" s="57">
        <f t="shared" si="169"/>
        <v>42.16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8">
        <f t="shared" si="168"/>
        <v>28</v>
      </c>
      <c r="P2749" s="57">
        <f t="shared" si="169"/>
        <v>35</v>
      </c>
      <c r="Q2749" t="s">
        <v>8322</v>
      </c>
      <c r="R2749" t="s">
        <v>8358</v>
      </c>
      <c r="S2749" s="12">
        <f t="shared" si="170"/>
        <v>41044.648113425923</v>
      </c>
      <c r="T2749" s="12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8">
        <f t="shared" si="168"/>
        <v>2</v>
      </c>
      <c r="P2750" s="5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8">
        <f t="shared" si="168"/>
        <v>2</v>
      </c>
      <c r="P2751" s="5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8">
        <f t="shared" si="168"/>
        <v>0</v>
      </c>
      <c r="P2752" s="57" t="e">
        <f t="shared" si="169"/>
        <v>#DIV/0!</v>
      </c>
      <c r="Q2752" t="s">
        <v>8322</v>
      </c>
      <c r="R2752" t="s">
        <v>8358</v>
      </c>
      <c r="S2752" s="12">
        <f t="shared" si="170"/>
        <v>41078.899826388893</v>
      </c>
      <c r="T2752" s="12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8">
        <f t="shared" si="168"/>
        <v>0</v>
      </c>
      <c r="P2753" s="57" t="e">
        <f t="shared" si="169"/>
        <v>#DIV/0!</v>
      </c>
      <c r="Q2753" t="s">
        <v>8322</v>
      </c>
      <c r="R2753" t="s">
        <v>8358</v>
      </c>
      <c r="S2753" s="12">
        <f t="shared" si="170"/>
        <v>41747.887060185181</v>
      </c>
      <c r="T2753" s="12">
        <f t="shared" si="171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8">
        <f t="shared" si="168"/>
        <v>12</v>
      </c>
      <c r="P2754" s="57">
        <f t="shared" si="169"/>
        <v>39.29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8">
        <f t="shared" ref="O2755:O2818" si="172">ROUNDUP((E2755/D2755)*100,0)</f>
        <v>19</v>
      </c>
      <c r="P2755" s="57">
        <f t="shared" si="169"/>
        <v>47.5</v>
      </c>
      <c r="Q2755" t="s">
        <v>8322</v>
      </c>
      <c r="R2755" t="s">
        <v>8358</v>
      </c>
      <c r="S2755" s="12">
        <f t="shared" si="170"/>
        <v>41117.900729166664</v>
      </c>
      <c r="T2755" s="12">
        <f t="shared" si="171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8">
        <f t="shared" si="172"/>
        <v>0</v>
      </c>
      <c r="P2756" s="57" t="e">
        <f t="shared" ref="P2756:P2819" si="173">ROUNDUP(E2756/L2756,2)</f>
        <v>#DIV/0!</v>
      </c>
      <c r="Q2756" t="s">
        <v>8322</v>
      </c>
      <c r="R2756" t="s">
        <v>8358</v>
      </c>
      <c r="S2756" s="12">
        <f t="shared" ref="S2756:S2819" si="174">(J2756/86400)+25569</f>
        <v>41863.636006944442</v>
      </c>
      <c r="T2756" s="12">
        <f t="shared" ref="T2756:T2819" si="175">(I2756/86400)+25569</f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8">
        <f t="shared" si="172"/>
        <v>52</v>
      </c>
      <c r="P2757" s="57">
        <f t="shared" si="173"/>
        <v>17.34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8">
        <f t="shared" si="172"/>
        <v>11</v>
      </c>
      <c r="P2758" s="57">
        <f t="shared" si="173"/>
        <v>31.76</v>
      </c>
      <c r="Q2758" t="s">
        <v>8322</v>
      </c>
      <c r="R2758" t="s">
        <v>8358</v>
      </c>
      <c r="S2758" s="12">
        <f t="shared" si="174"/>
        <v>41620.900474537033</v>
      </c>
      <c r="T2758" s="12">
        <f t="shared" si="175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8">
        <f t="shared" si="172"/>
        <v>1</v>
      </c>
      <c r="P2759" s="5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8">
        <f t="shared" si="172"/>
        <v>12</v>
      </c>
      <c r="P2760" s="5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8">
        <f t="shared" si="172"/>
        <v>11</v>
      </c>
      <c r="P2761" s="5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8">
        <f t="shared" si="172"/>
        <v>0</v>
      </c>
      <c r="P2762" s="5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8">
        <f t="shared" si="172"/>
        <v>1</v>
      </c>
      <c r="P2763" s="5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8">
        <f t="shared" si="172"/>
        <v>1</v>
      </c>
      <c r="P2764" s="5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8">
        <f t="shared" si="172"/>
        <v>1</v>
      </c>
      <c r="P2765" s="5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8">
        <f t="shared" si="172"/>
        <v>2</v>
      </c>
      <c r="P2766" s="5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8">
        <f t="shared" si="172"/>
        <v>0</v>
      </c>
      <c r="P2767" s="5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8">
        <f t="shared" si="172"/>
        <v>2</v>
      </c>
      <c r="P2768" s="57">
        <f t="shared" si="173"/>
        <v>25</v>
      </c>
      <c r="Q2768" t="s">
        <v>8322</v>
      </c>
      <c r="R2768" t="s">
        <v>8358</v>
      </c>
      <c r="S2768" s="12">
        <f t="shared" si="174"/>
        <v>40736.668032407411</v>
      </c>
      <c r="T2768" s="12">
        <f t="shared" si="175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8">
        <f t="shared" si="172"/>
        <v>1</v>
      </c>
      <c r="P2769" s="57">
        <f t="shared" si="173"/>
        <v>11.34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8">
        <f t="shared" si="172"/>
        <v>15</v>
      </c>
      <c r="P2770" s="57">
        <f t="shared" si="173"/>
        <v>29.48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8">
        <f t="shared" si="172"/>
        <v>1</v>
      </c>
      <c r="P2771" s="57">
        <f t="shared" si="173"/>
        <v>1</v>
      </c>
      <c r="Q2771" t="s">
        <v>8322</v>
      </c>
      <c r="R2771" t="s">
        <v>8358</v>
      </c>
      <c r="S2771" s="12">
        <f t="shared" si="174"/>
        <v>41745.826273148152</v>
      </c>
      <c r="T2771" s="12">
        <f t="shared" si="175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8">
        <f t="shared" si="172"/>
        <v>11</v>
      </c>
      <c r="P2772" s="57">
        <f t="shared" si="173"/>
        <v>63.1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8">
        <f t="shared" si="172"/>
        <v>0</v>
      </c>
      <c r="P2773" s="5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8">
        <f t="shared" si="172"/>
        <v>0</v>
      </c>
      <c r="P2774" s="5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8">
        <f t="shared" si="172"/>
        <v>1</v>
      </c>
      <c r="P2775" s="5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8">
        <f t="shared" si="172"/>
        <v>15</v>
      </c>
      <c r="P2776" s="57">
        <f t="shared" si="173"/>
        <v>43.85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8">
        <f t="shared" si="172"/>
        <v>3</v>
      </c>
      <c r="P2777" s="5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8">
        <f t="shared" si="172"/>
        <v>8</v>
      </c>
      <c r="P2778" s="57">
        <f t="shared" si="173"/>
        <v>45.98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8">
        <f t="shared" si="172"/>
        <v>1</v>
      </c>
      <c r="P2779" s="5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8">
        <f t="shared" si="172"/>
        <v>26</v>
      </c>
      <c r="P2780" s="57">
        <f t="shared" si="173"/>
        <v>93.67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8">
        <f t="shared" si="172"/>
        <v>3</v>
      </c>
      <c r="P2781" s="5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8">
        <f t="shared" si="172"/>
        <v>0</v>
      </c>
      <c r="P2782" s="5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8">
        <f t="shared" si="172"/>
        <v>106</v>
      </c>
      <c r="P2783" s="5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8">
        <f t="shared" si="172"/>
        <v>120</v>
      </c>
      <c r="P2784" s="57">
        <f t="shared" si="173"/>
        <v>66.67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8">
        <f t="shared" si="172"/>
        <v>115</v>
      </c>
      <c r="P2785" s="57">
        <f t="shared" si="173"/>
        <v>18.78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8">
        <f t="shared" si="172"/>
        <v>119</v>
      </c>
      <c r="P2786" s="57">
        <f t="shared" si="173"/>
        <v>66.12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8">
        <f t="shared" si="172"/>
        <v>105</v>
      </c>
      <c r="P2787" s="57">
        <f t="shared" si="173"/>
        <v>36.86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8">
        <f t="shared" si="172"/>
        <v>118</v>
      </c>
      <c r="P2788" s="57">
        <f t="shared" si="173"/>
        <v>39.82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8">
        <f t="shared" si="172"/>
        <v>120</v>
      </c>
      <c r="P2789" s="5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8">
        <f t="shared" si="172"/>
        <v>103</v>
      </c>
      <c r="P2790" s="57">
        <f t="shared" si="173"/>
        <v>102.5</v>
      </c>
      <c r="Q2790" t="s">
        <v>8317</v>
      </c>
      <c r="R2790" t="s">
        <v>8318</v>
      </c>
      <c r="S2790" s="12">
        <f t="shared" si="174"/>
        <v>42550.701886574076</v>
      </c>
      <c r="T2790" s="12">
        <f t="shared" si="175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8">
        <f t="shared" si="172"/>
        <v>102</v>
      </c>
      <c r="P2791" s="57">
        <f t="shared" si="173"/>
        <v>126.46000000000001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8">
        <f t="shared" si="172"/>
        <v>106</v>
      </c>
      <c r="P2792" s="57">
        <f t="shared" si="173"/>
        <v>47.879999999999995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8">
        <f t="shared" si="172"/>
        <v>103</v>
      </c>
      <c r="P2793" s="57">
        <f t="shared" si="173"/>
        <v>73.22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8">
        <f t="shared" si="172"/>
        <v>108</v>
      </c>
      <c r="P2794" s="57">
        <f t="shared" si="173"/>
        <v>89.67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8">
        <f t="shared" si="172"/>
        <v>111</v>
      </c>
      <c r="P2795" s="57">
        <f t="shared" si="173"/>
        <v>151.47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8">
        <f t="shared" si="172"/>
        <v>150</v>
      </c>
      <c r="P2796" s="5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8">
        <f t="shared" si="172"/>
        <v>105</v>
      </c>
      <c r="P2797" s="5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8">
        <f t="shared" si="172"/>
        <v>116</v>
      </c>
      <c r="P2798" s="5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8">
        <f t="shared" si="172"/>
        <v>103</v>
      </c>
      <c r="P2799" s="57">
        <f t="shared" si="173"/>
        <v>87.36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8">
        <f t="shared" si="172"/>
        <v>102</v>
      </c>
      <c r="P2800" s="57">
        <f t="shared" si="173"/>
        <v>36.479999999999997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8">
        <f t="shared" si="172"/>
        <v>117</v>
      </c>
      <c r="P2801" s="57">
        <f t="shared" si="173"/>
        <v>44.86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8">
        <f t="shared" si="172"/>
        <v>133</v>
      </c>
      <c r="P2802" s="57">
        <f t="shared" si="173"/>
        <v>42.91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8">
        <f t="shared" si="172"/>
        <v>134</v>
      </c>
      <c r="P2803" s="57">
        <f t="shared" si="173"/>
        <v>51.239999999999995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8">
        <f t="shared" si="172"/>
        <v>102</v>
      </c>
      <c r="P2804" s="57">
        <f t="shared" si="173"/>
        <v>33.949999999999996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8">
        <f t="shared" si="172"/>
        <v>128</v>
      </c>
      <c r="P2805" s="57">
        <f t="shared" si="173"/>
        <v>90.75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8">
        <f t="shared" si="172"/>
        <v>115</v>
      </c>
      <c r="P2806" s="5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8">
        <f t="shared" si="172"/>
        <v>110</v>
      </c>
      <c r="P2807" s="57">
        <f t="shared" si="173"/>
        <v>24.450000000000003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8">
        <f t="shared" si="172"/>
        <v>113</v>
      </c>
      <c r="P2808" s="5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8">
        <f t="shared" si="172"/>
        <v>126</v>
      </c>
      <c r="P2809" s="57">
        <f t="shared" si="173"/>
        <v>67.75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8">
        <f t="shared" si="172"/>
        <v>101</v>
      </c>
      <c r="P2810" s="57">
        <f t="shared" si="173"/>
        <v>65.38000000000001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8">
        <f t="shared" si="172"/>
        <v>103</v>
      </c>
      <c r="P2811" s="57">
        <f t="shared" si="173"/>
        <v>121.91000000000001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8">
        <f t="shared" si="172"/>
        <v>109</v>
      </c>
      <c r="P2812" s="57">
        <f t="shared" si="173"/>
        <v>47.46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8">
        <f t="shared" si="172"/>
        <v>101</v>
      </c>
      <c r="P2813" s="57">
        <f t="shared" si="173"/>
        <v>92.850000000000009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8">
        <f t="shared" si="172"/>
        <v>114</v>
      </c>
      <c r="P2814" s="57">
        <f t="shared" si="173"/>
        <v>68.260000000000005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8">
        <f t="shared" si="172"/>
        <v>128</v>
      </c>
      <c r="P2815" s="57">
        <f t="shared" si="173"/>
        <v>37.21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8">
        <f t="shared" si="172"/>
        <v>108</v>
      </c>
      <c r="P2816" s="5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8">
        <f t="shared" si="172"/>
        <v>242</v>
      </c>
      <c r="P2817" s="57">
        <f t="shared" si="173"/>
        <v>43.22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8">
        <f t="shared" si="172"/>
        <v>142</v>
      </c>
      <c r="P2818" s="57">
        <f t="shared" si="173"/>
        <v>25.14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8">
        <f t="shared" ref="O2819:O2882" si="176">ROUNDUP((E2819/D2819)*100,0)</f>
        <v>130</v>
      </c>
      <c r="P2819" s="57">
        <f t="shared" si="173"/>
        <v>23.64</v>
      </c>
      <c r="Q2819" t="s">
        <v>8317</v>
      </c>
      <c r="R2819" t="s">
        <v>8318</v>
      </c>
      <c r="S2819" s="12">
        <f t="shared" si="174"/>
        <v>42023.634976851856</v>
      </c>
      <c r="T2819" s="12">
        <f t="shared" si="175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8">
        <f t="shared" si="176"/>
        <v>107</v>
      </c>
      <c r="P2820" s="57">
        <f t="shared" ref="P2820:P2883" si="177">ROUNDUP(E2820/L2820,2)</f>
        <v>103.96000000000001</v>
      </c>
      <c r="Q2820" t="s">
        <v>8317</v>
      </c>
      <c r="R2820" t="s">
        <v>8318</v>
      </c>
      <c r="S2820" s="12">
        <f t="shared" ref="S2820:S2883" si="178">(J2820/86400)+25569</f>
        <v>42250.598217592589</v>
      </c>
      <c r="T2820" s="12">
        <f t="shared" ref="T2820:T2883" si="179">(I2820/86400)+25569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8">
        <f t="shared" si="176"/>
        <v>105</v>
      </c>
      <c r="P2821" s="57">
        <f t="shared" si="177"/>
        <v>50.39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8">
        <f t="shared" si="176"/>
        <v>136</v>
      </c>
      <c r="P2822" s="5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8">
        <f t="shared" si="176"/>
        <v>100</v>
      </c>
      <c r="P2823" s="57">
        <f t="shared" si="177"/>
        <v>28.580000000000002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8">
        <f t="shared" si="176"/>
        <v>100</v>
      </c>
      <c r="P2824" s="57">
        <f t="shared" si="177"/>
        <v>63.83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8">
        <f t="shared" si="176"/>
        <v>124</v>
      </c>
      <c r="P2825" s="57">
        <f t="shared" si="177"/>
        <v>8.86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8">
        <f t="shared" si="176"/>
        <v>117</v>
      </c>
      <c r="P2826" s="57">
        <f t="shared" si="177"/>
        <v>50.669999999999995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8">
        <f t="shared" si="176"/>
        <v>104</v>
      </c>
      <c r="P2827" s="57">
        <f t="shared" si="177"/>
        <v>60.79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8">
        <f t="shared" si="176"/>
        <v>108</v>
      </c>
      <c r="P2828" s="57">
        <f t="shared" si="177"/>
        <v>113.43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8">
        <f t="shared" si="176"/>
        <v>121</v>
      </c>
      <c r="P2829" s="57">
        <f t="shared" si="177"/>
        <v>104.57000000000001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8">
        <f t="shared" si="176"/>
        <v>101</v>
      </c>
      <c r="P2830" s="57">
        <f t="shared" si="177"/>
        <v>98.31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8">
        <f t="shared" si="176"/>
        <v>107</v>
      </c>
      <c r="P2831" s="57">
        <f t="shared" si="177"/>
        <v>35.04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8">
        <f t="shared" si="176"/>
        <v>100</v>
      </c>
      <c r="P2832" s="57">
        <f t="shared" si="177"/>
        <v>272.73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8">
        <f t="shared" si="176"/>
        <v>111</v>
      </c>
      <c r="P2833" s="57">
        <f t="shared" si="177"/>
        <v>63.85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8">
        <f t="shared" si="176"/>
        <v>115</v>
      </c>
      <c r="P2834" s="57">
        <f t="shared" si="177"/>
        <v>30.19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8">
        <f t="shared" si="176"/>
        <v>109</v>
      </c>
      <c r="P2835" s="57">
        <f t="shared" si="177"/>
        <v>83.52000000000001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8">
        <f t="shared" si="176"/>
        <v>170</v>
      </c>
      <c r="P2836" s="57">
        <f t="shared" si="177"/>
        <v>64.77000000000001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8">
        <f t="shared" si="176"/>
        <v>188</v>
      </c>
      <c r="P2837" s="57">
        <f t="shared" si="177"/>
        <v>20.12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8">
        <f t="shared" si="176"/>
        <v>108</v>
      </c>
      <c r="P2838" s="57">
        <f t="shared" si="177"/>
        <v>44.1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8">
        <f t="shared" si="176"/>
        <v>100</v>
      </c>
      <c r="P2839" s="57">
        <f t="shared" si="177"/>
        <v>40.479999999999997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8">
        <f t="shared" si="176"/>
        <v>121</v>
      </c>
      <c r="P2840" s="57">
        <f t="shared" si="177"/>
        <v>44.54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8">
        <f t="shared" si="176"/>
        <v>112</v>
      </c>
      <c r="P2841" s="57">
        <f t="shared" si="177"/>
        <v>125.81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8">
        <f t="shared" si="176"/>
        <v>104</v>
      </c>
      <c r="P2842" s="57">
        <f t="shared" si="177"/>
        <v>19.700000000000003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8">
        <f t="shared" si="176"/>
        <v>1</v>
      </c>
      <c r="P2843" s="57">
        <f t="shared" si="177"/>
        <v>10</v>
      </c>
      <c r="Q2843" t="s">
        <v>8317</v>
      </c>
      <c r="R2843" t="s">
        <v>8318</v>
      </c>
      <c r="S2843" s="12">
        <f t="shared" si="178"/>
        <v>42291.739548611113</v>
      </c>
      <c r="T2843" s="12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8">
        <f t="shared" si="176"/>
        <v>0</v>
      </c>
      <c r="P2844" s="57" t="e">
        <f t="shared" si="177"/>
        <v>#DIV/0!</v>
      </c>
      <c r="Q2844" t="s">
        <v>8317</v>
      </c>
      <c r="R2844" t="s">
        <v>8318</v>
      </c>
      <c r="S2844" s="12">
        <f t="shared" si="178"/>
        <v>41784.95248842593</v>
      </c>
      <c r="T2844" s="12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8">
        <f t="shared" si="176"/>
        <v>0</v>
      </c>
      <c r="P2845" s="5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8">
        <f t="shared" si="176"/>
        <v>6</v>
      </c>
      <c r="P2846" s="5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8">
        <f t="shared" si="176"/>
        <v>32</v>
      </c>
      <c r="P2847" s="57">
        <f t="shared" si="177"/>
        <v>60.669999999999995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8">
        <f t="shared" si="176"/>
        <v>0</v>
      </c>
      <c r="P2848" s="5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8">
        <f t="shared" si="176"/>
        <v>0</v>
      </c>
      <c r="P2849" s="5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8">
        <f t="shared" si="176"/>
        <v>1</v>
      </c>
      <c r="P2850" s="57">
        <f t="shared" si="177"/>
        <v>23.34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8">
        <f t="shared" si="176"/>
        <v>1</v>
      </c>
      <c r="P2851" s="5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8">
        <f t="shared" si="176"/>
        <v>4</v>
      </c>
      <c r="P2852" s="57">
        <f t="shared" si="177"/>
        <v>23.930000000000003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8">
        <f t="shared" si="176"/>
        <v>0</v>
      </c>
      <c r="P2853" s="5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8">
        <f t="shared" si="176"/>
        <v>2</v>
      </c>
      <c r="P2854" s="57">
        <f t="shared" si="177"/>
        <v>15.84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8">
        <f t="shared" si="176"/>
        <v>0</v>
      </c>
      <c r="P2855" s="5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8">
        <f t="shared" si="176"/>
        <v>42</v>
      </c>
      <c r="P2856" s="57">
        <f t="shared" si="177"/>
        <v>29.790000000000003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8">
        <f t="shared" si="176"/>
        <v>50</v>
      </c>
      <c r="P2857" s="5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8">
        <f t="shared" si="176"/>
        <v>5</v>
      </c>
      <c r="P2858" s="57">
        <f t="shared" si="177"/>
        <v>24.34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8">
        <f t="shared" si="176"/>
        <v>20</v>
      </c>
      <c r="P2859" s="5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8">
        <f t="shared" si="176"/>
        <v>0</v>
      </c>
      <c r="P2860" s="5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8">
        <f t="shared" si="176"/>
        <v>2</v>
      </c>
      <c r="P2861" s="5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8">
        <f t="shared" si="176"/>
        <v>7</v>
      </c>
      <c r="P2862" s="57">
        <f t="shared" si="177"/>
        <v>29.560000000000002</v>
      </c>
      <c r="Q2862" t="s">
        <v>8317</v>
      </c>
      <c r="R2862" t="s">
        <v>8318</v>
      </c>
      <c r="S2862" s="12">
        <f t="shared" si="178"/>
        <v>42480.80064814815</v>
      </c>
      <c r="T2862" s="12">
        <f t="shared" si="17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8">
        <f t="shared" si="176"/>
        <v>32</v>
      </c>
      <c r="P2863" s="57">
        <f t="shared" si="177"/>
        <v>26.67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8">
        <f t="shared" si="176"/>
        <v>1</v>
      </c>
      <c r="P2864" s="57">
        <f t="shared" si="177"/>
        <v>18.34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8">
        <f t="shared" si="176"/>
        <v>1</v>
      </c>
      <c r="P2865" s="5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8">
        <f t="shared" si="176"/>
        <v>2</v>
      </c>
      <c r="P2866" s="57">
        <f t="shared" si="177"/>
        <v>13.34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8">
        <f t="shared" si="176"/>
        <v>0</v>
      </c>
      <c r="P2867" s="5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8">
        <f t="shared" si="176"/>
        <v>1</v>
      </c>
      <c r="P2868" s="5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8">
        <f t="shared" si="176"/>
        <v>21</v>
      </c>
      <c r="P2869" s="5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8">
        <f t="shared" si="176"/>
        <v>43</v>
      </c>
      <c r="P2870" s="57">
        <f t="shared" si="177"/>
        <v>105.03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8">
        <f t="shared" si="176"/>
        <v>1</v>
      </c>
      <c r="P2871" s="5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8">
        <f t="shared" si="176"/>
        <v>15</v>
      </c>
      <c r="P2872" s="57">
        <f t="shared" si="177"/>
        <v>83.34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8">
        <f t="shared" si="176"/>
        <v>5</v>
      </c>
      <c r="P2873" s="57">
        <f t="shared" si="177"/>
        <v>35.93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8">
        <f t="shared" si="176"/>
        <v>0</v>
      </c>
      <c r="P2874" s="5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8">
        <f t="shared" si="176"/>
        <v>39</v>
      </c>
      <c r="P2875" s="57">
        <f t="shared" si="177"/>
        <v>119.13000000000001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8">
        <f t="shared" si="176"/>
        <v>6</v>
      </c>
      <c r="P2876" s="57">
        <f t="shared" si="177"/>
        <v>90.34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8">
        <f t="shared" si="176"/>
        <v>1</v>
      </c>
      <c r="P2877" s="57">
        <f t="shared" si="177"/>
        <v>2.34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8">
        <f t="shared" si="176"/>
        <v>0</v>
      </c>
      <c r="P2878" s="5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8">
        <f t="shared" si="176"/>
        <v>11</v>
      </c>
      <c r="P2879" s="57">
        <f t="shared" si="177"/>
        <v>108.34</v>
      </c>
      <c r="Q2879" t="s">
        <v>8317</v>
      </c>
      <c r="R2879" t="s">
        <v>8318</v>
      </c>
      <c r="S2879" s="12">
        <f t="shared" si="178"/>
        <v>42672.955138888894</v>
      </c>
      <c r="T2879" s="12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8">
        <f t="shared" si="176"/>
        <v>3</v>
      </c>
      <c r="P2880" s="5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8">
        <f t="shared" si="176"/>
        <v>1</v>
      </c>
      <c r="P2881" s="5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8">
        <f t="shared" si="176"/>
        <v>24</v>
      </c>
      <c r="P2882" s="57">
        <f t="shared" si="177"/>
        <v>96.56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8">
        <f t="shared" ref="O2883:O2946" si="180">ROUNDUP((E2883/D2883)*100,0)</f>
        <v>0</v>
      </c>
      <c r="P2883" s="57" t="e">
        <f t="shared" si="177"/>
        <v>#DIV/0!</v>
      </c>
      <c r="Q2883" t="s">
        <v>8317</v>
      </c>
      <c r="R2883" t="s">
        <v>8318</v>
      </c>
      <c r="S2883" s="12">
        <f t="shared" si="178"/>
        <v>41916.597638888888</v>
      </c>
      <c r="T2883" s="12">
        <f t="shared" si="179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8">
        <f t="shared" si="180"/>
        <v>34</v>
      </c>
      <c r="P2884" s="57">
        <f t="shared" ref="P2884:P2947" si="181">ROUNDUP(E2884/L2884,2)</f>
        <v>63</v>
      </c>
      <c r="Q2884" t="s">
        <v>8317</v>
      </c>
      <c r="R2884" t="s">
        <v>8318</v>
      </c>
      <c r="S2884" s="12">
        <f t="shared" ref="S2884:S2947" si="182">(J2884/86400)+25569</f>
        <v>42461.596273148149</v>
      </c>
      <c r="T2884" s="12">
        <f t="shared" ref="T2884:T2947" si="183">(I2884/86400)+25569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8">
        <f t="shared" si="180"/>
        <v>20</v>
      </c>
      <c r="P2885" s="5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8">
        <f t="shared" si="180"/>
        <v>1</v>
      </c>
      <c r="P2886" s="5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8">
        <f t="shared" si="180"/>
        <v>33</v>
      </c>
      <c r="P2887" s="5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8">
        <f t="shared" si="180"/>
        <v>5</v>
      </c>
      <c r="P2888" s="5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8">
        <f t="shared" si="180"/>
        <v>1</v>
      </c>
      <c r="P2889" s="5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8">
        <f t="shared" si="180"/>
        <v>0</v>
      </c>
      <c r="P2890" s="5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8">
        <f t="shared" si="180"/>
        <v>39</v>
      </c>
      <c r="P2891" s="57">
        <f t="shared" si="181"/>
        <v>81.58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8">
        <f t="shared" si="180"/>
        <v>2</v>
      </c>
      <c r="P2892" s="5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8">
        <f t="shared" si="180"/>
        <v>3</v>
      </c>
      <c r="P2893" s="5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8">
        <f t="shared" si="180"/>
        <v>10</v>
      </c>
      <c r="P2894" s="57">
        <f t="shared" si="181"/>
        <v>29.42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8">
        <f t="shared" si="180"/>
        <v>1</v>
      </c>
      <c r="P2895" s="5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8">
        <f t="shared" si="180"/>
        <v>0</v>
      </c>
      <c r="P2896" s="5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8">
        <f t="shared" si="180"/>
        <v>5</v>
      </c>
      <c r="P2897" s="5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8">
        <f t="shared" si="180"/>
        <v>21</v>
      </c>
      <c r="P2898" s="57">
        <f t="shared" si="181"/>
        <v>52.089999999999996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8">
        <f t="shared" si="180"/>
        <v>5</v>
      </c>
      <c r="P2899" s="57">
        <f t="shared" si="181"/>
        <v>183.34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8">
        <f t="shared" si="180"/>
        <v>5</v>
      </c>
      <c r="P2900" s="57">
        <f t="shared" si="181"/>
        <v>26.34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8">
        <f t="shared" si="180"/>
        <v>0</v>
      </c>
      <c r="P2901" s="5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8">
        <f t="shared" si="180"/>
        <v>62</v>
      </c>
      <c r="P2902" s="57">
        <f t="shared" si="181"/>
        <v>486.43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8">
        <f t="shared" si="180"/>
        <v>1</v>
      </c>
      <c r="P2903" s="5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8">
        <f t="shared" si="180"/>
        <v>1</v>
      </c>
      <c r="P2904" s="5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8">
        <f t="shared" si="180"/>
        <v>1</v>
      </c>
      <c r="P2905" s="5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8">
        <f t="shared" si="180"/>
        <v>5</v>
      </c>
      <c r="P2906" s="5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8">
        <f t="shared" si="180"/>
        <v>18</v>
      </c>
      <c r="P2907" s="57">
        <f t="shared" si="181"/>
        <v>36.589999999999996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8">
        <f t="shared" si="180"/>
        <v>10</v>
      </c>
      <c r="P2908" s="57">
        <f t="shared" si="181"/>
        <v>80.72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8">
        <f t="shared" si="180"/>
        <v>1</v>
      </c>
      <c r="P2909" s="57">
        <f t="shared" si="181"/>
        <v>1</v>
      </c>
      <c r="Q2909" t="s">
        <v>8317</v>
      </c>
      <c r="R2909" t="s">
        <v>8318</v>
      </c>
      <c r="S2909" s="12">
        <f t="shared" si="182"/>
        <v>42444.877743055556</v>
      </c>
      <c r="T2909" s="12">
        <f t="shared" si="183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8">
        <f t="shared" si="180"/>
        <v>3</v>
      </c>
      <c r="P2910" s="57">
        <f t="shared" si="181"/>
        <v>52.8</v>
      </c>
      <c r="Q2910" t="s">
        <v>8317</v>
      </c>
      <c r="R2910" t="s">
        <v>8318</v>
      </c>
      <c r="S2910" s="12">
        <f t="shared" si="182"/>
        <v>42499.73170138889</v>
      </c>
      <c r="T2910" s="12">
        <f t="shared" si="183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8">
        <f t="shared" si="180"/>
        <v>1</v>
      </c>
      <c r="P2911" s="5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8">
        <f t="shared" si="180"/>
        <v>1</v>
      </c>
      <c r="P2912" s="5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8">
        <f t="shared" si="180"/>
        <v>37</v>
      </c>
      <c r="P2913" s="57">
        <f t="shared" si="181"/>
        <v>46.93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8">
        <f t="shared" si="180"/>
        <v>15</v>
      </c>
      <c r="P2914" s="57">
        <f t="shared" si="181"/>
        <v>78.08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8">
        <f t="shared" si="180"/>
        <v>1</v>
      </c>
      <c r="P2915" s="5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8">
        <f t="shared" si="180"/>
        <v>1</v>
      </c>
      <c r="P2916" s="5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8">
        <f t="shared" si="180"/>
        <v>62</v>
      </c>
      <c r="P2917" s="57">
        <f t="shared" si="181"/>
        <v>203.67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8">
        <f t="shared" si="180"/>
        <v>8</v>
      </c>
      <c r="P2918" s="57">
        <f t="shared" si="181"/>
        <v>20.720000000000002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8">
        <f t="shared" si="180"/>
        <v>22</v>
      </c>
      <c r="P2919" s="57">
        <f t="shared" si="181"/>
        <v>48.559999999999995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8">
        <f t="shared" si="180"/>
        <v>28</v>
      </c>
      <c r="P2920" s="5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8">
        <f t="shared" si="180"/>
        <v>9</v>
      </c>
      <c r="P2921" s="5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8">
        <f t="shared" si="180"/>
        <v>27</v>
      </c>
      <c r="P2922" s="57">
        <f t="shared" si="181"/>
        <v>51.62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8">
        <f t="shared" si="180"/>
        <v>129</v>
      </c>
      <c r="P2923" s="5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8">
        <f t="shared" si="180"/>
        <v>100</v>
      </c>
      <c r="P2924" s="57">
        <f t="shared" si="181"/>
        <v>83.34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8">
        <f t="shared" si="180"/>
        <v>100</v>
      </c>
      <c r="P2925" s="5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8">
        <f t="shared" si="180"/>
        <v>104</v>
      </c>
      <c r="P2926" s="57">
        <f t="shared" si="181"/>
        <v>175.51999999999998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8">
        <f t="shared" si="180"/>
        <v>103</v>
      </c>
      <c r="P2927" s="57">
        <f t="shared" si="181"/>
        <v>231.67</v>
      </c>
      <c r="Q2927" t="s">
        <v>8317</v>
      </c>
      <c r="R2927" t="s">
        <v>8359</v>
      </c>
      <c r="S2927" s="12">
        <f t="shared" si="182"/>
        <v>41863.584120370375</v>
      </c>
      <c r="T2927" s="12">
        <f t="shared" si="183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8">
        <f t="shared" si="180"/>
        <v>125</v>
      </c>
      <c r="P2928" s="5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8">
        <f t="shared" si="180"/>
        <v>131</v>
      </c>
      <c r="P2929" s="57">
        <f t="shared" si="181"/>
        <v>112.15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8">
        <f t="shared" si="180"/>
        <v>100</v>
      </c>
      <c r="P2930" s="57">
        <f t="shared" si="181"/>
        <v>41.669999999999995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8">
        <f t="shared" si="180"/>
        <v>103</v>
      </c>
      <c r="P2931" s="57">
        <f t="shared" si="181"/>
        <v>255.17999999999998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8">
        <f t="shared" si="180"/>
        <v>101</v>
      </c>
      <c r="P2932" s="57">
        <f t="shared" si="181"/>
        <v>162.78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8">
        <f t="shared" si="180"/>
        <v>106</v>
      </c>
      <c r="P2933" s="57">
        <f t="shared" si="181"/>
        <v>88.34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8">
        <f t="shared" si="180"/>
        <v>106</v>
      </c>
      <c r="P2934" s="57">
        <f t="shared" si="181"/>
        <v>85.740000000000009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8">
        <f t="shared" si="180"/>
        <v>103</v>
      </c>
      <c r="P2935" s="57">
        <f t="shared" si="181"/>
        <v>47.58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8">
        <f t="shared" si="180"/>
        <v>108</v>
      </c>
      <c r="P2936" s="57">
        <f t="shared" si="181"/>
        <v>72.98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8">
        <f t="shared" si="180"/>
        <v>101</v>
      </c>
      <c r="P2937" s="57">
        <f t="shared" si="181"/>
        <v>90.54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8">
        <f t="shared" si="180"/>
        <v>128</v>
      </c>
      <c r="P2938" s="57">
        <f t="shared" si="181"/>
        <v>37.65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8">
        <f t="shared" si="180"/>
        <v>134</v>
      </c>
      <c r="P2939" s="57">
        <f t="shared" si="181"/>
        <v>36.369999999999997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8">
        <f t="shared" si="180"/>
        <v>102</v>
      </c>
      <c r="P2940" s="57">
        <f t="shared" si="181"/>
        <v>126.72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8">
        <f t="shared" si="180"/>
        <v>103</v>
      </c>
      <c r="P2941" s="5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8">
        <f t="shared" si="180"/>
        <v>108</v>
      </c>
      <c r="P2942" s="57">
        <f t="shared" si="181"/>
        <v>81.25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8">
        <f t="shared" si="180"/>
        <v>1</v>
      </c>
      <c r="P2943" s="5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8">
        <f t="shared" si="180"/>
        <v>21</v>
      </c>
      <c r="P2944" s="57">
        <f t="shared" si="181"/>
        <v>202.23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8">
        <f t="shared" si="180"/>
        <v>0</v>
      </c>
      <c r="P2945" s="5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8">
        <f t="shared" si="180"/>
        <v>1</v>
      </c>
      <c r="P2946" s="5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8">
        <f t="shared" ref="O2947:O3010" si="184">ROUNDUP((E2947/D2947)*100,0)</f>
        <v>0</v>
      </c>
      <c r="P2947" s="57" t="e">
        <f t="shared" si="181"/>
        <v>#DIV/0!</v>
      </c>
      <c r="Q2947" t="s">
        <v>8317</v>
      </c>
      <c r="R2947" t="s">
        <v>8357</v>
      </c>
      <c r="S2947" s="12">
        <f t="shared" si="182"/>
        <v>42118.139583333337</v>
      </c>
      <c r="T2947" s="12">
        <f t="shared" si="183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8">
        <f t="shared" si="184"/>
        <v>1</v>
      </c>
      <c r="P2948" s="57">
        <f t="shared" ref="P2948:P3011" si="185">ROUNDUP(E2948/L2948,2)</f>
        <v>1</v>
      </c>
      <c r="Q2948" t="s">
        <v>8317</v>
      </c>
      <c r="R2948" t="s">
        <v>8357</v>
      </c>
      <c r="S2948" s="12">
        <f t="shared" ref="S2948:S3011" si="186">(J2948/86400)+25569</f>
        <v>42567.531157407408</v>
      </c>
      <c r="T2948" s="12">
        <f t="shared" ref="T2948:T3011" si="187">(I2948/86400)+25569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8">
        <f t="shared" si="184"/>
        <v>5</v>
      </c>
      <c r="P2949" s="57">
        <f t="shared" si="185"/>
        <v>82.47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8">
        <f t="shared" si="184"/>
        <v>1</v>
      </c>
      <c r="P2950" s="57">
        <f t="shared" si="185"/>
        <v>2.67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8">
        <f t="shared" si="184"/>
        <v>3</v>
      </c>
      <c r="P2951" s="5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8">
        <f t="shared" si="184"/>
        <v>0</v>
      </c>
      <c r="P2952" s="5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8">
        <f t="shared" si="184"/>
        <v>3</v>
      </c>
      <c r="P2953" s="57">
        <f t="shared" si="185"/>
        <v>18.900000000000002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8">
        <f t="shared" si="184"/>
        <v>9</v>
      </c>
      <c r="P2954" s="57">
        <f t="shared" si="185"/>
        <v>200.63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8">
        <f t="shared" si="184"/>
        <v>1</v>
      </c>
      <c r="P2955" s="57">
        <f t="shared" si="185"/>
        <v>201.67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8">
        <f t="shared" si="184"/>
        <v>0</v>
      </c>
      <c r="P2956" s="5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8">
        <f t="shared" si="184"/>
        <v>60</v>
      </c>
      <c r="P2957" s="5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8">
        <f t="shared" si="184"/>
        <v>17</v>
      </c>
      <c r="P2958" s="5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8">
        <f t="shared" si="184"/>
        <v>2</v>
      </c>
      <c r="P2959" s="57">
        <f t="shared" si="185"/>
        <v>93.34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8">
        <f t="shared" si="184"/>
        <v>0</v>
      </c>
      <c r="P2960" s="5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8">
        <f t="shared" si="184"/>
        <v>0</v>
      </c>
      <c r="P2961" s="5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8">
        <f t="shared" si="184"/>
        <v>0</v>
      </c>
      <c r="P2962" s="5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8">
        <f t="shared" si="184"/>
        <v>110</v>
      </c>
      <c r="P2963" s="5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8">
        <f t="shared" si="184"/>
        <v>122</v>
      </c>
      <c r="P2964" s="5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8">
        <f t="shared" si="184"/>
        <v>107</v>
      </c>
      <c r="P2965" s="57">
        <f t="shared" si="185"/>
        <v>109.04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8">
        <f t="shared" si="184"/>
        <v>101</v>
      </c>
      <c r="P2966" s="57">
        <f t="shared" si="185"/>
        <v>25.700000000000003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8">
        <f t="shared" si="184"/>
        <v>109</v>
      </c>
      <c r="P2967" s="57">
        <f t="shared" si="185"/>
        <v>41.93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8">
        <f t="shared" si="184"/>
        <v>114</v>
      </c>
      <c r="P2968" s="57">
        <f t="shared" si="185"/>
        <v>88.78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8">
        <f t="shared" si="184"/>
        <v>114</v>
      </c>
      <c r="P2969" s="57">
        <f t="shared" si="185"/>
        <v>80.23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8">
        <f t="shared" si="184"/>
        <v>106</v>
      </c>
      <c r="P2970" s="57">
        <f t="shared" si="185"/>
        <v>78.940000000000012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8">
        <f t="shared" si="184"/>
        <v>163</v>
      </c>
      <c r="P2971" s="57">
        <f t="shared" si="185"/>
        <v>95.59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8">
        <f t="shared" si="184"/>
        <v>106</v>
      </c>
      <c r="P2972" s="57">
        <f t="shared" si="185"/>
        <v>69.900000000000006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8">
        <f t="shared" si="184"/>
        <v>101</v>
      </c>
      <c r="P2973" s="57">
        <f t="shared" si="185"/>
        <v>74.540000000000006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8">
        <f t="shared" si="184"/>
        <v>106</v>
      </c>
      <c r="P2974" s="57">
        <f t="shared" si="185"/>
        <v>123.95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8">
        <f t="shared" si="184"/>
        <v>175</v>
      </c>
      <c r="P2975" s="57">
        <f t="shared" si="185"/>
        <v>264.84999999999997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8">
        <f t="shared" si="184"/>
        <v>102</v>
      </c>
      <c r="P2976" s="57">
        <f t="shared" si="185"/>
        <v>58.629999999999995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8">
        <f t="shared" si="184"/>
        <v>101</v>
      </c>
      <c r="P2977" s="57">
        <f t="shared" si="185"/>
        <v>70.89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8">
        <f t="shared" si="184"/>
        <v>172</v>
      </c>
      <c r="P2978" s="57">
        <f t="shared" si="185"/>
        <v>8.58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8">
        <f t="shared" si="184"/>
        <v>114</v>
      </c>
      <c r="P2979" s="57">
        <f t="shared" si="185"/>
        <v>113.57000000000001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8">
        <f t="shared" si="184"/>
        <v>130</v>
      </c>
      <c r="P2980" s="57">
        <f t="shared" si="185"/>
        <v>60.69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8">
        <f t="shared" si="184"/>
        <v>102</v>
      </c>
      <c r="P2981" s="57">
        <f t="shared" si="185"/>
        <v>110.22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8">
        <f t="shared" si="184"/>
        <v>110</v>
      </c>
      <c r="P2982" s="57">
        <f t="shared" si="185"/>
        <v>136.45999999999998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8">
        <f t="shared" si="184"/>
        <v>129</v>
      </c>
      <c r="P2983" s="57">
        <f t="shared" si="185"/>
        <v>53.169999999999995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8">
        <f t="shared" si="184"/>
        <v>103</v>
      </c>
      <c r="P2984" s="57">
        <f t="shared" si="185"/>
        <v>86.5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8">
        <f t="shared" si="184"/>
        <v>147</v>
      </c>
      <c r="P2985" s="57">
        <f t="shared" si="185"/>
        <v>155.23999999999998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8">
        <f t="shared" si="184"/>
        <v>101</v>
      </c>
      <c r="P2986" s="57">
        <f t="shared" si="185"/>
        <v>115.09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8">
        <f t="shared" si="184"/>
        <v>122</v>
      </c>
      <c r="P2987" s="57">
        <f t="shared" si="185"/>
        <v>109.60000000000001</v>
      </c>
      <c r="Q2987" t="s">
        <v>8317</v>
      </c>
      <c r="R2987" t="s">
        <v>8357</v>
      </c>
      <c r="S2987" s="12">
        <f t="shared" si="186"/>
        <v>42654.973703703705</v>
      </c>
      <c r="T2987" s="12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8">
        <f t="shared" si="184"/>
        <v>106</v>
      </c>
      <c r="P2988" s="57">
        <f t="shared" si="185"/>
        <v>45.22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8">
        <f t="shared" si="184"/>
        <v>111</v>
      </c>
      <c r="P2989" s="57">
        <f t="shared" si="185"/>
        <v>104.16000000000001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8">
        <f t="shared" si="184"/>
        <v>100</v>
      </c>
      <c r="P2990" s="57">
        <f t="shared" si="185"/>
        <v>35.72</v>
      </c>
      <c r="Q2990" t="s">
        <v>8317</v>
      </c>
      <c r="R2990" t="s">
        <v>8357</v>
      </c>
      <c r="S2990" s="12">
        <f t="shared" si="186"/>
        <v>42511.36204861111</v>
      </c>
      <c r="T2990" s="12">
        <f t="shared" si="187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8">
        <f t="shared" si="184"/>
        <v>177</v>
      </c>
      <c r="P2991" s="57">
        <f t="shared" si="185"/>
        <v>97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8">
        <f t="shared" si="184"/>
        <v>100</v>
      </c>
      <c r="P2992" s="57">
        <f t="shared" si="185"/>
        <v>370.38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8">
        <f t="shared" si="184"/>
        <v>104</v>
      </c>
      <c r="P2993" s="57">
        <f t="shared" si="185"/>
        <v>94.410000000000011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8">
        <f t="shared" si="184"/>
        <v>105</v>
      </c>
      <c r="P2994" s="57">
        <f t="shared" si="185"/>
        <v>48.989999999999995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8">
        <f t="shared" si="184"/>
        <v>101</v>
      </c>
      <c r="P2995" s="57">
        <f t="shared" si="185"/>
        <v>45.6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8">
        <f t="shared" si="184"/>
        <v>458</v>
      </c>
      <c r="P2996" s="57">
        <f t="shared" si="185"/>
        <v>23.28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8">
        <f t="shared" si="184"/>
        <v>105</v>
      </c>
      <c r="P2997" s="57">
        <f t="shared" si="185"/>
        <v>63.23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8">
        <f t="shared" si="184"/>
        <v>172</v>
      </c>
      <c r="P2998" s="57">
        <f t="shared" si="185"/>
        <v>153.53</v>
      </c>
      <c r="Q2998" t="s">
        <v>8317</v>
      </c>
      <c r="R2998" t="s">
        <v>8357</v>
      </c>
      <c r="S2998" s="12">
        <f t="shared" si="186"/>
        <v>42090.912499999999</v>
      </c>
      <c r="T2998" s="12">
        <f t="shared" si="187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8">
        <f t="shared" si="184"/>
        <v>104</v>
      </c>
      <c r="P2999" s="5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8">
        <f t="shared" si="184"/>
        <v>104</v>
      </c>
      <c r="P3000" s="57">
        <f t="shared" si="185"/>
        <v>118.98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8">
        <f t="shared" si="184"/>
        <v>119</v>
      </c>
      <c r="P3001" s="5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8">
        <f t="shared" si="184"/>
        <v>100</v>
      </c>
      <c r="P3002" s="5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8">
        <f t="shared" si="184"/>
        <v>319</v>
      </c>
      <c r="P3003" s="57">
        <f t="shared" si="185"/>
        <v>131.38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8">
        <f t="shared" si="184"/>
        <v>109</v>
      </c>
      <c r="P3004" s="57">
        <f t="shared" si="185"/>
        <v>73.040000000000006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8">
        <f t="shared" si="184"/>
        <v>102</v>
      </c>
      <c r="P3005" s="57">
        <f t="shared" si="185"/>
        <v>178.53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8">
        <f t="shared" si="184"/>
        <v>113</v>
      </c>
      <c r="P3006" s="57">
        <f t="shared" si="185"/>
        <v>162.91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8">
        <f t="shared" si="184"/>
        <v>121</v>
      </c>
      <c r="P3007" s="57">
        <f t="shared" si="185"/>
        <v>108.25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8">
        <f t="shared" si="184"/>
        <v>108</v>
      </c>
      <c r="P3008" s="57">
        <f t="shared" si="185"/>
        <v>88.87</v>
      </c>
      <c r="Q3008" t="s">
        <v>8317</v>
      </c>
      <c r="R3008" t="s">
        <v>8357</v>
      </c>
      <c r="S3008" s="12">
        <f t="shared" si="186"/>
        <v>41957.756840277776</v>
      </c>
      <c r="T3008" s="12">
        <f t="shared" si="187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8">
        <f t="shared" si="184"/>
        <v>180</v>
      </c>
      <c r="P3009" s="5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8">
        <f t="shared" si="184"/>
        <v>102</v>
      </c>
      <c r="P3010" s="57">
        <f t="shared" si="185"/>
        <v>116.74000000000001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8">
        <f t="shared" ref="O3011:O3074" si="188">ROUNDUP((E3011/D3011)*100,0)</f>
        <v>120</v>
      </c>
      <c r="P3011" s="57">
        <f t="shared" si="185"/>
        <v>233.89999999999998</v>
      </c>
      <c r="Q3011" t="s">
        <v>8317</v>
      </c>
      <c r="R3011" t="s">
        <v>8357</v>
      </c>
      <c r="S3011" s="12">
        <f t="shared" si="186"/>
        <v>41939.569907407407</v>
      </c>
      <c r="T3011" s="12">
        <f t="shared" si="187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8">
        <f t="shared" si="188"/>
        <v>158</v>
      </c>
      <c r="P3012" s="57">
        <f t="shared" ref="P3012:P3075" si="189">ROUNDUP(E3012/L3012,2)</f>
        <v>158</v>
      </c>
      <c r="Q3012" t="s">
        <v>8317</v>
      </c>
      <c r="R3012" t="s">
        <v>8357</v>
      </c>
      <c r="S3012" s="12">
        <f t="shared" ref="S3012:S3075" si="190">(J3012/86400)+25569</f>
        <v>41996.832395833335</v>
      </c>
      <c r="T3012" s="12">
        <f t="shared" ref="T3012:T3075" si="191">(I3012/86400)+25569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8">
        <f t="shared" si="188"/>
        <v>124</v>
      </c>
      <c r="P3013" s="5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8">
        <f t="shared" si="188"/>
        <v>118</v>
      </c>
      <c r="P3014" s="57">
        <f t="shared" si="189"/>
        <v>85.190000000000012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8">
        <f t="shared" si="188"/>
        <v>157</v>
      </c>
      <c r="P3015" s="57">
        <f t="shared" si="189"/>
        <v>146.69999999999999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8">
        <f t="shared" si="188"/>
        <v>114</v>
      </c>
      <c r="P3016" s="57">
        <f t="shared" si="189"/>
        <v>50.769999999999996</v>
      </c>
      <c r="Q3016" t="s">
        <v>8317</v>
      </c>
      <c r="R3016" t="s">
        <v>8357</v>
      </c>
      <c r="S3016" s="12">
        <f t="shared" si="190"/>
        <v>41920.123611111107</v>
      </c>
      <c r="T3016" s="12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8">
        <f t="shared" si="188"/>
        <v>104</v>
      </c>
      <c r="P3017" s="5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8">
        <f t="shared" si="188"/>
        <v>103</v>
      </c>
      <c r="P3018" s="57">
        <f t="shared" si="189"/>
        <v>242.28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8">
        <f t="shared" si="188"/>
        <v>106</v>
      </c>
      <c r="P3019" s="57">
        <f t="shared" si="189"/>
        <v>146.44999999999999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8">
        <f t="shared" si="188"/>
        <v>101</v>
      </c>
      <c r="P3020" s="57">
        <f t="shared" si="189"/>
        <v>103.18</v>
      </c>
      <c r="Q3020" t="s">
        <v>8317</v>
      </c>
      <c r="R3020" t="s">
        <v>8357</v>
      </c>
      <c r="S3020" s="12">
        <f t="shared" si="190"/>
        <v>42163.298333333332</v>
      </c>
      <c r="T3020" s="12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8">
        <f t="shared" si="188"/>
        <v>122</v>
      </c>
      <c r="P3021" s="57">
        <f t="shared" si="189"/>
        <v>80.47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8">
        <f t="shared" si="188"/>
        <v>101</v>
      </c>
      <c r="P3022" s="57">
        <f t="shared" si="189"/>
        <v>234.67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8">
        <f t="shared" si="188"/>
        <v>117</v>
      </c>
      <c r="P3023" s="57">
        <f t="shared" si="189"/>
        <v>50.69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8">
        <f t="shared" si="188"/>
        <v>101</v>
      </c>
      <c r="P3024" s="57">
        <f t="shared" si="189"/>
        <v>162.70999999999998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8">
        <f t="shared" si="188"/>
        <v>103</v>
      </c>
      <c r="P3025" s="57">
        <f t="shared" si="189"/>
        <v>120.17</v>
      </c>
      <c r="Q3025" t="s">
        <v>8317</v>
      </c>
      <c r="R3025" t="s">
        <v>8357</v>
      </c>
      <c r="S3025" s="12">
        <f t="shared" si="190"/>
        <v>42121.675763888888</v>
      </c>
      <c r="T3025" s="12">
        <f t="shared" si="191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8">
        <f t="shared" si="188"/>
        <v>247</v>
      </c>
      <c r="P3026" s="57">
        <f t="shared" si="189"/>
        <v>67.7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8">
        <f t="shared" si="188"/>
        <v>303</v>
      </c>
      <c r="P3027" s="57">
        <f t="shared" si="189"/>
        <v>52.11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8">
        <f t="shared" si="188"/>
        <v>144</v>
      </c>
      <c r="P3028" s="5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8">
        <f t="shared" si="188"/>
        <v>132</v>
      </c>
      <c r="P3029" s="5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8">
        <f t="shared" si="188"/>
        <v>169</v>
      </c>
      <c r="P3030" s="57">
        <f t="shared" si="189"/>
        <v>84.86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8">
        <f t="shared" si="188"/>
        <v>110</v>
      </c>
      <c r="P3031" s="57">
        <f t="shared" si="189"/>
        <v>94.550000000000011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8">
        <f t="shared" si="188"/>
        <v>107</v>
      </c>
      <c r="P3032" s="57">
        <f t="shared" si="189"/>
        <v>45.54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8">
        <f t="shared" si="188"/>
        <v>100</v>
      </c>
      <c r="P3033" s="57">
        <f t="shared" si="189"/>
        <v>51.73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8">
        <f t="shared" si="188"/>
        <v>128</v>
      </c>
      <c r="P3034" s="5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8">
        <f t="shared" si="188"/>
        <v>147</v>
      </c>
      <c r="P3035" s="57">
        <f t="shared" si="189"/>
        <v>191.14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8">
        <f t="shared" si="188"/>
        <v>113</v>
      </c>
      <c r="P3036" s="57">
        <f t="shared" si="189"/>
        <v>89.320000000000007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8">
        <f t="shared" si="188"/>
        <v>109</v>
      </c>
      <c r="P3037" s="57">
        <f t="shared" si="189"/>
        <v>88.59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8">
        <f t="shared" si="188"/>
        <v>127</v>
      </c>
      <c r="P3038" s="57">
        <f t="shared" si="189"/>
        <v>96.31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8">
        <f t="shared" si="188"/>
        <v>214</v>
      </c>
      <c r="P3039" s="57">
        <f t="shared" si="189"/>
        <v>33.32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8">
        <f t="shared" si="188"/>
        <v>101</v>
      </c>
      <c r="P3040" s="57">
        <f t="shared" si="189"/>
        <v>37.229999999999997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8">
        <f t="shared" si="188"/>
        <v>109</v>
      </c>
      <c r="P3041" s="57">
        <f t="shared" si="189"/>
        <v>92.14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8">
        <f t="shared" si="188"/>
        <v>108</v>
      </c>
      <c r="P3042" s="57">
        <f t="shared" si="189"/>
        <v>76.790000000000006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8">
        <f t="shared" si="188"/>
        <v>111</v>
      </c>
      <c r="P3043" s="57">
        <f t="shared" si="189"/>
        <v>96.53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8">
        <f t="shared" si="188"/>
        <v>128</v>
      </c>
      <c r="P3044" s="57">
        <f t="shared" si="189"/>
        <v>51.9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8">
        <f t="shared" si="188"/>
        <v>111</v>
      </c>
      <c r="P3045" s="57">
        <f t="shared" si="189"/>
        <v>128.91999999999999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8">
        <f t="shared" si="188"/>
        <v>110</v>
      </c>
      <c r="P3046" s="57">
        <f t="shared" si="189"/>
        <v>84.11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8">
        <f t="shared" si="188"/>
        <v>133</v>
      </c>
      <c r="P3047" s="57">
        <f t="shared" si="189"/>
        <v>82.95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8">
        <f t="shared" si="188"/>
        <v>191</v>
      </c>
      <c r="P3048" s="57">
        <f t="shared" si="189"/>
        <v>259.95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8">
        <f t="shared" si="188"/>
        <v>149</v>
      </c>
      <c r="P3049" s="5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8">
        <f t="shared" si="188"/>
        <v>167</v>
      </c>
      <c r="P3050" s="57">
        <f t="shared" si="189"/>
        <v>177.03</v>
      </c>
      <c r="Q3050" t="s">
        <v>8317</v>
      </c>
      <c r="R3050" t="s">
        <v>8357</v>
      </c>
      <c r="S3050" s="12">
        <f t="shared" si="190"/>
        <v>41975.901180555556</v>
      </c>
      <c r="T3050" s="12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8">
        <f t="shared" si="188"/>
        <v>107</v>
      </c>
      <c r="P3051" s="57">
        <f t="shared" si="189"/>
        <v>74.08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8">
        <f t="shared" si="188"/>
        <v>106</v>
      </c>
      <c r="P3052" s="57">
        <f t="shared" si="189"/>
        <v>70.67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8">
        <f t="shared" si="188"/>
        <v>24</v>
      </c>
      <c r="P3053" s="57">
        <f t="shared" si="189"/>
        <v>23.630000000000003</v>
      </c>
      <c r="Q3053" t="s">
        <v>8317</v>
      </c>
      <c r="R3053" t="s">
        <v>8357</v>
      </c>
      <c r="S3053" s="12">
        <f t="shared" si="190"/>
        <v>42744.416030092594</v>
      </c>
      <c r="T3053" s="12">
        <f t="shared" si="191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8">
        <f t="shared" si="188"/>
        <v>1</v>
      </c>
      <c r="P3054" s="5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8">
        <f t="shared" si="188"/>
        <v>1</v>
      </c>
      <c r="P3055" s="57">
        <f t="shared" si="189"/>
        <v>13.34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8">
        <f t="shared" si="188"/>
        <v>0</v>
      </c>
      <c r="P3056" s="5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8">
        <f t="shared" si="188"/>
        <v>1</v>
      </c>
      <c r="P3057" s="5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8">
        <f t="shared" si="188"/>
        <v>0</v>
      </c>
      <c r="P3058" s="5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8">
        <f t="shared" si="188"/>
        <v>0</v>
      </c>
      <c r="P3059" s="5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8">
        <f t="shared" si="188"/>
        <v>1</v>
      </c>
      <c r="P3060" s="5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8">
        <f t="shared" si="188"/>
        <v>4</v>
      </c>
      <c r="P3061" s="5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8">
        <f t="shared" si="188"/>
        <v>1</v>
      </c>
      <c r="P3062" s="57">
        <f t="shared" si="189"/>
        <v>55.839999999999996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8">
        <f t="shared" si="188"/>
        <v>0</v>
      </c>
      <c r="P3063" s="5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8">
        <f t="shared" si="188"/>
        <v>67</v>
      </c>
      <c r="P3064" s="57">
        <f t="shared" si="189"/>
        <v>99.77000000000001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8">
        <f t="shared" si="188"/>
        <v>20</v>
      </c>
      <c r="P3065" s="57">
        <f t="shared" si="189"/>
        <v>25.53</v>
      </c>
      <c r="Q3065" t="s">
        <v>8317</v>
      </c>
      <c r="R3065" t="s">
        <v>8357</v>
      </c>
      <c r="S3065" s="12">
        <f t="shared" si="190"/>
        <v>42630.922893518524</v>
      </c>
      <c r="T3065" s="12">
        <f t="shared" si="191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8">
        <f t="shared" si="188"/>
        <v>12</v>
      </c>
      <c r="P3066" s="57">
        <f t="shared" si="189"/>
        <v>117.66000000000001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8">
        <f t="shared" si="188"/>
        <v>1</v>
      </c>
      <c r="P3067" s="5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8">
        <f t="shared" si="188"/>
        <v>12</v>
      </c>
      <c r="P3068" s="57">
        <f t="shared" si="189"/>
        <v>2796.67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8">
        <f t="shared" si="188"/>
        <v>3</v>
      </c>
      <c r="P3069" s="5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8">
        <f t="shared" si="188"/>
        <v>1</v>
      </c>
      <c r="P3070" s="5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8">
        <f t="shared" si="188"/>
        <v>15</v>
      </c>
      <c r="P3071" s="57">
        <f t="shared" si="189"/>
        <v>20.150000000000002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8">
        <f t="shared" si="188"/>
        <v>4</v>
      </c>
      <c r="P3072" s="57">
        <f t="shared" si="189"/>
        <v>20.880000000000003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8">
        <f t="shared" si="188"/>
        <v>60</v>
      </c>
      <c r="P3073" s="57">
        <f t="shared" si="189"/>
        <v>61.309999999999995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8">
        <f t="shared" si="188"/>
        <v>1</v>
      </c>
      <c r="P3074" s="5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8">
        <f t="shared" ref="O3075:O3138" si="192">ROUNDUP((E3075/D3075)*100,0)</f>
        <v>1</v>
      </c>
      <c r="P3075" s="57">
        <f t="shared" si="189"/>
        <v>92.15</v>
      </c>
      <c r="Q3075" t="s">
        <v>8317</v>
      </c>
      <c r="R3075" t="s">
        <v>8357</v>
      </c>
      <c r="S3075" s="12">
        <f t="shared" si="190"/>
        <v>42111.684027777781</v>
      </c>
      <c r="T3075" s="12">
        <f t="shared" si="191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8">
        <f t="shared" si="192"/>
        <v>1</v>
      </c>
      <c r="P3076" s="57">
        <f t="shared" ref="P3076:P3139" si="193">ROUNDUP(E3076/L3076,2)</f>
        <v>7.34</v>
      </c>
      <c r="Q3076" t="s">
        <v>8317</v>
      </c>
      <c r="R3076" t="s">
        <v>8357</v>
      </c>
      <c r="S3076" s="12">
        <f t="shared" ref="S3076:S3139" si="194">(J3076/86400)+25569</f>
        <v>42409.571284722224</v>
      </c>
      <c r="T3076" s="12">
        <f t="shared" ref="T3076:T3139" si="195">(I3076/86400)+25569</f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8">
        <f t="shared" si="192"/>
        <v>9</v>
      </c>
      <c r="P3077" s="57">
        <f t="shared" si="193"/>
        <v>64.8</v>
      </c>
      <c r="Q3077" t="s">
        <v>8317</v>
      </c>
      <c r="R3077" t="s">
        <v>8357</v>
      </c>
      <c r="S3077" s="12">
        <f t="shared" si="194"/>
        <v>42551.102314814816</v>
      </c>
      <c r="T3077" s="12">
        <f t="shared" si="195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8">
        <f t="shared" si="192"/>
        <v>16</v>
      </c>
      <c r="P3078" s="5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8">
        <f t="shared" si="192"/>
        <v>1</v>
      </c>
      <c r="P3079" s="5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8">
        <f t="shared" si="192"/>
        <v>1</v>
      </c>
      <c r="P3080" s="57">
        <f t="shared" si="193"/>
        <v>23.67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8">
        <f t="shared" si="192"/>
        <v>1</v>
      </c>
      <c r="P3081" s="57">
        <f t="shared" si="193"/>
        <v>415.78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8">
        <f t="shared" si="192"/>
        <v>1</v>
      </c>
      <c r="P3082" s="57">
        <f t="shared" si="193"/>
        <v>53.72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8">
        <f t="shared" si="192"/>
        <v>1</v>
      </c>
      <c r="P3083" s="5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8">
        <f t="shared" si="192"/>
        <v>0</v>
      </c>
      <c r="P3084" s="5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8">
        <f t="shared" si="192"/>
        <v>1</v>
      </c>
      <c r="P3085" s="57">
        <f t="shared" si="193"/>
        <v>18.670000000000002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8">
        <f t="shared" si="192"/>
        <v>12</v>
      </c>
      <c r="P3086" s="57">
        <f t="shared" si="193"/>
        <v>78.34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8">
        <f t="shared" si="192"/>
        <v>3</v>
      </c>
      <c r="P3087" s="57">
        <f t="shared" si="193"/>
        <v>67.78</v>
      </c>
      <c r="Q3087" t="s">
        <v>8317</v>
      </c>
      <c r="R3087" t="s">
        <v>8357</v>
      </c>
      <c r="S3087" s="12">
        <f t="shared" si="194"/>
        <v>42246.883784722224</v>
      </c>
      <c r="T3087" s="12">
        <f t="shared" si="195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8">
        <f t="shared" si="192"/>
        <v>1</v>
      </c>
      <c r="P3088" s="57">
        <f t="shared" si="193"/>
        <v>16.670000000000002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8">
        <f t="shared" si="192"/>
        <v>1</v>
      </c>
      <c r="P3089" s="5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8">
        <f t="shared" si="192"/>
        <v>1</v>
      </c>
      <c r="P3090" s="5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8">
        <f t="shared" si="192"/>
        <v>24</v>
      </c>
      <c r="P3091" s="57">
        <f t="shared" si="193"/>
        <v>130.09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8">
        <f t="shared" si="192"/>
        <v>6</v>
      </c>
      <c r="P3092" s="57">
        <f t="shared" si="193"/>
        <v>1270.23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8">
        <f t="shared" si="192"/>
        <v>16</v>
      </c>
      <c r="P3093" s="57">
        <f t="shared" si="193"/>
        <v>88.45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8">
        <f t="shared" si="192"/>
        <v>2</v>
      </c>
      <c r="P3094" s="57">
        <f t="shared" si="193"/>
        <v>56.35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8">
        <f t="shared" si="192"/>
        <v>23</v>
      </c>
      <c r="P3095" s="57">
        <f t="shared" si="193"/>
        <v>53.53</v>
      </c>
      <c r="Q3095" t="s">
        <v>8317</v>
      </c>
      <c r="R3095" t="s">
        <v>8357</v>
      </c>
      <c r="S3095" s="12">
        <f t="shared" si="194"/>
        <v>41760.909039351856</v>
      </c>
      <c r="T3095" s="12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8">
        <f t="shared" si="192"/>
        <v>1</v>
      </c>
      <c r="P3096" s="5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8">
        <f t="shared" si="192"/>
        <v>1</v>
      </c>
      <c r="P3097" s="5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8">
        <f t="shared" si="192"/>
        <v>4</v>
      </c>
      <c r="P3098" s="57">
        <f t="shared" si="193"/>
        <v>56.79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8">
        <f t="shared" si="192"/>
        <v>18</v>
      </c>
      <c r="P3099" s="57">
        <f t="shared" si="193"/>
        <v>40.839999999999996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8">
        <f t="shared" si="192"/>
        <v>4</v>
      </c>
      <c r="P3100" s="57">
        <f t="shared" si="193"/>
        <v>65.12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8">
        <f t="shared" si="192"/>
        <v>14</v>
      </c>
      <c r="P3101" s="5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8">
        <f t="shared" si="192"/>
        <v>16</v>
      </c>
      <c r="P3102" s="57">
        <f t="shared" si="193"/>
        <v>140.54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8">
        <f t="shared" si="192"/>
        <v>12</v>
      </c>
      <c r="P3103" s="5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8">
        <f t="shared" si="192"/>
        <v>40</v>
      </c>
      <c r="P3104" s="57">
        <f t="shared" si="193"/>
        <v>69.540000000000006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8">
        <f t="shared" si="192"/>
        <v>1</v>
      </c>
      <c r="P3105" s="5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8">
        <f t="shared" si="192"/>
        <v>30</v>
      </c>
      <c r="P3106" s="5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8">
        <f t="shared" si="192"/>
        <v>43</v>
      </c>
      <c r="P3107" s="57">
        <f t="shared" si="193"/>
        <v>79.88000000000001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8">
        <f t="shared" si="192"/>
        <v>5</v>
      </c>
      <c r="P3108" s="57">
        <f t="shared" si="193"/>
        <v>10.25</v>
      </c>
      <c r="Q3108" t="s">
        <v>8317</v>
      </c>
      <c r="R3108" t="s">
        <v>8357</v>
      </c>
      <c r="S3108" s="12">
        <f t="shared" si="194"/>
        <v>42241.429120370369</v>
      </c>
      <c r="T3108" s="12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8">
        <f t="shared" si="192"/>
        <v>20</v>
      </c>
      <c r="P3109" s="57">
        <f t="shared" si="193"/>
        <v>272.58999999999997</v>
      </c>
      <c r="Q3109" t="s">
        <v>8317</v>
      </c>
      <c r="R3109" t="s">
        <v>8357</v>
      </c>
      <c r="S3109" s="12">
        <f t="shared" si="194"/>
        <v>42128.814247685186</v>
      </c>
      <c r="T3109" s="12">
        <f t="shared" si="195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8">
        <f t="shared" si="192"/>
        <v>1</v>
      </c>
      <c r="P3110" s="5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8">
        <f t="shared" si="192"/>
        <v>26</v>
      </c>
      <c r="P3111" s="57">
        <f t="shared" si="193"/>
        <v>58.19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8">
        <f t="shared" si="192"/>
        <v>1</v>
      </c>
      <c r="P3112" s="5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8">
        <f t="shared" si="192"/>
        <v>27</v>
      </c>
      <c r="P3113" s="57">
        <f t="shared" si="193"/>
        <v>70.11</v>
      </c>
      <c r="Q3113" t="s">
        <v>8317</v>
      </c>
      <c r="R3113" t="s">
        <v>8357</v>
      </c>
      <c r="S3113" s="12">
        <f t="shared" si="194"/>
        <v>41885.595138888893</v>
      </c>
      <c r="T3113" s="12">
        <f t="shared" si="195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8">
        <f t="shared" si="192"/>
        <v>5</v>
      </c>
      <c r="P3114" s="57">
        <f t="shared" si="193"/>
        <v>57.89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8">
        <f t="shared" si="192"/>
        <v>5</v>
      </c>
      <c r="P3115" s="57">
        <f t="shared" si="193"/>
        <v>125.28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8">
        <f t="shared" si="192"/>
        <v>0</v>
      </c>
      <c r="P3116" s="5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8">
        <f t="shared" si="192"/>
        <v>3</v>
      </c>
      <c r="P3117" s="5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8">
        <f t="shared" si="192"/>
        <v>58</v>
      </c>
      <c r="P3118" s="5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8">
        <f t="shared" si="192"/>
        <v>1</v>
      </c>
      <c r="P3119" s="57">
        <f t="shared" si="193"/>
        <v>1</v>
      </c>
      <c r="Q3119" t="s">
        <v>8317</v>
      </c>
      <c r="R3119" t="s">
        <v>8357</v>
      </c>
      <c r="S3119" s="12">
        <f t="shared" si="194"/>
        <v>42509.374537037038</v>
      </c>
      <c r="T3119" s="12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8">
        <f t="shared" si="192"/>
        <v>1</v>
      </c>
      <c r="P3120" s="5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8">
        <f t="shared" si="192"/>
        <v>1</v>
      </c>
      <c r="P3121" s="5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8">
        <f t="shared" si="192"/>
        <v>1</v>
      </c>
      <c r="P3122" s="57">
        <f t="shared" si="193"/>
        <v>12.8</v>
      </c>
      <c r="Q3122" t="s">
        <v>8317</v>
      </c>
      <c r="R3122" t="s">
        <v>8357</v>
      </c>
      <c r="S3122" s="12">
        <f t="shared" si="194"/>
        <v>42435.942083333328</v>
      </c>
      <c r="T3122" s="12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8">
        <f t="shared" si="192"/>
        <v>1</v>
      </c>
      <c r="P3123" s="5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8">
        <f t="shared" si="192"/>
        <v>59</v>
      </c>
      <c r="P3124" s="5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8">
        <f t="shared" si="192"/>
        <v>69</v>
      </c>
      <c r="P3125" s="57">
        <f t="shared" si="193"/>
        <v>244.81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8">
        <f t="shared" si="192"/>
        <v>1</v>
      </c>
      <c r="P3126" s="5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8">
        <f t="shared" si="192"/>
        <v>0</v>
      </c>
      <c r="P3127" s="5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8">
        <f t="shared" si="192"/>
        <v>5</v>
      </c>
      <c r="P3128" s="57">
        <f t="shared" si="193"/>
        <v>61.18</v>
      </c>
      <c r="Q3128" t="s">
        <v>8317</v>
      </c>
      <c r="R3128" t="s">
        <v>8357</v>
      </c>
      <c r="S3128" s="12">
        <f t="shared" si="194"/>
        <v>42427.018078703702</v>
      </c>
      <c r="T3128" s="12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8">
        <f t="shared" si="192"/>
        <v>0</v>
      </c>
      <c r="P3129" s="5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8">
        <f t="shared" si="192"/>
        <v>109</v>
      </c>
      <c r="P3130" s="57">
        <f t="shared" si="193"/>
        <v>139.23999999999998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8">
        <f t="shared" si="192"/>
        <v>1</v>
      </c>
      <c r="P3131" s="5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8">
        <f t="shared" si="192"/>
        <v>4</v>
      </c>
      <c r="P3132" s="5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8">
        <f t="shared" si="192"/>
        <v>16</v>
      </c>
      <c r="P3133" s="5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8">
        <f t="shared" si="192"/>
        <v>1</v>
      </c>
      <c r="P3134" s="5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8">
        <f t="shared" si="192"/>
        <v>108</v>
      </c>
      <c r="P3135" s="5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8">
        <f t="shared" si="192"/>
        <v>23</v>
      </c>
      <c r="P3136" s="57">
        <f t="shared" si="193"/>
        <v>18.75</v>
      </c>
      <c r="Q3136" t="s">
        <v>8317</v>
      </c>
      <c r="R3136" t="s">
        <v>8318</v>
      </c>
      <c r="S3136" s="12">
        <f t="shared" si="194"/>
        <v>42800.720127314809</v>
      </c>
      <c r="T3136" s="12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8">
        <f t="shared" si="192"/>
        <v>21</v>
      </c>
      <c r="P3137" s="57">
        <f t="shared" si="193"/>
        <v>23.150000000000002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8">
        <f t="shared" si="192"/>
        <v>128</v>
      </c>
      <c r="P3138" s="57">
        <f t="shared" si="193"/>
        <v>29.05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8">
        <f t="shared" ref="O3139:O3202" si="196">ROUNDUP((E3139/D3139)*100,0)</f>
        <v>4</v>
      </c>
      <c r="P3139" s="57">
        <f t="shared" si="193"/>
        <v>50</v>
      </c>
      <c r="Q3139" t="s">
        <v>8317</v>
      </c>
      <c r="R3139" t="s">
        <v>8318</v>
      </c>
      <c r="S3139" s="12">
        <f t="shared" si="194"/>
        <v>42807.885057870371</v>
      </c>
      <c r="T3139" s="12">
        <f t="shared" si="195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8">
        <f t="shared" si="196"/>
        <v>0</v>
      </c>
      <c r="P3140" s="57" t="e">
        <f t="shared" ref="P3140:P3203" si="197">ROUNDUP(E3140/L3140,2)</f>
        <v>#DIV/0!</v>
      </c>
      <c r="Q3140" t="s">
        <v>8317</v>
      </c>
      <c r="R3140" t="s">
        <v>8318</v>
      </c>
      <c r="S3140" s="12">
        <f t="shared" ref="S3140:S3203" si="198">(J3140/86400)+25569</f>
        <v>42809.645914351851</v>
      </c>
      <c r="T3140" s="12">
        <f t="shared" ref="T3140:T3203" si="199">(I3140/86400)+25569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8">
        <f t="shared" si="196"/>
        <v>6</v>
      </c>
      <c r="P3141" s="5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8">
        <f t="shared" si="196"/>
        <v>1</v>
      </c>
      <c r="P3142" s="5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8">
        <f t="shared" si="196"/>
        <v>52</v>
      </c>
      <c r="P3143" s="5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8">
        <f t="shared" si="196"/>
        <v>2</v>
      </c>
      <c r="P3144" s="5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8">
        <f t="shared" si="196"/>
        <v>0</v>
      </c>
      <c r="P3145" s="5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8">
        <f t="shared" si="196"/>
        <v>76</v>
      </c>
      <c r="P3146" s="57">
        <f t="shared" si="197"/>
        <v>251.34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8">
        <f t="shared" si="196"/>
        <v>0</v>
      </c>
      <c r="P3147" s="5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8">
        <f t="shared" si="196"/>
        <v>11</v>
      </c>
      <c r="P3148" s="5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8">
        <f t="shared" si="196"/>
        <v>118</v>
      </c>
      <c r="P3149" s="57">
        <f t="shared" si="197"/>
        <v>110.36</v>
      </c>
      <c r="Q3149" t="s">
        <v>8317</v>
      </c>
      <c r="R3149" t="s">
        <v>8318</v>
      </c>
      <c r="S3149" s="12">
        <f t="shared" si="198"/>
        <v>41909.96938657407</v>
      </c>
      <c r="T3149" s="12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8">
        <f t="shared" si="196"/>
        <v>132</v>
      </c>
      <c r="P3150" s="57">
        <f t="shared" si="197"/>
        <v>41.43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8">
        <f t="shared" si="196"/>
        <v>104</v>
      </c>
      <c r="P3151" s="5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8">
        <f t="shared" si="196"/>
        <v>101</v>
      </c>
      <c r="P3152" s="57">
        <f t="shared" si="197"/>
        <v>34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8">
        <f t="shared" si="196"/>
        <v>101</v>
      </c>
      <c r="P3153" s="57">
        <f t="shared" si="197"/>
        <v>103.36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8">
        <f t="shared" si="196"/>
        <v>106</v>
      </c>
      <c r="P3154" s="57">
        <f t="shared" si="197"/>
        <v>34.799999999999997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8">
        <f t="shared" si="196"/>
        <v>336</v>
      </c>
      <c r="P3155" s="57">
        <f t="shared" si="197"/>
        <v>41.78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8">
        <f t="shared" si="196"/>
        <v>113</v>
      </c>
      <c r="P3156" s="57">
        <f t="shared" si="197"/>
        <v>64.27000000000001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8">
        <f t="shared" si="196"/>
        <v>189</v>
      </c>
      <c r="P3157" s="57">
        <f t="shared" si="197"/>
        <v>31.21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8">
        <f t="shared" si="196"/>
        <v>102</v>
      </c>
      <c r="P3158" s="57">
        <f t="shared" si="197"/>
        <v>62.93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8">
        <f t="shared" si="196"/>
        <v>101</v>
      </c>
      <c r="P3159" s="57">
        <f t="shared" si="197"/>
        <v>98.54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8">
        <f t="shared" si="196"/>
        <v>114</v>
      </c>
      <c r="P3160" s="57">
        <f t="shared" si="197"/>
        <v>82.61</v>
      </c>
      <c r="Q3160" t="s">
        <v>8317</v>
      </c>
      <c r="R3160" t="s">
        <v>8318</v>
      </c>
      <c r="S3160" s="12">
        <f t="shared" si="198"/>
        <v>41447.839722222227</v>
      </c>
      <c r="T3160" s="12">
        <f t="shared" si="1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8">
        <f t="shared" si="196"/>
        <v>134</v>
      </c>
      <c r="P3161" s="57">
        <f t="shared" si="197"/>
        <v>38.51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8">
        <f t="shared" si="196"/>
        <v>102</v>
      </c>
      <c r="P3162" s="57">
        <f t="shared" si="197"/>
        <v>80.160000000000011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8">
        <f t="shared" si="196"/>
        <v>106</v>
      </c>
      <c r="P3163" s="57">
        <f t="shared" si="197"/>
        <v>28.41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8">
        <f t="shared" si="196"/>
        <v>128</v>
      </c>
      <c r="P3164" s="57">
        <f t="shared" si="197"/>
        <v>80.740000000000009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8">
        <f t="shared" si="196"/>
        <v>112</v>
      </c>
      <c r="P3165" s="57">
        <f t="shared" si="197"/>
        <v>200.7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8">
        <f t="shared" si="196"/>
        <v>107</v>
      </c>
      <c r="P3166" s="57">
        <f t="shared" si="197"/>
        <v>37.6</v>
      </c>
      <c r="Q3166" t="s">
        <v>8317</v>
      </c>
      <c r="R3166" t="s">
        <v>8318</v>
      </c>
      <c r="S3166" s="12">
        <f t="shared" si="198"/>
        <v>41766.805729166663</v>
      </c>
      <c r="T3166" s="12">
        <f t="shared" si="1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8">
        <f t="shared" si="196"/>
        <v>163</v>
      </c>
      <c r="P3167" s="57">
        <f t="shared" si="197"/>
        <v>58.1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8">
        <f t="shared" si="196"/>
        <v>161</v>
      </c>
      <c r="P3168" s="57">
        <f t="shared" si="197"/>
        <v>60.309999999999995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8">
        <f t="shared" si="196"/>
        <v>117</v>
      </c>
      <c r="P3169" s="57">
        <f t="shared" si="197"/>
        <v>63.37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8">
        <f t="shared" si="196"/>
        <v>125</v>
      </c>
      <c r="P3170" s="57">
        <f t="shared" si="197"/>
        <v>50.91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8">
        <f t="shared" si="196"/>
        <v>104</v>
      </c>
      <c r="P3171" s="5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8">
        <f t="shared" si="196"/>
        <v>113</v>
      </c>
      <c r="P3172" s="57">
        <f t="shared" si="197"/>
        <v>31.62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8">
        <f t="shared" si="196"/>
        <v>109</v>
      </c>
      <c r="P3173" s="57">
        <f t="shared" si="197"/>
        <v>65.11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8">
        <f t="shared" si="196"/>
        <v>115</v>
      </c>
      <c r="P3174" s="57">
        <f t="shared" si="197"/>
        <v>79.320000000000007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8">
        <f t="shared" si="196"/>
        <v>103</v>
      </c>
      <c r="P3175" s="57">
        <f t="shared" si="197"/>
        <v>139.19</v>
      </c>
      <c r="Q3175" t="s">
        <v>8317</v>
      </c>
      <c r="R3175" t="s">
        <v>8318</v>
      </c>
      <c r="S3175" s="12">
        <f t="shared" si="198"/>
        <v>41878.878379629634</v>
      </c>
      <c r="T3175" s="12">
        <f t="shared" si="1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8">
        <f t="shared" si="196"/>
        <v>102</v>
      </c>
      <c r="P3176" s="57">
        <f t="shared" si="197"/>
        <v>131.91999999999999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8">
        <f t="shared" si="196"/>
        <v>110</v>
      </c>
      <c r="P3177" s="5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8">
        <f t="shared" si="196"/>
        <v>115</v>
      </c>
      <c r="P3178" s="57">
        <f t="shared" si="197"/>
        <v>39.68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8">
        <f t="shared" si="196"/>
        <v>118</v>
      </c>
      <c r="P3179" s="57">
        <f t="shared" si="197"/>
        <v>57.55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8">
        <f t="shared" si="196"/>
        <v>172</v>
      </c>
      <c r="P3180" s="57">
        <f t="shared" si="197"/>
        <v>33.03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8">
        <f t="shared" si="196"/>
        <v>115</v>
      </c>
      <c r="P3181" s="57">
        <f t="shared" si="197"/>
        <v>77.34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8">
        <f t="shared" si="196"/>
        <v>120</v>
      </c>
      <c r="P3182" s="57">
        <f t="shared" si="197"/>
        <v>31.94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8">
        <f t="shared" si="196"/>
        <v>109</v>
      </c>
      <c r="P3183" s="57">
        <f t="shared" si="197"/>
        <v>36.339999999999996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8">
        <f t="shared" si="196"/>
        <v>101</v>
      </c>
      <c r="P3184" s="57">
        <f t="shared" si="197"/>
        <v>46.769999999999996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8">
        <f t="shared" si="196"/>
        <v>109</v>
      </c>
      <c r="P3185" s="57">
        <f t="shared" si="197"/>
        <v>40.08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8">
        <f t="shared" si="196"/>
        <v>108</v>
      </c>
      <c r="P3186" s="57">
        <f t="shared" si="197"/>
        <v>100.22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8">
        <f t="shared" si="196"/>
        <v>100</v>
      </c>
      <c r="P3187" s="57">
        <f t="shared" si="197"/>
        <v>41.669999999999995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8">
        <f t="shared" si="196"/>
        <v>103</v>
      </c>
      <c r="P3188" s="57">
        <f t="shared" si="197"/>
        <v>46.72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8">
        <f t="shared" si="196"/>
        <v>117</v>
      </c>
      <c r="P3189" s="57">
        <f t="shared" si="197"/>
        <v>71.5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8">
        <f t="shared" si="196"/>
        <v>65</v>
      </c>
      <c r="P3190" s="57">
        <f t="shared" si="197"/>
        <v>14.45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8">
        <f t="shared" si="196"/>
        <v>13</v>
      </c>
      <c r="P3191" s="57">
        <f t="shared" si="197"/>
        <v>356.84999999999997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8">
        <f t="shared" si="196"/>
        <v>0</v>
      </c>
      <c r="P3192" s="5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8">
        <f t="shared" si="196"/>
        <v>5</v>
      </c>
      <c r="P3193" s="5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8">
        <f t="shared" si="196"/>
        <v>2</v>
      </c>
      <c r="P3194" s="5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8">
        <f t="shared" si="196"/>
        <v>12</v>
      </c>
      <c r="P3195" s="57">
        <f t="shared" si="197"/>
        <v>24.46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8">
        <f t="shared" si="196"/>
        <v>0</v>
      </c>
      <c r="P3196" s="5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8">
        <f t="shared" si="196"/>
        <v>60</v>
      </c>
      <c r="P3197" s="57">
        <f t="shared" si="197"/>
        <v>53.08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8">
        <f t="shared" si="196"/>
        <v>1</v>
      </c>
      <c r="P3198" s="5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8">
        <f t="shared" si="196"/>
        <v>12</v>
      </c>
      <c r="P3199" s="5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8">
        <f t="shared" si="196"/>
        <v>1</v>
      </c>
      <c r="P3200" s="57">
        <f t="shared" si="197"/>
        <v>36.669999999999995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8">
        <f t="shared" si="196"/>
        <v>53</v>
      </c>
      <c r="P3201" s="57">
        <f t="shared" si="197"/>
        <v>49.21</v>
      </c>
      <c r="Q3201" t="s">
        <v>8317</v>
      </c>
      <c r="R3201" t="s">
        <v>8359</v>
      </c>
      <c r="S3201" s="12">
        <f t="shared" si="198"/>
        <v>41858.761782407411</v>
      </c>
      <c r="T3201" s="12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8">
        <f t="shared" si="196"/>
        <v>1</v>
      </c>
      <c r="P3202" s="5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8">
        <f t="shared" ref="O3203:O3266" si="200">ROUNDUP((E3203/D3203)*100,0)</f>
        <v>2</v>
      </c>
      <c r="P3203" s="57">
        <f t="shared" si="197"/>
        <v>12.5</v>
      </c>
      <c r="Q3203" t="s">
        <v>8317</v>
      </c>
      <c r="R3203" t="s">
        <v>8359</v>
      </c>
      <c r="S3203" s="12">
        <f t="shared" si="198"/>
        <v>41861.767094907409</v>
      </c>
      <c r="T3203" s="12">
        <f t="shared" si="199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8">
        <f t="shared" si="200"/>
        <v>55</v>
      </c>
      <c r="P3204" s="57">
        <f t="shared" ref="P3204:P3267" si="201">ROUNDUP(E3204/L3204,2)</f>
        <v>109.04</v>
      </c>
      <c r="Q3204" t="s">
        <v>8317</v>
      </c>
      <c r="R3204" t="s">
        <v>8359</v>
      </c>
      <c r="S3204" s="12">
        <f t="shared" ref="S3204:S3267" si="202">(J3204/86400)+25569</f>
        <v>42293.853541666671</v>
      </c>
      <c r="T3204" s="12">
        <f t="shared" ref="T3204:T3267" si="203">(I3204/86400)+25569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8">
        <f t="shared" si="200"/>
        <v>25</v>
      </c>
      <c r="P3205" s="57">
        <f t="shared" si="201"/>
        <v>41.669999999999995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8">
        <f t="shared" si="200"/>
        <v>0</v>
      </c>
      <c r="P3206" s="5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8">
        <f t="shared" si="200"/>
        <v>4</v>
      </c>
      <c r="P3207" s="5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8">
        <f t="shared" si="200"/>
        <v>0</v>
      </c>
      <c r="P3208" s="5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8">
        <f t="shared" si="200"/>
        <v>47</v>
      </c>
      <c r="P3209" s="57">
        <f t="shared" si="201"/>
        <v>70.84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8">
        <f t="shared" si="200"/>
        <v>104</v>
      </c>
      <c r="P3210" s="57">
        <f t="shared" si="201"/>
        <v>63.11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8">
        <f t="shared" si="200"/>
        <v>120</v>
      </c>
      <c r="P3211" s="57">
        <f t="shared" si="201"/>
        <v>50.16</v>
      </c>
      <c r="Q3211" t="s">
        <v>8317</v>
      </c>
      <c r="R3211" t="s">
        <v>8318</v>
      </c>
      <c r="S3211" s="12">
        <f t="shared" si="202"/>
        <v>41778.637245370366</v>
      </c>
      <c r="T3211" s="12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8">
        <f t="shared" si="200"/>
        <v>126</v>
      </c>
      <c r="P3212" s="57">
        <f t="shared" si="201"/>
        <v>62.89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8">
        <f t="shared" si="200"/>
        <v>120</v>
      </c>
      <c r="P3213" s="57">
        <f t="shared" si="201"/>
        <v>85.54</v>
      </c>
      <c r="Q3213" t="s">
        <v>8317</v>
      </c>
      <c r="R3213" t="s">
        <v>8318</v>
      </c>
      <c r="S3213" s="12">
        <f t="shared" si="202"/>
        <v>41834.58657407407</v>
      </c>
      <c r="T3213" s="12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8">
        <f t="shared" si="200"/>
        <v>127</v>
      </c>
      <c r="P3214" s="57">
        <f t="shared" si="201"/>
        <v>53.73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8">
        <f t="shared" si="200"/>
        <v>101</v>
      </c>
      <c r="P3215" s="57">
        <f t="shared" si="201"/>
        <v>127.81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8">
        <f t="shared" si="200"/>
        <v>103</v>
      </c>
      <c r="P3216" s="57">
        <f t="shared" si="201"/>
        <v>106.58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8">
        <f t="shared" si="200"/>
        <v>101</v>
      </c>
      <c r="P3217" s="57">
        <f t="shared" si="201"/>
        <v>262.12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8">
        <f t="shared" si="200"/>
        <v>101</v>
      </c>
      <c r="P3218" s="57">
        <f t="shared" si="201"/>
        <v>57.18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8">
        <f t="shared" si="200"/>
        <v>117</v>
      </c>
      <c r="P3219" s="57">
        <f t="shared" si="201"/>
        <v>50.21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8">
        <f t="shared" si="200"/>
        <v>103</v>
      </c>
      <c r="P3220" s="57">
        <f t="shared" si="201"/>
        <v>66.59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8">
        <f t="shared" si="200"/>
        <v>101</v>
      </c>
      <c r="P3221" s="57">
        <f t="shared" si="201"/>
        <v>168.26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8">
        <f t="shared" si="200"/>
        <v>101</v>
      </c>
      <c r="P3222" s="57">
        <f t="shared" si="201"/>
        <v>256.38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8">
        <f t="shared" si="200"/>
        <v>104</v>
      </c>
      <c r="P3223" s="57">
        <f t="shared" si="201"/>
        <v>36.619999999999997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8">
        <f t="shared" si="200"/>
        <v>125</v>
      </c>
      <c r="P3224" s="57">
        <f t="shared" si="201"/>
        <v>37.15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8">
        <f t="shared" si="200"/>
        <v>110</v>
      </c>
      <c r="P3225" s="57">
        <f t="shared" si="201"/>
        <v>45.879999999999995</v>
      </c>
      <c r="Q3225" t="s">
        <v>8317</v>
      </c>
      <c r="R3225" t="s">
        <v>8318</v>
      </c>
      <c r="S3225" s="12">
        <f t="shared" si="202"/>
        <v>42206.835370370369</v>
      </c>
      <c r="T3225" s="12">
        <f t="shared" si="203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8">
        <f t="shared" si="200"/>
        <v>103</v>
      </c>
      <c r="P3226" s="57">
        <f t="shared" si="201"/>
        <v>141.72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8">
        <f t="shared" si="200"/>
        <v>103</v>
      </c>
      <c r="P3227" s="57">
        <f t="shared" si="201"/>
        <v>52.489999999999995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8">
        <f t="shared" si="200"/>
        <v>105</v>
      </c>
      <c r="P3228" s="57">
        <f t="shared" si="201"/>
        <v>59.53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8">
        <f t="shared" si="200"/>
        <v>125</v>
      </c>
      <c r="P3229" s="5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8">
        <f t="shared" si="200"/>
        <v>103</v>
      </c>
      <c r="P3230" s="57">
        <f t="shared" si="201"/>
        <v>193.63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8">
        <f t="shared" si="200"/>
        <v>108</v>
      </c>
      <c r="P3231" s="57">
        <f t="shared" si="201"/>
        <v>106.80000000000001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8">
        <f t="shared" si="200"/>
        <v>110</v>
      </c>
      <c r="P3232" s="57">
        <f t="shared" si="201"/>
        <v>77.22</v>
      </c>
      <c r="Q3232" t="s">
        <v>8317</v>
      </c>
      <c r="R3232" t="s">
        <v>8318</v>
      </c>
      <c r="S3232" s="12">
        <f t="shared" si="202"/>
        <v>41898.168124999997</v>
      </c>
      <c r="T3232" s="12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8">
        <f t="shared" si="200"/>
        <v>161</v>
      </c>
      <c r="P3233" s="5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8">
        <f t="shared" si="200"/>
        <v>132</v>
      </c>
      <c r="P3234" s="57">
        <f t="shared" si="201"/>
        <v>50.47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8">
        <f t="shared" si="200"/>
        <v>119</v>
      </c>
      <c r="P3235" s="57">
        <f t="shared" si="201"/>
        <v>97.38000000000001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8">
        <f t="shared" si="200"/>
        <v>101</v>
      </c>
      <c r="P3236" s="57">
        <f t="shared" si="201"/>
        <v>34.919999999999995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8">
        <f t="shared" si="200"/>
        <v>104</v>
      </c>
      <c r="P3237" s="57">
        <f t="shared" si="201"/>
        <v>85.54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8">
        <f t="shared" si="200"/>
        <v>101</v>
      </c>
      <c r="P3238" s="57">
        <f t="shared" si="201"/>
        <v>182.91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8">
        <f t="shared" si="200"/>
        <v>101</v>
      </c>
      <c r="P3239" s="57">
        <f t="shared" si="201"/>
        <v>131.13999999999999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8">
        <f t="shared" si="200"/>
        <v>113</v>
      </c>
      <c r="P3240" s="57">
        <f t="shared" si="201"/>
        <v>39.82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8">
        <f t="shared" si="200"/>
        <v>106</v>
      </c>
      <c r="P3241" s="57">
        <f t="shared" si="201"/>
        <v>59.71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8">
        <f t="shared" si="200"/>
        <v>101</v>
      </c>
      <c r="P3242" s="57">
        <f t="shared" si="201"/>
        <v>88.740000000000009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8">
        <f t="shared" si="200"/>
        <v>116</v>
      </c>
      <c r="P3243" s="57">
        <f t="shared" si="201"/>
        <v>58.69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8">
        <f t="shared" si="200"/>
        <v>128</v>
      </c>
      <c r="P3244" s="57">
        <f t="shared" si="201"/>
        <v>69.570000000000007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8">
        <f t="shared" si="200"/>
        <v>103</v>
      </c>
      <c r="P3245" s="57">
        <f t="shared" si="201"/>
        <v>115.88000000000001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8">
        <f t="shared" si="200"/>
        <v>103</v>
      </c>
      <c r="P3246" s="57">
        <f t="shared" si="201"/>
        <v>23.87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8">
        <f t="shared" si="200"/>
        <v>105</v>
      </c>
      <c r="P3247" s="57">
        <f t="shared" si="201"/>
        <v>81.13000000000001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8">
        <f t="shared" si="200"/>
        <v>112</v>
      </c>
      <c r="P3248" s="57">
        <f t="shared" si="201"/>
        <v>57.629999999999995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8">
        <f t="shared" si="200"/>
        <v>106</v>
      </c>
      <c r="P3249" s="57">
        <f t="shared" si="201"/>
        <v>46.43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8">
        <f t="shared" si="200"/>
        <v>101</v>
      </c>
      <c r="P3250" s="57">
        <f t="shared" si="201"/>
        <v>60.48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8">
        <f t="shared" si="200"/>
        <v>105</v>
      </c>
      <c r="P3251" s="57">
        <f t="shared" si="201"/>
        <v>65.58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8">
        <f t="shared" si="200"/>
        <v>102</v>
      </c>
      <c r="P3252" s="57">
        <f t="shared" si="201"/>
        <v>119.2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8">
        <f t="shared" si="200"/>
        <v>111</v>
      </c>
      <c r="P3253" s="5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8">
        <f t="shared" si="200"/>
        <v>128</v>
      </c>
      <c r="P3254" s="5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8">
        <f t="shared" si="200"/>
        <v>102</v>
      </c>
      <c r="P3255" s="57">
        <f t="shared" si="201"/>
        <v>177.09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8">
        <f t="shared" si="200"/>
        <v>102</v>
      </c>
      <c r="P3256" s="57">
        <f t="shared" si="201"/>
        <v>70.78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8">
        <f t="shared" si="200"/>
        <v>175</v>
      </c>
      <c r="P3257" s="57">
        <f t="shared" si="201"/>
        <v>29.17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8">
        <f t="shared" si="200"/>
        <v>129</v>
      </c>
      <c r="P3258" s="57">
        <f t="shared" si="201"/>
        <v>72.77000000000001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8">
        <f t="shared" si="200"/>
        <v>107</v>
      </c>
      <c r="P3259" s="57">
        <f t="shared" si="201"/>
        <v>51.86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8">
        <f t="shared" si="200"/>
        <v>106</v>
      </c>
      <c r="P3260" s="5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8">
        <f t="shared" si="200"/>
        <v>107</v>
      </c>
      <c r="P3261" s="57">
        <f t="shared" si="201"/>
        <v>251.73999999999998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8">
        <f t="shared" si="200"/>
        <v>110</v>
      </c>
      <c r="P3262" s="57">
        <f t="shared" si="201"/>
        <v>74.83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8">
        <f t="shared" si="200"/>
        <v>101</v>
      </c>
      <c r="P3263" s="57">
        <f t="shared" si="201"/>
        <v>67.660000000000011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8">
        <f t="shared" si="200"/>
        <v>104</v>
      </c>
      <c r="P3264" s="57">
        <f t="shared" si="201"/>
        <v>93.820000000000007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8">
        <f t="shared" si="200"/>
        <v>113</v>
      </c>
      <c r="P3265" s="57">
        <f t="shared" si="201"/>
        <v>41.239999999999995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8">
        <f t="shared" si="200"/>
        <v>103</v>
      </c>
      <c r="P3266" s="57">
        <f t="shared" si="201"/>
        <v>52.559999999999995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8">
        <f t="shared" ref="O3267:O3330" si="204">ROUNDUP((E3267/D3267)*100,0)</f>
        <v>164</v>
      </c>
      <c r="P3267" s="57">
        <f t="shared" si="201"/>
        <v>70.290000000000006</v>
      </c>
      <c r="Q3267" t="s">
        <v>8317</v>
      </c>
      <c r="R3267" t="s">
        <v>8318</v>
      </c>
      <c r="S3267" s="12">
        <f t="shared" si="202"/>
        <v>42311.711979166663</v>
      </c>
      <c r="T3267" s="12">
        <f t="shared" si="203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8">
        <f t="shared" si="204"/>
        <v>132</v>
      </c>
      <c r="P3268" s="57">
        <f t="shared" ref="P3268:P3331" si="205">ROUNDUP(E3268/L3268,2)</f>
        <v>48.33</v>
      </c>
      <c r="Q3268" t="s">
        <v>8317</v>
      </c>
      <c r="R3268" t="s">
        <v>8318</v>
      </c>
      <c r="S3268" s="12">
        <f t="shared" ref="S3268:S3331" si="206">(J3268/86400)+25569</f>
        <v>42136.536134259259</v>
      </c>
      <c r="T3268" s="12">
        <f t="shared" ref="T3268:T3331" si="207">(I3268/86400)+25569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8">
        <f t="shared" si="204"/>
        <v>103</v>
      </c>
      <c r="P3269" s="57">
        <f t="shared" si="205"/>
        <v>53.18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8">
        <f t="shared" si="204"/>
        <v>128</v>
      </c>
      <c r="P3270" s="57">
        <f t="shared" si="205"/>
        <v>60.96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8">
        <f t="shared" si="204"/>
        <v>102</v>
      </c>
      <c r="P3271" s="57">
        <f t="shared" si="205"/>
        <v>116</v>
      </c>
      <c r="Q3271" t="s">
        <v>8317</v>
      </c>
      <c r="R3271" t="s">
        <v>8318</v>
      </c>
      <c r="S3271" s="12">
        <f t="shared" si="206"/>
        <v>42137.395798611113</v>
      </c>
      <c r="T3271" s="12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8">
        <f t="shared" si="204"/>
        <v>102</v>
      </c>
      <c r="P3272" s="5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8">
        <f t="shared" si="204"/>
        <v>130</v>
      </c>
      <c r="P3273" s="57">
        <f t="shared" si="205"/>
        <v>38.239999999999995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8">
        <f t="shared" si="204"/>
        <v>155</v>
      </c>
      <c r="P3274" s="57">
        <f t="shared" si="205"/>
        <v>106.51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8">
        <f t="shared" si="204"/>
        <v>108</v>
      </c>
      <c r="P3275" s="57">
        <f t="shared" si="205"/>
        <v>204.57999999999998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8">
        <f t="shared" si="204"/>
        <v>102</v>
      </c>
      <c r="P3276" s="57">
        <f t="shared" si="205"/>
        <v>54.919999999999995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8">
        <f t="shared" si="204"/>
        <v>101</v>
      </c>
      <c r="P3277" s="57">
        <f t="shared" si="205"/>
        <v>150.41999999999999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8">
        <f t="shared" si="204"/>
        <v>117</v>
      </c>
      <c r="P3278" s="5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8">
        <f t="shared" si="204"/>
        <v>109</v>
      </c>
      <c r="P3279" s="57">
        <f t="shared" si="205"/>
        <v>54.3</v>
      </c>
      <c r="Q3279" t="s">
        <v>8317</v>
      </c>
      <c r="R3279" t="s">
        <v>8318</v>
      </c>
      <c r="S3279" s="12">
        <f t="shared" si="206"/>
        <v>41931.682939814811</v>
      </c>
      <c r="T3279" s="12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8">
        <f t="shared" si="204"/>
        <v>104</v>
      </c>
      <c r="P3280" s="57">
        <f t="shared" si="205"/>
        <v>76.03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8">
        <f t="shared" si="204"/>
        <v>115</v>
      </c>
      <c r="P3281" s="57">
        <f t="shared" si="205"/>
        <v>105.21000000000001</v>
      </c>
      <c r="Q3281" t="s">
        <v>8317</v>
      </c>
      <c r="R3281" t="s">
        <v>8318</v>
      </c>
      <c r="S3281" s="12">
        <f t="shared" si="206"/>
        <v>42431.102534722224</v>
      </c>
      <c r="T3281" s="12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8">
        <f t="shared" si="204"/>
        <v>103</v>
      </c>
      <c r="P3282" s="57">
        <f t="shared" si="205"/>
        <v>68.67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8">
        <f t="shared" si="204"/>
        <v>122</v>
      </c>
      <c r="P3283" s="57">
        <f t="shared" si="205"/>
        <v>129.37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8">
        <f t="shared" si="204"/>
        <v>103</v>
      </c>
      <c r="P3284" s="57">
        <f t="shared" si="205"/>
        <v>134.26999999999998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8">
        <f t="shared" si="204"/>
        <v>105</v>
      </c>
      <c r="P3285" s="57">
        <f t="shared" si="205"/>
        <v>17.830000000000002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8">
        <f t="shared" si="204"/>
        <v>102</v>
      </c>
      <c r="P3286" s="5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8">
        <f t="shared" si="204"/>
        <v>113</v>
      </c>
      <c r="P3287" s="57">
        <f t="shared" si="205"/>
        <v>69.190000000000012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8">
        <f t="shared" si="204"/>
        <v>102</v>
      </c>
      <c r="P3288" s="57">
        <f t="shared" si="205"/>
        <v>125.13000000000001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8">
        <f t="shared" si="204"/>
        <v>100</v>
      </c>
      <c r="P3289" s="57">
        <f t="shared" si="205"/>
        <v>73.53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8">
        <f t="shared" si="204"/>
        <v>101</v>
      </c>
      <c r="P3290" s="57">
        <f t="shared" si="205"/>
        <v>48.44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8">
        <f t="shared" si="204"/>
        <v>134</v>
      </c>
      <c r="P3291" s="57">
        <f t="shared" si="205"/>
        <v>26.610000000000003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8">
        <f t="shared" si="204"/>
        <v>122</v>
      </c>
      <c r="P3292" s="57">
        <f t="shared" si="205"/>
        <v>33.669999999999995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8">
        <f t="shared" si="204"/>
        <v>114</v>
      </c>
      <c r="P3293" s="57">
        <f t="shared" si="205"/>
        <v>40.72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8">
        <f t="shared" si="204"/>
        <v>287</v>
      </c>
      <c r="P3294" s="57">
        <f t="shared" si="205"/>
        <v>19.270000000000003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8">
        <f t="shared" si="204"/>
        <v>171</v>
      </c>
      <c r="P3295" s="57">
        <f t="shared" si="205"/>
        <v>84.29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8">
        <f t="shared" si="204"/>
        <v>119</v>
      </c>
      <c r="P3296" s="57">
        <f t="shared" si="205"/>
        <v>29.59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8">
        <f t="shared" si="204"/>
        <v>103</v>
      </c>
      <c r="P3297" s="57">
        <f t="shared" si="205"/>
        <v>26.67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8">
        <f t="shared" si="204"/>
        <v>145</v>
      </c>
      <c r="P3298" s="57">
        <f t="shared" si="205"/>
        <v>45.98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8">
        <f t="shared" si="204"/>
        <v>101</v>
      </c>
      <c r="P3299" s="57">
        <f t="shared" si="205"/>
        <v>125.10000000000001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8">
        <f t="shared" si="204"/>
        <v>102</v>
      </c>
      <c r="P3300" s="57">
        <f t="shared" si="205"/>
        <v>141.29999999999998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8">
        <f t="shared" si="204"/>
        <v>117</v>
      </c>
      <c r="P3301" s="57">
        <f t="shared" si="205"/>
        <v>55.339999999999996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8">
        <f t="shared" si="204"/>
        <v>137</v>
      </c>
      <c r="P3302" s="57">
        <f t="shared" si="205"/>
        <v>46.43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8">
        <f t="shared" si="204"/>
        <v>134</v>
      </c>
      <c r="P3303" s="57">
        <f t="shared" si="205"/>
        <v>57.2</v>
      </c>
      <c r="Q3303" t="s">
        <v>8317</v>
      </c>
      <c r="R3303" t="s">
        <v>8318</v>
      </c>
      <c r="S3303" s="12">
        <f t="shared" si="206"/>
        <v>42538.735833333332</v>
      </c>
      <c r="T3303" s="12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8">
        <f t="shared" si="204"/>
        <v>104</v>
      </c>
      <c r="P3304" s="5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8">
        <f t="shared" si="204"/>
        <v>116</v>
      </c>
      <c r="P3305" s="5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8">
        <f t="shared" si="204"/>
        <v>105</v>
      </c>
      <c r="P3306" s="57">
        <f t="shared" si="205"/>
        <v>89.59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8">
        <f t="shared" si="204"/>
        <v>103</v>
      </c>
      <c r="P3307" s="5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8">
        <f t="shared" si="204"/>
        <v>176</v>
      </c>
      <c r="P3308" s="57">
        <f t="shared" si="205"/>
        <v>48.71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8">
        <f t="shared" si="204"/>
        <v>107</v>
      </c>
      <c r="P3309" s="57">
        <f t="shared" si="205"/>
        <v>53.34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8">
        <f t="shared" si="204"/>
        <v>123</v>
      </c>
      <c r="P3310" s="57">
        <f t="shared" si="205"/>
        <v>75.09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8">
        <f t="shared" si="204"/>
        <v>160</v>
      </c>
      <c r="P3311" s="5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8">
        <f t="shared" si="204"/>
        <v>101</v>
      </c>
      <c r="P3312" s="57">
        <f t="shared" si="205"/>
        <v>209.84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8">
        <f t="shared" si="204"/>
        <v>110</v>
      </c>
      <c r="P3313" s="57">
        <f t="shared" si="205"/>
        <v>61.03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8">
        <f t="shared" si="204"/>
        <v>101</v>
      </c>
      <c r="P3314" s="5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8">
        <f t="shared" si="204"/>
        <v>117</v>
      </c>
      <c r="P3315" s="57">
        <f t="shared" si="205"/>
        <v>80.040000000000006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8">
        <f t="shared" si="204"/>
        <v>211</v>
      </c>
      <c r="P3316" s="57">
        <f t="shared" si="205"/>
        <v>29.07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8">
        <f t="shared" si="204"/>
        <v>110</v>
      </c>
      <c r="P3317" s="57">
        <f t="shared" si="205"/>
        <v>49.44</v>
      </c>
      <c r="Q3317" t="s">
        <v>8317</v>
      </c>
      <c r="R3317" t="s">
        <v>8318</v>
      </c>
      <c r="S3317" s="12">
        <f t="shared" si="206"/>
        <v>42466.303715277776</v>
      </c>
      <c r="T3317" s="12">
        <f t="shared" si="207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8">
        <f t="shared" si="204"/>
        <v>101</v>
      </c>
      <c r="P3318" s="57">
        <f t="shared" si="205"/>
        <v>93.98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8">
        <f t="shared" si="204"/>
        <v>107</v>
      </c>
      <c r="P3319" s="57">
        <f t="shared" si="205"/>
        <v>61.949999999999996</v>
      </c>
      <c r="Q3319" t="s">
        <v>8317</v>
      </c>
      <c r="R3319" t="s">
        <v>8318</v>
      </c>
      <c r="S3319" s="12">
        <f t="shared" si="206"/>
        <v>42499.039629629631</v>
      </c>
      <c r="T3319" s="12">
        <f t="shared" si="207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8">
        <f t="shared" si="204"/>
        <v>126</v>
      </c>
      <c r="P3320" s="5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8">
        <f t="shared" si="204"/>
        <v>108</v>
      </c>
      <c r="P3321" s="5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8">
        <f t="shared" si="204"/>
        <v>101</v>
      </c>
      <c r="P3322" s="57">
        <f t="shared" si="205"/>
        <v>66.45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8">
        <f t="shared" si="204"/>
        <v>108</v>
      </c>
      <c r="P3323" s="5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8">
        <f t="shared" si="204"/>
        <v>102</v>
      </c>
      <c r="P3324" s="57">
        <f t="shared" si="205"/>
        <v>145.66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8">
        <f t="shared" si="204"/>
        <v>126</v>
      </c>
      <c r="P3325" s="57">
        <f t="shared" si="205"/>
        <v>25.700000000000003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8">
        <f t="shared" si="204"/>
        <v>102</v>
      </c>
      <c r="P3326" s="5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8">
        <f t="shared" si="204"/>
        <v>113</v>
      </c>
      <c r="P3327" s="5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8">
        <f t="shared" si="204"/>
        <v>102</v>
      </c>
      <c r="P3328" s="57">
        <f t="shared" si="205"/>
        <v>142.29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8">
        <f t="shared" si="204"/>
        <v>102</v>
      </c>
      <c r="P3329" s="57">
        <f t="shared" si="205"/>
        <v>24.55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8">
        <f t="shared" si="204"/>
        <v>147</v>
      </c>
      <c r="P3330" s="57">
        <f t="shared" si="205"/>
        <v>292.77999999999997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8">
        <f t="shared" ref="O3331:O3394" si="208">ROUNDUP((E3331/D3331)*100,0)</f>
        <v>117</v>
      </c>
      <c r="P3331" s="57">
        <f t="shared" si="205"/>
        <v>44.93</v>
      </c>
      <c r="Q3331" t="s">
        <v>8317</v>
      </c>
      <c r="R3331" t="s">
        <v>8318</v>
      </c>
      <c r="S3331" s="12">
        <f t="shared" si="206"/>
        <v>41837.323009259257</v>
      </c>
      <c r="T3331" s="12">
        <f t="shared" si="207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8">
        <f t="shared" si="208"/>
        <v>107</v>
      </c>
      <c r="P3332" s="57">
        <f t="shared" ref="P3332:P3395" si="209">ROUNDUP(E3332/L3332,2)</f>
        <v>23.110000000000003</v>
      </c>
      <c r="Q3332" t="s">
        <v>8317</v>
      </c>
      <c r="R3332" t="s">
        <v>8318</v>
      </c>
      <c r="S3332" s="12">
        <f t="shared" ref="S3332:S3395" si="210">(J3332/86400)+25569</f>
        <v>42065.887361111112</v>
      </c>
      <c r="T3332" s="12">
        <f t="shared" ref="T3332:T3395" si="211">(I3332/86400)+25569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8">
        <f t="shared" si="208"/>
        <v>105</v>
      </c>
      <c r="P3333" s="5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8">
        <f t="shared" si="208"/>
        <v>100</v>
      </c>
      <c r="P3334" s="57">
        <f t="shared" si="209"/>
        <v>72.290000000000006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8">
        <f t="shared" si="208"/>
        <v>105</v>
      </c>
      <c r="P3335" s="57">
        <f t="shared" si="209"/>
        <v>32.979999999999997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8">
        <f t="shared" si="208"/>
        <v>139</v>
      </c>
      <c r="P3336" s="57">
        <f t="shared" si="209"/>
        <v>116.66000000000001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8">
        <f t="shared" si="208"/>
        <v>101</v>
      </c>
      <c r="P3337" s="57">
        <f t="shared" si="209"/>
        <v>79.62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8">
        <f t="shared" si="208"/>
        <v>100</v>
      </c>
      <c r="P3338" s="57">
        <f t="shared" si="209"/>
        <v>27.78</v>
      </c>
      <c r="Q3338" t="s">
        <v>8317</v>
      </c>
      <c r="R3338" t="s">
        <v>8318</v>
      </c>
      <c r="S3338" s="12">
        <f t="shared" si="210"/>
        <v>42437.398680555554</v>
      </c>
      <c r="T3338" s="12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8">
        <f t="shared" si="208"/>
        <v>111</v>
      </c>
      <c r="P3339" s="57">
        <f t="shared" si="209"/>
        <v>81.03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8">
        <f t="shared" si="208"/>
        <v>103</v>
      </c>
      <c r="P3340" s="57">
        <f t="shared" si="209"/>
        <v>136.85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8">
        <f t="shared" si="208"/>
        <v>105</v>
      </c>
      <c r="P3341" s="57">
        <f t="shared" si="209"/>
        <v>177.62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8">
        <f t="shared" si="208"/>
        <v>139</v>
      </c>
      <c r="P3342" s="57">
        <f t="shared" si="209"/>
        <v>109.08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8">
        <f t="shared" si="208"/>
        <v>100</v>
      </c>
      <c r="P3343" s="57">
        <f t="shared" si="209"/>
        <v>119.65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8">
        <f t="shared" si="208"/>
        <v>102</v>
      </c>
      <c r="P3344" s="57">
        <f t="shared" si="209"/>
        <v>78.210000000000008</v>
      </c>
      <c r="Q3344" t="s">
        <v>8317</v>
      </c>
      <c r="R3344" t="s">
        <v>8318</v>
      </c>
      <c r="S3344" s="12">
        <f t="shared" si="210"/>
        <v>42062.296412037038</v>
      </c>
      <c r="T3344" s="12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8">
        <f t="shared" si="208"/>
        <v>172</v>
      </c>
      <c r="P3345" s="57">
        <f t="shared" si="209"/>
        <v>52.18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8">
        <f t="shared" si="208"/>
        <v>102</v>
      </c>
      <c r="P3346" s="57">
        <f t="shared" si="209"/>
        <v>114.13000000000001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8">
        <f t="shared" si="208"/>
        <v>130</v>
      </c>
      <c r="P3347" s="5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8">
        <f t="shared" si="208"/>
        <v>110</v>
      </c>
      <c r="P3348" s="57">
        <f t="shared" si="209"/>
        <v>91.67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8">
        <f t="shared" si="208"/>
        <v>120</v>
      </c>
      <c r="P3349" s="57">
        <f t="shared" si="209"/>
        <v>108.60000000000001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8">
        <f t="shared" si="208"/>
        <v>101</v>
      </c>
      <c r="P3350" s="57">
        <f t="shared" si="209"/>
        <v>69.83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8">
        <f t="shared" si="208"/>
        <v>154</v>
      </c>
      <c r="P3351" s="57">
        <f t="shared" si="209"/>
        <v>109.58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8">
        <f t="shared" si="208"/>
        <v>105</v>
      </c>
      <c r="P3352" s="57">
        <f t="shared" si="209"/>
        <v>71.67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8">
        <f t="shared" si="208"/>
        <v>102</v>
      </c>
      <c r="P3353" s="57">
        <f t="shared" si="209"/>
        <v>93.62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8">
        <f t="shared" si="208"/>
        <v>108</v>
      </c>
      <c r="P3354" s="5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8">
        <f t="shared" si="208"/>
        <v>315</v>
      </c>
      <c r="P3355" s="57">
        <f t="shared" si="209"/>
        <v>35.799999999999997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8">
        <f t="shared" si="208"/>
        <v>102</v>
      </c>
      <c r="P3356" s="5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8">
        <f t="shared" si="208"/>
        <v>127</v>
      </c>
      <c r="P3357" s="57">
        <f t="shared" si="209"/>
        <v>147.34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8">
        <f t="shared" si="208"/>
        <v>102</v>
      </c>
      <c r="P3358" s="57">
        <f t="shared" si="209"/>
        <v>56.339999999999996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8">
        <f t="shared" si="208"/>
        <v>101</v>
      </c>
      <c r="P3359" s="57">
        <f t="shared" si="209"/>
        <v>96.2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8">
        <f t="shared" si="208"/>
        <v>103</v>
      </c>
      <c r="P3360" s="57">
        <f t="shared" si="209"/>
        <v>63.58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8">
        <f t="shared" si="208"/>
        <v>107</v>
      </c>
      <c r="P3361" s="57">
        <f t="shared" si="209"/>
        <v>184.79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8">
        <f t="shared" si="208"/>
        <v>102</v>
      </c>
      <c r="P3362" s="57">
        <f t="shared" si="209"/>
        <v>126.73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8">
        <f t="shared" si="208"/>
        <v>114</v>
      </c>
      <c r="P3363" s="57">
        <f t="shared" si="209"/>
        <v>83.43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8">
        <f t="shared" si="208"/>
        <v>218</v>
      </c>
      <c r="P3364" s="5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8">
        <f t="shared" si="208"/>
        <v>102</v>
      </c>
      <c r="P3365" s="57">
        <f t="shared" si="209"/>
        <v>302.31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8">
        <f t="shared" si="208"/>
        <v>106</v>
      </c>
      <c r="P3366" s="57">
        <f t="shared" si="209"/>
        <v>44.14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8">
        <f t="shared" si="208"/>
        <v>104</v>
      </c>
      <c r="P3367" s="57">
        <f t="shared" si="209"/>
        <v>866.67</v>
      </c>
      <c r="Q3367" t="s">
        <v>8317</v>
      </c>
      <c r="R3367" t="s">
        <v>8318</v>
      </c>
      <c r="S3367" s="12">
        <f t="shared" si="210"/>
        <v>42321.101759259254</v>
      </c>
      <c r="T3367" s="12">
        <f t="shared" si="211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8">
        <f t="shared" si="208"/>
        <v>221</v>
      </c>
      <c r="P3368" s="57">
        <f t="shared" si="209"/>
        <v>61.39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8">
        <f t="shared" si="208"/>
        <v>119</v>
      </c>
      <c r="P3369" s="57">
        <f t="shared" si="209"/>
        <v>29.67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8">
        <f t="shared" si="208"/>
        <v>105</v>
      </c>
      <c r="P3370" s="57">
        <f t="shared" si="209"/>
        <v>45.48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8">
        <f t="shared" si="208"/>
        <v>104</v>
      </c>
      <c r="P3371" s="57">
        <f t="shared" si="209"/>
        <v>96.210000000000008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8">
        <f t="shared" si="208"/>
        <v>118</v>
      </c>
      <c r="P3372" s="57">
        <f t="shared" si="209"/>
        <v>67.930000000000007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8">
        <f t="shared" si="208"/>
        <v>139</v>
      </c>
      <c r="P3373" s="57">
        <f t="shared" si="209"/>
        <v>30.78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8">
        <f t="shared" si="208"/>
        <v>104</v>
      </c>
      <c r="P3374" s="57">
        <f t="shared" si="209"/>
        <v>38.339999999999996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8">
        <f t="shared" si="208"/>
        <v>101</v>
      </c>
      <c r="P3375" s="57">
        <f t="shared" si="209"/>
        <v>66.84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8">
        <f t="shared" si="208"/>
        <v>107</v>
      </c>
      <c r="P3376" s="57">
        <f t="shared" si="209"/>
        <v>71.740000000000009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8">
        <f t="shared" si="208"/>
        <v>100</v>
      </c>
      <c r="P3377" s="57">
        <f t="shared" si="209"/>
        <v>176.48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8">
        <f t="shared" si="208"/>
        <v>101</v>
      </c>
      <c r="P3378" s="57">
        <f t="shared" si="209"/>
        <v>421.11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8">
        <f t="shared" si="208"/>
        <v>102</v>
      </c>
      <c r="P3379" s="57">
        <f t="shared" si="209"/>
        <v>104.99000000000001</v>
      </c>
      <c r="Q3379" t="s">
        <v>8317</v>
      </c>
      <c r="R3379" t="s">
        <v>8318</v>
      </c>
      <c r="S3379" s="12">
        <f t="shared" si="210"/>
        <v>42053.732627314814</v>
      </c>
      <c r="T3379" s="12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8">
        <f t="shared" si="208"/>
        <v>108</v>
      </c>
      <c r="P3380" s="57">
        <f t="shared" si="209"/>
        <v>28.200000000000003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8">
        <f t="shared" si="208"/>
        <v>104</v>
      </c>
      <c r="P3381" s="57">
        <f t="shared" si="209"/>
        <v>54.559999999999995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8">
        <f t="shared" si="208"/>
        <v>105</v>
      </c>
      <c r="P3382" s="57">
        <f t="shared" si="209"/>
        <v>111.9</v>
      </c>
      <c r="Q3382" t="s">
        <v>8317</v>
      </c>
      <c r="R3382" t="s">
        <v>8318</v>
      </c>
      <c r="S3382" s="12">
        <f t="shared" si="210"/>
        <v>41937.953449074077</v>
      </c>
      <c r="T3382" s="12">
        <f t="shared" si="211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8">
        <f t="shared" si="208"/>
        <v>103</v>
      </c>
      <c r="P3383" s="57">
        <f t="shared" si="209"/>
        <v>85.210000000000008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8">
        <f t="shared" si="208"/>
        <v>101</v>
      </c>
      <c r="P3384" s="57">
        <f t="shared" si="209"/>
        <v>76.660000000000011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8">
        <f t="shared" si="208"/>
        <v>112</v>
      </c>
      <c r="P3385" s="57">
        <f t="shared" si="209"/>
        <v>65.17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8">
        <f t="shared" si="208"/>
        <v>101</v>
      </c>
      <c r="P3386" s="57">
        <f t="shared" si="209"/>
        <v>93.77000000000001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8">
        <f t="shared" si="208"/>
        <v>100</v>
      </c>
      <c r="P3387" s="57">
        <f t="shared" si="209"/>
        <v>133.34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8">
        <f t="shared" si="208"/>
        <v>105</v>
      </c>
      <c r="P3388" s="57">
        <f t="shared" si="209"/>
        <v>51.22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8">
        <f t="shared" si="208"/>
        <v>117</v>
      </c>
      <c r="P3389" s="57">
        <f t="shared" si="209"/>
        <v>100.18</v>
      </c>
      <c r="Q3389" t="s">
        <v>8317</v>
      </c>
      <c r="R3389" t="s">
        <v>8318</v>
      </c>
      <c r="S3389" s="12">
        <f t="shared" si="210"/>
        <v>41947.762592592597</v>
      </c>
      <c r="T3389" s="12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8">
        <f t="shared" si="208"/>
        <v>104</v>
      </c>
      <c r="P3390" s="5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8">
        <f t="shared" si="208"/>
        <v>115</v>
      </c>
      <c r="P3391" s="57">
        <f t="shared" si="209"/>
        <v>184.67999999999998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8">
        <f t="shared" si="208"/>
        <v>103</v>
      </c>
      <c r="P3392" s="57">
        <f t="shared" si="209"/>
        <v>69.820000000000007</v>
      </c>
      <c r="Q3392" t="s">
        <v>8317</v>
      </c>
      <c r="R3392" t="s">
        <v>8318</v>
      </c>
      <c r="S3392" s="12">
        <f t="shared" si="210"/>
        <v>41815.774826388893</v>
      </c>
      <c r="T3392" s="12">
        <f t="shared" si="211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8">
        <f t="shared" si="208"/>
        <v>223</v>
      </c>
      <c r="P3393" s="57">
        <f t="shared" si="209"/>
        <v>61.949999999999996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8">
        <f t="shared" si="208"/>
        <v>100</v>
      </c>
      <c r="P3394" s="57">
        <f t="shared" si="209"/>
        <v>41.669999999999995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8">
        <f t="shared" ref="O3395:O3458" si="212">ROUNDUP((E3395/D3395)*100,0)</f>
        <v>106</v>
      </c>
      <c r="P3395" s="57">
        <f t="shared" si="209"/>
        <v>36.07</v>
      </c>
      <c r="Q3395" t="s">
        <v>8317</v>
      </c>
      <c r="R3395" t="s">
        <v>8318</v>
      </c>
      <c r="S3395" s="12">
        <f t="shared" si="210"/>
        <v>41923.921643518523</v>
      </c>
      <c r="T3395" s="12">
        <f t="shared" si="211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8">
        <f t="shared" si="212"/>
        <v>143</v>
      </c>
      <c r="P3396" s="57">
        <f t="shared" ref="P3396:P3459" si="213">ROUNDUP(E3396/L3396,2)</f>
        <v>29</v>
      </c>
      <c r="Q3396" t="s">
        <v>8317</v>
      </c>
      <c r="R3396" t="s">
        <v>8318</v>
      </c>
      <c r="S3396" s="12">
        <f t="shared" ref="S3396:S3459" si="214">(J3396/86400)+25569</f>
        <v>41817.59542824074</v>
      </c>
      <c r="T3396" s="12">
        <f t="shared" ref="T3396:T3459" si="215">(I3396/86400)+25569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8">
        <f t="shared" si="212"/>
        <v>184</v>
      </c>
      <c r="P3397" s="57">
        <f t="shared" si="213"/>
        <v>24.220000000000002</v>
      </c>
      <c r="Q3397" t="s">
        <v>8317</v>
      </c>
      <c r="R3397" t="s">
        <v>8318</v>
      </c>
      <c r="S3397" s="12">
        <f t="shared" si="214"/>
        <v>42140.712314814809</v>
      </c>
      <c r="T3397" s="12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8">
        <f t="shared" si="212"/>
        <v>105</v>
      </c>
      <c r="P3398" s="57">
        <f t="shared" si="213"/>
        <v>55.9</v>
      </c>
      <c r="Q3398" t="s">
        <v>8317</v>
      </c>
      <c r="R3398" t="s">
        <v>8318</v>
      </c>
      <c r="S3398" s="12">
        <f t="shared" si="214"/>
        <v>41764.446631944447</v>
      </c>
      <c r="T3398" s="12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8">
        <f t="shared" si="212"/>
        <v>112</v>
      </c>
      <c r="P3399" s="57">
        <f t="shared" si="213"/>
        <v>11.67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8">
        <f t="shared" si="212"/>
        <v>112</v>
      </c>
      <c r="P3400" s="57">
        <f t="shared" si="213"/>
        <v>68.36</v>
      </c>
      <c r="Q3400" t="s">
        <v>8317</v>
      </c>
      <c r="R3400" t="s">
        <v>8318</v>
      </c>
      <c r="S3400" s="12">
        <f t="shared" si="214"/>
        <v>41941.752037037033</v>
      </c>
      <c r="T3400" s="12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8">
        <f t="shared" si="212"/>
        <v>104</v>
      </c>
      <c r="P3401" s="57">
        <f t="shared" si="213"/>
        <v>27.07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8">
        <f t="shared" si="212"/>
        <v>101</v>
      </c>
      <c r="P3402" s="57">
        <f t="shared" si="213"/>
        <v>118.13000000000001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8">
        <f t="shared" si="212"/>
        <v>102</v>
      </c>
      <c r="P3403" s="57">
        <f t="shared" si="213"/>
        <v>44.76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8">
        <f t="shared" si="212"/>
        <v>110</v>
      </c>
      <c r="P3404" s="57">
        <f t="shared" si="213"/>
        <v>99.79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8">
        <f t="shared" si="212"/>
        <v>100</v>
      </c>
      <c r="P3405" s="57">
        <f t="shared" si="213"/>
        <v>117.65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8">
        <f t="shared" si="212"/>
        <v>122</v>
      </c>
      <c r="P3406" s="57">
        <f t="shared" si="213"/>
        <v>203.34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8">
        <f t="shared" si="212"/>
        <v>138</v>
      </c>
      <c r="P3407" s="57">
        <f t="shared" si="213"/>
        <v>28.330000000000002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8">
        <f t="shared" si="212"/>
        <v>101</v>
      </c>
      <c r="P3408" s="57">
        <f t="shared" si="213"/>
        <v>110.24000000000001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8">
        <f t="shared" si="212"/>
        <v>108</v>
      </c>
      <c r="P3409" s="57">
        <f t="shared" si="213"/>
        <v>31.98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8">
        <f t="shared" si="212"/>
        <v>211</v>
      </c>
      <c r="P3410" s="57">
        <f t="shared" si="213"/>
        <v>58.62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8">
        <f t="shared" si="212"/>
        <v>124</v>
      </c>
      <c r="P3411" s="57">
        <f t="shared" si="213"/>
        <v>29.430000000000003</v>
      </c>
      <c r="Q3411" t="s">
        <v>8317</v>
      </c>
      <c r="R3411" t="s">
        <v>8318</v>
      </c>
      <c r="S3411" s="12">
        <f t="shared" si="214"/>
        <v>42544.814328703702</v>
      </c>
      <c r="T3411" s="12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8">
        <f t="shared" si="212"/>
        <v>109</v>
      </c>
      <c r="P3412" s="57">
        <f t="shared" si="213"/>
        <v>81.38000000000001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8">
        <f t="shared" si="212"/>
        <v>104</v>
      </c>
      <c r="P3413" s="57">
        <f t="shared" si="213"/>
        <v>199.17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8">
        <f t="shared" si="212"/>
        <v>100</v>
      </c>
      <c r="P3414" s="57">
        <f t="shared" si="213"/>
        <v>115.39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8">
        <f t="shared" si="212"/>
        <v>130</v>
      </c>
      <c r="P3415" s="57">
        <f t="shared" si="213"/>
        <v>46.43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8">
        <f t="shared" si="212"/>
        <v>104</v>
      </c>
      <c r="P3416" s="57">
        <f t="shared" si="213"/>
        <v>70.570000000000007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8">
        <f t="shared" si="212"/>
        <v>100</v>
      </c>
      <c r="P3417" s="57">
        <f t="shared" si="213"/>
        <v>22.23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8">
        <f t="shared" si="212"/>
        <v>120</v>
      </c>
      <c r="P3418" s="57">
        <f t="shared" si="213"/>
        <v>159.47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8">
        <f t="shared" si="212"/>
        <v>101</v>
      </c>
      <c r="P3419" s="57">
        <f t="shared" si="213"/>
        <v>37.78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8">
        <f t="shared" si="212"/>
        <v>101</v>
      </c>
      <c r="P3420" s="57">
        <f t="shared" si="213"/>
        <v>72.06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8">
        <f t="shared" si="212"/>
        <v>107</v>
      </c>
      <c r="P3421" s="57">
        <f t="shared" si="213"/>
        <v>63.699999999999996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8">
        <f t="shared" si="212"/>
        <v>138</v>
      </c>
      <c r="P3422" s="57">
        <f t="shared" si="213"/>
        <v>28.42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8">
        <f t="shared" si="212"/>
        <v>102</v>
      </c>
      <c r="P3423" s="57">
        <f t="shared" si="213"/>
        <v>103.22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8">
        <f t="shared" si="212"/>
        <v>110</v>
      </c>
      <c r="P3424" s="57">
        <f t="shared" si="213"/>
        <v>71.160000000000011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8">
        <f t="shared" si="212"/>
        <v>140</v>
      </c>
      <c r="P3425" s="5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8">
        <f t="shared" si="212"/>
        <v>104</v>
      </c>
      <c r="P3426" s="57">
        <f t="shared" si="213"/>
        <v>81.78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8">
        <f t="shared" si="212"/>
        <v>103</v>
      </c>
      <c r="P3427" s="57">
        <f t="shared" si="213"/>
        <v>297.02999999999997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8">
        <f t="shared" si="212"/>
        <v>109</v>
      </c>
      <c r="P3428" s="57">
        <f t="shared" si="213"/>
        <v>46.61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8">
        <f t="shared" si="212"/>
        <v>100</v>
      </c>
      <c r="P3429" s="57">
        <f t="shared" si="213"/>
        <v>51.73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8">
        <f t="shared" si="212"/>
        <v>103</v>
      </c>
      <c r="P3430" s="57">
        <f t="shared" si="213"/>
        <v>40.299999999999997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8">
        <f t="shared" si="212"/>
        <v>130</v>
      </c>
      <c r="P3431" s="5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8">
        <f t="shared" si="212"/>
        <v>109</v>
      </c>
      <c r="P3432" s="57">
        <f t="shared" si="213"/>
        <v>30.16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8">
        <f t="shared" si="212"/>
        <v>100</v>
      </c>
      <c r="P3433" s="57">
        <f t="shared" si="213"/>
        <v>95.240000000000009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8">
        <f t="shared" si="212"/>
        <v>110</v>
      </c>
      <c r="P3434" s="57">
        <f t="shared" si="213"/>
        <v>52.22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8">
        <f t="shared" si="212"/>
        <v>101</v>
      </c>
      <c r="P3435" s="57">
        <f t="shared" si="213"/>
        <v>134.16</v>
      </c>
      <c r="Q3435" t="s">
        <v>8317</v>
      </c>
      <c r="R3435" t="s">
        <v>8318</v>
      </c>
      <c r="S3435" s="12">
        <f t="shared" si="214"/>
        <v>41776.06313657407</v>
      </c>
      <c r="T3435" s="12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8">
        <f t="shared" si="212"/>
        <v>106</v>
      </c>
      <c r="P3436" s="57">
        <f t="shared" si="213"/>
        <v>62.83</v>
      </c>
      <c r="Q3436" t="s">
        <v>8317</v>
      </c>
      <c r="R3436" t="s">
        <v>8318</v>
      </c>
      <c r="S3436" s="12">
        <f t="shared" si="214"/>
        <v>41800.380428240736</v>
      </c>
      <c r="T3436" s="12">
        <f t="shared" si="215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8">
        <f t="shared" si="212"/>
        <v>112</v>
      </c>
      <c r="P3437" s="57">
        <f t="shared" si="213"/>
        <v>58.949999999999996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8">
        <f t="shared" si="212"/>
        <v>106</v>
      </c>
      <c r="P3438" s="57">
        <f t="shared" si="213"/>
        <v>143.10999999999999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8">
        <f t="shared" si="212"/>
        <v>101</v>
      </c>
      <c r="P3439" s="57">
        <f t="shared" si="213"/>
        <v>84.17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8">
        <f t="shared" si="212"/>
        <v>105</v>
      </c>
      <c r="P3440" s="57">
        <f t="shared" si="213"/>
        <v>186.07999999999998</v>
      </c>
      <c r="Q3440" t="s">
        <v>8317</v>
      </c>
      <c r="R3440" t="s">
        <v>8318</v>
      </c>
      <c r="S3440" s="12">
        <f t="shared" si="214"/>
        <v>42100.927858796298</v>
      </c>
      <c r="T3440" s="12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8">
        <f t="shared" si="212"/>
        <v>135</v>
      </c>
      <c r="P3441" s="57">
        <f t="shared" si="213"/>
        <v>89.79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8">
        <f t="shared" si="212"/>
        <v>106</v>
      </c>
      <c r="P3442" s="57">
        <f t="shared" si="213"/>
        <v>64.160000000000011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8">
        <f t="shared" si="212"/>
        <v>103</v>
      </c>
      <c r="P3443" s="57">
        <f t="shared" si="213"/>
        <v>59.66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8">
        <f t="shared" si="212"/>
        <v>100</v>
      </c>
      <c r="P3444" s="57">
        <f t="shared" si="213"/>
        <v>31.25</v>
      </c>
      <c r="Q3444" t="s">
        <v>8317</v>
      </c>
      <c r="R3444" t="s">
        <v>8318</v>
      </c>
      <c r="S3444" s="12">
        <f t="shared" si="214"/>
        <v>42124.841111111113</v>
      </c>
      <c r="T3444" s="12">
        <f t="shared" si="215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8">
        <f t="shared" si="212"/>
        <v>186</v>
      </c>
      <c r="P3445" s="57">
        <f t="shared" si="213"/>
        <v>41.23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8">
        <f t="shared" si="212"/>
        <v>289</v>
      </c>
      <c r="P3446" s="5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8">
        <f t="shared" si="212"/>
        <v>100</v>
      </c>
      <c r="P3447" s="57">
        <f t="shared" si="213"/>
        <v>64.52000000000001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8">
        <f t="shared" si="212"/>
        <v>109</v>
      </c>
      <c r="P3448" s="5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8">
        <f t="shared" si="212"/>
        <v>108</v>
      </c>
      <c r="P3449" s="5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8">
        <f t="shared" si="212"/>
        <v>110</v>
      </c>
      <c r="P3450" s="57">
        <f t="shared" si="213"/>
        <v>51.23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8">
        <f t="shared" si="212"/>
        <v>171</v>
      </c>
      <c r="P3451" s="5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8">
        <f t="shared" si="212"/>
        <v>152</v>
      </c>
      <c r="P3452" s="57">
        <f t="shared" si="213"/>
        <v>19.490000000000002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8">
        <f t="shared" si="212"/>
        <v>102</v>
      </c>
      <c r="P3453" s="57">
        <f t="shared" si="213"/>
        <v>41.129999999999995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8">
        <f t="shared" si="212"/>
        <v>154</v>
      </c>
      <c r="P3454" s="57">
        <f t="shared" si="213"/>
        <v>41.41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8">
        <f t="shared" si="212"/>
        <v>129</v>
      </c>
      <c r="P3455" s="5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8">
        <f t="shared" si="212"/>
        <v>101</v>
      </c>
      <c r="P3456" s="57">
        <f t="shared" si="213"/>
        <v>33.58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8">
        <f t="shared" si="212"/>
        <v>101</v>
      </c>
      <c r="P3457" s="57">
        <f t="shared" si="213"/>
        <v>145.87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8">
        <f t="shared" si="212"/>
        <v>192</v>
      </c>
      <c r="P3458" s="57">
        <f t="shared" si="213"/>
        <v>358.69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8">
        <f t="shared" ref="O3459:O3522" si="216">ROUNDUP((E3459/D3459)*100,0)</f>
        <v>141</v>
      </c>
      <c r="P3459" s="57">
        <f t="shared" si="213"/>
        <v>50.989999999999995</v>
      </c>
      <c r="Q3459" t="s">
        <v>8317</v>
      </c>
      <c r="R3459" t="s">
        <v>8318</v>
      </c>
      <c r="S3459" s="12">
        <f t="shared" si="214"/>
        <v>42016.706678240742</v>
      </c>
      <c r="T3459" s="12">
        <f t="shared" si="215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8">
        <f t="shared" si="216"/>
        <v>125</v>
      </c>
      <c r="P3460" s="57">
        <f t="shared" ref="P3460:P3523" si="217">ROUNDUP(E3460/L3460,2)</f>
        <v>45.04</v>
      </c>
      <c r="Q3460" t="s">
        <v>8317</v>
      </c>
      <c r="R3460" t="s">
        <v>8318</v>
      </c>
      <c r="S3460" s="12">
        <f t="shared" ref="S3460:S3523" si="218">(J3460/86400)+25569</f>
        <v>42011.202581018515</v>
      </c>
      <c r="T3460" s="12">
        <f t="shared" ref="T3460:T3523" si="219">(I3460/86400)+25569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8">
        <f t="shared" si="216"/>
        <v>127</v>
      </c>
      <c r="P3461" s="57">
        <f t="shared" si="217"/>
        <v>17.53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8">
        <f t="shared" si="216"/>
        <v>190</v>
      </c>
      <c r="P3462" s="57">
        <f t="shared" si="217"/>
        <v>50</v>
      </c>
      <c r="Q3462" t="s">
        <v>8317</v>
      </c>
      <c r="R3462" t="s">
        <v>8318</v>
      </c>
      <c r="S3462" s="12">
        <f t="shared" si="218"/>
        <v>41852.527222222227</v>
      </c>
      <c r="T3462" s="12">
        <f t="shared" si="21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8">
        <f t="shared" si="216"/>
        <v>139</v>
      </c>
      <c r="P3463" s="57">
        <f t="shared" si="217"/>
        <v>57.919999999999995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8">
        <f t="shared" si="216"/>
        <v>202</v>
      </c>
      <c r="P3464" s="57">
        <f t="shared" si="217"/>
        <v>29.71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8">
        <f t="shared" si="216"/>
        <v>104</v>
      </c>
      <c r="P3465" s="57">
        <f t="shared" si="217"/>
        <v>90.690000000000012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8">
        <f t="shared" si="216"/>
        <v>103</v>
      </c>
      <c r="P3466" s="57">
        <f t="shared" si="217"/>
        <v>55.019999999999996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8">
        <f t="shared" si="216"/>
        <v>103</v>
      </c>
      <c r="P3467" s="57">
        <f t="shared" si="217"/>
        <v>57.23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8">
        <f t="shared" si="216"/>
        <v>128</v>
      </c>
      <c r="P3468" s="57">
        <f t="shared" si="217"/>
        <v>72.960000000000008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8">
        <f t="shared" si="216"/>
        <v>101</v>
      </c>
      <c r="P3469" s="57">
        <f t="shared" si="217"/>
        <v>64.47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8">
        <f t="shared" si="216"/>
        <v>122</v>
      </c>
      <c r="P3470" s="57">
        <f t="shared" si="217"/>
        <v>716.36</v>
      </c>
      <c r="Q3470" t="s">
        <v>8317</v>
      </c>
      <c r="R3470" t="s">
        <v>8318</v>
      </c>
      <c r="S3470" s="12">
        <f t="shared" si="218"/>
        <v>42605.765381944446</v>
      </c>
      <c r="T3470" s="12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8">
        <f t="shared" si="216"/>
        <v>114</v>
      </c>
      <c r="P3471" s="57">
        <f t="shared" si="217"/>
        <v>50.4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8">
        <f t="shared" si="216"/>
        <v>150</v>
      </c>
      <c r="P3472" s="57">
        <f t="shared" si="217"/>
        <v>41.669999999999995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8">
        <f t="shared" si="216"/>
        <v>215</v>
      </c>
      <c r="P3473" s="57">
        <f t="shared" si="217"/>
        <v>35.769999999999996</v>
      </c>
      <c r="Q3473" t="s">
        <v>8317</v>
      </c>
      <c r="R3473" t="s">
        <v>8318</v>
      </c>
      <c r="S3473" s="12">
        <f t="shared" si="218"/>
        <v>41841.820486111115</v>
      </c>
      <c r="T3473" s="12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8">
        <f t="shared" si="216"/>
        <v>103</v>
      </c>
      <c r="P3474" s="57">
        <f t="shared" si="217"/>
        <v>88.740000000000009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8">
        <f t="shared" si="216"/>
        <v>100</v>
      </c>
      <c r="P3475" s="57">
        <f t="shared" si="217"/>
        <v>148.48999999999998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8">
        <f t="shared" si="216"/>
        <v>101</v>
      </c>
      <c r="P3476" s="57">
        <f t="shared" si="217"/>
        <v>51.8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8">
        <f t="shared" si="216"/>
        <v>114</v>
      </c>
      <c r="P3477" s="5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8">
        <f t="shared" si="216"/>
        <v>104</v>
      </c>
      <c r="P3478" s="5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8">
        <f t="shared" si="216"/>
        <v>116</v>
      </c>
      <c r="P3479" s="57">
        <f t="shared" si="217"/>
        <v>53.239999999999995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8">
        <f t="shared" si="216"/>
        <v>113</v>
      </c>
      <c r="P3480" s="57">
        <f t="shared" si="217"/>
        <v>39.6</v>
      </c>
      <c r="Q3480" t="s">
        <v>8317</v>
      </c>
      <c r="R3480" t="s">
        <v>8318</v>
      </c>
      <c r="S3480" s="12">
        <f t="shared" si="218"/>
        <v>42053.916921296295</v>
      </c>
      <c r="T3480" s="12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8">
        <f t="shared" si="216"/>
        <v>128</v>
      </c>
      <c r="P3481" s="57">
        <f t="shared" si="217"/>
        <v>34.25</v>
      </c>
      <c r="Q3481" t="s">
        <v>8317</v>
      </c>
      <c r="R3481" t="s">
        <v>8318</v>
      </c>
      <c r="S3481" s="12">
        <f t="shared" si="218"/>
        <v>41781.855092592596</v>
      </c>
      <c r="T3481" s="12">
        <f t="shared" si="21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8">
        <f t="shared" si="216"/>
        <v>143</v>
      </c>
      <c r="P3482" s="57">
        <f t="shared" si="217"/>
        <v>164.62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8">
        <f t="shared" si="216"/>
        <v>119</v>
      </c>
      <c r="P3483" s="57">
        <f t="shared" si="217"/>
        <v>125.06</v>
      </c>
      <c r="Q3483" t="s">
        <v>8317</v>
      </c>
      <c r="R3483" t="s">
        <v>8318</v>
      </c>
      <c r="S3483" s="12">
        <f t="shared" si="218"/>
        <v>41989.247546296298</v>
      </c>
      <c r="T3483" s="12">
        <f t="shared" si="21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8">
        <f t="shared" si="216"/>
        <v>139</v>
      </c>
      <c r="P3484" s="57">
        <f t="shared" si="217"/>
        <v>51.879999999999995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8">
        <f t="shared" si="216"/>
        <v>160</v>
      </c>
      <c r="P3485" s="57">
        <f t="shared" si="217"/>
        <v>40.29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8">
        <f t="shared" si="216"/>
        <v>115</v>
      </c>
      <c r="P3486" s="57">
        <f t="shared" si="217"/>
        <v>64.910000000000011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8">
        <f t="shared" si="216"/>
        <v>101</v>
      </c>
      <c r="P3487" s="57">
        <f t="shared" si="217"/>
        <v>55.339999999999996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8">
        <f t="shared" si="216"/>
        <v>156</v>
      </c>
      <c r="P3488" s="57">
        <f t="shared" si="217"/>
        <v>83.15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8">
        <f t="shared" si="216"/>
        <v>128</v>
      </c>
      <c r="P3489" s="57">
        <f t="shared" si="217"/>
        <v>38.72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8">
        <f t="shared" si="216"/>
        <v>122</v>
      </c>
      <c r="P3490" s="57">
        <f t="shared" si="217"/>
        <v>125.38000000000001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8">
        <f t="shared" si="216"/>
        <v>113</v>
      </c>
      <c r="P3491" s="57">
        <f t="shared" si="217"/>
        <v>78.27000000000001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8">
        <f t="shared" si="216"/>
        <v>128</v>
      </c>
      <c r="P3492" s="57">
        <f t="shared" si="217"/>
        <v>47.23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8">
        <f t="shared" si="216"/>
        <v>159</v>
      </c>
      <c r="P3493" s="5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8">
        <f t="shared" si="216"/>
        <v>106</v>
      </c>
      <c r="P3494" s="57">
        <f t="shared" si="217"/>
        <v>114.30000000000001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8">
        <f t="shared" si="216"/>
        <v>100</v>
      </c>
      <c r="P3495" s="57">
        <f t="shared" si="217"/>
        <v>51.73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8">
        <f t="shared" si="216"/>
        <v>100</v>
      </c>
      <c r="P3496" s="57">
        <f t="shared" si="217"/>
        <v>30.770000000000003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8">
        <f t="shared" si="216"/>
        <v>107</v>
      </c>
      <c r="P3497" s="57">
        <f t="shared" si="217"/>
        <v>74.210000000000008</v>
      </c>
      <c r="Q3497" t="s">
        <v>8317</v>
      </c>
      <c r="R3497" t="s">
        <v>8318</v>
      </c>
      <c r="S3497" s="12">
        <f t="shared" si="218"/>
        <v>41915.762835648144</v>
      </c>
      <c r="T3497" s="12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8">
        <f t="shared" si="216"/>
        <v>125</v>
      </c>
      <c r="P3498" s="57">
        <f t="shared" si="217"/>
        <v>47.85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8">
        <f t="shared" si="216"/>
        <v>109</v>
      </c>
      <c r="P3499" s="57">
        <f t="shared" si="217"/>
        <v>34.409999999999997</v>
      </c>
      <c r="Q3499" t="s">
        <v>8317</v>
      </c>
      <c r="R3499" t="s">
        <v>8318</v>
      </c>
      <c r="S3499" s="12">
        <f t="shared" si="218"/>
        <v>42511.741944444446</v>
      </c>
      <c r="T3499" s="12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8">
        <f t="shared" si="216"/>
        <v>103</v>
      </c>
      <c r="P3500" s="57">
        <f t="shared" si="217"/>
        <v>40.239999999999995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8">
        <f t="shared" si="216"/>
        <v>106</v>
      </c>
      <c r="P3501" s="57">
        <f t="shared" si="217"/>
        <v>60.29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8">
        <f t="shared" si="216"/>
        <v>107</v>
      </c>
      <c r="P3502" s="57">
        <f t="shared" si="217"/>
        <v>25.310000000000002</v>
      </c>
      <c r="Q3502" t="s">
        <v>8317</v>
      </c>
      <c r="R3502" t="s">
        <v>8318</v>
      </c>
      <c r="S3502" s="12">
        <f t="shared" si="218"/>
        <v>42419.919421296298</v>
      </c>
      <c r="T3502" s="12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8">
        <f t="shared" si="216"/>
        <v>101</v>
      </c>
      <c r="P3503" s="57">
        <f t="shared" si="217"/>
        <v>35.96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8">
        <f t="shared" si="216"/>
        <v>106</v>
      </c>
      <c r="P3504" s="5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8">
        <f t="shared" si="216"/>
        <v>108</v>
      </c>
      <c r="P3505" s="57">
        <f t="shared" si="217"/>
        <v>70.77000000000001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8">
        <f t="shared" si="216"/>
        <v>100</v>
      </c>
      <c r="P3506" s="5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8">
        <f t="shared" si="216"/>
        <v>104</v>
      </c>
      <c r="P3507" s="57">
        <f t="shared" si="217"/>
        <v>66.52000000000001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8">
        <f t="shared" si="216"/>
        <v>102</v>
      </c>
      <c r="P3508" s="5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8">
        <f t="shared" si="216"/>
        <v>105</v>
      </c>
      <c r="P3509" s="5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8">
        <f t="shared" si="216"/>
        <v>180</v>
      </c>
      <c r="P3510" s="5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8">
        <f t="shared" si="216"/>
        <v>107</v>
      </c>
      <c r="P3511" s="57">
        <f t="shared" si="217"/>
        <v>96.67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8">
        <f t="shared" si="216"/>
        <v>101</v>
      </c>
      <c r="P3512" s="57">
        <f t="shared" si="217"/>
        <v>60.339999999999996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8">
        <f t="shared" si="216"/>
        <v>102</v>
      </c>
      <c r="P3513" s="57">
        <f t="shared" si="217"/>
        <v>79.900000000000006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8">
        <f t="shared" si="216"/>
        <v>100</v>
      </c>
      <c r="P3514" s="57">
        <f t="shared" si="217"/>
        <v>58.83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8">
        <f t="shared" si="216"/>
        <v>119</v>
      </c>
      <c r="P3515" s="57">
        <f t="shared" si="217"/>
        <v>75.350000000000009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8">
        <f t="shared" si="216"/>
        <v>110</v>
      </c>
      <c r="P3516" s="5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8">
        <f t="shared" si="216"/>
        <v>103</v>
      </c>
      <c r="P3517" s="57">
        <f t="shared" si="217"/>
        <v>66.960000000000008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8">
        <f t="shared" si="216"/>
        <v>100</v>
      </c>
      <c r="P3518" s="57">
        <f t="shared" si="217"/>
        <v>227.28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8">
        <f t="shared" si="216"/>
        <v>100</v>
      </c>
      <c r="P3519" s="57">
        <f t="shared" si="217"/>
        <v>307.7</v>
      </c>
      <c r="Q3519" t="s">
        <v>8317</v>
      </c>
      <c r="R3519" t="s">
        <v>8318</v>
      </c>
      <c r="S3519" s="12">
        <f t="shared" si="218"/>
        <v>41794.817523148144</v>
      </c>
      <c r="T3519" s="12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8">
        <f t="shared" si="216"/>
        <v>111</v>
      </c>
      <c r="P3520" s="57">
        <f t="shared" si="217"/>
        <v>50.03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8">
        <f t="shared" si="216"/>
        <v>102</v>
      </c>
      <c r="P3521" s="57">
        <f t="shared" si="217"/>
        <v>72.400000000000006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8">
        <f t="shared" si="216"/>
        <v>101</v>
      </c>
      <c r="P3522" s="57">
        <f t="shared" si="217"/>
        <v>95.960000000000008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8">
        <f t="shared" ref="O3523:O3586" si="220">ROUNDUP((E3523/D3523)*100,0)</f>
        <v>170</v>
      </c>
      <c r="P3523" s="57">
        <f t="shared" si="217"/>
        <v>45.62</v>
      </c>
      <c r="Q3523" t="s">
        <v>8317</v>
      </c>
      <c r="R3523" t="s">
        <v>8318</v>
      </c>
      <c r="S3523" s="12">
        <f t="shared" si="218"/>
        <v>41881.361342592594</v>
      </c>
      <c r="T3523" s="12">
        <f t="shared" si="219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8">
        <f t="shared" si="220"/>
        <v>100</v>
      </c>
      <c r="P3524" s="57">
        <f t="shared" ref="P3524:P3587" si="221">ROUNDUP(E3524/L3524,2)</f>
        <v>41.03</v>
      </c>
      <c r="Q3524" t="s">
        <v>8317</v>
      </c>
      <c r="R3524" t="s">
        <v>8318</v>
      </c>
      <c r="S3524" s="12">
        <f t="shared" ref="S3524:S3587" si="222">(J3524/86400)+25569</f>
        <v>42234.789884259255</v>
      </c>
      <c r="T3524" s="12">
        <f t="shared" ref="T3524:T3587" si="223">(I3524/86400)+25569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8">
        <f t="shared" si="220"/>
        <v>114</v>
      </c>
      <c r="P3525" s="57">
        <f t="shared" si="221"/>
        <v>56.83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8">
        <f t="shared" si="220"/>
        <v>102</v>
      </c>
      <c r="P3526" s="57">
        <f t="shared" si="221"/>
        <v>137.25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8">
        <f t="shared" si="220"/>
        <v>106</v>
      </c>
      <c r="P3527" s="57">
        <f t="shared" si="221"/>
        <v>75.72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8">
        <f t="shared" si="220"/>
        <v>102</v>
      </c>
      <c r="P3528" s="5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8">
        <f t="shared" si="220"/>
        <v>117</v>
      </c>
      <c r="P3529" s="57">
        <f t="shared" si="221"/>
        <v>81.570000000000007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8">
        <f t="shared" si="220"/>
        <v>102</v>
      </c>
      <c r="P3530" s="57">
        <f t="shared" si="221"/>
        <v>45.11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8">
        <f t="shared" si="220"/>
        <v>132</v>
      </c>
      <c r="P3531" s="57">
        <f t="shared" si="221"/>
        <v>36.669999999999995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8">
        <f t="shared" si="220"/>
        <v>100</v>
      </c>
      <c r="P3532" s="5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8">
        <f t="shared" si="220"/>
        <v>128</v>
      </c>
      <c r="P3533" s="57">
        <f t="shared" si="221"/>
        <v>49.239999999999995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8">
        <f t="shared" si="220"/>
        <v>119</v>
      </c>
      <c r="P3534" s="57">
        <f t="shared" si="221"/>
        <v>42.3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8">
        <f t="shared" si="220"/>
        <v>127</v>
      </c>
      <c r="P3535" s="57">
        <f t="shared" si="221"/>
        <v>78.88000000000001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8">
        <f t="shared" si="220"/>
        <v>157</v>
      </c>
      <c r="P3536" s="57">
        <f t="shared" si="221"/>
        <v>38.29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8">
        <f t="shared" si="220"/>
        <v>104</v>
      </c>
      <c r="P3537" s="57">
        <f t="shared" si="221"/>
        <v>44.85</v>
      </c>
      <c r="Q3537" t="s">
        <v>8317</v>
      </c>
      <c r="R3537" t="s">
        <v>8318</v>
      </c>
      <c r="S3537" s="12">
        <f t="shared" si="222"/>
        <v>42248.640162037038</v>
      </c>
      <c r="T3537" s="12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8">
        <f t="shared" si="220"/>
        <v>154</v>
      </c>
      <c r="P3538" s="57">
        <f t="shared" si="221"/>
        <v>13.53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8">
        <f t="shared" si="220"/>
        <v>181</v>
      </c>
      <c r="P3539" s="57">
        <f t="shared" si="221"/>
        <v>43.5</v>
      </c>
      <c r="Q3539" t="s">
        <v>8317</v>
      </c>
      <c r="R3539" t="s">
        <v>8318</v>
      </c>
      <c r="S3539" s="12">
        <f t="shared" si="222"/>
        <v>41923.354351851856</v>
      </c>
      <c r="T3539" s="12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8">
        <f t="shared" si="220"/>
        <v>129</v>
      </c>
      <c r="P3540" s="57">
        <f t="shared" si="221"/>
        <v>30.96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8">
        <f t="shared" si="220"/>
        <v>120</v>
      </c>
      <c r="P3541" s="57">
        <f t="shared" si="221"/>
        <v>55.239999999999995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8">
        <f t="shared" si="220"/>
        <v>123</v>
      </c>
      <c r="P3542" s="57">
        <f t="shared" si="221"/>
        <v>46.129999999999995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8">
        <f t="shared" si="220"/>
        <v>105</v>
      </c>
      <c r="P3543" s="57">
        <f t="shared" si="221"/>
        <v>39.379999999999995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8">
        <f t="shared" si="220"/>
        <v>103</v>
      </c>
      <c r="P3544" s="57">
        <f t="shared" si="221"/>
        <v>66.160000000000011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8">
        <f t="shared" si="220"/>
        <v>105</v>
      </c>
      <c r="P3545" s="57">
        <f t="shared" si="221"/>
        <v>54.14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8">
        <f t="shared" si="220"/>
        <v>100</v>
      </c>
      <c r="P3546" s="57">
        <f t="shared" si="221"/>
        <v>104.17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8">
        <f t="shared" si="220"/>
        <v>101</v>
      </c>
      <c r="P3547" s="57">
        <f t="shared" si="221"/>
        <v>31.380000000000003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8">
        <f t="shared" si="220"/>
        <v>103</v>
      </c>
      <c r="P3548" s="57">
        <f t="shared" si="221"/>
        <v>59.22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8">
        <f t="shared" si="220"/>
        <v>115</v>
      </c>
      <c r="P3549" s="57">
        <f t="shared" si="221"/>
        <v>119.18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8">
        <f t="shared" si="220"/>
        <v>102</v>
      </c>
      <c r="P3550" s="57">
        <f t="shared" si="221"/>
        <v>164.62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8">
        <f t="shared" si="220"/>
        <v>102</v>
      </c>
      <c r="P3551" s="57">
        <f t="shared" si="221"/>
        <v>24.290000000000003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8">
        <f t="shared" si="220"/>
        <v>105</v>
      </c>
      <c r="P3552" s="57">
        <f t="shared" si="221"/>
        <v>40.94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8">
        <f t="shared" si="220"/>
        <v>102</v>
      </c>
      <c r="P3553" s="5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8">
        <f t="shared" si="220"/>
        <v>100</v>
      </c>
      <c r="P3554" s="5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8">
        <f t="shared" si="220"/>
        <v>107</v>
      </c>
      <c r="P3555" s="57">
        <f t="shared" si="221"/>
        <v>56.21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8">
        <f t="shared" si="220"/>
        <v>114</v>
      </c>
      <c r="P3556" s="57">
        <f t="shared" si="221"/>
        <v>107.01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8">
        <f t="shared" si="220"/>
        <v>100</v>
      </c>
      <c r="P3557" s="57">
        <f t="shared" si="221"/>
        <v>171.42999999999998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8">
        <f t="shared" si="220"/>
        <v>101</v>
      </c>
      <c r="P3558" s="5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8">
        <f t="shared" si="220"/>
        <v>101</v>
      </c>
      <c r="P3559" s="57">
        <f t="shared" si="221"/>
        <v>179.28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8">
        <f t="shared" si="220"/>
        <v>144</v>
      </c>
      <c r="P3560" s="57">
        <f t="shared" si="221"/>
        <v>22.91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8">
        <f t="shared" si="220"/>
        <v>104</v>
      </c>
      <c r="P3561" s="57">
        <f t="shared" si="221"/>
        <v>43.129999999999995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8">
        <f t="shared" si="220"/>
        <v>109</v>
      </c>
      <c r="P3562" s="57">
        <f t="shared" si="221"/>
        <v>46.9</v>
      </c>
      <c r="Q3562" t="s">
        <v>8317</v>
      </c>
      <c r="R3562" t="s">
        <v>8318</v>
      </c>
      <c r="S3562" s="12">
        <f t="shared" si="222"/>
        <v>42115.889652777776</v>
      </c>
      <c r="T3562" s="12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8">
        <f t="shared" si="220"/>
        <v>103</v>
      </c>
      <c r="P3563" s="57">
        <f t="shared" si="221"/>
        <v>47.41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8">
        <f t="shared" si="220"/>
        <v>149</v>
      </c>
      <c r="P3564" s="57">
        <f t="shared" si="221"/>
        <v>15.129999999999999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8">
        <f t="shared" si="220"/>
        <v>106</v>
      </c>
      <c r="P3565" s="57">
        <f t="shared" si="221"/>
        <v>21.1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8">
        <f t="shared" si="220"/>
        <v>101</v>
      </c>
      <c r="P3566" s="57">
        <f t="shared" si="221"/>
        <v>59.12</v>
      </c>
      <c r="Q3566" t="s">
        <v>8317</v>
      </c>
      <c r="R3566" t="s">
        <v>8318</v>
      </c>
      <c r="S3566" s="12">
        <f t="shared" si="222"/>
        <v>42236.623252314814</v>
      </c>
      <c r="T3566" s="12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8">
        <f t="shared" si="220"/>
        <v>131</v>
      </c>
      <c r="P3567" s="57">
        <f t="shared" si="221"/>
        <v>97.92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8">
        <f t="shared" si="220"/>
        <v>105</v>
      </c>
      <c r="P3568" s="57">
        <f t="shared" si="221"/>
        <v>55.14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8">
        <f t="shared" si="220"/>
        <v>109</v>
      </c>
      <c r="P3569" s="57">
        <f t="shared" si="221"/>
        <v>26.540000000000003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8">
        <f t="shared" si="220"/>
        <v>111</v>
      </c>
      <c r="P3570" s="57">
        <f t="shared" si="221"/>
        <v>58.43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8">
        <f t="shared" si="220"/>
        <v>101</v>
      </c>
      <c r="P3571" s="57">
        <f t="shared" si="221"/>
        <v>122.54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8">
        <f t="shared" si="220"/>
        <v>115</v>
      </c>
      <c r="P3572" s="57">
        <f t="shared" si="221"/>
        <v>87.97</v>
      </c>
      <c r="Q3572" t="s">
        <v>8317</v>
      </c>
      <c r="R3572" t="s">
        <v>8318</v>
      </c>
      <c r="S3572" s="12">
        <f t="shared" si="222"/>
        <v>41976.331979166665</v>
      </c>
      <c r="T3572" s="12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8">
        <f t="shared" si="220"/>
        <v>123</v>
      </c>
      <c r="P3573" s="5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8">
        <f t="shared" si="220"/>
        <v>100</v>
      </c>
      <c r="P3574" s="57">
        <f t="shared" si="221"/>
        <v>55.559999999999995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8">
        <f t="shared" si="220"/>
        <v>103</v>
      </c>
      <c r="P3575" s="57">
        <f t="shared" si="221"/>
        <v>39.54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8">
        <f t="shared" si="220"/>
        <v>107</v>
      </c>
      <c r="P3576" s="57">
        <f t="shared" si="221"/>
        <v>136.78</v>
      </c>
      <c r="Q3576" t="s">
        <v>8317</v>
      </c>
      <c r="R3576" t="s">
        <v>8318</v>
      </c>
      <c r="S3576" s="12">
        <f t="shared" si="222"/>
        <v>41926.942685185189</v>
      </c>
      <c r="T3576" s="12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8">
        <f t="shared" si="220"/>
        <v>102</v>
      </c>
      <c r="P3577" s="57">
        <f t="shared" si="221"/>
        <v>99.350000000000009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8">
        <f t="shared" si="220"/>
        <v>100</v>
      </c>
      <c r="P3578" s="5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8">
        <f t="shared" si="220"/>
        <v>130</v>
      </c>
      <c r="P3579" s="57">
        <f t="shared" si="221"/>
        <v>28.89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8">
        <f t="shared" si="220"/>
        <v>101</v>
      </c>
      <c r="P3580" s="57">
        <f t="shared" si="221"/>
        <v>40.549999999999997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8">
        <f t="shared" si="220"/>
        <v>100</v>
      </c>
      <c r="P3581" s="57">
        <f t="shared" si="221"/>
        <v>35.72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8">
        <f t="shared" si="220"/>
        <v>114</v>
      </c>
      <c r="P3582" s="57">
        <f t="shared" si="221"/>
        <v>37.97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8">
        <f t="shared" si="220"/>
        <v>100</v>
      </c>
      <c r="P3583" s="57">
        <f t="shared" si="221"/>
        <v>33.339999999999996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8">
        <f t="shared" si="220"/>
        <v>287</v>
      </c>
      <c r="P3584" s="57">
        <f t="shared" si="221"/>
        <v>58.58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8">
        <f t="shared" si="220"/>
        <v>109</v>
      </c>
      <c r="P3585" s="57">
        <f t="shared" si="221"/>
        <v>135.63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8">
        <f t="shared" si="220"/>
        <v>116</v>
      </c>
      <c r="P3586" s="57">
        <f t="shared" si="221"/>
        <v>30.94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8">
        <f t="shared" ref="O3587:O3650" si="224">ROUNDUP((E3587/D3587)*100,0)</f>
        <v>120</v>
      </c>
      <c r="P3587" s="57">
        <f t="shared" si="221"/>
        <v>176.09</v>
      </c>
      <c r="Q3587" t="s">
        <v>8317</v>
      </c>
      <c r="R3587" t="s">
        <v>8318</v>
      </c>
      <c r="S3587" s="12">
        <f t="shared" si="222"/>
        <v>41964.716319444444</v>
      </c>
      <c r="T3587" s="12">
        <f t="shared" si="223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8">
        <f t="shared" si="224"/>
        <v>110</v>
      </c>
      <c r="P3588" s="57">
        <f t="shared" ref="P3588:P3651" si="225">ROUNDUP(E3588/L3588,2)</f>
        <v>151.98999999999998</v>
      </c>
      <c r="Q3588" t="s">
        <v>8317</v>
      </c>
      <c r="R3588" t="s">
        <v>8318</v>
      </c>
      <c r="S3588" s="12">
        <f t="shared" ref="S3588:S3651" si="226">(J3588/86400)+25569</f>
        <v>42576.697569444441</v>
      </c>
      <c r="T3588" s="12">
        <f t="shared" ref="T3588:T3651" si="227">(I3588/86400)+25569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8">
        <f t="shared" si="224"/>
        <v>127</v>
      </c>
      <c r="P3589" s="57">
        <f t="shared" si="225"/>
        <v>22.610000000000003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8">
        <f t="shared" si="224"/>
        <v>101</v>
      </c>
      <c r="P3590" s="57">
        <f t="shared" si="225"/>
        <v>18.28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8">
        <f t="shared" si="224"/>
        <v>128</v>
      </c>
      <c r="P3591" s="57">
        <f t="shared" si="225"/>
        <v>82.26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8">
        <f t="shared" si="224"/>
        <v>101</v>
      </c>
      <c r="P3592" s="57">
        <f t="shared" si="225"/>
        <v>68.540000000000006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8">
        <f t="shared" si="224"/>
        <v>175</v>
      </c>
      <c r="P3593" s="57">
        <f t="shared" si="225"/>
        <v>68.06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8">
        <f t="shared" si="224"/>
        <v>128</v>
      </c>
      <c r="P3594" s="57">
        <f t="shared" si="225"/>
        <v>72.72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8">
        <f t="shared" si="224"/>
        <v>111</v>
      </c>
      <c r="P3595" s="57">
        <f t="shared" si="225"/>
        <v>77.190000000000012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8">
        <f t="shared" si="224"/>
        <v>126</v>
      </c>
      <c r="P3596" s="57">
        <f t="shared" si="225"/>
        <v>55.98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8">
        <f t="shared" si="224"/>
        <v>119</v>
      </c>
      <c r="P3597" s="57">
        <f t="shared" si="225"/>
        <v>49.699999999999996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8">
        <f t="shared" si="224"/>
        <v>108</v>
      </c>
      <c r="P3598" s="5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8">
        <f t="shared" si="224"/>
        <v>103</v>
      </c>
      <c r="P3599" s="57">
        <f t="shared" si="225"/>
        <v>77.73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8">
        <f t="shared" si="224"/>
        <v>111</v>
      </c>
      <c r="P3600" s="57">
        <f t="shared" si="225"/>
        <v>40.78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8">
        <f t="shared" si="224"/>
        <v>202</v>
      </c>
      <c r="P3601" s="57">
        <f t="shared" si="225"/>
        <v>59.419999999999995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8">
        <f t="shared" si="224"/>
        <v>130</v>
      </c>
      <c r="P3602" s="5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8">
        <f t="shared" si="224"/>
        <v>105</v>
      </c>
      <c r="P3603" s="57">
        <f t="shared" si="225"/>
        <v>39.379999999999995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8">
        <f t="shared" si="224"/>
        <v>101</v>
      </c>
      <c r="P3604" s="57">
        <f t="shared" si="225"/>
        <v>81.680000000000007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8">
        <f t="shared" si="224"/>
        <v>171</v>
      </c>
      <c r="P3605" s="57">
        <f t="shared" si="225"/>
        <v>44.919999999999995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8">
        <f t="shared" si="224"/>
        <v>113</v>
      </c>
      <c r="P3606" s="57">
        <f t="shared" si="225"/>
        <v>49.059999999999995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8">
        <f t="shared" si="224"/>
        <v>184</v>
      </c>
      <c r="P3607" s="57">
        <f t="shared" si="225"/>
        <v>30.67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8">
        <f t="shared" si="224"/>
        <v>131</v>
      </c>
      <c r="P3608" s="57">
        <f t="shared" si="225"/>
        <v>61.07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8">
        <f t="shared" si="224"/>
        <v>106</v>
      </c>
      <c r="P3609" s="5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8">
        <f t="shared" si="224"/>
        <v>100</v>
      </c>
      <c r="P3610" s="57">
        <f t="shared" si="225"/>
        <v>29.630000000000003</v>
      </c>
      <c r="Q3610" t="s">
        <v>8317</v>
      </c>
      <c r="R3610" t="s">
        <v>8318</v>
      </c>
      <c r="S3610" s="12">
        <f t="shared" si="226"/>
        <v>42506.709374999999</v>
      </c>
      <c r="T3610" s="12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8">
        <f t="shared" si="224"/>
        <v>154</v>
      </c>
      <c r="P3611" s="57">
        <f t="shared" si="225"/>
        <v>143.1</v>
      </c>
      <c r="Q3611" t="s">
        <v>8317</v>
      </c>
      <c r="R3611" t="s">
        <v>8318</v>
      </c>
      <c r="S3611" s="12">
        <f t="shared" si="226"/>
        <v>42429.991724537038</v>
      </c>
      <c r="T3611" s="12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8">
        <f t="shared" si="224"/>
        <v>163</v>
      </c>
      <c r="P3612" s="57">
        <f t="shared" si="225"/>
        <v>52.36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8">
        <f t="shared" si="224"/>
        <v>136</v>
      </c>
      <c r="P3613" s="57">
        <f t="shared" si="225"/>
        <v>66.67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8">
        <f t="shared" si="224"/>
        <v>145</v>
      </c>
      <c r="P3614" s="57">
        <f t="shared" si="225"/>
        <v>126.67</v>
      </c>
      <c r="Q3614" t="s">
        <v>8317</v>
      </c>
      <c r="R3614" t="s">
        <v>8318</v>
      </c>
      <c r="S3614" s="12">
        <f t="shared" si="226"/>
        <v>41789.726979166662</v>
      </c>
      <c r="T3614" s="12">
        <f t="shared" si="227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8">
        <f t="shared" si="224"/>
        <v>100</v>
      </c>
      <c r="P3615" s="5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8">
        <f t="shared" si="224"/>
        <v>101</v>
      </c>
      <c r="P3616" s="57">
        <f t="shared" si="225"/>
        <v>35.5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8">
        <f t="shared" si="224"/>
        <v>107</v>
      </c>
      <c r="P3617" s="57">
        <f t="shared" si="225"/>
        <v>37.089999999999996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8">
        <f t="shared" si="224"/>
        <v>125</v>
      </c>
      <c r="P3618" s="57">
        <f t="shared" si="225"/>
        <v>69.34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8">
        <f t="shared" si="224"/>
        <v>119</v>
      </c>
      <c r="P3619" s="57">
        <f t="shared" si="225"/>
        <v>17.260000000000002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8">
        <f t="shared" si="224"/>
        <v>101</v>
      </c>
      <c r="P3620" s="57">
        <f t="shared" si="225"/>
        <v>36.08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8">
        <f t="shared" si="224"/>
        <v>113</v>
      </c>
      <c r="P3621" s="57">
        <f t="shared" si="225"/>
        <v>66.48</v>
      </c>
      <c r="Q3621" t="s">
        <v>8317</v>
      </c>
      <c r="R3621" t="s">
        <v>8318</v>
      </c>
      <c r="S3621" s="12">
        <f t="shared" si="226"/>
        <v>42661.132245370369</v>
      </c>
      <c r="T3621" s="12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8">
        <f t="shared" si="224"/>
        <v>106</v>
      </c>
      <c r="P3622" s="57">
        <f t="shared" si="225"/>
        <v>56.07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8">
        <f t="shared" si="224"/>
        <v>110</v>
      </c>
      <c r="P3623" s="57">
        <f t="shared" si="225"/>
        <v>47.03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8">
        <f t="shared" si="224"/>
        <v>101</v>
      </c>
      <c r="P3624" s="57">
        <f t="shared" si="225"/>
        <v>47.669999999999995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8">
        <f t="shared" si="224"/>
        <v>120</v>
      </c>
      <c r="P3625" s="57">
        <f t="shared" si="225"/>
        <v>88.240000000000009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8">
        <f t="shared" si="224"/>
        <v>105</v>
      </c>
      <c r="P3626" s="57">
        <f t="shared" si="225"/>
        <v>80.72</v>
      </c>
      <c r="Q3626" t="s">
        <v>8317</v>
      </c>
      <c r="R3626" t="s">
        <v>8318</v>
      </c>
      <c r="S3626" s="12">
        <f t="shared" si="226"/>
        <v>42545.774189814816</v>
      </c>
      <c r="T3626" s="12">
        <f t="shared" si="227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8">
        <f t="shared" si="224"/>
        <v>103</v>
      </c>
      <c r="P3627" s="57">
        <f t="shared" si="225"/>
        <v>39.489999999999995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8">
        <f t="shared" si="224"/>
        <v>102</v>
      </c>
      <c r="P3628" s="57">
        <f t="shared" si="225"/>
        <v>84.86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8">
        <f t="shared" si="224"/>
        <v>100</v>
      </c>
      <c r="P3629" s="57">
        <f t="shared" si="225"/>
        <v>68.97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8">
        <f t="shared" si="224"/>
        <v>0</v>
      </c>
      <c r="P3630" s="5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8">
        <f t="shared" si="224"/>
        <v>1</v>
      </c>
      <c r="P3631" s="5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8">
        <f t="shared" si="224"/>
        <v>1</v>
      </c>
      <c r="P3632" s="5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8">
        <f t="shared" si="224"/>
        <v>52</v>
      </c>
      <c r="P3633" s="57">
        <f t="shared" si="225"/>
        <v>147.88999999999999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8">
        <f t="shared" si="224"/>
        <v>20</v>
      </c>
      <c r="P3634" s="5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8">
        <f t="shared" si="224"/>
        <v>36</v>
      </c>
      <c r="P3635" s="57">
        <f t="shared" si="225"/>
        <v>56.839999999999996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8">
        <f t="shared" si="224"/>
        <v>5</v>
      </c>
      <c r="P3636" s="57">
        <f t="shared" si="225"/>
        <v>176.95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8">
        <f t="shared" si="224"/>
        <v>37</v>
      </c>
      <c r="P3637" s="5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8">
        <f t="shared" si="224"/>
        <v>0</v>
      </c>
      <c r="P3638" s="57" t="e">
        <f t="shared" si="225"/>
        <v>#DIV/0!</v>
      </c>
      <c r="Q3638" t="s">
        <v>8317</v>
      </c>
      <c r="R3638" t="s">
        <v>8359</v>
      </c>
      <c r="S3638" s="12">
        <f t="shared" si="226"/>
        <v>42226.694780092592</v>
      </c>
      <c r="T3638" s="12">
        <f t="shared" si="227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8">
        <f t="shared" si="224"/>
        <v>31</v>
      </c>
      <c r="P3639" s="57">
        <f t="shared" si="225"/>
        <v>66.150000000000006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8">
        <f t="shared" si="224"/>
        <v>7</v>
      </c>
      <c r="P3640" s="5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8">
        <f t="shared" si="224"/>
        <v>1</v>
      </c>
      <c r="P3641" s="5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8">
        <f t="shared" si="224"/>
        <v>6</v>
      </c>
      <c r="P3642" s="57">
        <f t="shared" si="225"/>
        <v>18.34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8">
        <f t="shared" si="224"/>
        <v>0</v>
      </c>
      <c r="P3643" s="57" t="e">
        <f t="shared" si="225"/>
        <v>#DIV/0!</v>
      </c>
      <c r="Q3643" t="s">
        <v>8317</v>
      </c>
      <c r="R3643" t="s">
        <v>8359</v>
      </c>
      <c r="S3643" s="12">
        <f t="shared" si="226"/>
        <v>41899.627071759256</v>
      </c>
      <c r="T3643" s="12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8">
        <f t="shared" si="224"/>
        <v>3</v>
      </c>
      <c r="P3644" s="5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8">
        <f t="shared" si="224"/>
        <v>0</v>
      </c>
      <c r="P3645" s="5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8">
        <f t="shared" si="224"/>
        <v>17</v>
      </c>
      <c r="P3646" s="57">
        <f t="shared" si="225"/>
        <v>68.42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8">
        <f t="shared" si="224"/>
        <v>1</v>
      </c>
      <c r="P3647" s="5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8">
        <f t="shared" si="224"/>
        <v>5</v>
      </c>
      <c r="P3648" s="57">
        <f t="shared" si="225"/>
        <v>60.129999999999995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8">
        <f t="shared" si="224"/>
        <v>6</v>
      </c>
      <c r="P3649" s="5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8">
        <f t="shared" si="224"/>
        <v>101</v>
      </c>
      <c r="P3650" s="57">
        <f t="shared" si="225"/>
        <v>550.04999999999995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8">
        <f t="shared" ref="O3651:O3714" si="228">ROUNDUP((E3651/D3651)*100,0)</f>
        <v>104</v>
      </c>
      <c r="P3651" s="57">
        <f t="shared" si="225"/>
        <v>97.5</v>
      </c>
      <c r="Q3651" t="s">
        <v>8317</v>
      </c>
      <c r="R3651" t="s">
        <v>8318</v>
      </c>
      <c r="S3651" s="12">
        <f t="shared" si="226"/>
        <v>41780.712893518517</v>
      </c>
      <c r="T3651" s="12">
        <f t="shared" si="227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8">
        <f t="shared" si="228"/>
        <v>100</v>
      </c>
      <c r="P3652" s="57">
        <f t="shared" ref="P3652:P3715" si="229">ROUNDUP(E3652/L3652,2)</f>
        <v>29.42</v>
      </c>
      <c r="Q3652" t="s">
        <v>8317</v>
      </c>
      <c r="R3652" t="s">
        <v>8318</v>
      </c>
      <c r="S3652" s="12">
        <f t="shared" ref="S3652:S3715" si="230">(J3652/86400)+25569</f>
        <v>42381.478981481487</v>
      </c>
      <c r="T3652" s="12">
        <f t="shared" ref="T3652:T3715" si="231">(I3652/86400)+25569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8">
        <f t="shared" si="228"/>
        <v>104</v>
      </c>
      <c r="P3653" s="57">
        <f t="shared" si="229"/>
        <v>57.78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8">
        <f t="shared" si="228"/>
        <v>251</v>
      </c>
      <c r="P3654" s="57">
        <f t="shared" si="229"/>
        <v>44.239999999999995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8">
        <f t="shared" si="228"/>
        <v>101</v>
      </c>
      <c r="P3655" s="57">
        <f t="shared" si="229"/>
        <v>60.91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8">
        <f t="shared" si="228"/>
        <v>175</v>
      </c>
      <c r="P3656" s="57">
        <f t="shared" si="229"/>
        <v>68.850000000000009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8">
        <f t="shared" si="228"/>
        <v>117</v>
      </c>
      <c r="P3657" s="57">
        <f t="shared" si="229"/>
        <v>73.59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8">
        <f t="shared" si="228"/>
        <v>106</v>
      </c>
      <c r="P3658" s="57">
        <f t="shared" si="229"/>
        <v>115.03</v>
      </c>
      <c r="Q3658" t="s">
        <v>8317</v>
      </c>
      <c r="R3658" t="s">
        <v>8318</v>
      </c>
      <c r="S3658" s="12">
        <f t="shared" si="230"/>
        <v>42737.910138888888</v>
      </c>
      <c r="T3658" s="12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8">
        <f t="shared" si="228"/>
        <v>111</v>
      </c>
      <c r="P3659" s="57">
        <f t="shared" si="229"/>
        <v>110.75</v>
      </c>
      <c r="Q3659" t="s">
        <v>8317</v>
      </c>
      <c r="R3659" t="s">
        <v>8318</v>
      </c>
      <c r="S3659" s="12">
        <f t="shared" si="230"/>
        <v>42499.629849537036</v>
      </c>
      <c r="T3659" s="12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8">
        <f t="shared" si="228"/>
        <v>101</v>
      </c>
      <c r="P3660" s="5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8">
        <f t="shared" si="228"/>
        <v>103</v>
      </c>
      <c r="P3661" s="57">
        <f t="shared" si="229"/>
        <v>235.47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8">
        <f t="shared" si="228"/>
        <v>100</v>
      </c>
      <c r="P3662" s="57">
        <f t="shared" si="229"/>
        <v>11.37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8">
        <f t="shared" si="228"/>
        <v>111</v>
      </c>
      <c r="P3663" s="5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8">
        <f t="shared" si="228"/>
        <v>102</v>
      </c>
      <c r="P3664" s="5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8">
        <f t="shared" si="228"/>
        <v>104</v>
      </c>
      <c r="P3665" s="5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8">
        <f t="shared" si="228"/>
        <v>110</v>
      </c>
      <c r="P3666" s="57">
        <f t="shared" si="229"/>
        <v>46.059999999999995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8">
        <f t="shared" si="228"/>
        <v>116</v>
      </c>
      <c r="P3667" s="5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8">
        <f t="shared" si="228"/>
        <v>100</v>
      </c>
      <c r="P3668" s="57">
        <f t="shared" si="229"/>
        <v>31.580000000000002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8">
        <f t="shared" si="228"/>
        <v>104</v>
      </c>
      <c r="P3669" s="57">
        <f t="shared" si="229"/>
        <v>53.37</v>
      </c>
      <c r="Q3669" t="s">
        <v>8317</v>
      </c>
      <c r="R3669" t="s">
        <v>8318</v>
      </c>
      <c r="S3669" s="12">
        <f t="shared" si="230"/>
        <v>42173.970127314809</v>
      </c>
      <c r="T3669" s="12">
        <f t="shared" si="231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8">
        <f t="shared" si="228"/>
        <v>104</v>
      </c>
      <c r="P3670" s="57">
        <f t="shared" si="229"/>
        <v>36.97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8">
        <f t="shared" si="228"/>
        <v>139</v>
      </c>
      <c r="P3671" s="57">
        <f t="shared" si="229"/>
        <v>81.300000000000011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8">
        <f t="shared" si="228"/>
        <v>110</v>
      </c>
      <c r="P3672" s="57">
        <f t="shared" si="229"/>
        <v>20.09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8">
        <f t="shared" si="228"/>
        <v>101</v>
      </c>
      <c r="P3673" s="5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8">
        <f t="shared" si="228"/>
        <v>102</v>
      </c>
      <c r="P3674" s="57">
        <f t="shared" si="229"/>
        <v>53.44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8">
        <f t="shared" si="228"/>
        <v>114</v>
      </c>
      <c r="P3675" s="57">
        <f t="shared" si="229"/>
        <v>39.869999999999997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8">
        <f t="shared" si="228"/>
        <v>100</v>
      </c>
      <c r="P3676" s="57">
        <f t="shared" si="229"/>
        <v>145.16999999999999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8">
        <f t="shared" si="228"/>
        <v>140</v>
      </c>
      <c r="P3677" s="57">
        <f t="shared" si="229"/>
        <v>23.34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8">
        <f t="shared" si="228"/>
        <v>129</v>
      </c>
      <c r="P3678" s="57">
        <f t="shared" si="229"/>
        <v>64.38000000000001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8">
        <f t="shared" si="228"/>
        <v>103</v>
      </c>
      <c r="P3679" s="57">
        <f t="shared" si="229"/>
        <v>62.059999999999995</v>
      </c>
      <c r="Q3679" t="s">
        <v>8317</v>
      </c>
      <c r="R3679" t="s">
        <v>8318</v>
      </c>
      <c r="S3679" s="12">
        <f t="shared" si="230"/>
        <v>41802.574282407411</v>
      </c>
      <c r="T3679" s="12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8">
        <f t="shared" si="228"/>
        <v>103</v>
      </c>
      <c r="P3680" s="57">
        <f t="shared" si="229"/>
        <v>66.13000000000001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8">
        <f t="shared" si="228"/>
        <v>111</v>
      </c>
      <c r="P3681" s="5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8">
        <f t="shared" si="228"/>
        <v>113</v>
      </c>
      <c r="P3682" s="57">
        <f t="shared" si="229"/>
        <v>99.5</v>
      </c>
      <c r="Q3682" t="s">
        <v>8317</v>
      </c>
      <c r="R3682" t="s">
        <v>8318</v>
      </c>
      <c r="S3682" s="12">
        <f t="shared" si="230"/>
        <v>42627.454097222224</v>
      </c>
      <c r="T3682" s="12">
        <f t="shared" si="231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8">
        <f t="shared" si="228"/>
        <v>112</v>
      </c>
      <c r="P3683" s="57">
        <f t="shared" si="229"/>
        <v>62.169999999999995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8">
        <f t="shared" si="228"/>
        <v>140</v>
      </c>
      <c r="P3684" s="57">
        <f t="shared" si="229"/>
        <v>62.33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8">
        <f t="shared" si="228"/>
        <v>111</v>
      </c>
      <c r="P3685" s="57">
        <f t="shared" si="229"/>
        <v>58.79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8">
        <f t="shared" si="228"/>
        <v>140</v>
      </c>
      <c r="P3686" s="57">
        <f t="shared" si="229"/>
        <v>45.35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8">
        <f t="shared" si="228"/>
        <v>106</v>
      </c>
      <c r="P3687" s="57">
        <f t="shared" si="229"/>
        <v>41.949999999999996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8">
        <f t="shared" si="228"/>
        <v>102</v>
      </c>
      <c r="P3688" s="57">
        <f t="shared" si="229"/>
        <v>59.169999999999995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8">
        <f t="shared" si="228"/>
        <v>101</v>
      </c>
      <c r="P3689" s="5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8">
        <f t="shared" si="228"/>
        <v>110</v>
      </c>
      <c r="P3690" s="57">
        <f t="shared" si="229"/>
        <v>83.98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8">
        <f t="shared" si="228"/>
        <v>119</v>
      </c>
      <c r="P3691" s="57">
        <f t="shared" si="229"/>
        <v>57.26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8">
        <f t="shared" si="228"/>
        <v>120</v>
      </c>
      <c r="P3692" s="57">
        <f t="shared" si="229"/>
        <v>58.07</v>
      </c>
      <c r="Q3692" t="s">
        <v>8317</v>
      </c>
      <c r="R3692" t="s">
        <v>8318</v>
      </c>
      <c r="S3692" s="12">
        <f t="shared" si="230"/>
        <v>41940.598182870366</v>
      </c>
      <c r="T3692" s="12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8">
        <f t="shared" si="228"/>
        <v>128</v>
      </c>
      <c r="P3693" s="57">
        <f t="shared" si="229"/>
        <v>186.81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8">
        <f t="shared" si="228"/>
        <v>126</v>
      </c>
      <c r="P3694" s="57">
        <f t="shared" si="229"/>
        <v>74.12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8">
        <f t="shared" si="228"/>
        <v>130</v>
      </c>
      <c r="P3695" s="57">
        <f t="shared" si="229"/>
        <v>30.720000000000002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8">
        <f t="shared" si="228"/>
        <v>108</v>
      </c>
      <c r="P3696" s="57">
        <f t="shared" si="229"/>
        <v>62.669999999999995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8">
        <f t="shared" si="228"/>
        <v>101</v>
      </c>
      <c r="P3697" s="57">
        <f t="shared" si="229"/>
        <v>121.37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8">
        <f t="shared" si="228"/>
        <v>155</v>
      </c>
      <c r="P3698" s="57">
        <f t="shared" si="229"/>
        <v>39.75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8">
        <f t="shared" si="228"/>
        <v>108</v>
      </c>
      <c r="P3699" s="5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8">
        <f t="shared" si="228"/>
        <v>111</v>
      </c>
      <c r="P3700" s="57">
        <f t="shared" si="229"/>
        <v>40.64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8">
        <f t="shared" si="228"/>
        <v>101</v>
      </c>
      <c r="P3701" s="5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8">
        <f t="shared" si="228"/>
        <v>122</v>
      </c>
      <c r="P3702" s="57">
        <f t="shared" si="229"/>
        <v>33.669999999999995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8">
        <f t="shared" si="228"/>
        <v>101</v>
      </c>
      <c r="P3703" s="57">
        <f t="shared" si="229"/>
        <v>38.589999999999996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8">
        <f t="shared" si="228"/>
        <v>110</v>
      </c>
      <c r="P3704" s="57">
        <f t="shared" si="229"/>
        <v>155.95999999999998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8">
        <f t="shared" si="228"/>
        <v>124</v>
      </c>
      <c r="P3705" s="5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8">
        <f t="shared" si="228"/>
        <v>137</v>
      </c>
      <c r="P3706" s="57">
        <f t="shared" si="229"/>
        <v>15.15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8">
        <f t="shared" si="228"/>
        <v>104</v>
      </c>
      <c r="P3707" s="57">
        <f t="shared" si="229"/>
        <v>83.58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8">
        <f t="shared" si="228"/>
        <v>122</v>
      </c>
      <c r="P3708" s="5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8">
        <f t="shared" si="228"/>
        <v>186</v>
      </c>
      <c r="P3709" s="57">
        <f t="shared" si="229"/>
        <v>80.87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8">
        <f t="shared" si="228"/>
        <v>300</v>
      </c>
      <c r="P3710" s="57">
        <f t="shared" si="229"/>
        <v>53.85</v>
      </c>
      <c r="Q3710" t="s">
        <v>8317</v>
      </c>
      <c r="R3710" t="s">
        <v>8318</v>
      </c>
      <c r="S3710" s="12">
        <f t="shared" si="230"/>
        <v>41810.142199074078</v>
      </c>
      <c r="T3710" s="12">
        <f t="shared" si="231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8">
        <f t="shared" si="228"/>
        <v>109</v>
      </c>
      <c r="P3711" s="57">
        <f t="shared" si="229"/>
        <v>30.930000000000003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8">
        <f t="shared" si="228"/>
        <v>142</v>
      </c>
      <c r="P3712" s="57">
        <f t="shared" si="229"/>
        <v>67.97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8">
        <f t="shared" si="228"/>
        <v>114</v>
      </c>
      <c r="P3713" s="57">
        <f t="shared" si="229"/>
        <v>27.150000000000002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8">
        <f t="shared" si="228"/>
        <v>154</v>
      </c>
      <c r="P3714" s="57">
        <f t="shared" si="229"/>
        <v>110.87</v>
      </c>
      <c r="Q3714" t="s">
        <v>8317</v>
      </c>
      <c r="R3714" t="s">
        <v>8318</v>
      </c>
      <c r="S3714" s="12">
        <f t="shared" si="230"/>
        <v>42134.172071759254</v>
      </c>
      <c r="T3714" s="12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8">
        <f t="shared" ref="O3715:O3778" si="232">ROUNDUP((E3715/D3715)*100,0)</f>
        <v>102</v>
      </c>
      <c r="P3715" s="57">
        <f t="shared" si="229"/>
        <v>106.85000000000001</v>
      </c>
      <c r="Q3715" t="s">
        <v>8317</v>
      </c>
      <c r="R3715" t="s">
        <v>8318</v>
      </c>
      <c r="S3715" s="12">
        <f t="shared" si="230"/>
        <v>42505.738032407404</v>
      </c>
      <c r="T3715" s="12">
        <f t="shared" si="231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8">
        <f t="shared" si="232"/>
        <v>103</v>
      </c>
      <c r="P3716" s="57">
        <f t="shared" ref="P3716:P3779" si="233">ROUNDUP(E3716/L3716,2)</f>
        <v>105.52000000000001</v>
      </c>
      <c r="Q3716" t="s">
        <v>8317</v>
      </c>
      <c r="R3716" t="s">
        <v>8318</v>
      </c>
      <c r="S3716" s="12">
        <f t="shared" ref="S3716:S3779" si="234">(J3716/86400)+25569</f>
        <v>42118.556331018517</v>
      </c>
      <c r="T3716" s="12">
        <f t="shared" ref="T3716:T3779" si="235">(I3716/86400)+25569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8">
        <f t="shared" si="232"/>
        <v>103</v>
      </c>
      <c r="P3717" s="57">
        <f t="shared" si="233"/>
        <v>132.97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8">
        <f t="shared" si="232"/>
        <v>156</v>
      </c>
      <c r="P3718" s="57">
        <f t="shared" si="233"/>
        <v>51.919999999999995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8">
        <f t="shared" si="232"/>
        <v>101</v>
      </c>
      <c r="P3719" s="5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8">
        <f t="shared" si="232"/>
        <v>240</v>
      </c>
      <c r="P3720" s="57">
        <f t="shared" si="233"/>
        <v>26.03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8">
        <f t="shared" si="232"/>
        <v>210</v>
      </c>
      <c r="P3721" s="5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8">
        <f t="shared" si="232"/>
        <v>105</v>
      </c>
      <c r="P3722" s="57">
        <f t="shared" si="233"/>
        <v>86.23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8">
        <f t="shared" si="232"/>
        <v>101</v>
      </c>
      <c r="P3723" s="57">
        <f t="shared" si="233"/>
        <v>114.55000000000001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8">
        <f t="shared" si="232"/>
        <v>112</v>
      </c>
      <c r="P3724" s="57">
        <f t="shared" si="233"/>
        <v>47.66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8">
        <f t="shared" si="232"/>
        <v>103</v>
      </c>
      <c r="P3725" s="57">
        <f t="shared" si="233"/>
        <v>72.89</v>
      </c>
      <c r="Q3725" t="s">
        <v>8317</v>
      </c>
      <c r="R3725" t="s">
        <v>8318</v>
      </c>
      <c r="S3725" s="12">
        <f t="shared" si="234"/>
        <v>41943.753032407403</v>
      </c>
      <c r="T3725" s="12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8">
        <f t="shared" si="232"/>
        <v>103</v>
      </c>
      <c r="P3726" s="57">
        <f t="shared" si="233"/>
        <v>49.55</v>
      </c>
      <c r="Q3726" t="s">
        <v>8317</v>
      </c>
      <c r="R3726" t="s">
        <v>8318</v>
      </c>
      <c r="S3726" s="12">
        <f t="shared" si="234"/>
        <v>42465.491435185184</v>
      </c>
      <c r="T3726" s="12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8">
        <f t="shared" si="232"/>
        <v>127</v>
      </c>
      <c r="P3727" s="5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8">
        <f t="shared" si="232"/>
        <v>339</v>
      </c>
      <c r="P3728" s="57">
        <f t="shared" si="233"/>
        <v>62.589999999999996</v>
      </c>
      <c r="Q3728" t="s">
        <v>8317</v>
      </c>
      <c r="R3728" t="s">
        <v>8318</v>
      </c>
      <c r="S3728" s="12">
        <f t="shared" si="234"/>
        <v>42462.140868055554</v>
      </c>
      <c r="T3728" s="12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8">
        <f t="shared" si="232"/>
        <v>101</v>
      </c>
      <c r="P3729" s="57">
        <f t="shared" si="233"/>
        <v>61.07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8">
        <f t="shared" si="232"/>
        <v>10</v>
      </c>
      <c r="P3730" s="57">
        <f t="shared" si="233"/>
        <v>60.07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8">
        <f t="shared" si="232"/>
        <v>8</v>
      </c>
      <c r="P3731" s="5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8">
        <f t="shared" si="232"/>
        <v>10</v>
      </c>
      <c r="P3732" s="5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8">
        <f t="shared" si="232"/>
        <v>12</v>
      </c>
      <c r="P3733" s="57">
        <f t="shared" si="233"/>
        <v>51.669999999999995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8">
        <f t="shared" si="232"/>
        <v>16</v>
      </c>
      <c r="P3734" s="5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8">
        <f t="shared" si="232"/>
        <v>0</v>
      </c>
      <c r="P3735" s="5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8">
        <f t="shared" si="232"/>
        <v>29</v>
      </c>
      <c r="P3736" s="5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8">
        <f t="shared" si="232"/>
        <v>14</v>
      </c>
      <c r="P3737" s="5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8">
        <f t="shared" si="232"/>
        <v>1</v>
      </c>
      <c r="P3738" s="5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8">
        <f t="shared" si="232"/>
        <v>22</v>
      </c>
      <c r="P3739" s="5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8">
        <f t="shared" si="232"/>
        <v>18</v>
      </c>
      <c r="P3740" s="5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8">
        <f t="shared" si="232"/>
        <v>21</v>
      </c>
      <c r="P3741" s="57">
        <f t="shared" si="233"/>
        <v>100.63000000000001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8">
        <f t="shared" si="232"/>
        <v>18</v>
      </c>
      <c r="P3742" s="57">
        <f t="shared" si="233"/>
        <v>25.580000000000002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8">
        <f t="shared" si="232"/>
        <v>0</v>
      </c>
      <c r="P3743" s="5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8">
        <f t="shared" si="232"/>
        <v>2</v>
      </c>
      <c r="P3744" s="5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8">
        <f t="shared" si="232"/>
        <v>0</v>
      </c>
      <c r="P3745" s="5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8">
        <f t="shared" si="232"/>
        <v>0</v>
      </c>
      <c r="P3746" s="5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8">
        <f t="shared" si="232"/>
        <v>10</v>
      </c>
      <c r="P3747" s="57">
        <f t="shared" si="233"/>
        <v>10</v>
      </c>
      <c r="Q3747" t="s">
        <v>8317</v>
      </c>
      <c r="R3747" t="s">
        <v>8318</v>
      </c>
      <c r="S3747" s="12">
        <f t="shared" si="234"/>
        <v>41831.697939814811</v>
      </c>
      <c r="T3747" s="12">
        <f t="shared" si="235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8">
        <f t="shared" si="232"/>
        <v>3</v>
      </c>
      <c r="P3748" s="5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8">
        <f t="shared" si="232"/>
        <v>1</v>
      </c>
      <c r="P3749" s="5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8">
        <f t="shared" si="232"/>
        <v>104</v>
      </c>
      <c r="P3750" s="57">
        <f t="shared" si="233"/>
        <v>99.54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8">
        <f t="shared" si="232"/>
        <v>105</v>
      </c>
      <c r="P3751" s="5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8">
        <f t="shared" si="232"/>
        <v>101</v>
      </c>
      <c r="P3752" s="5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8">
        <f t="shared" si="232"/>
        <v>133</v>
      </c>
      <c r="P3753" s="57">
        <f t="shared" si="233"/>
        <v>120.55000000000001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8">
        <f t="shared" si="232"/>
        <v>113</v>
      </c>
      <c r="P3754" s="57">
        <f t="shared" si="233"/>
        <v>37.669999999999995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8">
        <f t="shared" si="232"/>
        <v>104</v>
      </c>
      <c r="P3755" s="57">
        <f t="shared" si="233"/>
        <v>172.23999999999998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8">
        <f t="shared" si="232"/>
        <v>120</v>
      </c>
      <c r="P3756" s="57">
        <f t="shared" si="233"/>
        <v>111.12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8">
        <f t="shared" si="232"/>
        <v>130</v>
      </c>
      <c r="P3757" s="57">
        <f t="shared" si="233"/>
        <v>25.470000000000002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8">
        <f t="shared" si="232"/>
        <v>102</v>
      </c>
      <c r="P3758" s="57">
        <f t="shared" si="233"/>
        <v>267.64999999999998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8">
        <f t="shared" si="232"/>
        <v>109</v>
      </c>
      <c r="P3759" s="5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8">
        <f t="shared" si="232"/>
        <v>103</v>
      </c>
      <c r="P3760" s="57">
        <f t="shared" si="233"/>
        <v>59.04</v>
      </c>
      <c r="Q3760" t="s">
        <v>8317</v>
      </c>
      <c r="R3760" t="s">
        <v>8359</v>
      </c>
      <c r="S3760" s="12">
        <f t="shared" si="234"/>
        <v>41747.471504629633</v>
      </c>
      <c r="T3760" s="12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8">
        <f t="shared" si="232"/>
        <v>111</v>
      </c>
      <c r="P3761" s="57">
        <f t="shared" si="233"/>
        <v>50.12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8">
        <f t="shared" si="232"/>
        <v>102</v>
      </c>
      <c r="P3762" s="57">
        <f t="shared" si="233"/>
        <v>55.51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8">
        <f t="shared" si="232"/>
        <v>100</v>
      </c>
      <c r="P3763" s="57">
        <f t="shared" si="233"/>
        <v>166.67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8">
        <f t="shared" si="232"/>
        <v>107</v>
      </c>
      <c r="P3764" s="57">
        <f t="shared" si="233"/>
        <v>47.43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8">
        <f t="shared" si="232"/>
        <v>100</v>
      </c>
      <c r="P3765" s="57">
        <f t="shared" si="233"/>
        <v>64.940000000000012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8">
        <f t="shared" si="232"/>
        <v>100</v>
      </c>
      <c r="P3766" s="57">
        <f t="shared" si="233"/>
        <v>55.559999999999995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8">
        <f t="shared" si="232"/>
        <v>114</v>
      </c>
      <c r="P3767" s="57">
        <f t="shared" si="233"/>
        <v>74.23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8">
        <f t="shared" si="232"/>
        <v>103</v>
      </c>
      <c r="P3768" s="57">
        <f t="shared" si="233"/>
        <v>106.93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8">
        <f t="shared" si="232"/>
        <v>117</v>
      </c>
      <c r="P3769" s="57">
        <f t="shared" si="233"/>
        <v>41.699999999999996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8">
        <f t="shared" si="232"/>
        <v>108</v>
      </c>
      <c r="P3770" s="57">
        <f t="shared" si="233"/>
        <v>74.25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8">
        <f t="shared" si="232"/>
        <v>100</v>
      </c>
      <c r="P3771" s="57">
        <f t="shared" si="233"/>
        <v>73.34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8">
        <f t="shared" si="232"/>
        <v>100</v>
      </c>
      <c r="P3772" s="5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8">
        <f t="shared" si="232"/>
        <v>146</v>
      </c>
      <c r="P3773" s="57">
        <f t="shared" si="233"/>
        <v>38.43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8">
        <f t="shared" si="232"/>
        <v>111</v>
      </c>
      <c r="P3774" s="57">
        <f t="shared" si="233"/>
        <v>166.97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8">
        <f t="shared" si="232"/>
        <v>109</v>
      </c>
      <c r="P3775" s="57">
        <f t="shared" si="233"/>
        <v>94.92</v>
      </c>
      <c r="Q3775" t="s">
        <v>8317</v>
      </c>
      <c r="R3775" t="s">
        <v>8359</v>
      </c>
      <c r="S3775" s="12">
        <f t="shared" si="234"/>
        <v>42656.005173611113</v>
      </c>
      <c r="T3775" s="12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8">
        <f t="shared" si="232"/>
        <v>100</v>
      </c>
      <c r="P3776" s="5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8">
        <f t="shared" si="232"/>
        <v>101</v>
      </c>
      <c r="P3777" s="57">
        <f t="shared" si="233"/>
        <v>143.22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8">
        <f t="shared" si="232"/>
        <v>107</v>
      </c>
      <c r="P3778" s="57">
        <f t="shared" si="233"/>
        <v>90.820000000000007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8">
        <f t="shared" ref="O3779:O3842" si="236">ROUNDUP((E3779/D3779)*100,0)</f>
        <v>144</v>
      </c>
      <c r="P3779" s="57">
        <f t="shared" si="233"/>
        <v>48.55</v>
      </c>
      <c r="Q3779" t="s">
        <v>8317</v>
      </c>
      <c r="R3779" t="s">
        <v>8359</v>
      </c>
      <c r="S3779" s="12">
        <f t="shared" si="234"/>
        <v>41887.111354166671</v>
      </c>
      <c r="T3779" s="12">
        <f t="shared" si="235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8">
        <f t="shared" si="236"/>
        <v>106</v>
      </c>
      <c r="P3780" s="57">
        <f t="shared" ref="P3780:P3843" si="237">ROUNDUP(E3780/L3780,2)</f>
        <v>70.03</v>
      </c>
      <c r="Q3780" t="s">
        <v>8317</v>
      </c>
      <c r="R3780" t="s">
        <v>8359</v>
      </c>
      <c r="S3780" s="12">
        <f t="shared" ref="S3780:S3843" si="238">(J3780/86400)+25569</f>
        <v>41989.819212962961</v>
      </c>
      <c r="T3780" s="12">
        <f t="shared" ref="T3780:T3843" si="239">(I3780/86400)+25569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8">
        <f t="shared" si="236"/>
        <v>104</v>
      </c>
      <c r="P3781" s="57">
        <f t="shared" si="237"/>
        <v>135.63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8">
        <f t="shared" si="236"/>
        <v>120</v>
      </c>
      <c r="P3782" s="5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8">
        <f t="shared" si="236"/>
        <v>110</v>
      </c>
      <c r="P3783" s="57">
        <f t="shared" si="237"/>
        <v>94.910000000000011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8">
        <f t="shared" si="236"/>
        <v>102</v>
      </c>
      <c r="P3784" s="57">
        <f t="shared" si="237"/>
        <v>75.38000000000001</v>
      </c>
      <c r="Q3784" t="s">
        <v>8317</v>
      </c>
      <c r="R3784" t="s">
        <v>8359</v>
      </c>
      <c r="S3784" s="12">
        <f t="shared" si="238"/>
        <v>42546.862233796295</v>
      </c>
      <c r="T3784" s="12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8">
        <f t="shared" si="236"/>
        <v>129</v>
      </c>
      <c r="P3785" s="57">
        <f t="shared" si="237"/>
        <v>64.460000000000008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8">
        <f t="shared" si="236"/>
        <v>115</v>
      </c>
      <c r="P3786" s="5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8">
        <f t="shared" si="236"/>
        <v>151</v>
      </c>
      <c r="P3787" s="5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8">
        <f t="shared" si="236"/>
        <v>111</v>
      </c>
      <c r="P3788" s="57">
        <f t="shared" si="237"/>
        <v>93.78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8">
        <f t="shared" si="236"/>
        <v>101</v>
      </c>
      <c r="P3789" s="5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8">
        <f t="shared" si="236"/>
        <v>1</v>
      </c>
      <c r="P3790" s="5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8">
        <f t="shared" si="236"/>
        <v>4</v>
      </c>
      <c r="P3791" s="5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8">
        <f t="shared" si="236"/>
        <v>0</v>
      </c>
      <c r="P3792" s="5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8">
        <f t="shared" si="236"/>
        <v>0</v>
      </c>
      <c r="P3793" s="5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8">
        <f t="shared" si="236"/>
        <v>1</v>
      </c>
      <c r="P3794" s="5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8">
        <f t="shared" si="236"/>
        <v>60</v>
      </c>
      <c r="P3795" s="5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8">
        <f t="shared" si="236"/>
        <v>1</v>
      </c>
      <c r="P3796" s="5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8">
        <f t="shared" si="236"/>
        <v>2</v>
      </c>
      <c r="P3797" s="5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8">
        <f t="shared" si="236"/>
        <v>1</v>
      </c>
      <c r="P3798" s="5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8">
        <f t="shared" si="236"/>
        <v>90</v>
      </c>
      <c r="P3799" s="57">
        <f t="shared" si="237"/>
        <v>145.41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8">
        <f t="shared" si="236"/>
        <v>2</v>
      </c>
      <c r="P3800" s="57">
        <f t="shared" si="237"/>
        <v>205</v>
      </c>
      <c r="Q3800" t="s">
        <v>8317</v>
      </c>
      <c r="R3800" t="s">
        <v>8359</v>
      </c>
      <c r="S3800" s="12">
        <f t="shared" si="238"/>
        <v>41831.722777777773</v>
      </c>
      <c r="T3800" s="12">
        <f t="shared" si="23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8">
        <f t="shared" si="236"/>
        <v>5</v>
      </c>
      <c r="P3801" s="5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8">
        <f t="shared" si="236"/>
        <v>5</v>
      </c>
      <c r="P3802" s="57">
        <f t="shared" si="237"/>
        <v>55.07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8">
        <f t="shared" si="236"/>
        <v>9</v>
      </c>
      <c r="P3803" s="57">
        <f t="shared" si="237"/>
        <v>47.339999999999996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8">
        <f t="shared" si="236"/>
        <v>0</v>
      </c>
      <c r="P3804" s="5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8">
        <f t="shared" si="236"/>
        <v>20</v>
      </c>
      <c r="P3805" s="5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8">
        <f t="shared" si="236"/>
        <v>0</v>
      </c>
      <c r="P3806" s="5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8">
        <f t="shared" si="236"/>
        <v>1</v>
      </c>
      <c r="P3807" s="5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8">
        <f t="shared" si="236"/>
        <v>1</v>
      </c>
      <c r="P3808" s="5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8">
        <f t="shared" si="236"/>
        <v>31</v>
      </c>
      <c r="P3809" s="57">
        <f t="shared" si="237"/>
        <v>50.559999999999995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8">
        <f t="shared" si="236"/>
        <v>100</v>
      </c>
      <c r="P3810" s="57">
        <f t="shared" si="237"/>
        <v>41.669999999999995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8">
        <f t="shared" si="236"/>
        <v>102</v>
      </c>
      <c r="P3811" s="57">
        <f t="shared" si="237"/>
        <v>53.29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8">
        <f t="shared" si="236"/>
        <v>122</v>
      </c>
      <c r="P3812" s="57">
        <f t="shared" si="237"/>
        <v>70.240000000000009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8">
        <f t="shared" si="236"/>
        <v>330</v>
      </c>
      <c r="P3813" s="57">
        <f t="shared" si="237"/>
        <v>43.43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8">
        <f t="shared" si="236"/>
        <v>110</v>
      </c>
      <c r="P3814" s="57">
        <f t="shared" si="237"/>
        <v>199.19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8">
        <f t="shared" si="236"/>
        <v>101</v>
      </c>
      <c r="P3815" s="57">
        <f t="shared" si="237"/>
        <v>78.52000000000001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8">
        <f t="shared" si="236"/>
        <v>141</v>
      </c>
      <c r="P3816" s="57">
        <f t="shared" si="237"/>
        <v>61.83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8">
        <f t="shared" si="236"/>
        <v>101</v>
      </c>
      <c r="P3817" s="57">
        <f t="shared" si="237"/>
        <v>50.01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8">
        <f t="shared" si="236"/>
        <v>120</v>
      </c>
      <c r="P3818" s="57">
        <f t="shared" si="237"/>
        <v>48.339999999999996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8">
        <f t="shared" si="236"/>
        <v>108</v>
      </c>
      <c r="P3819" s="5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8">
        <f t="shared" si="236"/>
        <v>228</v>
      </c>
      <c r="P3820" s="5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8">
        <f t="shared" si="236"/>
        <v>107</v>
      </c>
      <c r="P3821" s="57">
        <f t="shared" si="237"/>
        <v>40.93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8">
        <f t="shared" si="236"/>
        <v>144</v>
      </c>
      <c r="P3822" s="5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8">
        <f t="shared" si="236"/>
        <v>105</v>
      </c>
      <c r="P3823" s="57">
        <f t="shared" si="237"/>
        <v>79.550000000000011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8">
        <f t="shared" si="236"/>
        <v>111</v>
      </c>
      <c r="P3824" s="57">
        <f t="shared" si="237"/>
        <v>72.39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8">
        <f t="shared" si="236"/>
        <v>106</v>
      </c>
      <c r="P3825" s="57">
        <f t="shared" si="237"/>
        <v>64.64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8">
        <f t="shared" si="236"/>
        <v>108</v>
      </c>
      <c r="P3826" s="57">
        <f t="shared" si="237"/>
        <v>38.58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8">
        <f t="shared" si="236"/>
        <v>106</v>
      </c>
      <c r="P3827" s="57">
        <f t="shared" si="237"/>
        <v>107.58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8">
        <f t="shared" si="236"/>
        <v>120</v>
      </c>
      <c r="P3828" s="5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8">
        <f t="shared" si="236"/>
        <v>153</v>
      </c>
      <c r="P3829" s="57">
        <f t="shared" si="237"/>
        <v>70.47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8">
        <f t="shared" si="236"/>
        <v>100</v>
      </c>
      <c r="P3830" s="57">
        <f t="shared" si="237"/>
        <v>178.57999999999998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8">
        <f t="shared" si="236"/>
        <v>101</v>
      </c>
      <c r="P3831" s="57">
        <f t="shared" si="237"/>
        <v>62.629999999999995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8">
        <f t="shared" si="236"/>
        <v>225</v>
      </c>
      <c r="P3832" s="5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8">
        <f t="shared" si="236"/>
        <v>107</v>
      </c>
      <c r="P3833" s="57">
        <f t="shared" si="237"/>
        <v>58.91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8">
        <f t="shared" si="236"/>
        <v>105</v>
      </c>
      <c r="P3834" s="57">
        <f t="shared" si="237"/>
        <v>139.56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8">
        <f t="shared" si="236"/>
        <v>117</v>
      </c>
      <c r="P3835" s="57">
        <f t="shared" si="237"/>
        <v>70</v>
      </c>
      <c r="Q3835" t="s">
        <v>8317</v>
      </c>
      <c r="R3835" t="s">
        <v>8318</v>
      </c>
      <c r="S3835" s="12">
        <f t="shared" si="238"/>
        <v>41963.872361111113</v>
      </c>
      <c r="T3835" s="12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8">
        <f t="shared" si="236"/>
        <v>110</v>
      </c>
      <c r="P3836" s="57">
        <f t="shared" si="237"/>
        <v>57.39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8">
        <f t="shared" si="236"/>
        <v>160</v>
      </c>
      <c r="P3837" s="5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8">
        <f t="shared" si="236"/>
        <v>113</v>
      </c>
      <c r="P3838" s="57">
        <f t="shared" si="237"/>
        <v>64.290000000000006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8">
        <f t="shared" si="236"/>
        <v>103</v>
      </c>
      <c r="P3839" s="57">
        <f t="shared" si="237"/>
        <v>120.12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8">
        <f t="shared" si="236"/>
        <v>101</v>
      </c>
      <c r="P3840" s="5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8">
        <f t="shared" si="236"/>
        <v>102</v>
      </c>
      <c r="P3841" s="57">
        <f t="shared" si="237"/>
        <v>63.29</v>
      </c>
      <c r="Q3841" t="s">
        <v>8317</v>
      </c>
      <c r="R3841" t="s">
        <v>8318</v>
      </c>
      <c r="S3841" s="12">
        <f t="shared" si="238"/>
        <v>42155.142638888894</v>
      </c>
      <c r="T3841" s="12">
        <f t="shared" si="23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8">
        <f t="shared" si="236"/>
        <v>6500</v>
      </c>
      <c r="P3842" s="57">
        <f t="shared" si="237"/>
        <v>21.67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8">
        <f t="shared" ref="O3843:O3906" si="240">ROUNDUP((E3843/D3843)*100,0)</f>
        <v>9</v>
      </c>
      <c r="P3843" s="57">
        <f t="shared" si="237"/>
        <v>25.650000000000002</v>
      </c>
      <c r="Q3843" t="s">
        <v>8317</v>
      </c>
      <c r="R3843" t="s">
        <v>8318</v>
      </c>
      <c r="S3843" s="12">
        <f t="shared" si="238"/>
        <v>41780.785729166666</v>
      </c>
      <c r="T3843" s="12">
        <f t="shared" si="239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8">
        <f t="shared" si="240"/>
        <v>22</v>
      </c>
      <c r="P3844" s="57">
        <f t="shared" ref="P3844:P3907" si="241">ROUNDUP(E3844/L3844,2)</f>
        <v>47.699999999999996</v>
      </c>
      <c r="Q3844" t="s">
        <v>8317</v>
      </c>
      <c r="R3844" t="s">
        <v>8318</v>
      </c>
      <c r="S3844" s="12">
        <f t="shared" ref="S3844:S3907" si="242">(J3844/86400)+25569</f>
        <v>41740.493657407409</v>
      </c>
      <c r="T3844" s="12">
        <f t="shared" ref="T3844:T3907" si="243">(I3844/86400)+25569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8">
        <f t="shared" si="240"/>
        <v>22</v>
      </c>
      <c r="P3845" s="57">
        <f t="shared" si="241"/>
        <v>56.059999999999995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8">
        <f t="shared" si="240"/>
        <v>42</v>
      </c>
      <c r="P3846" s="5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8">
        <f t="shared" si="240"/>
        <v>3</v>
      </c>
      <c r="P3847" s="57">
        <f t="shared" si="241"/>
        <v>70.17</v>
      </c>
      <c r="Q3847" t="s">
        <v>8317</v>
      </c>
      <c r="R3847" t="s">
        <v>8318</v>
      </c>
      <c r="S3847" s="12">
        <f t="shared" si="242"/>
        <v>42248.627013888894</v>
      </c>
      <c r="T3847" s="12">
        <f t="shared" si="243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8">
        <f t="shared" si="240"/>
        <v>3</v>
      </c>
      <c r="P3848" s="57">
        <f t="shared" si="241"/>
        <v>23.630000000000003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8">
        <f t="shared" si="240"/>
        <v>17</v>
      </c>
      <c r="P3849" s="57">
        <f t="shared" si="241"/>
        <v>188.56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8">
        <f t="shared" si="240"/>
        <v>17</v>
      </c>
      <c r="P3850" s="57">
        <f t="shared" si="241"/>
        <v>49.519999999999996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8">
        <f t="shared" si="240"/>
        <v>8</v>
      </c>
      <c r="P3851" s="57">
        <f t="shared" si="241"/>
        <v>75.47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8">
        <f t="shared" si="240"/>
        <v>4</v>
      </c>
      <c r="P3852" s="5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8">
        <f t="shared" si="240"/>
        <v>35</v>
      </c>
      <c r="P3853" s="5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8">
        <f t="shared" si="240"/>
        <v>1</v>
      </c>
      <c r="P3854" s="5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8">
        <f t="shared" si="240"/>
        <v>1</v>
      </c>
      <c r="P3855" s="5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8">
        <f t="shared" si="240"/>
        <v>17</v>
      </c>
      <c r="P3856" s="5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8">
        <f t="shared" si="240"/>
        <v>3</v>
      </c>
      <c r="P3857" s="5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8">
        <f t="shared" si="240"/>
        <v>1</v>
      </c>
      <c r="P3858" s="5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8">
        <f t="shared" si="240"/>
        <v>6</v>
      </c>
      <c r="P3859" s="5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8">
        <f t="shared" si="240"/>
        <v>2</v>
      </c>
      <c r="P3860" s="57">
        <f t="shared" si="241"/>
        <v>10</v>
      </c>
      <c r="Q3860" t="s">
        <v>8317</v>
      </c>
      <c r="R3860" t="s">
        <v>8318</v>
      </c>
      <c r="S3860" s="12">
        <f t="shared" si="242"/>
        <v>42128.431064814809</v>
      </c>
      <c r="T3860" s="12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8">
        <f t="shared" si="240"/>
        <v>1</v>
      </c>
      <c r="P3861" s="5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8">
        <f t="shared" si="240"/>
        <v>18</v>
      </c>
      <c r="P3862" s="57">
        <f t="shared" si="241"/>
        <v>81.540000000000006</v>
      </c>
      <c r="Q3862" t="s">
        <v>8317</v>
      </c>
      <c r="R3862" t="s">
        <v>8318</v>
      </c>
      <c r="S3862" s="12">
        <f t="shared" si="242"/>
        <v>41833.660995370374</v>
      </c>
      <c r="T3862" s="12">
        <f t="shared" si="243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8">
        <f t="shared" si="240"/>
        <v>5</v>
      </c>
      <c r="P3863" s="5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8">
        <f t="shared" si="240"/>
        <v>1</v>
      </c>
      <c r="P3864" s="5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8">
        <f t="shared" si="240"/>
        <v>0</v>
      </c>
      <c r="P3865" s="5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8">
        <f t="shared" si="240"/>
        <v>2</v>
      </c>
      <c r="P3866" s="5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8">
        <f t="shared" si="240"/>
        <v>27</v>
      </c>
      <c r="P3867" s="57">
        <f t="shared" si="241"/>
        <v>46.43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8">
        <f t="shared" si="240"/>
        <v>1</v>
      </c>
      <c r="P3868" s="5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8">
        <f t="shared" si="240"/>
        <v>13</v>
      </c>
      <c r="P3869" s="5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8">
        <f t="shared" si="240"/>
        <v>1</v>
      </c>
      <c r="P3870" s="57">
        <f t="shared" si="241"/>
        <v>10</v>
      </c>
      <c r="Q3870" t="s">
        <v>8317</v>
      </c>
      <c r="R3870" t="s">
        <v>8359</v>
      </c>
      <c r="S3870" s="12">
        <f t="shared" si="242"/>
        <v>41865.659780092596</v>
      </c>
      <c r="T3870" s="12">
        <f t="shared" si="243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8">
        <f t="shared" si="240"/>
        <v>4</v>
      </c>
      <c r="P3871" s="57">
        <f t="shared" si="241"/>
        <v>30.14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8">
        <f t="shared" si="240"/>
        <v>15</v>
      </c>
      <c r="P3872" s="57">
        <f t="shared" si="241"/>
        <v>150</v>
      </c>
      <c r="Q3872" t="s">
        <v>8317</v>
      </c>
      <c r="R3872" t="s">
        <v>8359</v>
      </c>
      <c r="S3872" s="12">
        <f t="shared" si="242"/>
        <v>41793.172199074077</v>
      </c>
      <c r="T3872" s="12">
        <f t="shared" si="243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8">
        <f t="shared" si="240"/>
        <v>3</v>
      </c>
      <c r="P3873" s="57">
        <f t="shared" si="241"/>
        <v>13.34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8">
        <f t="shared" si="240"/>
        <v>0</v>
      </c>
      <c r="P3874" s="5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8">
        <f t="shared" si="240"/>
        <v>0</v>
      </c>
      <c r="P3875" s="5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8">
        <f t="shared" si="240"/>
        <v>0</v>
      </c>
      <c r="P3876" s="5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8">
        <f t="shared" si="240"/>
        <v>0</v>
      </c>
      <c r="P3877" s="5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8">
        <f t="shared" si="240"/>
        <v>53</v>
      </c>
      <c r="P3878" s="57">
        <f t="shared" si="241"/>
        <v>44.769999999999996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8">
        <f t="shared" si="240"/>
        <v>5</v>
      </c>
      <c r="P3879" s="57">
        <f t="shared" si="241"/>
        <v>88.65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8">
        <f t="shared" si="240"/>
        <v>1</v>
      </c>
      <c r="P3880" s="5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8">
        <f t="shared" si="240"/>
        <v>0</v>
      </c>
      <c r="P3881" s="5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8">
        <f t="shared" si="240"/>
        <v>14</v>
      </c>
      <c r="P3882" s="57">
        <f t="shared" si="241"/>
        <v>57.65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8">
        <f t="shared" si="240"/>
        <v>5</v>
      </c>
      <c r="P3883" s="5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8">
        <f t="shared" si="240"/>
        <v>0</v>
      </c>
      <c r="P3884" s="5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8">
        <f t="shared" si="240"/>
        <v>0</v>
      </c>
      <c r="P3885" s="5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8">
        <f t="shared" si="240"/>
        <v>0</v>
      </c>
      <c r="P3886" s="5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8">
        <f t="shared" si="240"/>
        <v>0</v>
      </c>
      <c r="P3887" s="5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8">
        <f t="shared" si="240"/>
        <v>0</v>
      </c>
      <c r="P3888" s="5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8">
        <f t="shared" si="240"/>
        <v>2</v>
      </c>
      <c r="P3889" s="5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8">
        <f t="shared" si="240"/>
        <v>28</v>
      </c>
      <c r="P3890" s="57">
        <f t="shared" si="241"/>
        <v>38.72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8">
        <f t="shared" si="240"/>
        <v>2</v>
      </c>
      <c r="P3891" s="57">
        <f t="shared" si="241"/>
        <v>13.12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8">
        <f t="shared" si="240"/>
        <v>17</v>
      </c>
      <c r="P3892" s="5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8">
        <f t="shared" si="240"/>
        <v>33</v>
      </c>
      <c r="P3893" s="57">
        <f t="shared" si="241"/>
        <v>37.15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8">
        <f t="shared" si="240"/>
        <v>0</v>
      </c>
      <c r="P3894" s="57" t="e">
        <f t="shared" si="241"/>
        <v>#DIV/0!</v>
      </c>
      <c r="Q3894" t="s">
        <v>8317</v>
      </c>
      <c r="R3894" t="s">
        <v>8318</v>
      </c>
      <c r="S3894" s="12">
        <f t="shared" si="242"/>
        <v>41867.652280092589</v>
      </c>
      <c r="T3894" s="12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8">
        <f t="shared" si="240"/>
        <v>22</v>
      </c>
      <c r="P3895" s="57">
        <f t="shared" si="241"/>
        <v>128.28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8">
        <f t="shared" si="240"/>
        <v>4</v>
      </c>
      <c r="P3896" s="57">
        <f t="shared" si="241"/>
        <v>47.28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8">
        <f t="shared" si="240"/>
        <v>5</v>
      </c>
      <c r="P3897" s="5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8">
        <f t="shared" si="240"/>
        <v>11</v>
      </c>
      <c r="P3898" s="5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8">
        <f t="shared" si="240"/>
        <v>18</v>
      </c>
      <c r="P3899" s="5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8">
        <f t="shared" si="240"/>
        <v>33</v>
      </c>
      <c r="P3900" s="57">
        <f t="shared" si="241"/>
        <v>50.879999999999995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8">
        <f t="shared" si="240"/>
        <v>2</v>
      </c>
      <c r="P3901" s="57">
        <f t="shared" si="241"/>
        <v>62.5</v>
      </c>
      <c r="Q3901" t="s">
        <v>8317</v>
      </c>
      <c r="R3901" t="s">
        <v>8318</v>
      </c>
      <c r="S3901" s="12">
        <f t="shared" si="242"/>
        <v>41843.775011574078</v>
      </c>
      <c r="T3901" s="12">
        <f t="shared" si="243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8">
        <f t="shared" si="240"/>
        <v>6</v>
      </c>
      <c r="P3902" s="5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8">
        <f t="shared" si="240"/>
        <v>1</v>
      </c>
      <c r="P3903" s="57">
        <f t="shared" si="241"/>
        <v>25</v>
      </c>
      <c r="Q3903" t="s">
        <v>8317</v>
      </c>
      <c r="R3903" t="s">
        <v>8318</v>
      </c>
      <c r="S3903" s="12">
        <f t="shared" si="242"/>
        <v>42317.826377314814</v>
      </c>
      <c r="T3903" s="12">
        <f t="shared" si="243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8">
        <f t="shared" si="240"/>
        <v>49</v>
      </c>
      <c r="P3904" s="57">
        <f t="shared" si="241"/>
        <v>47.26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8">
        <f t="shared" si="240"/>
        <v>0</v>
      </c>
      <c r="P3905" s="5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8">
        <f t="shared" si="240"/>
        <v>1</v>
      </c>
      <c r="P3906" s="5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8">
        <f t="shared" ref="O3907:O3970" si="244">ROUNDUP((E3907/D3907)*100,0)</f>
        <v>12</v>
      </c>
      <c r="P3907" s="57">
        <f t="shared" si="241"/>
        <v>24.720000000000002</v>
      </c>
      <c r="Q3907" t="s">
        <v>8317</v>
      </c>
      <c r="R3907" t="s">
        <v>8318</v>
      </c>
      <c r="S3907" s="12">
        <f t="shared" si="242"/>
        <v>42124.623877314814</v>
      </c>
      <c r="T3907" s="12">
        <f t="shared" si="243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8">
        <f t="shared" si="244"/>
        <v>68</v>
      </c>
      <c r="P3908" s="57">
        <f t="shared" ref="P3908:P3971" si="245">ROUNDUP(E3908/L3908,2)</f>
        <v>63.129999999999995</v>
      </c>
      <c r="Q3908" t="s">
        <v>8317</v>
      </c>
      <c r="R3908" t="s">
        <v>8318</v>
      </c>
      <c r="S3908" s="12">
        <f t="shared" ref="S3908:S3971" si="246">(J3908/86400)+25569</f>
        <v>42143.917743055557</v>
      </c>
      <c r="T3908" s="12">
        <f t="shared" ref="T3908:T3971" si="247">(I3908/86400)+25569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8">
        <f t="shared" si="244"/>
        <v>16</v>
      </c>
      <c r="P3909" s="5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8">
        <f t="shared" si="244"/>
        <v>9</v>
      </c>
      <c r="P3910" s="5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8">
        <f t="shared" si="244"/>
        <v>1</v>
      </c>
      <c r="P3911" s="5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8">
        <f t="shared" si="244"/>
        <v>4</v>
      </c>
      <c r="P3912" s="57">
        <f t="shared" si="245"/>
        <v>61.669999999999995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8">
        <f t="shared" si="244"/>
        <v>38</v>
      </c>
      <c r="P3913" s="57">
        <f t="shared" si="245"/>
        <v>83.14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8">
        <f t="shared" si="244"/>
        <v>1</v>
      </c>
      <c r="P3914" s="5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8">
        <f t="shared" si="244"/>
        <v>10</v>
      </c>
      <c r="P3915" s="57">
        <f t="shared" si="245"/>
        <v>142.85999999999999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8">
        <f t="shared" si="244"/>
        <v>37</v>
      </c>
      <c r="P3916" s="57">
        <f t="shared" si="245"/>
        <v>33.669999999999995</v>
      </c>
      <c r="Q3916" t="s">
        <v>8317</v>
      </c>
      <c r="R3916" t="s">
        <v>8318</v>
      </c>
      <c r="S3916" s="12">
        <f t="shared" si="246"/>
        <v>42114.818935185191</v>
      </c>
      <c r="T3916" s="12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8">
        <f t="shared" si="244"/>
        <v>1</v>
      </c>
      <c r="P3917" s="5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8">
        <f t="shared" si="244"/>
        <v>0</v>
      </c>
      <c r="P3918" s="5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8">
        <f t="shared" si="244"/>
        <v>1</v>
      </c>
      <c r="P3919" s="5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8">
        <f t="shared" si="244"/>
        <v>1</v>
      </c>
      <c r="P3920" s="5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8">
        <f t="shared" si="244"/>
        <v>2</v>
      </c>
      <c r="P3921" s="5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8">
        <f t="shared" si="244"/>
        <v>6</v>
      </c>
      <c r="P3922" s="5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8">
        <f t="shared" si="244"/>
        <v>0</v>
      </c>
      <c r="P3923" s="5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8">
        <f t="shared" si="244"/>
        <v>9</v>
      </c>
      <c r="P3924" s="57">
        <f t="shared" si="245"/>
        <v>10.17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8">
        <f t="shared" si="244"/>
        <v>13</v>
      </c>
      <c r="P3925" s="57">
        <f t="shared" si="245"/>
        <v>81.42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8">
        <f t="shared" si="244"/>
        <v>16</v>
      </c>
      <c r="P3926" s="5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8">
        <f t="shared" si="244"/>
        <v>10</v>
      </c>
      <c r="P3927" s="5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8">
        <f t="shared" si="244"/>
        <v>1</v>
      </c>
      <c r="P3928" s="5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8">
        <f t="shared" si="244"/>
        <v>1</v>
      </c>
      <c r="P3929" s="5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8">
        <f t="shared" si="244"/>
        <v>14</v>
      </c>
      <c r="P3930" s="5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8">
        <f t="shared" si="244"/>
        <v>3</v>
      </c>
      <c r="P3931" s="57">
        <f t="shared" si="245"/>
        <v>32.36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8">
        <f t="shared" si="244"/>
        <v>0</v>
      </c>
      <c r="P3932" s="5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8">
        <f t="shared" si="244"/>
        <v>0</v>
      </c>
      <c r="P3933" s="5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8">
        <f t="shared" si="244"/>
        <v>1</v>
      </c>
      <c r="P3934" s="5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8">
        <f t="shared" si="244"/>
        <v>16</v>
      </c>
      <c r="P3935" s="57">
        <f t="shared" si="245"/>
        <v>91.84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8">
        <f t="shared" si="244"/>
        <v>11</v>
      </c>
      <c r="P3936" s="57">
        <f t="shared" si="245"/>
        <v>45.839999999999996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8">
        <f t="shared" si="244"/>
        <v>44</v>
      </c>
      <c r="P3937" s="57">
        <f t="shared" si="245"/>
        <v>57.18</v>
      </c>
      <c r="Q3937" t="s">
        <v>8317</v>
      </c>
      <c r="R3937" t="s">
        <v>8318</v>
      </c>
      <c r="S3937" s="12">
        <f t="shared" si="246"/>
        <v>42221.656782407408</v>
      </c>
      <c r="T3937" s="12">
        <f t="shared" si="247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8">
        <f t="shared" si="244"/>
        <v>0</v>
      </c>
      <c r="P3938" s="5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8">
        <f t="shared" si="244"/>
        <v>87</v>
      </c>
      <c r="P3939" s="5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8">
        <f t="shared" si="244"/>
        <v>13</v>
      </c>
      <c r="P3940" s="5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42151.905717592592</v>
      </c>
      <c r="T3940" s="12">
        <f t="shared" si="247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8">
        <f t="shared" si="244"/>
        <v>1</v>
      </c>
      <c r="P3941" s="5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8">
        <f t="shared" si="244"/>
        <v>1</v>
      </c>
      <c r="P3942" s="5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8">
        <f t="shared" si="244"/>
        <v>1</v>
      </c>
      <c r="P3943" s="5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8">
        <f t="shared" si="244"/>
        <v>0</v>
      </c>
      <c r="P3944" s="5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8">
        <f t="shared" si="244"/>
        <v>36</v>
      </c>
      <c r="P3945" s="57">
        <f t="shared" si="245"/>
        <v>137.07999999999998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8">
        <f t="shared" si="244"/>
        <v>0</v>
      </c>
      <c r="P3946" s="5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8">
        <f t="shared" si="244"/>
        <v>1</v>
      </c>
      <c r="P3947" s="5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8">
        <f t="shared" si="244"/>
        <v>4</v>
      </c>
      <c r="P3948" s="5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8">
        <f t="shared" si="244"/>
        <v>4</v>
      </c>
      <c r="P3949" s="5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8">
        <f t="shared" si="244"/>
        <v>0</v>
      </c>
      <c r="P3950" s="57" t="e">
        <f t="shared" si="245"/>
        <v>#DIV/0!</v>
      </c>
      <c r="Q3950" t="s">
        <v>8317</v>
      </c>
      <c r="R3950" t="s">
        <v>8318</v>
      </c>
      <c r="S3950" s="12">
        <f t="shared" si="246"/>
        <v>41829.325497685189</v>
      </c>
      <c r="T3950" s="12">
        <f t="shared" si="247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8">
        <f t="shared" si="244"/>
        <v>16</v>
      </c>
      <c r="P3951" s="57">
        <f t="shared" si="245"/>
        <v>49.29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8">
        <f t="shared" si="244"/>
        <v>1</v>
      </c>
      <c r="P3952" s="5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8">
        <f t="shared" si="244"/>
        <v>1</v>
      </c>
      <c r="P3953" s="5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8">
        <f t="shared" si="244"/>
        <v>1</v>
      </c>
      <c r="P3954" s="5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8">
        <f t="shared" si="244"/>
        <v>0</v>
      </c>
      <c r="P3955" s="5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8">
        <f t="shared" si="244"/>
        <v>0</v>
      </c>
      <c r="P3956" s="5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8">
        <f t="shared" si="244"/>
        <v>25</v>
      </c>
      <c r="P3957" s="57">
        <f t="shared" si="245"/>
        <v>53.129999999999995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8">
        <f t="shared" si="244"/>
        <v>0</v>
      </c>
      <c r="P3958" s="5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8">
        <f t="shared" si="244"/>
        <v>1</v>
      </c>
      <c r="P3959" s="57">
        <f t="shared" si="245"/>
        <v>7</v>
      </c>
      <c r="Q3959" t="s">
        <v>8317</v>
      </c>
      <c r="R3959" t="s">
        <v>8318</v>
      </c>
      <c r="S3959" s="12">
        <f t="shared" si="246"/>
        <v>42513.976319444446</v>
      </c>
      <c r="T3959" s="12">
        <f t="shared" si="247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8">
        <f t="shared" si="244"/>
        <v>33</v>
      </c>
      <c r="P3960" s="57">
        <f t="shared" si="245"/>
        <v>40.07</v>
      </c>
      <c r="Q3960" t="s">
        <v>8317</v>
      </c>
      <c r="R3960" t="s">
        <v>8318</v>
      </c>
      <c r="S3960" s="12">
        <f t="shared" si="246"/>
        <v>41816.950370370367</v>
      </c>
      <c r="T3960" s="12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8">
        <f t="shared" si="244"/>
        <v>25</v>
      </c>
      <c r="P3961" s="57">
        <f t="shared" si="245"/>
        <v>24.34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8">
        <f t="shared" si="244"/>
        <v>2</v>
      </c>
      <c r="P3962" s="5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8">
        <f t="shared" si="244"/>
        <v>1</v>
      </c>
      <c r="P3963" s="5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8">
        <f t="shared" si="244"/>
        <v>4</v>
      </c>
      <c r="P3964" s="5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8">
        <f t="shared" si="244"/>
        <v>0</v>
      </c>
      <c r="P3965" s="5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8">
        <f t="shared" si="244"/>
        <v>7</v>
      </c>
      <c r="P3966" s="5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8">
        <f t="shared" si="244"/>
        <v>15</v>
      </c>
      <c r="P3967" s="5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8">
        <f t="shared" si="244"/>
        <v>1</v>
      </c>
      <c r="P3968" s="5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8">
        <f t="shared" si="244"/>
        <v>25</v>
      </c>
      <c r="P3969" s="5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8">
        <f t="shared" si="244"/>
        <v>11</v>
      </c>
      <c r="P3970" s="57">
        <f t="shared" si="245"/>
        <v>47.91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8">
        <f t="shared" ref="O3971:O4034" si="248">ROUNDUP((E3971/D3971)*100,0)</f>
        <v>8</v>
      </c>
      <c r="P3971" s="57">
        <f t="shared" si="245"/>
        <v>35.169999999999995</v>
      </c>
      <c r="Q3971" t="s">
        <v>8317</v>
      </c>
      <c r="R3971" t="s">
        <v>8318</v>
      </c>
      <c r="S3971" s="12">
        <f t="shared" si="246"/>
        <v>42601.854699074072</v>
      </c>
      <c r="T3971" s="12">
        <f t="shared" si="247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8">
        <f t="shared" si="248"/>
        <v>1</v>
      </c>
      <c r="P3972" s="57">
        <f t="shared" ref="P3972:P4035" si="249">ROUNDUP(E3972/L3972,2)</f>
        <v>5.5</v>
      </c>
      <c r="Q3972" t="s">
        <v>8317</v>
      </c>
      <c r="R3972" t="s">
        <v>8318</v>
      </c>
      <c r="S3972" s="12">
        <f t="shared" ref="S3972:S4035" si="250">(J3972/86400)+25569</f>
        <v>42447.863553240742</v>
      </c>
      <c r="T3972" s="12">
        <f t="shared" ref="T3972:T4035" si="251">(I3972/86400)+25569</f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8">
        <f t="shared" si="248"/>
        <v>1</v>
      </c>
      <c r="P3973" s="57">
        <f t="shared" si="249"/>
        <v>22.67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8">
        <f t="shared" si="248"/>
        <v>22</v>
      </c>
      <c r="P3974" s="57">
        <f t="shared" si="249"/>
        <v>26.380000000000003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8">
        <f t="shared" si="248"/>
        <v>79</v>
      </c>
      <c r="P3975" s="57">
        <f t="shared" si="249"/>
        <v>105.55000000000001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8">
        <f t="shared" si="248"/>
        <v>32</v>
      </c>
      <c r="P3976" s="57">
        <f t="shared" si="249"/>
        <v>29.1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8">
        <f t="shared" si="248"/>
        <v>0</v>
      </c>
      <c r="P3977" s="5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8">
        <f t="shared" si="248"/>
        <v>48</v>
      </c>
      <c r="P3978" s="5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8">
        <f t="shared" si="248"/>
        <v>2</v>
      </c>
      <c r="P3979" s="5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8">
        <f t="shared" si="248"/>
        <v>11</v>
      </c>
      <c r="P3980" s="5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8">
        <f t="shared" si="248"/>
        <v>2</v>
      </c>
      <c r="P3981" s="57">
        <f t="shared" si="249"/>
        <v>18.34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8">
        <f t="shared" si="248"/>
        <v>18</v>
      </c>
      <c r="P3982" s="57">
        <f t="shared" si="249"/>
        <v>64.290000000000006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8">
        <f t="shared" si="248"/>
        <v>5</v>
      </c>
      <c r="P3983" s="5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8">
        <f t="shared" si="248"/>
        <v>20</v>
      </c>
      <c r="P3984" s="5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8">
        <f t="shared" si="248"/>
        <v>35</v>
      </c>
      <c r="P3985" s="57">
        <f t="shared" si="249"/>
        <v>84.29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8">
        <f t="shared" si="248"/>
        <v>7</v>
      </c>
      <c r="P3986" s="57">
        <f t="shared" si="249"/>
        <v>9.5</v>
      </c>
      <c r="Q3986" t="s">
        <v>8317</v>
      </c>
      <c r="R3986" t="s">
        <v>8318</v>
      </c>
      <c r="S3986" s="12">
        <f t="shared" si="250"/>
        <v>41920.963472222225</v>
      </c>
      <c r="T3986" s="12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8">
        <f t="shared" si="248"/>
        <v>33</v>
      </c>
      <c r="P3987" s="57">
        <f t="shared" si="249"/>
        <v>33.739999999999995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8">
        <f t="shared" si="248"/>
        <v>10</v>
      </c>
      <c r="P3988" s="57">
        <f t="shared" si="249"/>
        <v>37.54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8">
        <f t="shared" si="248"/>
        <v>38</v>
      </c>
      <c r="P3989" s="57">
        <f t="shared" si="249"/>
        <v>11.62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8">
        <f t="shared" si="248"/>
        <v>3</v>
      </c>
      <c r="P3990" s="5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8">
        <f t="shared" si="248"/>
        <v>0</v>
      </c>
      <c r="P3991" s="5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8">
        <f t="shared" si="248"/>
        <v>5</v>
      </c>
      <c r="P3992" s="5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8">
        <f t="shared" si="248"/>
        <v>20</v>
      </c>
      <c r="P3993" s="5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8">
        <f t="shared" si="248"/>
        <v>6</v>
      </c>
      <c r="P3994" s="57">
        <f t="shared" si="249"/>
        <v>60.12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8">
        <f t="shared" si="248"/>
        <v>1</v>
      </c>
      <c r="P3995" s="5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8">
        <f t="shared" si="248"/>
        <v>1</v>
      </c>
      <c r="P3996" s="5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8">
        <f t="shared" si="248"/>
        <v>35</v>
      </c>
      <c r="P3997" s="5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8">
        <f t="shared" si="248"/>
        <v>17</v>
      </c>
      <c r="P3998" s="57">
        <f t="shared" si="249"/>
        <v>29.240000000000002</v>
      </c>
      <c r="Q3998" t="s">
        <v>8317</v>
      </c>
      <c r="R3998" t="s">
        <v>8318</v>
      </c>
      <c r="S3998" s="12">
        <f t="shared" si="250"/>
        <v>41950.266944444447</v>
      </c>
      <c r="T3998" s="12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8">
        <f t="shared" si="248"/>
        <v>0</v>
      </c>
      <c r="P3999" s="5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8">
        <f t="shared" si="248"/>
        <v>58</v>
      </c>
      <c r="P4000" s="57">
        <f t="shared" si="249"/>
        <v>59.589999999999996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8">
        <f t="shared" si="248"/>
        <v>17</v>
      </c>
      <c r="P4001" s="57">
        <f t="shared" si="249"/>
        <v>82.58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8">
        <f t="shared" si="248"/>
        <v>1</v>
      </c>
      <c r="P4002" s="5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8">
        <f t="shared" si="248"/>
        <v>38</v>
      </c>
      <c r="P4003" s="57">
        <f t="shared" si="249"/>
        <v>32.36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8">
        <f t="shared" si="248"/>
        <v>2</v>
      </c>
      <c r="P4004" s="5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8">
        <f t="shared" si="248"/>
        <v>11</v>
      </c>
      <c r="P4005" s="5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8">
        <f t="shared" si="248"/>
        <v>1</v>
      </c>
      <c r="P4006" s="5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8">
        <f t="shared" si="248"/>
        <v>2</v>
      </c>
      <c r="P4007" s="5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8">
        <f t="shared" si="248"/>
        <v>1</v>
      </c>
      <c r="P4008" s="5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8">
        <f t="shared" si="248"/>
        <v>1</v>
      </c>
      <c r="P4009" s="5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8">
        <f t="shared" si="248"/>
        <v>6</v>
      </c>
      <c r="P4010" s="5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8">
        <f t="shared" si="248"/>
        <v>4</v>
      </c>
      <c r="P4011" s="5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8">
        <f t="shared" si="248"/>
        <v>25</v>
      </c>
      <c r="P4012" s="57">
        <f t="shared" si="249"/>
        <v>45.85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8">
        <f t="shared" si="248"/>
        <v>8</v>
      </c>
      <c r="P4013" s="5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8">
        <f t="shared" si="248"/>
        <v>0</v>
      </c>
      <c r="P4014" s="5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8">
        <f t="shared" si="248"/>
        <v>2</v>
      </c>
      <c r="P4015" s="5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8">
        <f t="shared" si="248"/>
        <v>0</v>
      </c>
      <c r="P4016" s="5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8">
        <f t="shared" si="248"/>
        <v>1</v>
      </c>
      <c r="P4017" s="57">
        <f t="shared" si="249"/>
        <v>1</v>
      </c>
      <c r="Q4017" t="s">
        <v>8317</v>
      </c>
      <c r="R4017" t="s">
        <v>8318</v>
      </c>
      <c r="S4017" s="12">
        <f t="shared" si="250"/>
        <v>42174.780821759261</v>
      </c>
      <c r="T4017" s="12">
        <f t="shared" si="251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8">
        <f t="shared" si="248"/>
        <v>14</v>
      </c>
      <c r="P4018" s="5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8">
        <f t="shared" si="248"/>
        <v>2</v>
      </c>
      <c r="P4019" s="5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8">
        <f t="shared" si="248"/>
        <v>9</v>
      </c>
      <c r="P4020" s="5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8">
        <f t="shared" si="248"/>
        <v>1</v>
      </c>
      <c r="P4021" s="5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8">
        <f t="shared" si="248"/>
        <v>17</v>
      </c>
      <c r="P4022" s="57">
        <f t="shared" si="249"/>
        <v>33.339999999999996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8">
        <f t="shared" si="248"/>
        <v>1</v>
      </c>
      <c r="P4023" s="5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8">
        <f t="shared" si="248"/>
        <v>70</v>
      </c>
      <c r="P4024" s="57">
        <f t="shared" si="249"/>
        <v>63.559999999999995</v>
      </c>
      <c r="Q4024" t="s">
        <v>8317</v>
      </c>
      <c r="R4024" t="s">
        <v>8318</v>
      </c>
      <c r="S4024" s="12">
        <f t="shared" si="250"/>
        <v>41990.584108796298</v>
      </c>
      <c r="T4024" s="12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8">
        <f t="shared" si="248"/>
        <v>0</v>
      </c>
      <c r="P4025" s="57" t="e">
        <f t="shared" si="249"/>
        <v>#DIV/0!</v>
      </c>
      <c r="Q4025" t="s">
        <v>8317</v>
      </c>
      <c r="R4025" t="s">
        <v>8318</v>
      </c>
      <c r="S4025" s="12">
        <f t="shared" si="250"/>
        <v>42408.999571759261</v>
      </c>
      <c r="T4025" s="12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8">
        <f t="shared" si="248"/>
        <v>2</v>
      </c>
      <c r="P4026" s="5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8">
        <f t="shared" si="248"/>
        <v>5</v>
      </c>
      <c r="P4027" s="5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8">
        <f t="shared" si="248"/>
        <v>0</v>
      </c>
      <c r="P4028" s="5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8">
        <f t="shared" si="248"/>
        <v>8</v>
      </c>
      <c r="P4029" s="57">
        <f t="shared" si="249"/>
        <v>30.720000000000002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8">
        <f t="shared" si="248"/>
        <v>29</v>
      </c>
      <c r="P4030" s="5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8">
        <f t="shared" si="248"/>
        <v>0</v>
      </c>
      <c r="P4031" s="57" t="e">
        <f t="shared" si="249"/>
        <v>#DIV/0!</v>
      </c>
      <c r="Q4031" t="s">
        <v>8317</v>
      </c>
      <c r="R4031" t="s">
        <v>8318</v>
      </c>
      <c r="S4031" s="12">
        <f t="shared" si="250"/>
        <v>42322.02511574074</v>
      </c>
      <c r="T4031" s="12">
        <f t="shared" si="251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8">
        <f t="shared" si="248"/>
        <v>16</v>
      </c>
      <c r="P4032" s="57">
        <f t="shared" si="249"/>
        <v>66.67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8">
        <f t="shared" si="248"/>
        <v>0</v>
      </c>
      <c r="P4033" s="5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8">
        <f t="shared" si="248"/>
        <v>7</v>
      </c>
      <c r="P4034" s="5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8">
        <f t="shared" ref="O4035:O4098" si="252">ROUNDUP((E4035/D4035)*100,0)</f>
        <v>26</v>
      </c>
      <c r="P4035" s="57">
        <f t="shared" si="249"/>
        <v>65.350000000000009</v>
      </c>
      <c r="Q4035" t="s">
        <v>8317</v>
      </c>
      <c r="R4035" t="s">
        <v>8318</v>
      </c>
      <c r="S4035" s="12">
        <f t="shared" si="250"/>
        <v>42614.268796296295</v>
      </c>
      <c r="T4035" s="12">
        <f t="shared" si="251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8">
        <f t="shared" si="252"/>
        <v>2</v>
      </c>
      <c r="P4036" s="57">
        <f t="shared" ref="P4036:P4099" si="253">ROUNDUP(E4036/L4036,2)</f>
        <v>100</v>
      </c>
      <c r="Q4036" t="s">
        <v>8317</v>
      </c>
      <c r="R4036" t="s">
        <v>8318</v>
      </c>
      <c r="S4036" s="12">
        <f t="shared" ref="S4036:S4099" si="254">(J4036/86400)+25569</f>
        <v>42067.947337962964</v>
      </c>
      <c r="T4036" s="12">
        <f t="shared" ref="T4036:T4099" si="255">(I4036/86400)+25569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8">
        <f t="shared" si="252"/>
        <v>37</v>
      </c>
      <c r="P4037" s="57">
        <f t="shared" si="253"/>
        <v>147.4</v>
      </c>
      <c r="Q4037" t="s">
        <v>8317</v>
      </c>
      <c r="R4037" t="s">
        <v>8318</v>
      </c>
      <c r="S4037" s="12">
        <f t="shared" si="254"/>
        <v>41903.882951388892</v>
      </c>
      <c r="T4037" s="12">
        <f t="shared" si="255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8">
        <f t="shared" si="252"/>
        <v>48</v>
      </c>
      <c r="P4038" s="57">
        <f t="shared" si="253"/>
        <v>166.06</v>
      </c>
      <c r="Q4038" t="s">
        <v>8317</v>
      </c>
      <c r="R4038" t="s">
        <v>8318</v>
      </c>
      <c r="S4038" s="12">
        <f t="shared" si="254"/>
        <v>41804.937083333338</v>
      </c>
      <c r="T4038" s="12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8">
        <f t="shared" si="252"/>
        <v>12</v>
      </c>
      <c r="P4039" s="57">
        <f t="shared" si="253"/>
        <v>40</v>
      </c>
      <c r="Q4039" t="s">
        <v>8317</v>
      </c>
      <c r="R4039" t="s">
        <v>8318</v>
      </c>
      <c r="S4039" s="12">
        <f t="shared" si="254"/>
        <v>42497.070775462962</v>
      </c>
      <c r="T4039" s="12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8">
        <f t="shared" si="252"/>
        <v>13</v>
      </c>
      <c r="P4040" s="57">
        <f t="shared" si="253"/>
        <v>75.25</v>
      </c>
      <c r="Q4040" t="s">
        <v>8317</v>
      </c>
      <c r="R4040" t="s">
        <v>8318</v>
      </c>
      <c r="S4040" s="12">
        <f t="shared" si="254"/>
        <v>41869.798726851848</v>
      </c>
      <c r="T4040" s="12">
        <f t="shared" si="255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8">
        <f t="shared" si="252"/>
        <v>60</v>
      </c>
      <c r="P4041" s="5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8">
        <f t="shared" si="252"/>
        <v>32</v>
      </c>
      <c r="P4042" s="5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8">
        <f t="shared" si="252"/>
        <v>1</v>
      </c>
      <c r="P4043" s="5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8">
        <f t="shared" si="252"/>
        <v>1</v>
      </c>
      <c r="P4044" s="5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8">
        <f t="shared" si="252"/>
        <v>0</v>
      </c>
      <c r="P4045" s="5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8">
        <f t="shared" si="252"/>
        <v>38</v>
      </c>
      <c r="P4046" s="5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8">
        <f t="shared" si="252"/>
        <v>1</v>
      </c>
      <c r="P4047" s="5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8">
        <f t="shared" si="252"/>
        <v>9</v>
      </c>
      <c r="P4048" s="57">
        <f t="shared" si="253"/>
        <v>38.339999999999996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8">
        <f t="shared" si="252"/>
        <v>3</v>
      </c>
      <c r="P4049" s="5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8">
        <f t="shared" si="252"/>
        <v>18</v>
      </c>
      <c r="P4050" s="57">
        <f t="shared" si="253"/>
        <v>32.979999999999997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8">
        <f t="shared" si="252"/>
        <v>1</v>
      </c>
      <c r="P4051" s="5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8">
        <f t="shared" si="252"/>
        <v>1</v>
      </c>
      <c r="P4052" s="5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8">
        <f t="shared" si="252"/>
        <v>0</v>
      </c>
      <c r="P4053" s="57" t="e">
        <f t="shared" si="253"/>
        <v>#DIV/0!</v>
      </c>
      <c r="Q4053" t="s">
        <v>8317</v>
      </c>
      <c r="R4053" t="s">
        <v>8318</v>
      </c>
      <c r="S4053" s="12">
        <f t="shared" si="254"/>
        <v>41761.810150462959</v>
      </c>
      <c r="T4053" s="12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8">
        <f t="shared" si="252"/>
        <v>38</v>
      </c>
      <c r="P4054" s="57">
        <f t="shared" si="253"/>
        <v>86.62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8">
        <f t="shared" si="252"/>
        <v>22</v>
      </c>
      <c r="P4055" s="5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8">
        <f t="shared" si="252"/>
        <v>0</v>
      </c>
      <c r="P4056" s="5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8">
        <f t="shared" si="252"/>
        <v>18</v>
      </c>
      <c r="P4057" s="57">
        <f t="shared" si="253"/>
        <v>41.96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8">
        <f t="shared" si="252"/>
        <v>53</v>
      </c>
      <c r="P4058" s="57">
        <f t="shared" si="253"/>
        <v>88.34</v>
      </c>
      <c r="Q4058" t="s">
        <v>8317</v>
      </c>
      <c r="R4058" t="s">
        <v>8318</v>
      </c>
      <c r="S4058" s="12">
        <f t="shared" si="254"/>
        <v>42534.933321759258</v>
      </c>
      <c r="T4058" s="12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8">
        <f t="shared" si="252"/>
        <v>23</v>
      </c>
      <c r="P4059" s="57">
        <f t="shared" si="253"/>
        <v>129.16999999999999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8">
        <f t="shared" si="252"/>
        <v>3</v>
      </c>
      <c r="P4060" s="5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8">
        <f t="shared" si="252"/>
        <v>3</v>
      </c>
      <c r="P4061" s="57">
        <f t="shared" si="253"/>
        <v>35.72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8">
        <f t="shared" si="252"/>
        <v>3</v>
      </c>
      <c r="P4062" s="5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8">
        <f t="shared" si="252"/>
        <v>0</v>
      </c>
      <c r="P4063" s="5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8">
        <f t="shared" si="252"/>
        <v>3</v>
      </c>
      <c r="P4064" s="57">
        <f t="shared" si="253"/>
        <v>163.34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8">
        <f t="shared" si="252"/>
        <v>2</v>
      </c>
      <c r="P4065" s="5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8">
        <f t="shared" si="252"/>
        <v>20</v>
      </c>
      <c r="P4066" s="57">
        <f t="shared" si="253"/>
        <v>64.17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8">
        <f t="shared" si="252"/>
        <v>1</v>
      </c>
      <c r="P4067" s="5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8">
        <f t="shared" si="252"/>
        <v>1</v>
      </c>
      <c r="P4068" s="5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8">
        <f t="shared" si="252"/>
        <v>61</v>
      </c>
      <c r="P4069" s="57">
        <f t="shared" si="253"/>
        <v>179.12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8">
        <f t="shared" si="252"/>
        <v>1</v>
      </c>
      <c r="P4070" s="5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8">
        <f t="shared" si="252"/>
        <v>35</v>
      </c>
      <c r="P4071" s="57">
        <f t="shared" si="253"/>
        <v>33.08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8">
        <f t="shared" si="252"/>
        <v>17</v>
      </c>
      <c r="P4072" s="5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8">
        <f t="shared" si="252"/>
        <v>0</v>
      </c>
      <c r="P4073" s="5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8">
        <f t="shared" si="252"/>
        <v>1</v>
      </c>
      <c r="P4074" s="5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8">
        <f t="shared" si="252"/>
        <v>2</v>
      </c>
      <c r="P4075" s="57">
        <f t="shared" si="253"/>
        <v>18.5</v>
      </c>
      <c r="Q4075" t="s">
        <v>8317</v>
      </c>
      <c r="R4075" t="s">
        <v>8318</v>
      </c>
      <c r="S4075" s="12">
        <f t="shared" si="254"/>
        <v>42078.345208333332</v>
      </c>
      <c r="T4075" s="12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8">
        <f t="shared" si="252"/>
        <v>27</v>
      </c>
      <c r="P4076" s="5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8">
        <f t="shared" si="252"/>
        <v>29</v>
      </c>
      <c r="P4077" s="57">
        <f t="shared" si="253"/>
        <v>44.309999999999995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8">
        <f t="shared" si="252"/>
        <v>0</v>
      </c>
      <c r="P4078" s="57" t="e">
        <f t="shared" si="253"/>
        <v>#DIV/0!</v>
      </c>
      <c r="Q4078" t="s">
        <v>8317</v>
      </c>
      <c r="R4078" t="s">
        <v>8318</v>
      </c>
      <c r="S4078" s="12">
        <f t="shared" si="254"/>
        <v>41905.795706018514</v>
      </c>
      <c r="T4078" s="12">
        <f t="shared" si="255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8">
        <f t="shared" si="252"/>
        <v>9</v>
      </c>
      <c r="P4079" s="5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8">
        <f t="shared" si="252"/>
        <v>0</v>
      </c>
      <c r="P4080" s="5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8">
        <f t="shared" si="252"/>
        <v>1</v>
      </c>
      <c r="P4081" s="5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8">
        <f t="shared" si="252"/>
        <v>0</v>
      </c>
      <c r="P4082" s="5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8">
        <f t="shared" si="252"/>
        <v>16</v>
      </c>
      <c r="P4083" s="57">
        <f t="shared" si="253"/>
        <v>29.17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8">
        <f t="shared" si="252"/>
        <v>2</v>
      </c>
      <c r="P4084" s="5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8">
        <f t="shared" si="252"/>
        <v>22</v>
      </c>
      <c r="P4085" s="5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8">
        <f t="shared" si="252"/>
        <v>1</v>
      </c>
      <c r="P4086" s="5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8">
        <f t="shared" si="252"/>
        <v>1</v>
      </c>
      <c r="P4087" s="5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8">
        <f t="shared" si="252"/>
        <v>5</v>
      </c>
      <c r="P4088" s="5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8">
        <f t="shared" si="252"/>
        <v>0</v>
      </c>
      <c r="P4089" s="5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8">
        <f t="shared" si="252"/>
        <v>11</v>
      </c>
      <c r="P4090" s="5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8">
        <f t="shared" si="252"/>
        <v>5</v>
      </c>
      <c r="P4091" s="5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8">
        <f t="shared" si="252"/>
        <v>4</v>
      </c>
      <c r="P4092" s="57">
        <f t="shared" si="253"/>
        <v>10.67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8">
        <f t="shared" si="252"/>
        <v>13</v>
      </c>
      <c r="P4093" s="5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8">
        <f t="shared" si="252"/>
        <v>1</v>
      </c>
      <c r="P4094" s="5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8">
        <f t="shared" si="252"/>
        <v>3</v>
      </c>
      <c r="P4095" s="5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8">
        <f t="shared" si="252"/>
        <v>37</v>
      </c>
      <c r="P4096" s="5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8">
        <f t="shared" si="252"/>
        <v>3</v>
      </c>
      <c r="P4097" s="5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8">
        <f t="shared" si="252"/>
        <v>12</v>
      </c>
      <c r="P4098" s="5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8">
        <f t="shared" ref="O4099:O4115" si="256">ROUNDUP((E4099/D4099)*100,0)</f>
        <v>0</v>
      </c>
      <c r="P4099" s="57" t="e">
        <f t="shared" si="253"/>
        <v>#DIV/0!</v>
      </c>
      <c r="Q4099" t="s">
        <v>8317</v>
      </c>
      <c r="R4099" t="s">
        <v>8318</v>
      </c>
      <c r="S4099" s="12">
        <f t="shared" si="254"/>
        <v>42344.824502314819</v>
      </c>
      <c r="T4099" s="12">
        <f t="shared" si="255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8">
        <f t="shared" si="256"/>
        <v>0</v>
      </c>
      <c r="P4100" s="57" t="e">
        <f t="shared" ref="P4100:P4115" si="257">ROUNDUP(E4100/L4100,2)</f>
        <v>#DIV/0!</v>
      </c>
      <c r="Q4100" t="s">
        <v>8317</v>
      </c>
      <c r="R4100" t="s">
        <v>8318</v>
      </c>
      <c r="S4100" s="12">
        <f t="shared" ref="S4100:S4115" si="258">(J4100/86400)+25569</f>
        <v>42495.722187499996</v>
      </c>
      <c r="T4100" s="12">
        <f t="shared" ref="T4100:T4115" si="259">(I4100/86400)+25569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8">
        <f t="shared" si="256"/>
        <v>2</v>
      </c>
      <c r="P4101" s="5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8">
        <f t="shared" si="256"/>
        <v>0</v>
      </c>
      <c r="P4102" s="5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8">
        <f t="shared" si="256"/>
        <v>0</v>
      </c>
      <c r="P4103" s="5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8">
        <f t="shared" si="256"/>
        <v>28</v>
      </c>
      <c r="P4104" s="57">
        <f t="shared" si="257"/>
        <v>22.84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8">
        <f t="shared" si="256"/>
        <v>10</v>
      </c>
      <c r="P4105" s="57">
        <f t="shared" si="257"/>
        <v>16.670000000000002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8">
        <f t="shared" si="256"/>
        <v>22</v>
      </c>
      <c r="P4106" s="57">
        <f t="shared" si="257"/>
        <v>45.79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8">
        <f t="shared" si="256"/>
        <v>7</v>
      </c>
      <c r="P4107" s="57">
        <f t="shared" si="257"/>
        <v>383.34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8">
        <f t="shared" si="256"/>
        <v>71</v>
      </c>
      <c r="P4108" s="57">
        <f t="shared" si="257"/>
        <v>106.97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8">
        <f t="shared" si="256"/>
        <v>3</v>
      </c>
      <c r="P4109" s="5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8">
        <f t="shared" si="256"/>
        <v>2</v>
      </c>
      <c r="P4110" s="57">
        <f t="shared" si="257"/>
        <v>59</v>
      </c>
      <c r="Q4110" t="s">
        <v>8317</v>
      </c>
      <c r="R4110" t="s">
        <v>8318</v>
      </c>
      <c r="S4110" s="12">
        <f t="shared" si="258"/>
        <v>42767.031678240739</v>
      </c>
      <c r="T4110" s="12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8">
        <f t="shared" si="256"/>
        <v>0</v>
      </c>
      <c r="P4111" s="5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8">
        <f t="shared" si="256"/>
        <v>29</v>
      </c>
      <c r="P4112" s="57">
        <f t="shared" si="257"/>
        <v>14.34</v>
      </c>
      <c r="Q4112" t="s">
        <v>8317</v>
      </c>
      <c r="R4112" t="s">
        <v>8318</v>
      </c>
      <c r="S4112" s="12">
        <f t="shared" si="258"/>
        <v>42512.626747685186</v>
      </c>
      <c r="T4112" s="12">
        <f t="shared" si="25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8">
        <f t="shared" si="256"/>
        <v>4</v>
      </c>
      <c r="P4113" s="57">
        <f t="shared" si="257"/>
        <v>15.67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8">
        <f t="shared" si="256"/>
        <v>1</v>
      </c>
      <c r="P4114" s="5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8">
        <f t="shared" si="256"/>
        <v>1</v>
      </c>
      <c r="P4115" s="5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D2B1CFF2-EB00-4DBE-BFE0-BC195989FB70}"/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0D347-2955-4AD7-8BDC-4135404C5068}">
  <dimension ref="A1:X25"/>
  <sheetViews>
    <sheetView topLeftCell="A4" workbookViewId="0">
      <selection activeCell="H19" sqref="H19:H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20" max="20" width="5.453125" customWidth="1"/>
    <col min="21" max="21" width="10.81640625" customWidth="1"/>
    <col min="22" max="22" width="10.90625" customWidth="1"/>
    <col min="24" max="24" width="10.6328125" customWidth="1"/>
  </cols>
  <sheetData>
    <row r="1" spans="1:24" x14ac:dyDescent="0.35">
      <c r="A1" s="8" t="s">
        <v>8223</v>
      </c>
      <c r="B1" t="s">
        <v>8363</v>
      </c>
    </row>
    <row r="2" spans="1:24" x14ac:dyDescent="0.35">
      <c r="P2" t="s">
        <v>8403</v>
      </c>
      <c r="Q2" s="41" t="s">
        <v>8219</v>
      </c>
      <c r="R2" s="41" t="s">
        <v>8221</v>
      </c>
      <c r="S2" s="41" t="s">
        <v>8220</v>
      </c>
      <c r="T2" s="41" t="s">
        <v>8222</v>
      </c>
      <c r="U2" s="41" t="s">
        <v>8361</v>
      </c>
      <c r="V2" s="42" t="s">
        <v>8400</v>
      </c>
      <c r="W2" s="43" t="s">
        <v>8402</v>
      </c>
      <c r="X2" s="43" t="s">
        <v>8404</v>
      </c>
    </row>
    <row r="3" spans="1:24" x14ac:dyDescent="0.35">
      <c r="A3" s="8" t="s">
        <v>8362</v>
      </c>
      <c r="B3" s="8" t="s">
        <v>8364</v>
      </c>
      <c r="P3" s="9" t="s">
        <v>8310</v>
      </c>
      <c r="Q3" s="10">
        <v>300</v>
      </c>
      <c r="R3" s="10">
        <v>180</v>
      </c>
      <c r="S3" s="10">
        <v>40</v>
      </c>
      <c r="T3" s="10"/>
      <c r="U3" s="10">
        <v>520</v>
      </c>
      <c r="V3" s="44">
        <f>Q3/$U3</f>
        <v>0.57692307692307687</v>
      </c>
      <c r="W3" s="44">
        <f t="shared" ref="W3:X3" si="0">R3/$U3</f>
        <v>0.34615384615384615</v>
      </c>
      <c r="X3" s="44">
        <f t="shared" si="0"/>
        <v>7.6923076923076927E-2</v>
      </c>
    </row>
    <row r="4" spans="1:24" x14ac:dyDescent="0.3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  <c r="P4" s="28" t="s">
        <v>8336</v>
      </c>
      <c r="Q4" s="10">
        <v>34</v>
      </c>
      <c r="R4" s="10">
        <v>140</v>
      </c>
      <c r="S4" s="10">
        <v>20</v>
      </c>
      <c r="T4" s="10">
        <v>6</v>
      </c>
      <c r="U4" s="10">
        <v>200</v>
      </c>
      <c r="V4" s="44">
        <f t="shared" ref="V4:V11" si="1">Q4/$U4</f>
        <v>0.17</v>
      </c>
      <c r="W4" s="46">
        <f t="shared" ref="W4:W11" si="2">R4/$U4</f>
        <v>0.7</v>
      </c>
      <c r="X4" s="44">
        <f t="shared" ref="X4:X11" si="3">S4/$U4</f>
        <v>0.1</v>
      </c>
    </row>
    <row r="5" spans="1:24" x14ac:dyDescent="0.3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  <c r="P5" s="9" t="s">
        <v>8333</v>
      </c>
      <c r="Q5" s="10">
        <v>80</v>
      </c>
      <c r="R5" s="10">
        <v>140</v>
      </c>
      <c r="S5" s="10"/>
      <c r="T5" s="10"/>
      <c r="U5" s="10">
        <v>220</v>
      </c>
      <c r="V5" s="44">
        <f t="shared" si="1"/>
        <v>0.36363636363636365</v>
      </c>
      <c r="W5" s="44">
        <f t="shared" si="2"/>
        <v>0.63636363636363635</v>
      </c>
      <c r="X5" s="44">
        <f t="shared" si="3"/>
        <v>0</v>
      </c>
    </row>
    <row r="6" spans="1:24" x14ac:dyDescent="0.3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P6" s="29" t="s">
        <v>8331</v>
      </c>
      <c r="Q6" s="10"/>
      <c r="R6" s="10"/>
      <c r="S6" s="10">
        <v>24</v>
      </c>
      <c r="T6" s="10"/>
      <c r="U6" s="10">
        <v>24</v>
      </c>
      <c r="V6" s="44">
        <f t="shared" si="1"/>
        <v>0</v>
      </c>
      <c r="W6" s="44">
        <f t="shared" si="2"/>
        <v>0</v>
      </c>
      <c r="X6" s="47">
        <f t="shared" si="3"/>
        <v>1</v>
      </c>
    </row>
    <row r="7" spans="1:24" x14ac:dyDescent="0.35">
      <c r="A7" s="9" t="s">
        <v>8333</v>
      </c>
      <c r="B7" s="10">
        <v>80</v>
      </c>
      <c r="C7" s="10">
        <v>140</v>
      </c>
      <c r="D7" s="10"/>
      <c r="E7" s="10"/>
      <c r="F7" s="10">
        <v>220</v>
      </c>
      <c r="P7" s="27" t="s">
        <v>8325</v>
      </c>
      <c r="Q7" s="10">
        <v>540</v>
      </c>
      <c r="R7" s="10">
        <v>120</v>
      </c>
      <c r="S7" s="10">
        <v>20</v>
      </c>
      <c r="T7" s="10">
        <v>20</v>
      </c>
      <c r="U7" s="10">
        <v>700</v>
      </c>
      <c r="V7" s="45">
        <f t="shared" si="1"/>
        <v>0.77142857142857146</v>
      </c>
      <c r="W7" s="44">
        <f t="shared" si="2"/>
        <v>0.17142857142857143</v>
      </c>
      <c r="X7" s="44">
        <f t="shared" si="3"/>
        <v>2.8571428571428571E-2</v>
      </c>
    </row>
    <row r="8" spans="1:24" x14ac:dyDescent="0.35">
      <c r="A8" s="9" t="s">
        <v>8331</v>
      </c>
      <c r="B8" s="10"/>
      <c r="C8" s="10"/>
      <c r="D8" s="10">
        <v>24</v>
      </c>
      <c r="E8" s="10"/>
      <c r="F8" s="10">
        <v>24</v>
      </c>
      <c r="P8" s="9" t="s">
        <v>8338</v>
      </c>
      <c r="Q8" s="10">
        <v>103</v>
      </c>
      <c r="R8" s="10">
        <v>117</v>
      </c>
      <c r="S8" s="10"/>
      <c r="T8" s="10"/>
      <c r="U8" s="10">
        <v>220</v>
      </c>
      <c r="V8" s="44">
        <f t="shared" si="1"/>
        <v>0.4681818181818182</v>
      </c>
      <c r="W8" s="44">
        <f t="shared" si="2"/>
        <v>0.53181818181818186</v>
      </c>
      <c r="X8" s="44">
        <f t="shared" si="3"/>
        <v>0</v>
      </c>
    </row>
    <row r="9" spans="1:24" x14ac:dyDescent="0.3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P9" s="9" t="s">
        <v>8322</v>
      </c>
      <c r="Q9" s="10">
        <v>80</v>
      </c>
      <c r="R9" s="10">
        <v>127</v>
      </c>
      <c r="S9" s="10">
        <v>30</v>
      </c>
      <c r="T9" s="10"/>
      <c r="U9" s="10">
        <v>237</v>
      </c>
      <c r="V9" s="44">
        <f t="shared" si="1"/>
        <v>0.33755274261603374</v>
      </c>
      <c r="W9" s="44">
        <f t="shared" si="2"/>
        <v>0.53586497890295359</v>
      </c>
      <c r="X9" s="44">
        <f t="shared" si="3"/>
        <v>0.12658227848101267</v>
      </c>
    </row>
    <row r="10" spans="1:24" x14ac:dyDescent="0.3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  <c r="P10" s="9" t="s">
        <v>8319</v>
      </c>
      <c r="Q10" s="10">
        <v>209</v>
      </c>
      <c r="R10" s="10">
        <v>213</v>
      </c>
      <c r="S10" s="10">
        <v>178</v>
      </c>
      <c r="T10" s="10"/>
      <c r="U10" s="10">
        <v>600</v>
      </c>
      <c r="V10" s="44">
        <f t="shared" si="1"/>
        <v>0.34833333333333333</v>
      </c>
      <c r="W10" s="44">
        <f t="shared" si="2"/>
        <v>0.35499999999999998</v>
      </c>
      <c r="X10" s="44">
        <f t="shared" si="3"/>
        <v>0.29666666666666669</v>
      </c>
    </row>
    <row r="11" spans="1:24" x14ac:dyDescent="0.3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  <c r="P11" s="9" t="s">
        <v>8317</v>
      </c>
      <c r="Q11" s="10">
        <v>839</v>
      </c>
      <c r="R11" s="10">
        <v>493</v>
      </c>
      <c r="S11" s="10">
        <v>37</v>
      </c>
      <c r="T11" s="10">
        <v>24</v>
      </c>
      <c r="U11" s="10">
        <v>1393</v>
      </c>
      <c r="V11" s="44">
        <f t="shared" si="1"/>
        <v>0.60229720028715006</v>
      </c>
      <c r="W11" s="44">
        <f t="shared" si="2"/>
        <v>0.35391241923905242</v>
      </c>
      <c r="X11" s="44">
        <f t="shared" si="3"/>
        <v>2.6561378320172292E-2</v>
      </c>
    </row>
    <row r="12" spans="1:24" x14ac:dyDescent="0.3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24" x14ac:dyDescent="0.3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24" x14ac:dyDescent="0.3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0" spans="4:6" x14ac:dyDescent="0.35">
      <c r="D20" s="5"/>
    </row>
    <row r="21" spans="4:6" x14ac:dyDescent="0.35">
      <c r="D21" s="5"/>
    </row>
    <row r="22" spans="4:6" x14ac:dyDescent="0.35">
      <c r="D22" s="5"/>
    </row>
    <row r="23" spans="4:6" x14ac:dyDescent="0.35">
      <c r="D23" s="5"/>
    </row>
    <row r="25" spans="4:6" x14ac:dyDescent="0.35">
      <c r="D25" s="5"/>
      <c r="F25" s="5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FA75-AE17-4AA4-8FBB-55AF66F5325F}">
  <dimension ref="A1:AC47"/>
  <sheetViews>
    <sheetView topLeftCell="A11" zoomScale="85" zoomScaleNormal="85" workbookViewId="0">
      <selection activeCell="G27" sqref="G27:I31"/>
    </sheetView>
  </sheetViews>
  <sheetFormatPr defaultRowHeight="14.5" x14ac:dyDescent="0.35"/>
  <cols>
    <col min="1" max="1" width="15.6328125" bestFit="1" customWidth="1"/>
    <col min="2" max="2" width="15.81640625" bestFit="1" customWidth="1"/>
    <col min="3" max="3" width="5.7265625" bestFit="1" customWidth="1"/>
    <col min="4" max="4" width="8.453125" bestFit="1" customWidth="1"/>
    <col min="5" max="5" width="4.08984375" bestFit="1" customWidth="1"/>
    <col min="6" max="6" width="10.81640625" bestFit="1" customWidth="1"/>
    <col min="21" max="21" width="14.7265625" customWidth="1"/>
    <col min="22" max="22" width="9.90625" customWidth="1"/>
    <col min="25" max="25" width="5.26953125" customWidth="1"/>
    <col min="26" max="26" width="11.6328125" customWidth="1"/>
    <col min="27" max="27" width="12.1796875" customWidth="1"/>
  </cols>
  <sheetData>
    <row r="1" spans="1:29" x14ac:dyDescent="0.35">
      <c r="A1" s="8" t="s">
        <v>8223</v>
      </c>
      <c r="B1" t="s">
        <v>8363</v>
      </c>
      <c r="U1" s="32" t="s">
        <v>8309</v>
      </c>
      <c r="V1" s="32" t="s">
        <v>8219</v>
      </c>
      <c r="W1" s="32" t="s">
        <v>8221</v>
      </c>
      <c r="X1" s="32" t="s">
        <v>8220</v>
      </c>
      <c r="Y1" s="32" t="s">
        <v>8222</v>
      </c>
      <c r="Z1" s="36" t="s">
        <v>8361</v>
      </c>
      <c r="AA1" s="38" t="s">
        <v>8400</v>
      </c>
      <c r="AB1" s="32" t="s">
        <v>8402</v>
      </c>
      <c r="AC1" s="32" t="s">
        <v>8401</v>
      </c>
    </row>
    <row r="2" spans="1:29" x14ac:dyDescent="0.35">
      <c r="A2" s="8" t="s">
        <v>8308</v>
      </c>
      <c r="B2" t="s">
        <v>8363</v>
      </c>
      <c r="U2" s="24" t="s">
        <v>8316</v>
      </c>
      <c r="V2" s="20"/>
      <c r="W2" s="20">
        <v>100</v>
      </c>
      <c r="X2" s="20"/>
      <c r="Y2" s="20"/>
      <c r="Z2" s="37">
        <v>100</v>
      </c>
      <c r="AA2" s="39">
        <f>V2/$Z2</f>
        <v>0</v>
      </c>
      <c r="AB2" s="34">
        <f>W2/$Z2</f>
        <v>1</v>
      </c>
      <c r="AC2" s="33">
        <f>X2/$Z2</f>
        <v>0</v>
      </c>
    </row>
    <row r="3" spans="1:29" x14ac:dyDescent="0.35">
      <c r="U3" s="25" t="s">
        <v>8344</v>
      </c>
      <c r="V3" s="20"/>
      <c r="W3" s="20"/>
      <c r="X3" s="20">
        <v>20</v>
      </c>
      <c r="Y3" s="20"/>
      <c r="Z3" s="37">
        <v>20</v>
      </c>
      <c r="AA3" s="39">
        <f>V3/$Z3</f>
        <v>0</v>
      </c>
      <c r="AB3" s="33">
        <f>W3/$Z3</f>
        <v>0</v>
      </c>
      <c r="AC3" s="35">
        <f>X3/$Z3</f>
        <v>1</v>
      </c>
    </row>
    <row r="4" spans="1:29" x14ac:dyDescent="0.35">
      <c r="A4" s="8" t="s">
        <v>8362</v>
      </c>
      <c r="B4" s="8" t="s">
        <v>8364</v>
      </c>
      <c r="U4" s="25" t="s">
        <v>8332</v>
      </c>
      <c r="V4" s="20"/>
      <c r="W4" s="20"/>
      <c r="X4" s="20">
        <v>24</v>
      </c>
      <c r="Y4" s="20"/>
      <c r="Z4" s="37">
        <v>24</v>
      </c>
      <c r="AA4" s="39">
        <f>V4/$Z4</f>
        <v>0</v>
      </c>
      <c r="AB4" s="33">
        <f>W4/$Z4</f>
        <v>0</v>
      </c>
      <c r="AC4" s="35">
        <f>X4/$Z4</f>
        <v>1</v>
      </c>
    </row>
    <row r="5" spans="1:29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  <c r="U5" s="24" t="s">
        <v>8358</v>
      </c>
      <c r="V5" s="20"/>
      <c r="W5" s="20">
        <v>40</v>
      </c>
      <c r="X5" s="20"/>
      <c r="Y5" s="20"/>
      <c r="Z5" s="37">
        <v>40</v>
      </c>
      <c r="AA5" s="39">
        <f>V5/$Z5</f>
        <v>0</v>
      </c>
      <c r="AB5" s="34">
        <f>W5/$Z5</f>
        <v>1</v>
      </c>
      <c r="AC5" s="33">
        <f>X5/$Z5</f>
        <v>0</v>
      </c>
    </row>
    <row r="6" spans="1:29" x14ac:dyDescent="0.35">
      <c r="A6" s="9" t="s">
        <v>8316</v>
      </c>
      <c r="B6" s="10"/>
      <c r="C6" s="10">
        <v>100</v>
      </c>
      <c r="D6" s="10"/>
      <c r="E6" s="10"/>
      <c r="F6" s="10">
        <v>100</v>
      </c>
      <c r="U6" s="26" t="s">
        <v>8354</v>
      </c>
      <c r="V6" s="20">
        <v>40</v>
      </c>
      <c r="W6" s="20"/>
      <c r="X6" s="20"/>
      <c r="Y6" s="20"/>
      <c r="Z6" s="37">
        <v>40</v>
      </c>
      <c r="AA6" s="40">
        <f>V6/$Z6</f>
        <v>1</v>
      </c>
      <c r="AB6" s="33">
        <f>W6/$Z6</f>
        <v>0</v>
      </c>
      <c r="AC6" s="33">
        <f>X6/$Z6</f>
        <v>0</v>
      </c>
    </row>
    <row r="7" spans="1:29" x14ac:dyDescent="0.35">
      <c r="A7" s="9" t="s">
        <v>8344</v>
      </c>
      <c r="B7" s="10"/>
      <c r="C7" s="10"/>
      <c r="D7" s="10">
        <v>20</v>
      </c>
      <c r="E7" s="10"/>
      <c r="F7" s="10">
        <v>20</v>
      </c>
      <c r="U7" s="26" t="s">
        <v>8315</v>
      </c>
      <c r="V7" s="20">
        <v>180</v>
      </c>
      <c r="W7" s="20"/>
      <c r="X7" s="20"/>
      <c r="Y7" s="20"/>
      <c r="Z7" s="37">
        <v>180</v>
      </c>
      <c r="AA7" s="40">
        <f>V7/$Z7</f>
        <v>1</v>
      </c>
      <c r="AB7" s="33">
        <f>W7/$Z7</f>
        <v>0</v>
      </c>
      <c r="AC7" s="33">
        <f>X7/$Z7</f>
        <v>0</v>
      </c>
    </row>
    <row r="8" spans="1:29" x14ac:dyDescent="0.35">
      <c r="A8" s="9" t="s">
        <v>8332</v>
      </c>
      <c r="B8" s="10"/>
      <c r="C8" s="10"/>
      <c r="D8" s="10">
        <v>24</v>
      </c>
      <c r="E8" s="10"/>
      <c r="F8" s="10">
        <v>24</v>
      </c>
      <c r="U8" s="24" t="s">
        <v>8314</v>
      </c>
      <c r="V8" s="20"/>
      <c r="W8" s="20">
        <v>80</v>
      </c>
      <c r="X8" s="20"/>
      <c r="Y8" s="20"/>
      <c r="Z8" s="37">
        <v>80</v>
      </c>
      <c r="AA8" s="39">
        <f>V8/$Z8</f>
        <v>0</v>
      </c>
      <c r="AB8" s="34">
        <f>W8/$Z8</f>
        <v>1</v>
      </c>
      <c r="AC8" s="33">
        <f>X8/$Z8</f>
        <v>0</v>
      </c>
    </row>
    <row r="9" spans="1:29" x14ac:dyDescent="0.35">
      <c r="A9" s="9" t="s">
        <v>8358</v>
      </c>
      <c r="B9" s="10"/>
      <c r="C9" s="10">
        <v>40</v>
      </c>
      <c r="D9" s="10"/>
      <c r="E9" s="10"/>
      <c r="F9" s="10">
        <v>40</v>
      </c>
      <c r="U9" s="26" t="s">
        <v>8330</v>
      </c>
      <c r="V9" s="20">
        <v>40</v>
      </c>
      <c r="W9" s="20"/>
      <c r="X9" s="20"/>
      <c r="Y9" s="20"/>
      <c r="Z9" s="37">
        <v>40</v>
      </c>
      <c r="AA9" s="40">
        <f>V9/$Z9</f>
        <v>1</v>
      </c>
      <c r="AB9" s="33">
        <f>W9/$Z9</f>
        <v>0</v>
      </c>
      <c r="AC9" s="33">
        <f>X9/$Z9</f>
        <v>0</v>
      </c>
    </row>
    <row r="10" spans="1:29" x14ac:dyDescent="0.35">
      <c r="A10" s="9" t="s">
        <v>8354</v>
      </c>
      <c r="B10" s="10">
        <v>40</v>
      </c>
      <c r="C10" s="10"/>
      <c r="D10" s="10"/>
      <c r="E10" s="10"/>
      <c r="F10" s="10">
        <v>40</v>
      </c>
      <c r="U10" s="19" t="s">
        <v>8347</v>
      </c>
      <c r="V10" s="20"/>
      <c r="W10" s="20">
        <v>40</v>
      </c>
      <c r="X10" s="20"/>
      <c r="Y10" s="20">
        <v>20</v>
      </c>
      <c r="Z10" s="37">
        <v>60</v>
      </c>
      <c r="AA10" s="39">
        <f>V10/$Z10</f>
        <v>0</v>
      </c>
      <c r="AB10" s="33">
        <f>W10/$Z10</f>
        <v>0.66666666666666663</v>
      </c>
      <c r="AC10" s="33">
        <f>X10/$Z10</f>
        <v>0</v>
      </c>
    </row>
    <row r="11" spans="1:29" x14ac:dyDescent="0.35">
      <c r="A11" s="9" t="s">
        <v>8315</v>
      </c>
      <c r="B11" s="10">
        <v>180</v>
      </c>
      <c r="C11" s="10"/>
      <c r="D11" s="10"/>
      <c r="E11" s="10"/>
      <c r="F11" s="10">
        <v>180</v>
      </c>
      <c r="U11" s="24" t="s">
        <v>8324</v>
      </c>
      <c r="V11" s="20"/>
      <c r="W11" s="20">
        <v>40</v>
      </c>
      <c r="X11" s="20"/>
      <c r="Y11" s="20"/>
      <c r="Z11" s="37">
        <v>40</v>
      </c>
      <c r="AA11" s="39">
        <f>V11/$Z11</f>
        <v>0</v>
      </c>
      <c r="AB11" s="34">
        <f>W11/$Z11</f>
        <v>1</v>
      </c>
      <c r="AC11" s="33">
        <f>X11/$Z11</f>
        <v>0</v>
      </c>
    </row>
    <row r="12" spans="1:29" x14ac:dyDescent="0.35">
      <c r="A12" s="9" t="s">
        <v>8314</v>
      </c>
      <c r="B12" s="10"/>
      <c r="C12" s="10">
        <v>80</v>
      </c>
      <c r="D12" s="10"/>
      <c r="E12" s="10"/>
      <c r="F12" s="10">
        <v>80</v>
      </c>
      <c r="U12" s="19" t="s">
        <v>8337</v>
      </c>
      <c r="V12" s="20"/>
      <c r="W12" s="20">
        <v>120</v>
      </c>
      <c r="X12" s="20">
        <v>20</v>
      </c>
      <c r="Y12" s="20"/>
      <c r="Z12" s="37">
        <v>140</v>
      </c>
      <c r="AA12" s="39">
        <f>V12/$Z12</f>
        <v>0</v>
      </c>
      <c r="AB12" s="33">
        <f>W12/$Z12</f>
        <v>0.8571428571428571</v>
      </c>
      <c r="AC12" s="33">
        <f>X12/$Z12</f>
        <v>0.14285714285714285</v>
      </c>
    </row>
    <row r="13" spans="1:29" x14ac:dyDescent="0.35">
      <c r="A13" s="9" t="s">
        <v>8330</v>
      </c>
      <c r="B13" s="10">
        <v>40</v>
      </c>
      <c r="C13" s="10"/>
      <c r="D13" s="10"/>
      <c r="E13" s="10"/>
      <c r="F13" s="10">
        <v>40</v>
      </c>
      <c r="U13" s="24" t="s">
        <v>8348</v>
      </c>
      <c r="V13" s="20"/>
      <c r="W13" s="20">
        <v>20</v>
      </c>
      <c r="X13" s="20"/>
      <c r="Y13" s="20"/>
      <c r="Z13" s="37">
        <v>20</v>
      </c>
      <c r="AA13" s="39">
        <f>V13/$Z13</f>
        <v>0</v>
      </c>
      <c r="AB13" s="34">
        <f>W13/$Z13</f>
        <v>1</v>
      </c>
      <c r="AC13" s="33">
        <f>X13/$Z13</f>
        <v>0</v>
      </c>
    </row>
    <row r="14" spans="1:29" x14ac:dyDescent="0.3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  <c r="U14" s="26" t="s">
        <v>8349</v>
      </c>
      <c r="V14" s="20">
        <v>140</v>
      </c>
      <c r="W14" s="20"/>
      <c r="X14" s="20"/>
      <c r="Y14" s="20"/>
      <c r="Z14" s="37">
        <v>140</v>
      </c>
      <c r="AA14" s="40">
        <f>V14/$Z14</f>
        <v>1</v>
      </c>
      <c r="AB14" s="33">
        <f>W14/$Z14</f>
        <v>0</v>
      </c>
      <c r="AC14" s="33">
        <f>X14/$Z14</f>
        <v>0</v>
      </c>
    </row>
    <row r="15" spans="1:29" x14ac:dyDescent="0.35">
      <c r="A15" s="9" t="s">
        <v>8324</v>
      </c>
      <c r="B15" s="10"/>
      <c r="C15" s="10">
        <v>40</v>
      </c>
      <c r="D15" s="10"/>
      <c r="E15" s="10"/>
      <c r="F15" s="10">
        <v>40</v>
      </c>
      <c r="U15" s="19" t="s">
        <v>8329</v>
      </c>
      <c r="V15" s="20">
        <v>140</v>
      </c>
      <c r="W15" s="20">
        <v>20</v>
      </c>
      <c r="X15" s="20"/>
      <c r="Y15" s="20"/>
      <c r="Z15" s="37">
        <v>160</v>
      </c>
      <c r="AA15" s="39">
        <f>V15/$Z15</f>
        <v>0.875</v>
      </c>
      <c r="AB15" s="33">
        <f>W15/$Z15</f>
        <v>0.125</v>
      </c>
      <c r="AC15" s="33">
        <f>X15/$Z15</f>
        <v>0</v>
      </c>
    </row>
    <row r="16" spans="1:29" x14ac:dyDescent="0.3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  <c r="U16" s="24" t="s">
        <v>8328</v>
      </c>
      <c r="V16" s="20"/>
      <c r="W16" s="20">
        <v>60</v>
      </c>
      <c r="X16" s="20"/>
      <c r="Y16" s="20"/>
      <c r="Z16" s="37">
        <v>60</v>
      </c>
      <c r="AA16" s="39">
        <f>V16/$Z16</f>
        <v>0</v>
      </c>
      <c r="AB16" s="34">
        <f>W16/$Z16</f>
        <v>1</v>
      </c>
      <c r="AC16" s="33">
        <f>X16/$Z16</f>
        <v>0</v>
      </c>
    </row>
    <row r="17" spans="1:29" x14ac:dyDescent="0.35">
      <c r="A17" s="9" t="s">
        <v>8348</v>
      </c>
      <c r="B17" s="10"/>
      <c r="C17" s="10">
        <v>20</v>
      </c>
      <c r="D17" s="10"/>
      <c r="E17" s="10"/>
      <c r="F17" s="10">
        <v>20</v>
      </c>
      <c r="U17" s="19" t="s">
        <v>8356</v>
      </c>
      <c r="V17" s="20">
        <v>9</v>
      </c>
      <c r="W17" s="20">
        <v>11</v>
      </c>
      <c r="X17" s="20"/>
      <c r="Y17" s="20"/>
      <c r="Z17" s="37">
        <v>20</v>
      </c>
      <c r="AA17" s="39">
        <f>V17/$Z17</f>
        <v>0.45</v>
      </c>
      <c r="AB17" s="33">
        <f>W17/$Z17</f>
        <v>0.55000000000000004</v>
      </c>
      <c r="AC17" s="33">
        <f>X17/$Z17</f>
        <v>0</v>
      </c>
    </row>
    <row r="18" spans="1:29" x14ac:dyDescent="0.35">
      <c r="A18" s="9" t="s">
        <v>8349</v>
      </c>
      <c r="B18" s="10">
        <v>140</v>
      </c>
      <c r="C18" s="10"/>
      <c r="D18" s="10"/>
      <c r="E18" s="10"/>
      <c r="F18" s="10">
        <v>140</v>
      </c>
      <c r="U18" s="26" t="s">
        <v>8327</v>
      </c>
      <c r="V18" s="20">
        <v>20</v>
      </c>
      <c r="W18" s="20"/>
      <c r="X18" s="20"/>
      <c r="Y18" s="20"/>
      <c r="Z18" s="37">
        <v>20</v>
      </c>
      <c r="AA18" s="40">
        <f>V18/$Z18</f>
        <v>1</v>
      </c>
      <c r="AB18" s="33">
        <f>W18/$Z18</f>
        <v>0</v>
      </c>
      <c r="AC18" s="33">
        <f>X18/$Z18</f>
        <v>0</v>
      </c>
    </row>
    <row r="19" spans="1:29" x14ac:dyDescent="0.3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  <c r="U19" s="24" t="s">
        <v>8335</v>
      </c>
      <c r="V19" s="20"/>
      <c r="W19" s="20">
        <v>40</v>
      </c>
      <c r="X19" s="20"/>
      <c r="Y19" s="20"/>
      <c r="Z19" s="37">
        <v>40</v>
      </c>
      <c r="AA19" s="39">
        <f>V19/$Z19</f>
        <v>0</v>
      </c>
      <c r="AB19" s="34">
        <f>W19/$Z19</f>
        <v>1</v>
      </c>
      <c r="AC19" s="33">
        <f>X19/$Z19</f>
        <v>0</v>
      </c>
    </row>
    <row r="20" spans="1:29" x14ac:dyDescent="0.35">
      <c r="A20" s="9" t="s">
        <v>8328</v>
      </c>
      <c r="B20" s="10"/>
      <c r="C20" s="10">
        <v>60</v>
      </c>
      <c r="D20" s="10"/>
      <c r="E20" s="10"/>
      <c r="F20" s="10">
        <v>60</v>
      </c>
      <c r="U20" s="19" t="s">
        <v>8359</v>
      </c>
      <c r="V20" s="20">
        <v>60</v>
      </c>
      <c r="W20" s="20">
        <v>60</v>
      </c>
      <c r="X20" s="20">
        <v>20</v>
      </c>
      <c r="Y20" s="20"/>
      <c r="Z20" s="37">
        <v>140</v>
      </c>
      <c r="AA20" s="39">
        <f>V20/$Z20</f>
        <v>0.42857142857142855</v>
      </c>
      <c r="AB20" s="33">
        <f>W20/$Z20</f>
        <v>0.42857142857142855</v>
      </c>
      <c r="AC20" s="33">
        <f>X20/$Z20</f>
        <v>0.14285714285714285</v>
      </c>
    </row>
    <row r="21" spans="1:29" x14ac:dyDescent="0.3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  <c r="H21" s="31"/>
      <c r="I21" s="31"/>
      <c r="J21" s="31"/>
      <c r="K21" s="31"/>
      <c r="L21" s="31"/>
      <c r="M21" s="31"/>
      <c r="U21" s="24" t="s">
        <v>8343</v>
      </c>
      <c r="V21" s="20"/>
      <c r="W21" s="20">
        <v>20</v>
      </c>
      <c r="X21" s="20"/>
      <c r="Y21" s="20"/>
      <c r="Z21" s="37">
        <v>20</v>
      </c>
      <c r="AA21" s="39">
        <f>V21/$Z21</f>
        <v>0</v>
      </c>
      <c r="AB21" s="34">
        <f>W21/$Z21</f>
        <v>1</v>
      </c>
      <c r="AC21" s="33">
        <f>X21/$Z21</f>
        <v>0</v>
      </c>
    </row>
    <row r="22" spans="1:29" x14ac:dyDescent="0.35">
      <c r="A22" s="9" t="s">
        <v>8327</v>
      </c>
      <c r="B22" s="10">
        <v>20</v>
      </c>
      <c r="C22" s="10"/>
      <c r="D22" s="10"/>
      <c r="E22" s="10"/>
      <c r="F22" s="10">
        <v>20</v>
      </c>
      <c r="H22" s="30"/>
      <c r="I22" s="30"/>
      <c r="J22" s="30"/>
      <c r="K22" s="30"/>
      <c r="L22" s="30"/>
      <c r="M22" s="30"/>
      <c r="U22" s="26" t="s">
        <v>8323</v>
      </c>
      <c r="V22" s="20">
        <v>60</v>
      </c>
      <c r="W22" s="20"/>
      <c r="X22" s="20"/>
      <c r="Y22" s="20"/>
      <c r="Z22" s="37">
        <v>60</v>
      </c>
      <c r="AA22" s="40">
        <f>V22/$Z22</f>
        <v>1</v>
      </c>
      <c r="AB22" s="33">
        <f>W22/$Z22</f>
        <v>0</v>
      </c>
      <c r="AC22" s="33">
        <f>X22/$Z22</f>
        <v>0</v>
      </c>
    </row>
    <row r="23" spans="1:29" x14ac:dyDescent="0.35">
      <c r="A23" s="9" t="s">
        <v>8335</v>
      </c>
      <c r="B23" s="10"/>
      <c r="C23" s="10">
        <v>40</v>
      </c>
      <c r="D23" s="10"/>
      <c r="E23" s="10"/>
      <c r="F23" s="10">
        <v>40</v>
      </c>
      <c r="U23" s="24" t="s">
        <v>8350</v>
      </c>
      <c r="V23" s="20"/>
      <c r="W23" s="20">
        <v>20</v>
      </c>
      <c r="X23" s="20"/>
      <c r="Y23" s="20"/>
      <c r="Z23" s="37">
        <v>20</v>
      </c>
      <c r="AA23" s="39">
        <f>V23/$Z23</f>
        <v>0</v>
      </c>
      <c r="AB23" s="34">
        <f>W23/$Z23</f>
        <v>1</v>
      </c>
      <c r="AC23" s="33">
        <f>X23/$Z23</f>
        <v>0</v>
      </c>
    </row>
    <row r="24" spans="1:29" x14ac:dyDescent="0.3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  <c r="U24" s="19" t="s">
        <v>8339</v>
      </c>
      <c r="V24" s="20">
        <v>103</v>
      </c>
      <c r="W24" s="20">
        <v>57</v>
      </c>
      <c r="X24" s="20"/>
      <c r="Y24" s="20"/>
      <c r="Z24" s="37">
        <v>160</v>
      </c>
      <c r="AA24" s="39">
        <f>V24/$Z24</f>
        <v>0.64375000000000004</v>
      </c>
      <c r="AB24" s="33">
        <f>W24/$Z24</f>
        <v>0.35625000000000001</v>
      </c>
      <c r="AC24" s="33">
        <f>X24/$Z24</f>
        <v>0</v>
      </c>
    </row>
    <row r="25" spans="1:29" x14ac:dyDescent="0.35">
      <c r="A25" s="9" t="s">
        <v>8343</v>
      </c>
      <c r="B25" s="10"/>
      <c r="C25" s="10">
        <v>20</v>
      </c>
      <c r="D25" s="10"/>
      <c r="E25" s="10"/>
      <c r="F25" s="10">
        <v>20</v>
      </c>
      <c r="U25" s="24" t="s">
        <v>8345</v>
      </c>
      <c r="V25" s="20"/>
      <c r="W25" s="20">
        <v>20</v>
      </c>
      <c r="X25" s="20"/>
      <c r="Y25" s="20"/>
      <c r="Z25" s="37">
        <v>20</v>
      </c>
      <c r="AA25" s="39">
        <f>V25/$Z25</f>
        <v>0</v>
      </c>
      <c r="AB25" s="34">
        <f>W25/$Z25</f>
        <v>1</v>
      </c>
      <c r="AC25" s="33">
        <f>X25/$Z25</f>
        <v>0</v>
      </c>
    </row>
    <row r="26" spans="1:29" x14ac:dyDescent="0.35">
      <c r="A26" s="9" t="s">
        <v>8323</v>
      </c>
      <c r="B26" s="10">
        <v>60</v>
      </c>
      <c r="C26" s="10"/>
      <c r="D26" s="10"/>
      <c r="E26" s="10"/>
      <c r="F26" s="10">
        <v>60</v>
      </c>
      <c r="U26" s="19" t="s">
        <v>8318</v>
      </c>
      <c r="V26" s="20">
        <v>694</v>
      </c>
      <c r="W26" s="20">
        <v>353</v>
      </c>
      <c r="X26" s="20"/>
      <c r="Y26" s="20">
        <v>19</v>
      </c>
      <c r="Z26" s="37">
        <v>1066</v>
      </c>
      <c r="AA26" s="39">
        <f>V26/$Z26</f>
        <v>0.651031894934334</v>
      </c>
      <c r="AB26" s="33">
        <f>W26/$Z26</f>
        <v>0.33114446529080677</v>
      </c>
      <c r="AC26" s="33">
        <f>X26/$Z26</f>
        <v>0</v>
      </c>
    </row>
    <row r="27" spans="1:29" x14ac:dyDescent="0.35">
      <c r="A27" s="9" t="s">
        <v>8350</v>
      </c>
      <c r="B27" s="10"/>
      <c r="C27" s="10">
        <v>20</v>
      </c>
      <c r="D27" s="10"/>
      <c r="E27" s="10"/>
      <c r="F27" s="10">
        <v>20</v>
      </c>
      <c r="U27" s="26" t="s">
        <v>8346</v>
      </c>
      <c r="V27" s="20">
        <v>40</v>
      </c>
      <c r="W27" s="20"/>
      <c r="X27" s="20"/>
      <c r="Y27" s="20"/>
      <c r="Z27" s="37">
        <v>40</v>
      </c>
      <c r="AA27" s="40">
        <f>V27/$Z27</f>
        <v>1</v>
      </c>
      <c r="AB27" s="33">
        <f>W27/$Z27</f>
        <v>0</v>
      </c>
      <c r="AC27" s="33">
        <f>X27/$Z27</f>
        <v>0</v>
      </c>
    </row>
    <row r="28" spans="1:29" x14ac:dyDescent="0.3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  <c r="U28" s="26" t="s">
        <v>8342</v>
      </c>
      <c r="V28" s="20">
        <v>20</v>
      </c>
      <c r="W28" s="20"/>
      <c r="X28" s="20"/>
      <c r="Y28" s="20"/>
      <c r="Z28" s="37">
        <v>20</v>
      </c>
      <c r="AA28" s="40">
        <f>V28/$Z28</f>
        <v>1</v>
      </c>
      <c r="AB28" s="33">
        <f>W28/$Z28</f>
        <v>0</v>
      </c>
      <c r="AC28" s="33">
        <f>X28/$Z28</f>
        <v>0</v>
      </c>
    </row>
    <row r="29" spans="1:29" x14ac:dyDescent="0.35">
      <c r="A29" s="9" t="s">
        <v>8345</v>
      </c>
      <c r="B29" s="10"/>
      <c r="C29" s="10">
        <v>20</v>
      </c>
      <c r="D29" s="10"/>
      <c r="E29" s="10"/>
      <c r="F29" s="10">
        <v>20</v>
      </c>
      <c r="U29" s="24" t="s">
        <v>8353</v>
      </c>
      <c r="V29" s="20"/>
      <c r="W29" s="20">
        <v>20</v>
      </c>
      <c r="X29" s="20"/>
      <c r="Y29" s="20"/>
      <c r="Z29" s="37">
        <v>20</v>
      </c>
      <c r="AA29" s="39">
        <f>V29/$Z29</f>
        <v>0</v>
      </c>
      <c r="AB29" s="34">
        <f>W29/$Z29</f>
        <v>1</v>
      </c>
      <c r="AC29" s="33">
        <f>X29/$Z29</f>
        <v>0</v>
      </c>
    </row>
    <row r="30" spans="1:29" x14ac:dyDescent="0.3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  <c r="U30" s="26" t="s">
        <v>8326</v>
      </c>
      <c r="V30" s="20">
        <v>260</v>
      </c>
      <c r="W30" s="20"/>
      <c r="X30" s="20"/>
      <c r="Y30" s="20"/>
      <c r="Z30" s="37">
        <v>260</v>
      </c>
      <c r="AA30" s="40">
        <f>V30/$Z30</f>
        <v>1</v>
      </c>
      <c r="AB30" s="33">
        <f>W30/$Z30</f>
        <v>0</v>
      </c>
      <c r="AC30" s="33">
        <f>X30/$Z30</f>
        <v>0</v>
      </c>
    </row>
    <row r="31" spans="1:29" x14ac:dyDescent="0.35">
      <c r="A31" s="9" t="s">
        <v>8346</v>
      </c>
      <c r="B31" s="10">
        <v>40</v>
      </c>
      <c r="C31" s="10"/>
      <c r="D31" s="10"/>
      <c r="E31" s="10"/>
      <c r="F31" s="10">
        <v>40</v>
      </c>
      <c r="U31" s="25" t="s">
        <v>8313</v>
      </c>
      <c r="V31" s="20"/>
      <c r="W31" s="20"/>
      <c r="X31" s="20">
        <v>40</v>
      </c>
      <c r="Y31" s="20"/>
      <c r="Z31" s="37">
        <v>40</v>
      </c>
      <c r="AA31" s="39">
        <f>V31/$Z31</f>
        <v>0</v>
      </c>
      <c r="AB31" s="33">
        <f>W31/$Z31</f>
        <v>0</v>
      </c>
      <c r="AC31" s="35">
        <f>X31/$Z31</f>
        <v>1</v>
      </c>
    </row>
    <row r="32" spans="1:29" x14ac:dyDescent="0.35">
      <c r="A32" s="9" t="s">
        <v>8342</v>
      </c>
      <c r="B32" s="10">
        <v>20</v>
      </c>
      <c r="C32" s="10"/>
      <c r="D32" s="10"/>
      <c r="E32" s="10"/>
      <c r="F32" s="10">
        <v>20</v>
      </c>
      <c r="U32" s="26" t="s">
        <v>8312</v>
      </c>
      <c r="V32" s="20">
        <v>60</v>
      </c>
      <c r="W32" s="20"/>
      <c r="X32" s="20"/>
      <c r="Y32" s="20"/>
      <c r="Z32" s="37">
        <v>60</v>
      </c>
      <c r="AA32" s="40">
        <f>V32/$Z32</f>
        <v>1</v>
      </c>
      <c r="AB32" s="33">
        <f>W32/$Z32</f>
        <v>0</v>
      </c>
      <c r="AC32" s="33">
        <f>X32/$Z32</f>
        <v>0</v>
      </c>
    </row>
    <row r="33" spans="1:29" x14ac:dyDescent="0.35">
      <c r="A33" s="9" t="s">
        <v>8353</v>
      </c>
      <c r="B33" s="10"/>
      <c r="C33" s="10">
        <v>20</v>
      </c>
      <c r="D33" s="10"/>
      <c r="E33" s="10"/>
      <c r="F33" s="10">
        <v>20</v>
      </c>
      <c r="U33" s="19" t="s">
        <v>8352</v>
      </c>
      <c r="V33" s="20">
        <v>34</v>
      </c>
      <c r="W33" s="20"/>
      <c r="X33" s="20"/>
      <c r="Y33" s="20">
        <v>6</v>
      </c>
      <c r="Z33" s="37">
        <v>40</v>
      </c>
      <c r="AA33" s="39">
        <f>V33/$Z33</f>
        <v>0.85</v>
      </c>
      <c r="AB33" s="33">
        <f>W33/$Z33</f>
        <v>0</v>
      </c>
      <c r="AC33" s="33">
        <f>X33/$Z33</f>
        <v>0</v>
      </c>
    </row>
    <row r="34" spans="1:29" x14ac:dyDescent="0.35">
      <c r="A34" s="9" t="s">
        <v>8326</v>
      </c>
      <c r="B34" s="10">
        <v>260</v>
      </c>
      <c r="C34" s="10"/>
      <c r="D34" s="10"/>
      <c r="E34" s="10"/>
      <c r="F34" s="10">
        <v>260</v>
      </c>
      <c r="U34" s="19" t="s">
        <v>8355</v>
      </c>
      <c r="V34" s="20">
        <v>40</v>
      </c>
      <c r="W34" s="20">
        <v>2</v>
      </c>
      <c r="X34" s="20">
        <v>18</v>
      </c>
      <c r="Y34" s="20"/>
      <c r="Z34" s="37">
        <v>60</v>
      </c>
      <c r="AA34" s="39">
        <f>V34/$Z34</f>
        <v>0.66666666666666663</v>
      </c>
      <c r="AB34" s="33">
        <f>W34/$Z34</f>
        <v>3.3333333333333333E-2</v>
      </c>
      <c r="AC34" s="33">
        <f>X34/$Z34</f>
        <v>0.3</v>
      </c>
    </row>
    <row r="35" spans="1:29" x14ac:dyDescent="0.35">
      <c r="A35" s="9" t="s">
        <v>8313</v>
      </c>
      <c r="B35" s="10"/>
      <c r="C35" s="10"/>
      <c r="D35" s="10">
        <v>40</v>
      </c>
      <c r="E35" s="10"/>
      <c r="F35" s="10">
        <v>40</v>
      </c>
      <c r="U35" s="19" t="s">
        <v>8357</v>
      </c>
      <c r="V35" s="20">
        <v>85</v>
      </c>
      <c r="W35" s="20">
        <v>80</v>
      </c>
      <c r="X35" s="20">
        <v>17</v>
      </c>
      <c r="Y35" s="20">
        <v>5</v>
      </c>
      <c r="Z35" s="37">
        <v>187</v>
      </c>
      <c r="AA35" s="39">
        <f>V35/$Z35</f>
        <v>0.45454545454545453</v>
      </c>
      <c r="AB35" s="33">
        <f>W35/$Z35</f>
        <v>0.42780748663101603</v>
      </c>
      <c r="AC35" s="33">
        <f>X35/$Z35</f>
        <v>9.0909090909090912E-2</v>
      </c>
    </row>
    <row r="36" spans="1:29" x14ac:dyDescent="0.35">
      <c r="A36" s="9" t="s">
        <v>8312</v>
      </c>
      <c r="B36" s="10">
        <v>60</v>
      </c>
      <c r="C36" s="10"/>
      <c r="D36" s="10"/>
      <c r="E36" s="10"/>
      <c r="F36" s="10">
        <v>60</v>
      </c>
      <c r="U36" s="26" t="s">
        <v>8351</v>
      </c>
      <c r="V36" s="20">
        <v>80</v>
      </c>
      <c r="W36" s="20"/>
      <c r="X36" s="20"/>
      <c r="Y36" s="20"/>
      <c r="Z36" s="37">
        <v>80</v>
      </c>
      <c r="AA36" s="40">
        <f>V36/$Z36</f>
        <v>1</v>
      </c>
      <c r="AB36" s="33">
        <f>W36/$Z36</f>
        <v>0</v>
      </c>
      <c r="AC36" s="33">
        <f>X36/$Z36</f>
        <v>0</v>
      </c>
    </row>
    <row r="37" spans="1:29" x14ac:dyDescent="0.3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  <c r="U37" s="26" t="s">
        <v>8311</v>
      </c>
      <c r="V37" s="20">
        <v>60</v>
      </c>
      <c r="W37" s="20"/>
      <c r="X37" s="20"/>
      <c r="Y37" s="20"/>
      <c r="Z37" s="37">
        <v>60</v>
      </c>
      <c r="AA37" s="40">
        <f>V37/$Z37</f>
        <v>1</v>
      </c>
      <c r="AB37" s="33">
        <f>W37/$Z37</f>
        <v>0</v>
      </c>
      <c r="AC37" s="33">
        <f>X37/$Z37</f>
        <v>0</v>
      </c>
    </row>
    <row r="38" spans="1:29" x14ac:dyDescent="0.3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  <c r="U38" s="19" t="s">
        <v>8341</v>
      </c>
      <c r="V38" s="20"/>
      <c r="W38" s="20">
        <v>47</v>
      </c>
      <c r="X38" s="20">
        <v>10</v>
      </c>
      <c r="Y38" s="20"/>
      <c r="Z38" s="37">
        <v>57</v>
      </c>
      <c r="AA38" s="39">
        <f>V38/$Z38</f>
        <v>0</v>
      </c>
      <c r="AB38" s="33">
        <f>W38/$Z38</f>
        <v>0.82456140350877194</v>
      </c>
      <c r="AC38" s="33">
        <f>X38/$Z38</f>
        <v>0.17543859649122806</v>
      </c>
    </row>
    <row r="39" spans="1:29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  <c r="U39" s="24" t="s">
        <v>8334</v>
      </c>
      <c r="V39" s="20"/>
      <c r="W39" s="20">
        <v>100</v>
      </c>
      <c r="X39" s="20"/>
      <c r="Y39" s="20"/>
      <c r="Z39" s="37">
        <v>100</v>
      </c>
      <c r="AA39" s="39">
        <f>V39/$Z39</f>
        <v>0</v>
      </c>
      <c r="AB39" s="34">
        <f>W39/$Z39</f>
        <v>1</v>
      </c>
      <c r="AC39" s="33">
        <f>X39/$Z39</f>
        <v>0</v>
      </c>
    </row>
    <row r="40" spans="1:29" x14ac:dyDescent="0.35">
      <c r="A40" s="9" t="s">
        <v>8351</v>
      </c>
      <c r="B40" s="10">
        <v>80</v>
      </c>
      <c r="C40" s="10"/>
      <c r="D40" s="10"/>
      <c r="E40" s="10"/>
      <c r="F40" s="10">
        <v>80</v>
      </c>
      <c r="U40" s="19" t="s">
        <v>8321</v>
      </c>
      <c r="V40" s="20">
        <v>20</v>
      </c>
      <c r="W40" s="20">
        <v>120</v>
      </c>
      <c r="X40" s="20">
        <v>60</v>
      </c>
      <c r="Y40" s="20"/>
      <c r="Z40" s="37">
        <v>200</v>
      </c>
      <c r="AA40" s="39">
        <f>V40/$Z40</f>
        <v>0.1</v>
      </c>
      <c r="AB40" s="33">
        <f>W40/$Z40</f>
        <v>0.6</v>
      </c>
      <c r="AC40" s="33">
        <f>X40/$Z40</f>
        <v>0.3</v>
      </c>
    </row>
    <row r="41" spans="1:29" x14ac:dyDescent="0.35">
      <c r="A41" s="9" t="s">
        <v>8311</v>
      </c>
      <c r="B41" s="10">
        <v>60</v>
      </c>
      <c r="C41" s="10"/>
      <c r="D41" s="10"/>
      <c r="E41" s="10"/>
      <c r="F41" s="10">
        <v>60</v>
      </c>
      <c r="U41" s="19" t="s">
        <v>8320</v>
      </c>
      <c r="V41" s="20"/>
      <c r="W41" s="20">
        <v>60</v>
      </c>
      <c r="X41" s="20">
        <v>100</v>
      </c>
      <c r="Y41" s="20"/>
      <c r="Z41" s="37">
        <v>160</v>
      </c>
      <c r="AA41" s="39">
        <f>V41/$Z41</f>
        <v>0</v>
      </c>
      <c r="AB41" s="33">
        <f>W41/$Z41</f>
        <v>0.375</v>
      </c>
      <c r="AC41" s="33">
        <f>X41/$Z41</f>
        <v>0.625</v>
      </c>
    </row>
    <row r="42" spans="1:29" x14ac:dyDescent="0.3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  <c r="U42" s="25" t="s">
        <v>8340</v>
      </c>
      <c r="V42" s="20"/>
      <c r="W42" s="20"/>
      <c r="X42" s="20">
        <v>20</v>
      </c>
      <c r="Y42" s="20"/>
      <c r="Z42" s="37">
        <v>20</v>
      </c>
      <c r="AA42" s="39">
        <f>V42/$Z42</f>
        <v>0</v>
      </c>
      <c r="AB42" s="33">
        <f>W42/$Z42</f>
        <v>0</v>
      </c>
      <c r="AC42" s="35">
        <f>X42/$Z42</f>
        <v>1</v>
      </c>
    </row>
    <row r="43" spans="1:29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29" x14ac:dyDescent="0.3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29" x14ac:dyDescent="0.3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29" x14ac:dyDescent="0.3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29" x14ac:dyDescent="0.3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F90C4-E67A-4193-B412-7CE8F599DFE5}">
  <dimension ref="A1:Y22"/>
  <sheetViews>
    <sheetView workbookViewId="0">
      <selection activeCell="I23" sqref="I2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15" max="15" width="4.36328125" customWidth="1"/>
    <col min="20" max="20" width="4.90625" customWidth="1"/>
    <col min="21" max="21" width="12.08984375" customWidth="1"/>
    <col min="22" max="22" width="11.08984375" customWidth="1"/>
    <col min="23" max="23" width="7.90625" customWidth="1"/>
    <col min="24" max="24" width="10.453125" customWidth="1"/>
  </cols>
  <sheetData>
    <row r="1" spans="1:25" x14ac:dyDescent="0.35">
      <c r="A1" s="8" t="s">
        <v>8308</v>
      </c>
      <c r="B1" t="s">
        <v>8363</v>
      </c>
      <c r="P1" s="48" t="s">
        <v>8405</v>
      </c>
      <c r="Q1" s="48" t="s">
        <v>8219</v>
      </c>
      <c r="R1" s="48" t="s">
        <v>8221</v>
      </c>
      <c r="S1" s="48" t="s">
        <v>8220</v>
      </c>
      <c r="T1" s="48" t="s">
        <v>8222</v>
      </c>
      <c r="U1" s="50" t="s">
        <v>8361</v>
      </c>
      <c r="V1" s="48" t="s">
        <v>8400</v>
      </c>
      <c r="W1" s="48" t="s">
        <v>8402</v>
      </c>
      <c r="X1" s="48" t="s">
        <v>8404</v>
      </c>
      <c r="Y1" s="48" t="s">
        <v>8406</v>
      </c>
    </row>
    <row r="2" spans="1:25" x14ac:dyDescent="0.35">
      <c r="A2" s="8" t="s">
        <v>8383</v>
      </c>
      <c r="B2" t="s">
        <v>8363</v>
      </c>
      <c r="P2" s="49" t="s">
        <v>8377</v>
      </c>
      <c r="Q2" s="20">
        <v>182</v>
      </c>
      <c r="R2" s="20">
        <v>149</v>
      </c>
      <c r="S2" s="20">
        <v>34</v>
      </c>
      <c r="T2" s="20">
        <v>2</v>
      </c>
      <c r="U2" s="37">
        <v>367</v>
      </c>
      <c r="V2" s="51">
        <f>Q2/$U2</f>
        <v>0.49591280653950953</v>
      </c>
      <c r="W2" s="21">
        <f t="shared" ref="W2:Y2" si="0">R2/$U2</f>
        <v>0.40599455040871935</v>
      </c>
      <c r="X2" s="21">
        <f t="shared" si="0"/>
        <v>9.264305177111716E-2</v>
      </c>
      <c r="Y2" s="21">
        <f t="shared" si="0"/>
        <v>5.4495912806539508E-3</v>
      </c>
    </row>
    <row r="3" spans="1:25" x14ac:dyDescent="0.35">
      <c r="P3" s="49" t="s">
        <v>8378</v>
      </c>
      <c r="Q3" s="20">
        <v>202</v>
      </c>
      <c r="R3" s="20">
        <v>106</v>
      </c>
      <c r="S3" s="20">
        <v>27</v>
      </c>
      <c r="T3" s="20">
        <v>18</v>
      </c>
      <c r="U3" s="37">
        <v>353</v>
      </c>
      <c r="V3" s="51">
        <f t="shared" ref="V3:V13" si="1">Q3/$U3</f>
        <v>0.57223796033994334</v>
      </c>
      <c r="W3" s="21">
        <f t="shared" ref="W3:W13" si="2">R3/$U3</f>
        <v>0.3002832861189802</v>
      </c>
      <c r="X3" s="21">
        <f t="shared" ref="X3:X13" si="3">S3/$U3</f>
        <v>7.6487252124645896E-2</v>
      </c>
      <c r="Y3" s="21">
        <f t="shared" ref="Y3:Y13" si="4">T3/$U3</f>
        <v>5.0991501416430593E-2</v>
      </c>
    </row>
    <row r="4" spans="1:25" x14ac:dyDescent="0.35">
      <c r="A4" s="8" t="s">
        <v>8362</v>
      </c>
      <c r="B4" s="8" t="s">
        <v>8364</v>
      </c>
      <c r="P4" s="49" t="s">
        <v>8379</v>
      </c>
      <c r="Q4" s="20">
        <v>180</v>
      </c>
      <c r="R4" s="20">
        <v>108</v>
      </c>
      <c r="S4" s="20">
        <v>28</v>
      </c>
      <c r="T4" s="20">
        <v>30</v>
      </c>
      <c r="U4" s="37">
        <v>346</v>
      </c>
      <c r="V4" s="51">
        <f t="shared" si="1"/>
        <v>0.52023121387283233</v>
      </c>
      <c r="W4" s="21">
        <f t="shared" si="2"/>
        <v>0.31213872832369943</v>
      </c>
      <c r="X4" s="21">
        <f t="shared" si="3"/>
        <v>8.0924855491329481E-2</v>
      </c>
      <c r="Y4" s="21">
        <f t="shared" si="4"/>
        <v>8.6705202312138727E-2</v>
      </c>
    </row>
    <row r="5" spans="1:25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  <c r="P5" s="49" t="s">
        <v>8380</v>
      </c>
      <c r="Q5" s="20">
        <v>192</v>
      </c>
      <c r="R5" s="20">
        <v>102</v>
      </c>
      <c r="S5" s="20">
        <v>27</v>
      </c>
      <c r="T5" s="20"/>
      <c r="U5" s="37">
        <v>321</v>
      </c>
      <c r="V5" s="51">
        <f t="shared" si="1"/>
        <v>0.59813084112149528</v>
      </c>
      <c r="W5" s="21">
        <f t="shared" si="2"/>
        <v>0.31775700934579437</v>
      </c>
      <c r="X5" s="21">
        <f t="shared" si="3"/>
        <v>8.4112149532710276E-2</v>
      </c>
      <c r="Y5" s="21">
        <f t="shared" si="4"/>
        <v>0</v>
      </c>
    </row>
    <row r="6" spans="1:25" x14ac:dyDescent="0.35">
      <c r="A6" s="9" t="s">
        <v>8376</v>
      </c>
      <c r="B6" s="10">
        <v>564</v>
      </c>
      <c r="C6" s="10">
        <v>363</v>
      </c>
      <c r="D6" s="10">
        <v>89</v>
      </c>
      <c r="E6" s="10">
        <v>50</v>
      </c>
      <c r="F6" s="10">
        <v>1066</v>
      </c>
      <c r="P6" s="53" t="s">
        <v>8368</v>
      </c>
      <c r="Q6" s="20">
        <v>234</v>
      </c>
      <c r="R6" s="20">
        <v>126</v>
      </c>
      <c r="S6" s="20">
        <v>26</v>
      </c>
      <c r="T6" s="20"/>
      <c r="U6" s="37">
        <v>386</v>
      </c>
      <c r="V6" s="52">
        <f t="shared" si="1"/>
        <v>0.60621761658031093</v>
      </c>
      <c r="W6" s="21">
        <f t="shared" si="2"/>
        <v>0.32642487046632124</v>
      </c>
      <c r="X6" s="21">
        <f t="shared" si="3"/>
        <v>6.7357512953367879E-2</v>
      </c>
      <c r="Y6" s="21">
        <f t="shared" si="4"/>
        <v>0</v>
      </c>
    </row>
    <row r="7" spans="1:25" x14ac:dyDescent="0.35">
      <c r="A7" s="14" t="s">
        <v>8377</v>
      </c>
      <c r="B7" s="10">
        <v>182</v>
      </c>
      <c r="C7" s="10">
        <v>149</v>
      </c>
      <c r="D7" s="10">
        <v>34</v>
      </c>
      <c r="E7" s="10">
        <v>2</v>
      </c>
      <c r="F7" s="10">
        <v>367</v>
      </c>
      <c r="P7" s="49" t="s">
        <v>8381</v>
      </c>
      <c r="Q7" s="20">
        <v>211</v>
      </c>
      <c r="R7" s="20">
        <v>147</v>
      </c>
      <c r="S7" s="20">
        <v>27</v>
      </c>
      <c r="T7" s="20"/>
      <c r="U7" s="37">
        <v>385</v>
      </c>
      <c r="V7" s="51">
        <f t="shared" si="1"/>
        <v>0.54805194805194801</v>
      </c>
      <c r="W7" s="21">
        <f t="shared" si="2"/>
        <v>0.38181818181818183</v>
      </c>
      <c r="X7" s="21">
        <f t="shared" si="3"/>
        <v>7.0129870129870125E-2</v>
      </c>
      <c r="Y7" s="21">
        <f t="shared" si="4"/>
        <v>0</v>
      </c>
    </row>
    <row r="8" spans="1:25" x14ac:dyDescent="0.35">
      <c r="A8" s="14" t="s">
        <v>8378</v>
      </c>
      <c r="B8" s="10">
        <v>202</v>
      </c>
      <c r="C8" s="10">
        <v>106</v>
      </c>
      <c r="D8" s="10">
        <v>27</v>
      </c>
      <c r="E8" s="10">
        <v>18</v>
      </c>
      <c r="F8" s="10">
        <v>353</v>
      </c>
      <c r="P8" s="55" t="s">
        <v>8370</v>
      </c>
      <c r="Q8" s="20">
        <v>194</v>
      </c>
      <c r="R8" s="20">
        <v>150</v>
      </c>
      <c r="S8" s="20">
        <v>43</v>
      </c>
      <c r="T8" s="20"/>
      <c r="U8" s="37">
        <v>387</v>
      </c>
      <c r="V8" s="51">
        <f t="shared" si="1"/>
        <v>0.50129198966408273</v>
      </c>
      <c r="W8" s="21">
        <f t="shared" si="2"/>
        <v>0.38759689922480622</v>
      </c>
      <c r="X8" s="22">
        <f t="shared" si="3"/>
        <v>0.1111111111111111</v>
      </c>
      <c r="Y8" s="21">
        <f t="shared" si="4"/>
        <v>0</v>
      </c>
    </row>
    <row r="9" spans="1:25" x14ac:dyDescent="0.35">
      <c r="A9" s="14" t="s">
        <v>8379</v>
      </c>
      <c r="B9" s="10">
        <v>180</v>
      </c>
      <c r="C9" s="10">
        <v>108</v>
      </c>
      <c r="D9" s="10">
        <v>28</v>
      </c>
      <c r="E9" s="10">
        <v>30</v>
      </c>
      <c r="F9" s="10">
        <v>346</v>
      </c>
      <c r="P9" s="49" t="s">
        <v>8371</v>
      </c>
      <c r="Q9" s="20">
        <v>166</v>
      </c>
      <c r="R9" s="20">
        <v>134</v>
      </c>
      <c r="S9" s="20">
        <v>33</v>
      </c>
      <c r="T9" s="20"/>
      <c r="U9" s="37">
        <v>333</v>
      </c>
      <c r="V9" s="51">
        <f t="shared" si="1"/>
        <v>0.49849849849849848</v>
      </c>
      <c r="W9" s="21">
        <f t="shared" si="2"/>
        <v>0.40240240240240238</v>
      </c>
      <c r="X9" s="21">
        <f t="shared" si="3"/>
        <v>9.90990990990991E-2</v>
      </c>
      <c r="Y9" s="21">
        <f t="shared" si="4"/>
        <v>0</v>
      </c>
    </row>
    <row r="10" spans="1:25" x14ac:dyDescent="0.35">
      <c r="A10" s="9" t="s">
        <v>8367</v>
      </c>
      <c r="B10" s="10">
        <v>637</v>
      </c>
      <c r="C10" s="10">
        <v>375</v>
      </c>
      <c r="D10" s="10">
        <v>80</v>
      </c>
      <c r="E10" s="10"/>
      <c r="F10" s="10">
        <v>1092</v>
      </c>
      <c r="P10" s="49" t="s">
        <v>8372</v>
      </c>
      <c r="Q10" s="20">
        <v>147</v>
      </c>
      <c r="R10" s="20">
        <v>127</v>
      </c>
      <c r="S10" s="20">
        <v>24</v>
      </c>
      <c r="T10" s="20"/>
      <c r="U10" s="37">
        <v>298</v>
      </c>
      <c r="V10" s="51">
        <f t="shared" si="1"/>
        <v>0.49328859060402686</v>
      </c>
      <c r="W10" s="21">
        <f t="shared" si="2"/>
        <v>0.4261744966442953</v>
      </c>
      <c r="X10" s="21">
        <f t="shared" si="3"/>
        <v>8.0536912751677847E-2</v>
      </c>
      <c r="Y10" s="21">
        <f t="shared" si="4"/>
        <v>0</v>
      </c>
    </row>
    <row r="11" spans="1:25" x14ac:dyDescent="0.35">
      <c r="A11" s="14" t="s">
        <v>8380</v>
      </c>
      <c r="B11" s="10">
        <v>192</v>
      </c>
      <c r="C11" s="10">
        <v>102</v>
      </c>
      <c r="D11" s="10">
        <v>27</v>
      </c>
      <c r="E11" s="10"/>
      <c r="F11" s="10">
        <v>321</v>
      </c>
      <c r="P11" s="49" t="s">
        <v>8374</v>
      </c>
      <c r="Q11" s="20">
        <v>183</v>
      </c>
      <c r="R11" s="20">
        <v>149</v>
      </c>
      <c r="S11" s="20">
        <v>20</v>
      </c>
      <c r="T11" s="20"/>
      <c r="U11" s="37">
        <v>352</v>
      </c>
      <c r="V11" s="51">
        <f t="shared" si="1"/>
        <v>0.51988636363636365</v>
      </c>
      <c r="W11" s="21">
        <f t="shared" si="2"/>
        <v>0.42329545454545453</v>
      </c>
      <c r="X11" s="21">
        <f t="shared" si="3"/>
        <v>5.6818181818181816E-2</v>
      </c>
      <c r="Y11" s="21">
        <f t="shared" si="4"/>
        <v>0</v>
      </c>
    </row>
    <row r="12" spans="1:25" x14ac:dyDescent="0.35">
      <c r="A12" s="14" t="s">
        <v>8368</v>
      </c>
      <c r="B12" s="10">
        <v>234</v>
      </c>
      <c r="C12" s="10">
        <v>126</v>
      </c>
      <c r="D12" s="10">
        <v>26</v>
      </c>
      <c r="E12" s="10"/>
      <c r="F12" s="10">
        <v>386</v>
      </c>
      <c r="P12" s="55" t="s">
        <v>8375</v>
      </c>
      <c r="Q12" s="20">
        <v>183</v>
      </c>
      <c r="R12" s="20">
        <v>114</v>
      </c>
      <c r="S12" s="20">
        <v>37</v>
      </c>
      <c r="T12" s="20"/>
      <c r="U12" s="37">
        <v>334</v>
      </c>
      <c r="V12" s="51">
        <f t="shared" si="1"/>
        <v>0.54790419161676651</v>
      </c>
      <c r="W12" s="21">
        <f t="shared" si="2"/>
        <v>0.3413173652694611</v>
      </c>
      <c r="X12" s="22">
        <f t="shared" si="3"/>
        <v>0.11077844311377245</v>
      </c>
      <c r="Y12" s="21">
        <f t="shared" si="4"/>
        <v>0</v>
      </c>
    </row>
    <row r="13" spans="1:25" x14ac:dyDescent="0.35">
      <c r="A13" s="14" t="s">
        <v>8381</v>
      </c>
      <c r="B13" s="10">
        <v>211</v>
      </c>
      <c r="C13" s="10">
        <v>147</v>
      </c>
      <c r="D13" s="10">
        <v>27</v>
      </c>
      <c r="E13" s="10"/>
      <c r="F13" s="10">
        <v>385</v>
      </c>
      <c r="P13" s="54" t="s">
        <v>8382</v>
      </c>
      <c r="Q13" s="20">
        <v>111</v>
      </c>
      <c r="R13" s="20">
        <v>118</v>
      </c>
      <c r="S13" s="20">
        <v>23</v>
      </c>
      <c r="T13" s="20"/>
      <c r="U13" s="37">
        <v>252</v>
      </c>
      <c r="V13" s="51">
        <f t="shared" si="1"/>
        <v>0.44047619047619047</v>
      </c>
      <c r="W13" s="23">
        <f t="shared" si="2"/>
        <v>0.46825396825396826</v>
      </c>
      <c r="X13" s="21">
        <f t="shared" si="3"/>
        <v>9.1269841269841265E-2</v>
      </c>
      <c r="Y13" s="21">
        <f t="shared" si="4"/>
        <v>0</v>
      </c>
    </row>
    <row r="14" spans="1:25" x14ac:dyDescent="0.35">
      <c r="A14" s="9" t="s">
        <v>8369</v>
      </c>
      <c r="B14" s="10">
        <v>507</v>
      </c>
      <c r="C14" s="10">
        <v>411</v>
      </c>
      <c r="D14" s="10">
        <v>100</v>
      </c>
      <c r="E14" s="10"/>
      <c r="F14" s="10">
        <v>1018</v>
      </c>
    </row>
    <row r="15" spans="1:25" x14ac:dyDescent="0.35">
      <c r="A15" s="14" t="s">
        <v>8370</v>
      </c>
      <c r="B15" s="10">
        <v>194</v>
      </c>
      <c r="C15" s="10">
        <v>150</v>
      </c>
      <c r="D15" s="10">
        <v>43</v>
      </c>
      <c r="E15" s="10"/>
      <c r="F15" s="10">
        <v>387</v>
      </c>
    </row>
    <row r="16" spans="1:25" x14ac:dyDescent="0.35">
      <c r="A16" s="14" t="s">
        <v>8371</v>
      </c>
      <c r="B16" s="10">
        <v>166</v>
      </c>
      <c r="C16" s="10">
        <v>134</v>
      </c>
      <c r="D16" s="10">
        <v>33</v>
      </c>
      <c r="E16" s="10"/>
      <c r="F16" s="10">
        <v>333</v>
      </c>
    </row>
    <row r="17" spans="1:6" x14ac:dyDescent="0.35">
      <c r="A17" s="14" t="s">
        <v>8372</v>
      </c>
      <c r="B17" s="10">
        <v>147</v>
      </c>
      <c r="C17" s="10">
        <v>127</v>
      </c>
      <c r="D17" s="10">
        <v>24</v>
      </c>
      <c r="E17" s="10"/>
      <c r="F17" s="10">
        <v>298</v>
      </c>
    </row>
    <row r="18" spans="1:6" x14ac:dyDescent="0.35">
      <c r="A18" s="9" t="s">
        <v>8373</v>
      </c>
      <c r="B18" s="10">
        <v>477</v>
      </c>
      <c r="C18" s="10">
        <v>381</v>
      </c>
      <c r="D18" s="10">
        <v>80</v>
      </c>
      <c r="E18" s="10"/>
      <c r="F18" s="10">
        <v>938</v>
      </c>
    </row>
    <row r="19" spans="1:6" x14ac:dyDescent="0.35">
      <c r="A19" s="14" t="s">
        <v>8374</v>
      </c>
      <c r="B19" s="10">
        <v>183</v>
      </c>
      <c r="C19" s="10">
        <v>149</v>
      </c>
      <c r="D19" s="10">
        <v>20</v>
      </c>
      <c r="E19" s="10"/>
      <c r="F19" s="10">
        <v>352</v>
      </c>
    </row>
    <row r="20" spans="1:6" x14ac:dyDescent="0.35">
      <c r="A20" s="14" t="s">
        <v>8375</v>
      </c>
      <c r="B20" s="10">
        <v>183</v>
      </c>
      <c r="C20" s="10">
        <v>114</v>
      </c>
      <c r="D20" s="10">
        <v>37</v>
      </c>
      <c r="E20" s="10"/>
      <c r="F20" s="10">
        <v>334</v>
      </c>
    </row>
    <row r="21" spans="1:6" x14ac:dyDescent="0.35">
      <c r="A21" s="14" t="s">
        <v>8382</v>
      </c>
      <c r="B21" s="10">
        <v>111</v>
      </c>
      <c r="C21" s="10">
        <v>118</v>
      </c>
      <c r="D21" s="10">
        <v>23</v>
      </c>
      <c r="E21" s="10"/>
      <c r="F21" s="10">
        <v>252</v>
      </c>
    </row>
    <row r="22" spans="1:6" x14ac:dyDescent="0.35">
      <c r="A22" s="9" t="s">
        <v>8361</v>
      </c>
      <c r="B22" s="10">
        <v>2185</v>
      </c>
      <c r="C22" s="10">
        <v>1530</v>
      </c>
      <c r="D22" s="10">
        <v>349</v>
      </c>
      <c r="E22" s="10">
        <v>50</v>
      </c>
      <c r="F22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B5F6C-FA77-4EC9-96BB-EE193F97A563}">
  <dimension ref="B1:I13"/>
  <sheetViews>
    <sheetView tabSelected="1" topLeftCell="A2" zoomScale="90" zoomScaleNormal="90" workbookViewId="0">
      <selection activeCell="J12" sqref="J12"/>
    </sheetView>
  </sheetViews>
  <sheetFormatPr defaultRowHeight="14.5" x14ac:dyDescent="0.35"/>
  <cols>
    <col min="2" max="9" width="11.26953125" style="60" customWidth="1"/>
  </cols>
  <sheetData>
    <row r="1" spans="2:9" s="15" customFormat="1" ht="43.5" x14ac:dyDescent="0.35">
      <c r="B1" s="58" t="s">
        <v>8384</v>
      </c>
      <c r="C1" s="58" t="s">
        <v>8385</v>
      </c>
      <c r="D1" s="58" t="s">
        <v>8386</v>
      </c>
      <c r="E1" s="58" t="s">
        <v>8387</v>
      </c>
      <c r="F1" s="58" t="s">
        <v>8388</v>
      </c>
      <c r="G1" s="58" t="s">
        <v>8408</v>
      </c>
      <c r="H1" s="58" t="s">
        <v>8409</v>
      </c>
      <c r="I1" s="58" t="s">
        <v>8410</v>
      </c>
    </row>
    <row r="2" spans="2:9" s="15" customFormat="1" ht="29" x14ac:dyDescent="0.35">
      <c r="B2" s="58" t="s">
        <v>8389</v>
      </c>
      <c r="C2" s="58">
        <f>COUNTIFS('Master sheet'!$D$2:$D$4115, "&lt;1000", 'Master sheet'!$F$2:$F$4115, "successful")</f>
        <v>322</v>
      </c>
      <c r="D2" s="58">
        <f>COUNTIFS('Master sheet'!$D$2:$D$4115, "&lt;1000", 'Master sheet'!$F$2:$F$4115, "failed")</f>
        <v>113</v>
      </c>
      <c r="E2" s="58">
        <f>COUNTIFS('Master sheet'!$D$2:$D$4115, "&lt;1000", 'Master sheet'!$F$2:$F$4115, "canceled")</f>
        <v>18</v>
      </c>
      <c r="F2" s="58">
        <f>SUM(C2:E2)</f>
        <v>453</v>
      </c>
      <c r="G2" s="59">
        <f>C2/$F2</f>
        <v>0.71081677704194257</v>
      </c>
      <c r="H2" s="59">
        <f t="shared" ref="H2:I3" si="0">D2/$F2</f>
        <v>0.24944812362030905</v>
      </c>
      <c r="I2" s="59">
        <f t="shared" si="0"/>
        <v>3.9735099337748346E-2</v>
      </c>
    </row>
    <row r="3" spans="2:9" s="15" customFormat="1" ht="29" x14ac:dyDescent="0.35">
      <c r="B3" s="58" t="s">
        <v>8390</v>
      </c>
      <c r="C3" s="58">
        <f>COUNTIFS('Master sheet'!$D$2:$D$4115, "&gt;=1000 ", 'Master sheet'!$D$2:$D$4115, "&lt;4999", 'Master sheet'!$F$2:$F$4115, "successful")</f>
        <v>931</v>
      </c>
      <c r="D3" s="58">
        <f>COUNTIFS('Master sheet'!$D$2:$D$4115, "&gt;=1000 ", 'Master sheet'!$D$2:$D$4115, "&lt;4999", 'Master sheet'!$F$2:$F$4115, "failed")</f>
        <v>420</v>
      </c>
      <c r="E3" s="58">
        <f>COUNTIFS('Master sheet'!$D$2:$D$4115, "&gt;=1000 ", 'Master sheet'!$D$2:$D$4115, "&lt;4999", 'Master sheet'!$F$2:$F$4115, "canceled")</f>
        <v>60</v>
      </c>
      <c r="F3" s="58">
        <f>SUM(C3:E3)</f>
        <v>1411</v>
      </c>
      <c r="G3" s="59">
        <f>C3/$F3</f>
        <v>0.65981573352232459</v>
      </c>
      <c r="H3" s="59">
        <f t="shared" si="0"/>
        <v>0.297661233167966</v>
      </c>
      <c r="I3" s="59">
        <f t="shared" si="0"/>
        <v>4.2523033309709427E-2</v>
      </c>
    </row>
    <row r="4" spans="2:9" s="15" customFormat="1" ht="29" x14ac:dyDescent="0.35">
      <c r="B4" s="58" t="s">
        <v>8391</v>
      </c>
      <c r="C4" s="58">
        <f>COUNTIFS('Master sheet'!$D$2:$D$4115, "&gt;=5000 ", 'Master sheet'!$D$2:$D$4115, "&lt;9999", 'Master sheet'!$F$2:$F$4115, "successful")</f>
        <v>380</v>
      </c>
      <c r="D4" s="58">
        <f>COUNTIFS('Master sheet'!$D$2:$D$4115, "&gt;=5000 ", 'Master sheet'!$D$2:$D$4115, "&lt;9999", 'Master sheet'!$F$2:$F$4115, "failed")</f>
        <v>282</v>
      </c>
      <c r="E4" s="58">
        <f>COUNTIFS('Master sheet'!$D$2:$D$4115, "&gt;=5000 ", 'Master sheet'!$D$2:$D$4115, "&lt;9999", 'Master sheet'!$F$2:$F$4115, "canceled")</f>
        <v>51</v>
      </c>
      <c r="F4" s="58">
        <f t="shared" ref="F4:F13" si="1">SUM(C4:E4)</f>
        <v>713</v>
      </c>
      <c r="G4" s="59">
        <f t="shared" ref="G4:G13" si="2">C4/$F4</f>
        <v>0.53295932678821878</v>
      </c>
      <c r="H4" s="59">
        <f t="shared" ref="H4:H13" si="3">D4/$F4</f>
        <v>0.39551192145862551</v>
      </c>
      <c r="I4" s="59">
        <f t="shared" ref="I4:I13" si="4">E4/$F4</f>
        <v>7.1528751753155678E-2</v>
      </c>
    </row>
    <row r="5" spans="2:9" s="15" customFormat="1" ht="29" x14ac:dyDescent="0.35">
      <c r="B5" s="58" t="s">
        <v>8392</v>
      </c>
      <c r="C5" s="58">
        <f>COUNTIFS('Master sheet'!$D$2:$D$4115, "&gt;=10000 ", 'Master sheet'!$D$2:$D$4115, "&lt;14999", 'Master sheet'!$F$2:$F$4115, "successful")</f>
        <v>168</v>
      </c>
      <c r="D5" s="58">
        <f>COUNTIFS('Master sheet'!$D$2:$D$4115, "&gt;=10000 ", 'Master sheet'!$D$2:$D$4115, "&lt;14999", 'Master sheet'!$F$2:$F$4115, "failed")</f>
        <v>144</v>
      </c>
      <c r="E5" s="58">
        <f>COUNTIFS('Master sheet'!$D$2:$D$4115, "&gt;=10000 ", 'Master sheet'!$D$2:$D$4115, "&lt;14999", 'Master sheet'!$F$2:$F$4115, "canceled")</f>
        <v>40</v>
      </c>
      <c r="F5" s="58">
        <f t="shared" si="1"/>
        <v>352</v>
      </c>
      <c r="G5" s="59">
        <f t="shared" si="2"/>
        <v>0.47727272727272729</v>
      </c>
      <c r="H5" s="59">
        <f t="shared" si="3"/>
        <v>0.40909090909090912</v>
      </c>
      <c r="I5" s="59">
        <f t="shared" si="4"/>
        <v>0.11363636363636363</v>
      </c>
    </row>
    <row r="6" spans="2:9" s="15" customFormat="1" ht="29" x14ac:dyDescent="0.35">
      <c r="B6" s="58" t="s">
        <v>8393</v>
      </c>
      <c r="C6" s="58">
        <f>COUNTIFS('Master sheet'!$D$2:$D$4115, "&gt;=15000 ", 'Master sheet'!$D$2:$D$4115, "&lt;19999", 'Master sheet'!$F$2:$F$4115, "successful")</f>
        <v>94</v>
      </c>
      <c r="D6" s="58">
        <f>COUNTIFS('Master sheet'!$D$2:$D$4115, "&gt;=15000 ", 'Master sheet'!$D$2:$D$4115, "&lt;19999", 'Master sheet'!$F$2:$F$4115, "failed")</f>
        <v>90</v>
      </c>
      <c r="E6" s="58">
        <f>COUNTIFS('Master sheet'!$D$2:$D$4115, "&gt;=15000 ", 'Master sheet'!$D$2:$D$4115, "&lt;19999", 'Master sheet'!$F$2:$F$4115, "canceled")</f>
        <v>17</v>
      </c>
      <c r="F6" s="58">
        <f t="shared" si="1"/>
        <v>201</v>
      </c>
      <c r="G6" s="59">
        <f t="shared" si="2"/>
        <v>0.46766169154228854</v>
      </c>
      <c r="H6" s="59">
        <f t="shared" si="3"/>
        <v>0.44776119402985076</v>
      </c>
      <c r="I6" s="59">
        <f t="shared" si="4"/>
        <v>8.45771144278607E-2</v>
      </c>
    </row>
    <row r="7" spans="2:9" s="15" customFormat="1" ht="29" x14ac:dyDescent="0.35">
      <c r="B7" s="58" t="s">
        <v>8394</v>
      </c>
      <c r="C7" s="58">
        <f>COUNTIFS('Master sheet'!$D$2:$D$4115, "&gt;=20000 ", 'Master sheet'!$D$2:$D$4115, "&lt;24999", 'Master sheet'!$F$2:$F$4115, "successful")</f>
        <v>62</v>
      </c>
      <c r="D7" s="58">
        <f>COUNTIFS('Master sheet'!$D$2:$D$4115, "&gt;=20000 ", 'Master sheet'!$D$2:$D$4115, "&lt;24999", 'Master sheet'!$F$2:$F$4115, "failed")</f>
        <v>72</v>
      </c>
      <c r="E7" s="58">
        <f>COUNTIFS('Master sheet'!$D$2:$D$4115, "&gt;=20000 ", 'Master sheet'!$D$2:$D$4115, "&lt;24999", 'Master sheet'!$F$2:$F$4115, "canceled")</f>
        <v>14</v>
      </c>
      <c r="F7" s="58">
        <f t="shared" si="1"/>
        <v>148</v>
      </c>
      <c r="G7" s="59">
        <f t="shared" si="2"/>
        <v>0.41891891891891891</v>
      </c>
      <c r="H7" s="59">
        <f t="shared" si="3"/>
        <v>0.48648648648648651</v>
      </c>
      <c r="I7" s="59">
        <f t="shared" si="4"/>
        <v>9.45945945945946E-2</v>
      </c>
    </row>
    <row r="8" spans="2:9" s="15" customFormat="1" ht="29" x14ac:dyDescent="0.35">
      <c r="B8" s="58" t="s">
        <v>8395</v>
      </c>
      <c r="C8" s="58">
        <f>COUNTIFS('Master sheet'!$D$2:$D$4115, "&gt;=25000 ", 'Master sheet'!$D$2:$D$4115, "&lt;29999", 'Master sheet'!$F$2:$F$4115, "successful")</f>
        <v>55</v>
      </c>
      <c r="D8" s="58">
        <f>COUNTIFS('Master sheet'!$D$2:$D$4115, "&gt;=25000 ", 'Master sheet'!$D$2:$D$4115, "&lt;29999", 'Master sheet'!$F$2:$F$4115, "failed")</f>
        <v>64</v>
      </c>
      <c r="E8" s="58">
        <f>COUNTIFS('Master sheet'!$D$2:$D$4115, "&gt;=25000 ", 'Master sheet'!$D$2:$D$4115, "&lt;29999", 'Master sheet'!$F$2:$F$4115, "canceled")</f>
        <v>18</v>
      </c>
      <c r="F8" s="58">
        <f t="shared" si="1"/>
        <v>137</v>
      </c>
      <c r="G8" s="59">
        <f t="shared" si="2"/>
        <v>0.40145985401459855</v>
      </c>
      <c r="H8" s="59">
        <f t="shared" si="3"/>
        <v>0.46715328467153283</v>
      </c>
      <c r="I8" s="59">
        <f t="shared" si="4"/>
        <v>0.13138686131386862</v>
      </c>
    </row>
    <row r="9" spans="2:9" s="15" customFormat="1" ht="29" x14ac:dyDescent="0.35">
      <c r="B9" s="58" t="s">
        <v>8396</v>
      </c>
      <c r="C9" s="58">
        <f>COUNTIFS('Master sheet'!$D$2:$D$4115, "&gt;=30000 ", 'Master sheet'!$D$2:$D$4115, "&lt;34999", 'Master sheet'!$F$2:$F$4115, "successful")</f>
        <v>32</v>
      </c>
      <c r="D9" s="58">
        <f>COUNTIFS('Master sheet'!$D$2:$D$4115, "&gt;=30000 ", 'Master sheet'!$D$2:$D$4115, "&lt;34999", 'Master sheet'!$F$2:$F$4115, "failed")</f>
        <v>37</v>
      </c>
      <c r="E9" s="58">
        <f>COUNTIFS('Master sheet'!$D$2:$D$4115, "&gt;=30000 ", 'Master sheet'!$D$2:$D$4115, "&lt;34999", 'Master sheet'!$F$2:$F$4115, "canceled")</f>
        <v>13</v>
      </c>
      <c r="F9" s="58">
        <f t="shared" si="1"/>
        <v>82</v>
      </c>
      <c r="G9" s="59">
        <f t="shared" si="2"/>
        <v>0.3902439024390244</v>
      </c>
      <c r="H9" s="59">
        <f t="shared" si="3"/>
        <v>0.45121951219512196</v>
      </c>
      <c r="I9" s="59">
        <f t="shared" si="4"/>
        <v>0.15853658536585366</v>
      </c>
    </row>
    <row r="10" spans="2:9" s="15" customFormat="1" ht="29" x14ac:dyDescent="0.35">
      <c r="B10" s="58" t="s">
        <v>8407</v>
      </c>
      <c r="C10" s="58">
        <f>COUNTIFS('Master sheet'!$D$2:$D$4115, "&gt;=35000 ", 'Master sheet'!$D$2:$D$4115, "&lt;39999", 'Master sheet'!$F$2:$F$4115, "successful")</f>
        <v>26</v>
      </c>
      <c r="D10" s="58">
        <f>COUNTIFS('Master sheet'!$D$2:$D$4115, "&gt;=35000 ", 'Master sheet'!$D$2:$D$4115, "&lt;39999", 'Master sheet'!$F$2:$F$4115, "failed")</f>
        <v>22</v>
      </c>
      <c r="E10" s="58">
        <f>COUNTIFS('Master sheet'!$D$2:$D$4115, "&gt;=35000 ", 'Master sheet'!$D$2:$D$4115, "&lt;39999", 'Master sheet'!$F$2:$F$4115, "canceled")</f>
        <v>7</v>
      </c>
      <c r="F10" s="58">
        <f t="shared" si="1"/>
        <v>55</v>
      </c>
      <c r="G10" s="59">
        <f t="shared" si="2"/>
        <v>0.47272727272727272</v>
      </c>
      <c r="H10" s="59">
        <f t="shared" si="3"/>
        <v>0.4</v>
      </c>
      <c r="I10" s="59">
        <f t="shared" si="4"/>
        <v>0.12727272727272726</v>
      </c>
    </row>
    <row r="11" spans="2:9" s="15" customFormat="1" ht="29" x14ac:dyDescent="0.35">
      <c r="B11" s="58" t="s">
        <v>8397</v>
      </c>
      <c r="C11" s="58">
        <f>COUNTIFS('Master sheet'!$D$2:$D$4115, "&gt;=40000 ", 'Master sheet'!$D$2:$D$4115, "&lt;44999", 'Master sheet'!$F$2:$F$4115, "successful")</f>
        <v>21</v>
      </c>
      <c r="D11" s="58">
        <f>COUNTIFS('Master sheet'!$D$2:$D$4115, "&gt;=40000 ", 'Master sheet'!$D$2:$D$4115, "&lt;44999", 'Master sheet'!$F$2:$F$4115, "failed")</f>
        <v>16</v>
      </c>
      <c r="E11" s="58">
        <f>COUNTIFS('Master sheet'!$D$2:$D$4115, "&gt;=40000 ", 'Master sheet'!$D$2:$D$4115, "&lt;44999", 'Master sheet'!$F$2:$F$4115, "canceled")</f>
        <v>6</v>
      </c>
      <c r="F11" s="58">
        <f t="shared" si="1"/>
        <v>43</v>
      </c>
      <c r="G11" s="59">
        <f t="shared" si="2"/>
        <v>0.48837209302325579</v>
      </c>
      <c r="H11" s="59">
        <f t="shared" si="3"/>
        <v>0.37209302325581395</v>
      </c>
      <c r="I11" s="59">
        <f t="shared" si="4"/>
        <v>0.13953488372093023</v>
      </c>
    </row>
    <row r="12" spans="2:9" s="15" customFormat="1" ht="29" x14ac:dyDescent="0.35">
      <c r="B12" s="58" t="s">
        <v>8398</v>
      </c>
      <c r="C12" s="58">
        <f>COUNTIFS('Master sheet'!$D$2:$D$4115, "&gt;=45000 ", 'Master sheet'!$D$2:$D$4115, "&lt;49999", 'Master sheet'!$F$2:$F$4115, "successful")</f>
        <v>6</v>
      </c>
      <c r="D12" s="58">
        <f>COUNTIFS('Master sheet'!$D$2:$D$4115, "&gt;=45000 ", 'Master sheet'!$D$2:$D$4115, "&lt;49999", 'Master sheet'!$F$2:$F$4115, "failed")</f>
        <v>11</v>
      </c>
      <c r="E12" s="58">
        <f>COUNTIFS('Master sheet'!$D$2:$D$4115, "&gt;=45000 ", 'Master sheet'!$D$2:$D$4115, "&lt;49999", 'Master sheet'!$F$2:$F$4115, "canceled")</f>
        <v>4</v>
      </c>
      <c r="F12" s="58">
        <f t="shared" si="1"/>
        <v>21</v>
      </c>
      <c r="G12" s="59">
        <f t="shared" si="2"/>
        <v>0.2857142857142857</v>
      </c>
      <c r="H12" s="59">
        <f t="shared" si="3"/>
        <v>0.52380952380952384</v>
      </c>
      <c r="I12" s="59">
        <f t="shared" si="4"/>
        <v>0.19047619047619047</v>
      </c>
    </row>
    <row r="13" spans="2:9" x14ac:dyDescent="0.35">
      <c r="B13" s="58" t="s">
        <v>8399</v>
      </c>
      <c r="C13" s="58">
        <f>COUNTIFS('Master sheet'!$D$2:$D$4115, "&gt;=50000 ", 'Master sheet'!$F$2:$F$4115, "successful")</f>
        <v>86</v>
      </c>
      <c r="D13" s="58">
        <f>COUNTIFS('Master sheet'!$D$2:$D$4115, "&gt;=50000 ", 'Master sheet'!$F$2:$F$4115, "failed")</f>
        <v>258</v>
      </c>
      <c r="E13" s="58">
        <f>COUNTIFS('Master sheet'!$D$2:$D$4115, "&gt;=50000 ", 'Master sheet'!$F$2:$F$4115, "canceled")</f>
        <v>100</v>
      </c>
      <c r="F13" s="58">
        <f t="shared" si="1"/>
        <v>444</v>
      </c>
      <c r="G13" s="59">
        <f t="shared" si="2"/>
        <v>0.19369369369369369</v>
      </c>
      <c r="H13" s="59">
        <f t="shared" si="3"/>
        <v>0.58108108108108103</v>
      </c>
      <c r="I13" s="59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Master sheet</vt:lpstr>
      <vt:lpstr>Pivot table</vt:lpstr>
      <vt:lpstr>Pivot table 2</vt:lpstr>
      <vt:lpstr>Pivot table 3</vt:lpstr>
      <vt:lpstr>additional</vt:lpstr>
      <vt:lpstr>table1</vt:lpstr>
      <vt:lpstr>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phuong</cp:lastModifiedBy>
  <dcterms:created xsi:type="dcterms:W3CDTF">2017-04-20T15:17:24Z</dcterms:created>
  <dcterms:modified xsi:type="dcterms:W3CDTF">2018-06-16T06:20:17Z</dcterms:modified>
</cp:coreProperties>
</file>