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14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cd\AC\Temp\"/>
    </mc:Choice>
  </mc:AlternateContent>
  <xr:revisionPtr revIDLastSave="1172" documentId="11_61CA04603288E213E2C30BD78A52564672604F63" xr6:coauthVersionLast="45" xr6:coauthVersionMax="45" xr10:uidLastSave="{A86F97CE-5C37-4BC6-B556-B4D4469F0FEB}"/>
  <bookViews>
    <workbookView xWindow="0" yWindow="0" windowWidth="20160" windowHeight="8325" firstSheet="3" activeTab="4" xr2:uid="{00000000-000D-0000-FFFF-FFFF00000000}"/>
  </bookViews>
  <sheets>
    <sheet name="Sep2019" sheetId="1" r:id="rId1"/>
    <sheet name="Oct2019" sheetId="3" r:id="rId2"/>
    <sheet name="Nov2019" sheetId="5" r:id="rId3"/>
    <sheet name="Dec2019" sheetId="6" r:id="rId4"/>
    <sheet name="Capabilities scratchpad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7" l="1"/>
  <c r="F4" i="7" s="1"/>
  <c r="E5" i="7"/>
  <c r="F5" i="7" s="1"/>
  <c r="E6" i="7"/>
  <c r="F6" i="7" s="1"/>
  <c r="E8" i="7"/>
  <c r="F8" i="7" s="1"/>
  <c r="E9" i="7"/>
  <c r="F9" i="7" s="1"/>
  <c r="E10" i="7"/>
  <c r="F10" i="7" s="1"/>
  <c r="E11" i="7"/>
  <c r="F11" i="7" s="1"/>
  <c r="E12" i="7"/>
  <c r="F12" i="7" s="1"/>
  <c r="E2" i="7"/>
  <c r="F2" i="7" s="1"/>
  <c r="F14" i="7" s="1"/>
  <c r="B3" i="1" l="1"/>
  <c r="B45" i="5" l="1"/>
  <c r="B49" i="5"/>
  <c r="B46" i="5" l="1"/>
  <c r="B47" i="5"/>
  <c r="B48" i="5"/>
  <c r="B8" i="6" l="1"/>
  <c r="B38" i="6"/>
  <c r="B32" i="6"/>
  <c r="B35" i="6"/>
  <c r="B14" i="6"/>
  <c r="B11" i="6"/>
  <c r="B3" i="6"/>
  <c r="B26" i="6"/>
  <c r="B19" i="6"/>
  <c r="B44" i="6"/>
  <c r="B43" i="6"/>
  <c r="B42" i="6"/>
  <c r="B41" i="6"/>
  <c r="B37" i="6"/>
  <c r="B30" i="6"/>
  <c r="B29" i="6"/>
  <c r="B27" i="6"/>
  <c r="B25" i="6"/>
  <c r="B24" i="6"/>
  <c r="B23" i="6"/>
  <c r="B22" i="6"/>
  <c r="B21" i="6"/>
  <c r="B20" i="6"/>
  <c r="B13" i="6"/>
  <c r="B10" i="6"/>
  <c r="B9" i="6"/>
  <c r="B5" i="6"/>
  <c r="B2" i="6"/>
  <c r="B5" i="5" l="1"/>
  <c r="B12" i="1" l="1"/>
  <c r="B21" i="1"/>
  <c r="B19" i="1"/>
  <c r="B20" i="1"/>
  <c r="B2" i="5" l="1"/>
  <c r="B3" i="5"/>
  <c r="B9" i="5"/>
  <c r="B10" i="5"/>
  <c r="B11" i="5"/>
  <c r="B12" i="5"/>
  <c r="B14" i="5"/>
  <c r="B15" i="5"/>
  <c r="B16" i="5"/>
  <c r="B19" i="5"/>
  <c r="B21" i="5"/>
  <c r="B22" i="5"/>
  <c r="B23" i="5"/>
  <c r="B24" i="5"/>
  <c r="B25" i="5"/>
  <c r="B26" i="5"/>
  <c r="B27" i="5"/>
  <c r="B29" i="5"/>
  <c r="B30" i="5"/>
  <c r="B32" i="5"/>
  <c r="B35" i="5"/>
  <c r="B37" i="5"/>
  <c r="B38" i="5"/>
  <c r="B41" i="5"/>
  <c r="B42" i="5"/>
  <c r="B43" i="5"/>
  <c r="B44" i="5"/>
  <c r="B35" i="1" l="1"/>
  <c r="B15" i="1" l="1"/>
  <c r="B21" i="3" l="1"/>
  <c r="B24" i="3"/>
  <c r="B23" i="3"/>
  <c r="B42" i="3" l="1"/>
  <c r="B41" i="3"/>
  <c r="B40" i="3"/>
  <c r="B39" i="3"/>
  <c r="B36" i="3"/>
  <c r="B35" i="3"/>
  <c r="B33" i="3"/>
  <c r="B30" i="3"/>
  <c r="B25" i="3"/>
  <c r="B22" i="3"/>
  <c r="B20" i="3"/>
  <c r="B19" i="3"/>
  <c r="B17" i="3"/>
  <c r="B14" i="3"/>
  <c r="B5" i="3"/>
  <c r="B13" i="3"/>
  <c r="B12" i="3"/>
  <c r="B10" i="3"/>
  <c r="B9" i="3"/>
  <c r="B8" i="3"/>
  <c r="B7" i="3"/>
  <c r="B28" i="3"/>
  <c r="B27" i="3"/>
  <c r="B3" i="3"/>
  <c r="B2" i="3"/>
  <c r="B32" i="1" l="1"/>
  <c r="B38" i="1"/>
  <c r="B39" i="1"/>
  <c r="B40" i="1"/>
  <c r="B41" i="1"/>
  <c r="B34" i="1"/>
  <c r="B29" i="1"/>
  <c r="B22" i="1" l="1"/>
  <c r="B8" i="1"/>
  <c r="B27" i="1"/>
  <c r="B26" i="1"/>
  <c r="B25" i="1"/>
  <c r="B24" i="1"/>
  <c r="B11" i="1"/>
  <c r="B9" i="1"/>
  <c r="B7" i="1"/>
  <c r="B6" i="1"/>
  <c r="B2" i="1"/>
  <c r="B17" i="1"/>
</calcChain>
</file>

<file path=xl/sharedStrings.xml><?xml version="1.0" encoding="utf-8"?>
<sst xmlns="http://schemas.openxmlformats.org/spreadsheetml/2006/main" count="589" uniqueCount="154">
  <si>
    <t>Architect</t>
  </si>
  <si>
    <t>Total Alloc. %</t>
  </si>
  <si>
    <t>Opportunity</t>
  </si>
  <si>
    <t>%</t>
  </si>
  <si>
    <t>Account</t>
  </si>
  <si>
    <t>Capability</t>
  </si>
  <si>
    <t>Miscellaneous (Training, Conference, Administrative)</t>
  </si>
  <si>
    <t>Notes</t>
  </si>
  <si>
    <t>Up Coming PTO</t>
  </si>
  <si>
    <t>Kevin W</t>
  </si>
  <si>
    <t>NMMES-TR</t>
  </si>
  <si>
    <t>Foundation and DA</t>
  </si>
  <si>
    <t>Hiring/Admin/ACT-IAC ELC prep</t>
  </si>
  <si>
    <t>See calendar</t>
  </si>
  <si>
    <t>Tim G</t>
  </si>
  <si>
    <t>TPVS</t>
  </si>
  <si>
    <t>Tradecraft</t>
  </si>
  <si>
    <t>Reviews/Admin/Pipeline</t>
  </si>
  <si>
    <t>Will shift to tradecraft after OTA demo on Monday the 16th</t>
  </si>
  <si>
    <t>OTAs (Legacy Data)</t>
  </si>
  <si>
    <t xml:space="preserve">Dojo </t>
  </si>
  <si>
    <t>Dojo Days</t>
  </si>
  <si>
    <t xml:space="preserve">FDIC FFIEC </t>
  </si>
  <si>
    <t>Scott W</t>
  </si>
  <si>
    <t>CFPB</t>
  </si>
  <si>
    <t>VA</t>
  </si>
  <si>
    <t>CloudForte</t>
  </si>
  <si>
    <t>Ali K</t>
  </si>
  <si>
    <t>CloudForte Management/Delivery/Archotecture</t>
  </si>
  <si>
    <t>Jim Fenner</t>
  </si>
  <si>
    <t>Applic</t>
  </si>
  <si>
    <t>Tech Challenge Support</t>
  </si>
  <si>
    <t>Jim Irwin</t>
  </si>
  <si>
    <t>USPTO  (TMX, EST, BOSS), GSA CALM</t>
  </si>
  <si>
    <t>USPTO</t>
  </si>
  <si>
    <t>LeanGov</t>
  </si>
  <si>
    <t>Scaled Alliance Support, Working towards AWS Prof, AWS Trainer</t>
  </si>
  <si>
    <t>Defining my role in participating in call plan, would increase time for USPTO general and specific ops</t>
  </si>
  <si>
    <t>GSA COMET (CALM) support Gordon/Fenner</t>
  </si>
  <si>
    <t>GSA</t>
  </si>
  <si>
    <t>Rich L</t>
  </si>
  <si>
    <t>Hybrid Integration Platform (HIP)</t>
  </si>
  <si>
    <t>Zeyad M</t>
  </si>
  <si>
    <t>IWRP Speech to Text</t>
  </si>
  <si>
    <t>Digital Twins</t>
  </si>
  <si>
    <t>IWRP NMMES Financial System</t>
  </si>
  <si>
    <t>Abdul R</t>
  </si>
  <si>
    <t>NOAA - TO Support/ FBI ITEC/DOJ AFITS/DOS DT</t>
  </si>
  <si>
    <t>NOAA - TO Support/Navy</t>
  </si>
  <si>
    <t>UX/AWS Security Certification</t>
  </si>
  <si>
    <t>UxD develop capabilities approach/Lunch &amp; Learn/ Personal Security</t>
  </si>
  <si>
    <t>AWS Security training is only in Dec.  The last 25% will reduce to 20% or less in 2020</t>
  </si>
  <si>
    <t>Powell B</t>
  </si>
  <si>
    <t>Groundwork</t>
  </si>
  <si>
    <t>USCIS AP</t>
  </si>
  <si>
    <t>Solution Review and reccomendations.</t>
  </si>
  <si>
    <t>Nate C</t>
  </si>
  <si>
    <t>cloud financials</t>
  </si>
  <si>
    <t>Bryan L</t>
  </si>
  <si>
    <t>CEMI</t>
  </si>
  <si>
    <t>AFOSI</t>
  </si>
  <si>
    <t>Low Code/No Code</t>
  </si>
  <si>
    <t>Phil R</t>
  </si>
  <si>
    <t>USCIS Accounts Public tech challenge</t>
  </si>
  <si>
    <t>DevSecOps (CI/CD w/AI/ML)</t>
  </si>
  <si>
    <t>USAF DevSecOps</t>
  </si>
  <si>
    <t>SreeLatha K</t>
  </si>
  <si>
    <t>Jake R</t>
  </si>
  <si>
    <t>Tech Radar</t>
  </si>
  <si>
    <t>Training</t>
  </si>
  <si>
    <t>Marc H</t>
  </si>
  <si>
    <t>G Mike R</t>
  </si>
  <si>
    <t xml:space="preserve">Ali K </t>
  </si>
  <si>
    <t xml:space="preserve">100.00% 
</t>
  </si>
  <si>
    <t>USPTO, VITA, GTA, Regenron RIT, TMX , CF Buildout</t>
  </si>
  <si>
    <t>Management, POC, Achitecutre Design</t>
  </si>
  <si>
    <t>Afiz A</t>
  </si>
  <si>
    <t>VITA</t>
  </si>
  <si>
    <t>GTA</t>
  </si>
  <si>
    <t>Alex H</t>
  </si>
  <si>
    <t>NESD</t>
  </si>
  <si>
    <t>VA CAS</t>
  </si>
  <si>
    <t>Alex R</t>
  </si>
  <si>
    <t>RIT DevOps Support</t>
  </si>
  <si>
    <t>Ayo A</t>
  </si>
  <si>
    <t>Replacemnet in Progress for Ayo at USPTO</t>
  </si>
  <si>
    <t>James B</t>
  </si>
  <si>
    <t xml:space="preserve">Unisys Cost/Projects Billing </t>
  </si>
  <si>
    <t>Omar J</t>
  </si>
  <si>
    <t>Rajan S</t>
  </si>
  <si>
    <t>John Prewitt</t>
  </si>
  <si>
    <t>BEAGLE Transition</t>
  </si>
  <si>
    <t>Reviews/Hiring/Admin/ 10/2 ML workshop</t>
  </si>
  <si>
    <t>Could be lighter/heavier based on TPVS prime</t>
  </si>
  <si>
    <t>SA</t>
  </si>
  <si>
    <t>USPTO  (TMX, EST, PSPS)</t>
  </si>
  <si>
    <t>Navy</t>
  </si>
  <si>
    <t>UX</t>
  </si>
  <si>
    <t>Caps / Tech Challenge</t>
  </si>
  <si>
    <t>Subra H</t>
  </si>
  <si>
    <t>Onboarding / DataRobot training</t>
  </si>
  <si>
    <t>Bill Burhow</t>
  </si>
  <si>
    <t>DISA GSC</t>
  </si>
  <si>
    <t>Roger Quint</t>
  </si>
  <si>
    <t>Ali K to provide below info</t>
  </si>
  <si>
    <t>NOAA Cloud BPA</t>
  </si>
  <si>
    <t xml:space="preserve">Internal cloud billing </t>
  </si>
  <si>
    <t>DHS Falcon?</t>
  </si>
  <si>
    <t>State of GA - GTA</t>
  </si>
  <si>
    <t>CloudHealth SSO</t>
  </si>
  <si>
    <t>App Modernization</t>
  </si>
  <si>
    <t>NOAA</t>
  </si>
  <si>
    <t>Bryan Larkin</t>
  </si>
  <si>
    <t>USAF Low Code/No Code</t>
  </si>
  <si>
    <t>Dojo; Overall mgmt; DataOps</t>
  </si>
  <si>
    <t>Hiring/Admin</t>
  </si>
  <si>
    <t>10 days of PTO/holidays in December</t>
  </si>
  <si>
    <t>5 days of PTO/holidays in December</t>
  </si>
  <si>
    <t>Gartner Conference</t>
  </si>
  <si>
    <t xml:space="preserve">CloudForte Internal cloud billing </t>
  </si>
  <si>
    <t>CloudForte CloudHealth SSO</t>
  </si>
  <si>
    <t>Dojo</t>
  </si>
  <si>
    <t>4 days of PTO/holidays in December</t>
  </si>
  <si>
    <t>Remote only (and part time) Dec 9-17</t>
  </si>
  <si>
    <t>Training (AZ-900)</t>
  </si>
  <si>
    <t>5 days of PTO/holidays in December; 2 days of Holiday</t>
  </si>
  <si>
    <t xml:space="preserve">USAF Low Code/No Code	</t>
  </si>
  <si>
    <t>USAF EITaaS</t>
  </si>
  <si>
    <t>Dojo; DevSecOps</t>
  </si>
  <si>
    <t>TC Readiness; CloudForte development</t>
  </si>
  <si>
    <t>Training (AZ-900)</t>
  </si>
  <si>
    <t>Dojo; TC Readiness; Tech Radar</t>
  </si>
  <si>
    <t>CloudForte for Azure (supporting Viktar's team)</t>
  </si>
  <si>
    <t>DataOps; Dojo; TC Readiness</t>
  </si>
  <si>
    <t>6 days of PTO/holidays in December</t>
  </si>
  <si>
    <t>Steve Strong</t>
  </si>
  <si>
    <t>TC Readiness; Dojo</t>
  </si>
  <si>
    <t>Digitus subk</t>
  </si>
  <si>
    <t>CloudForte Management/Delivery/Architecture</t>
  </si>
  <si>
    <t>AWS re:Invent Conference</t>
  </si>
  <si>
    <t>7 days of PTO/holidays in December</t>
  </si>
  <si>
    <t>December</t>
  </si>
  <si>
    <t>December working days (including holidays)</t>
  </si>
  <si>
    <t>OOO</t>
  </si>
  <si>
    <t>working days - adjusted</t>
  </si>
  <si>
    <t>Capabilities days (projected)</t>
  </si>
  <si>
    <t>Observations</t>
  </si>
  <si>
    <t>See Dojo note below</t>
  </si>
  <si>
    <t>See Dojo note below; Jim has been doing a lot of  work on NMMES.</t>
  </si>
  <si>
    <t>LeanGov progress will continue to be slow at 3.5 days/month</t>
  </si>
  <si>
    <t>Total Projected for Dec </t>
  </si>
  <si>
    <t>days</t>
  </si>
  <si>
    <t>Most of the effort in Dec is for the Dojo and TC Readiness. Sreelatha, Jake, and Steve have put in a lot of work on the Dojo Hello App. Phil and Steve have focused on what/how we plan to teach during what we are calling Dojo Mini for the 2 day session in January.</t>
  </si>
  <si>
    <t>This seems like enough time to be resulting in progress...need status from Bryan - intrigued by 42% (16.8 hrs).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</si>
</sst>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F2CC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806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10" fontId="0" fillId="2" borderId="1" xfId="0" applyNumberFormat="1" applyFill="1" applyBorder="1" applyAlignment="1">
      <alignment horizontal="left"/>
    </xf>
    <xf numFmtId="10" fontId="0" fillId="3" borderId="1" xfId="0" applyNumberFormat="1" applyFill="1" applyBorder="1" applyAlignment="1">
      <alignment horizontal="left"/>
    </xf>
    <xf numFmtId="10" fontId="0" fillId="4" borderId="1" xfId="0" applyNumberFormat="1" applyFill="1" applyBorder="1" applyAlignment="1">
      <alignment horizontal="left"/>
    </xf>
    <xf numFmtId="0" fontId="0" fillId="0" borderId="1" xfId="0" applyBorder="1" applyAlignment="1"/>
    <xf numFmtId="10" fontId="0" fillId="0" borderId="1" xfId="0" applyNumberFormat="1" applyFont="1" applyBorder="1" applyAlignment="1"/>
    <xf numFmtId="0" fontId="0" fillId="3" borderId="1" xfId="0" applyFill="1" applyBorder="1" applyAlignment="1"/>
    <xf numFmtId="10" fontId="0" fillId="3" borderId="1" xfId="0" applyNumberFormat="1" applyFill="1" applyBorder="1" applyAlignment="1"/>
    <xf numFmtId="10" fontId="0" fillId="0" borderId="1" xfId="0" applyNumberFormat="1" applyBorder="1" applyAlignment="1"/>
    <xf numFmtId="0" fontId="0" fillId="2" borderId="1" xfId="0" applyFill="1" applyBorder="1" applyAlignment="1"/>
    <xf numFmtId="10" fontId="0" fillId="2" borderId="1" xfId="0" applyNumberFormat="1" applyFill="1" applyBorder="1" applyAlignment="1"/>
    <xf numFmtId="0" fontId="0" fillId="4" borderId="1" xfId="0" applyFill="1" applyBorder="1" applyAlignment="1"/>
    <xf numFmtId="10" fontId="0" fillId="4" borderId="1" xfId="0" applyNumberFormat="1" applyFill="1" applyBorder="1" applyAlignment="1"/>
    <xf numFmtId="10" fontId="0" fillId="4" borderId="1" xfId="0" applyNumberFormat="1" applyFont="1" applyFill="1" applyBorder="1" applyAlignment="1"/>
    <xf numFmtId="10" fontId="0" fillId="0" borderId="1" xfId="0" applyNumberFormat="1" applyBorder="1"/>
    <xf numFmtId="10" fontId="0" fillId="4" borderId="1" xfId="0" applyNumberFormat="1" applyFill="1" applyBorder="1"/>
    <xf numFmtId="0" fontId="1" fillId="5" borderId="1" xfId="0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/>
    <xf numFmtId="10" fontId="2" fillId="6" borderId="1" xfId="0" applyNumberFormat="1" applyFont="1" applyFill="1" applyBorder="1" applyAlignment="1"/>
    <xf numFmtId="10" fontId="0" fillId="7" borderId="1" xfId="0" applyNumberFormat="1" applyFill="1" applyBorder="1" applyAlignment="1">
      <alignment horizontal="right" wrapText="1"/>
    </xf>
    <xf numFmtId="0" fontId="0" fillId="0" borderId="1" xfId="0" applyBorder="1"/>
    <xf numFmtId="0" fontId="2" fillId="6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10" fontId="0" fillId="3" borderId="1" xfId="0" applyNumberFormat="1" applyFill="1" applyBorder="1"/>
    <xf numFmtId="10" fontId="0" fillId="2" borderId="1" xfId="0" applyNumberFormat="1" applyFill="1" applyBorder="1"/>
    <xf numFmtId="10" fontId="2" fillId="6" borderId="1" xfId="0" applyNumberFormat="1" applyFont="1" applyFill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/>
    </xf>
    <xf numFmtId="10" fontId="0" fillId="0" borderId="3" xfId="0" applyNumberFormat="1" applyBorder="1" applyAlignment="1">
      <alignment horizontal="right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164" fontId="0" fillId="0" borderId="0" xfId="0" applyNumberFormat="1"/>
    <xf numFmtId="1" fontId="0" fillId="0" borderId="0" xfId="0" applyNumberForma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4" fillId="8" borderId="0" xfId="0" applyFont="1" applyFill="1" applyAlignment="1">
      <alignment horizontal="left" vertic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4" fillId="9" borderId="0" xfId="0" applyFont="1" applyFill="1" applyAlignment="1">
      <alignment wrapText="1"/>
    </xf>
    <xf numFmtId="0" fontId="4" fillId="10" borderId="0" xfId="0" applyFont="1" applyFill="1" applyAlignment="1">
      <alignment vertical="center" wrapText="1"/>
    </xf>
    <xf numFmtId="10" fontId="0" fillId="0" borderId="2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0" fontId="0" fillId="0" borderId="2" xfId="0" applyNumberFormat="1" applyBorder="1" applyAlignment="1">
      <alignment horizontal="right" vertical="center"/>
    </xf>
    <xf numFmtId="10" fontId="0" fillId="0" borderId="4" xfId="0" applyNumberFormat="1" applyBorder="1" applyAlignment="1">
      <alignment horizontal="righ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10" fontId="0" fillId="0" borderId="2" xfId="0" applyNumberFormat="1" applyBorder="1" applyAlignment="1">
      <alignment horizontal="right"/>
    </xf>
    <xf numFmtId="10" fontId="0" fillId="0" borderId="3" xfId="0" applyNumberFormat="1" applyBorder="1" applyAlignment="1">
      <alignment horizontal="right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10" fontId="0" fillId="0" borderId="3" xfId="0" applyNumberFormat="1" applyBorder="1" applyAlignment="1">
      <alignment horizontal="right" vertical="center"/>
    </xf>
    <xf numFmtId="0" fontId="4" fillId="9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workbookViewId="0">
      <pane xSplit="1" topLeftCell="B1" activePane="topRight" state="frozen"/>
      <selection pane="topRight" activeCell="C3" sqref="C3"/>
    </sheetView>
  </sheetViews>
  <sheetFormatPr defaultRowHeight="15" x14ac:dyDescent="0.25"/>
  <cols>
    <col min="1" max="1" width="25" style="4" bestFit="1" customWidth="1"/>
    <col min="2" max="2" width="12.85546875" style="8" bestFit="1" customWidth="1"/>
    <col min="3" max="3" width="47" style="6" bestFit="1" customWidth="1"/>
    <col min="4" max="4" width="9.140625" style="7" bestFit="1" customWidth="1"/>
    <col min="5" max="5" width="26.140625" style="4" bestFit="1" customWidth="1"/>
    <col min="6" max="6" width="8.85546875" style="8" bestFit="1" customWidth="1"/>
    <col min="7" max="7" width="36" style="6" bestFit="1" customWidth="1"/>
    <col min="8" max="8" width="7.28515625" style="7" bestFit="1" customWidth="1"/>
    <col min="9" max="9" width="60" style="9" customWidth="1"/>
    <col min="10" max="10" width="8.28515625" style="10" bestFit="1" customWidth="1"/>
    <col min="11" max="11" width="85.5703125" style="6" customWidth="1"/>
    <col min="12" max="12" width="30.7109375" style="4" customWidth="1"/>
    <col min="13" max="16384" width="9.140625" style="4"/>
  </cols>
  <sheetData>
    <row r="1" spans="1:12" s="16" customFormat="1" x14ac:dyDescent="0.25">
      <c r="A1" s="16" t="s">
        <v>0</v>
      </c>
      <c r="B1" s="17" t="s">
        <v>1</v>
      </c>
      <c r="C1" s="16" t="s">
        <v>2</v>
      </c>
      <c r="D1" s="17" t="s">
        <v>3</v>
      </c>
      <c r="E1" s="16" t="s">
        <v>4</v>
      </c>
      <c r="F1" s="17" t="s">
        <v>3</v>
      </c>
      <c r="G1" s="16" t="s">
        <v>5</v>
      </c>
      <c r="H1" s="17" t="s">
        <v>3</v>
      </c>
      <c r="I1" s="16" t="s">
        <v>6</v>
      </c>
      <c r="J1" s="17" t="s">
        <v>3</v>
      </c>
      <c r="K1" s="16" t="s">
        <v>7</v>
      </c>
      <c r="L1" s="16" t="s">
        <v>8</v>
      </c>
    </row>
    <row r="2" spans="1:12" x14ac:dyDescent="0.25">
      <c r="A2" s="4" t="s">
        <v>9</v>
      </c>
      <c r="B2" s="5">
        <f t="shared" ref="B2:B11" si="0">SUM(D2,F2,H2,J2)</f>
        <v>1</v>
      </c>
      <c r="C2" s="6" t="s">
        <v>10</v>
      </c>
      <c r="D2" s="7">
        <v>0.7</v>
      </c>
      <c r="G2" s="6" t="s">
        <v>11</v>
      </c>
      <c r="H2" s="7">
        <v>0.1</v>
      </c>
      <c r="I2" s="9" t="s">
        <v>12</v>
      </c>
      <c r="J2" s="10">
        <v>0.2</v>
      </c>
      <c r="L2" s="4" t="s">
        <v>13</v>
      </c>
    </row>
    <row r="3" spans="1:12" x14ac:dyDescent="0.25">
      <c r="A3" s="4" t="s">
        <v>14</v>
      </c>
      <c r="B3" s="5">
        <f>SUM(D3,F3,H3,J3)+SUM(D4,F4,H4,J4)+SUM(D5)</f>
        <v>1</v>
      </c>
      <c r="C3" s="6" t="s">
        <v>15</v>
      </c>
      <c r="D3" s="7">
        <v>0</v>
      </c>
      <c r="F3" s="8">
        <v>0</v>
      </c>
      <c r="G3" s="6" t="s">
        <v>16</v>
      </c>
      <c r="H3" s="7">
        <v>0.2</v>
      </c>
      <c r="I3" s="9" t="s">
        <v>17</v>
      </c>
      <c r="J3" s="10">
        <v>0.1</v>
      </c>
      <c r="K3" s="6" t="s">
        <v>18</v>
      </c>
      <c r="L3" s="4" t="s">
        <v>13</v>
      </c>
    </row>
    <row r="4" spans="1:12" x14ac:dyDescent="0.25">
      <c r="A4" s="13"/>
      <c r="B4" s="13"/>
      <c r="C4" s="6" t="s">
        <v>19</v>
      </c>
      <c r="D4" s="7">
        <v>0.6</v>
      </c>
      <c r="G4" s="6" t="s">
        <v>20</v>
      </c>
      <c r="H4" s="7">
        <v>0.05</v>
      </c>
      <c r="I4" s="9" t="s">
        <v>21</v>
      </c>
      <c r="L4" s="4" t="s">
        <v>13</v>
      </c>
    </row>
    <row r="5" spans="1:12" x14ac:dyDescent="0.25">
      <c r="A5" s="13"/>
      <c r="B5" s="13"/>
      <c r="C5" s="6" t="s">
        <v>22</v>
      </c>
      <c r="D5" s="7">
        <v>0.05</v>
      </c>
    </row>
    <row r="6" spans="1:12" x14ac:dyDescent="0.25">
      <c r="A6" s="4" t="s">
        <v>23</v>
      </c>
      <c r="B6" s="5">
        <f t="shared" si="0"/>
        <v>1</v>
      </c>
      <c r="C6" s="6" t="s">
        <v>24</v>
      </c>
      <c r="D6" s="7">
        <v>0.5</v>
      </c>
      <c r="E6" s="4" t="s">
        <v>25</v>
      </c>
      <c r="F6" s="8">
        <v>0.25</v>
      </c>
      <c r="G6" s="6" t="s">
        <v>26</v>
      </c>
      <c r="H6" s="7">
        <v>0.25</v>
      </c>
      <c r="L6" s="4" t="s">
        <v>13</v>
      </c>
    </row>
    <row r="7" spans="1:12" x14ac:dyDescent="0.25">
      <c r="A7" s="4" t="s">
        <v>27</v>
      </c>
      <c r="B7" s="5">
        <f t="shared" si="0"/>
        <v>1</v>
      </c>
      <c r="I7" s="9" t="s">
        <v>28</v>
      </c>
      <c r="J7" s="1">
        <v>1</v>
      </c>
      <c r="L7" s="4" t="s">
        <v>13</v>
      </c>
    </row>
    <row r="8" spans="1:12" x14ac:dyDescent="0.25">
      <c r="A8" s="4" t="s">
        <v>29</v>
      </c>
      <c r="B8" s="5">
        <f t="shared" si="0"/>
        <v>1</v>
      </c>
      <c r="C8" s="6" t="s">
        <v>10</v>
      </c>
      <c r="D8" s="7">
        <v>0.95</v>
      </c>
      <c r="G8" s="6" t="s">
        <v>30</v>
      </c>
      <c r="I8" s="9" t="s">
        <v>31</v>
      </c>
      <c r="J8" s="10">
        <v>0.05</v>
      </c>
      <c r="L8" s="4" t="s">
        <v>13</v>
      </c>
    </row>
    <row r="9" spans="1:12" x14ac:dyDescent="0.25">
      <c r="A9" s="4" t="s">
        <v>32</v>
      </c>
      <c r="B9" s="5">
        <f t="shared" si="0"/>
        <v>0.8</v>
      </c>
      <c r="C9" s="6" t="s">
        <v>33</v>
      </c>
      <c r="D9" s="7">
        <v>0.55000000000000004</v>
      </c>
      <c r="E9" s="4" t="s">
        <v>34</v>
      </c>
      <c r="G9" s="6" t="s">
        <v>35</v>
      </c>
      <c r="H9" s="7">
        <v>0.15</v>
      </c>
      <c r="I9" s="9" t="s">
        <v>36</v>
      </c>
      <c r="J9" s="10">
        <v>0.1</v>
      </c>
      <c r="K9" s="6" t="s">
        <v>37</v>
      </c>
      <c r="L9" s="4" t="s">
        <v>13</v>
      </c>
    </row>
    <row r="10" spans="1:12" x14ac:dyDescent="0.25">
      <c r="B10" s="5"/>
      <c r="C10" s="6" t="s">
        <v>38</v>
      </c>
      <c r="D10" s="7">
        <v>0.2</v>
      </c>
      <c r="E10" s="4" t="s">
        <v>39</v>
      </c>
    </row>
    <row r="11" spans="1:12" x14ac:dyDescent="0.25">
      <c r="A11" s="4" t="s">
        <v>40</v>
      </c>
      <c r="B11" s="5">
        <f t="shared" si="0"/>
        <v>1</v>
      </c>
      <c r="C11" s="6" t="s">
        <v>10</v>
      </c>
      <c r="D11" s="7">
        <v>0.99</v>
      </c>
      <c r="F11" s="8">
        <v>0.01</v>
      </c>
      <c r="G11" s="6" t="s">
        <v>41</v>
      </c>
      <c r="L11" s="4" t="s">
        <v>13</v>
      </c>
    </row>
    <row r="12" spans="1:12" x14ac:dyDescent="0.25">
      <c r="A12" s="4" t="s">
        <v>42</v>
      </c>
      <c r="B12" s="5">
        <f>SUM(D12,F12,H12,J12)+SUM(D13,F13,H13,J13)</f>
        <v>1</v>
      </c>
      <c r="C12" s="6" t="s">
        <v>43</v>
      </c>
      <c r="D12" s="7">
        <v>0.45</v>
      </c>
      <c r="G12" s="6" t="s">
        <v>44</v>
      </c>
      <c r="H12" s="7">
        <v>0.1</v>
      </c>
      <c r="L12" s="4" t="s">
        <v>13</v>
      </c>
    </row>
    <row r="13" spans="1:12" x14ac:dyDescent="0.25">
      <c r="A13" s="15"/>
      <c r="B13" s="15"/>
      <c r="C13" s="6" t="s">
        <v>45</v>
      </c>
      <c r="D13" s="7">
        <v>0.45</v>
      </c>
    </row>
    <row r="14" spans="1:12" x14ac:dyDescent="0.25">
      <c r="A14" s="4" t="s">
        <v>46</v>
      </c>
      <c r="B14" s="5">
        <v>0.5</v>
      </c>
      <c r="C14" s="6" t="s">
        <v>47</v>
      </c>
      <c r="D14" s="7">
        <v>0.2</v>
      </c>
      <c r="E14" s="4" t="s">
        <v>48</v>
      </c>
      <c r="F14" s="8">
        <v>0.25</v>
      </c>
      <c r="G14" s="6" t="s">
        <v>49</v>
      </c>
      <c r="H14" s="7">
        <v>0.25</v>
      </c>
      <c r="I14" s="9" t="s">
        <v>50</v>
      </c>
      <c r="K14" s="6" t="s">
        <v>51</v>
      </c>
      <c r="L14" s="4" t="s">
        <v>13</v>
      </c>
    </row>
    <row r="15" spans="1:12" x14ac:dyDescent="0.25">
      <c r="A15" s="4" t="s">
        <v>52</v>
      </c>
      <c r="B15" s="5">
        <f>SUM(D15,F15,H15,J15)+SUM(D16,F16,H16,J16)</f>
        <v>1</v>
      </c>
      <c r="C15" s="6" t="s">
        <v>10</v>
      </c>
      <c r="D15" s="7">
        <v>0.75</v>
      </c>
      <c r="G15" s="6" t="s">
        <v>53</v>
      </c>
      <c r="H15" s="7">
        <v>0.05</v>
      </c>
      <c r="L15" s="4" t="s">
        <v>13</v>
      </c>
    </row>
    <row r="16" spans="1:12" x14ac:dyDescent="0.25">
      <c r="A16" s="11"/>
      <c r="B16" s="13"/>
      <c r="C16" s="6" t="s">
        <v>54</v>
      </c>
      <c r="D16" s="7">
        <v>0.2</v>
      </c>
      <c r="E16" s="4" t="s">
        <v>55</v>
      </c>
    </row>
    <row r="17" spans="1:12" x14ac:dyDescent="0.25">
      <c r="A17" s="4" t="s">
        <v>56</v>
      </c>
      <c r="B17" s="5">
        <f>SUM(D17,F17,H17,J17)</f>
        <v>1</v>
      </c>
      <c r="C17" s="6" t="s">
        <v>10</v>
      </c>
      <c r="D17" s="7">
        <v>0.75</v>
      </c>
      <c r="G17" s="6" t="s">
        <v>57</v>
      </c>
      <c r="H17" s="7">
        <v>0.25</v>
      </c>
      <c r="J17" s="1"/>
      <c r="L17" s="4" t="s">
        <v>13</v>
      </c>
    </row>
    <row r="18" spans="1:12" x14ac:dyDescent="0.25">
      <c r="A18" s="4" t="s">
        <v>58</v>
      </c>
      <c r="B18" s="5">
        <v>0.09</v>
      </c>
      <c r="C18" s="6" t="s">
        <v>10</v>
      </c>
      <c r="D18" s="7">
        <v>0.1</v>
      </c>
      <c r="L18" s="4" t="s">
        <v>13</v>
      </c>
    </row>
    <row r="19" spans="1:12" x14ac:dyDescent="0.25">
      <c r="B19" s="5">
        <f>SUM(D19,F19,H19,J19)</f>
        <v>0.89</v>
      </c>
      <c r="C19" s="6" t="s">
        <v>59</v>
      </c>
      <c r="D19" s="7">
        <v>0.89</v>
      </c>
    </row>
    <row r="20" spans="1:12" x14ac:dyDescent="0.25">
      <c r="A20" s="13"/>
      <c r="B20" s="14">
        <f>SUM(D20,F20,H20,J20)</f>
        <v>0.01</v>
      </c>
      <c r="C20" s="6" t="s">
        <v>60</v>
      </c>
      <c r="D20" s="7">
        <v>0.01</v>
      </c>
      <c r="L20" s="4" t="s">
        <v>13</v>
      </c>
    </row>
    <row r="21" spans="1:12" x14ac:dyDescent="0.25">
      <c r="A21" s="13"/>
      <c r="B21" s="14">
        <f>SUM(D21,F21,H21,J21)</f>
        <v>0.01</v>
      </c>
      <c r="G21" s="6" t="s">
        <v>61</v>
      </c>
      <c r="H21" s="7">
        <v>0.01</v>
      </c>
    </row>
    <row r="22" spans="1:12" x14ac:dyDescent="0.25">
      <c r="A22" s="4" t="s">
        <v>62</v>
      </c>
      <c r="B22" s="5">
        <f>SUM(D22,F22,H22,J22)+SUM(D23,F23,H23,J23)</f>
        <v>1</v>
      </c>
      <c r="C22" s="6" t="s">
        <v>63</v>
      </c>
      <c r="D22" s="7">
        <v>0.3</v>
      </c>
      <c r="G22" s="6" t="s">
        <v>64</v>
      </c>
      <c r="H22" s="7">
        <v>0.1</v>
      </c>
      <c r="L22" s="4" t="s">
        <v>13</v>
      </c>
    </row>
    <row r="23" spans="1:12" x14ac:dyDescent="0.25">
      <c r="A23" s="13"/>
      <c r="B23" s="13"/>
      <c r="C23" s="6" t="s">
        <v>65</v>
      </c>
      <c r="D23" s="7">
        <v>0.6</v>
      </c>
      <c r="L23" s="4" t="s">
        <v>13</v>
      </c>
    </row>
    <row r="24" spans="1:12" x14ac:dyDescent="0.25">
      <c r="A24" s="4" t="s">
        <v>66</v>
      </c>
      <c r="B24" s="5">
        <f t="shared" ref="B24:B27" si="1">SUM(D24,F24,H24,J24)</f>
        <v>1</v>
      </c>
      <c r="C24" s="6" t="s">
        <v>63</v>
      </c>
      <c r="D24" s="7">
        <v>1</v>
      </c>
      <c r="L24" s="4" t="s">
        <v>13</v>
      </c>
    </row>
    <row r="25" spans="1:12" x14ac:dyDescent="0.25">
      <c r="A25" s="4" t="s">
        <v>67</v>
      </c>
      <c r="B25" s="5">
        <f t="shared" si="1"/>
        <v>1</v>
      </c>
      <c r="E25" s="9"/>
      <c r="F25" s="10"/>
      <c r="G25" s="6" t="s">
        <v>68</v>
      </c>
      <c r="H25" s="7">
        <v>0.1</v>
      </c>
      <c r="I25" s="9" t="s">
        <v>69</v>
      </c>
      <c r="J25" s="10">
        <v>0.9</v>
      </c>
      <c r="L25" s="4" t="s">
        <v>13</v>
      </c>
    </row>
    <row r="26" spans="1:12" x14ac:dyDescent="0.25">
      <c r="A26" s="4" t="s">
        <v>70</v>
      </c>
      <c r="B26" s="5">
        <f t="shared" si="1"/>
        <v>0</v>
      </c>
      <c r="E26" s="9"/>
      <c r="F26" s="10"/>
      <c r="L26" s="4" t="s">
        <v>13</v>
      </c>
    </row>
    <row r="27" spans="1:12" x14ac:dyDescent="0.25">
      <c r="A27" s="4" t="s">
        <v>71</v>
      </c>
      <c r="B27" s="5">
        <f t="shared" si="1"/>
        <v>0</v>
      </c>
      <c r="E27" s="9"/>
      <c r="F27" s="10"/>
      <c r="L27" s="4" t="s">
        <v>13</v>
      </c>
    </row>
    <row r="28" spans="1:12" s="9" customFormat="1" ht="16.5" customHeight="1" x14ac:dyDescent="0.25">
      <c r="A28" s="9" t="s">
        <v>72</v>
      </c>
      <c r="B28" s="20" t="s">
        <v>73</v>
      </c>
      <c r="C28" s="6" t="s">
        <v>74</v>
      </c>
      <c r="D28" s="2">
        <v>1</v>
      </c>
      <c r="F28" s="1"/>
      <c r="G28" s="6" t="s">
        <v>75</v>
      </c>
      <c r="H28" s="6"/>
      <c r="K28" s="6"/>
      <c r="L28" s="9" t="s">
        <v>13</v>
      </c>
    </row>
    <row r="29" spans="1:12" s="9" customFormat="1" x14ac:dyDescent="0.25">
      <c r="A29" s="9" t="s">
        <v>76</v>
      </c>
      <c r="B29" s="5">
        <f>SUM(D29,F29,H29,J29)+SUM(D30,F30,H30,J30)+SUM(D31,F31,H31,J31)</f>
        <v>0.8</v>
      </c>
      <c r="C29" s="6"/>
      <c r="D29" s="2"/>
      <c r="E29" s="9" t="s">
        <v>34</v>
      </c>
      <c r="F29" s="1">
        <v>0.6</v>
      </c>
      <c r="G29" s="6"/>
      <c r="H29" s="2"/>
      <c r="J29" s="1"/>
      <c r="K29" s="6"/>
      <c r="L29" s="4" t="s">
        <v>13</v>
      </c>
    </row>
    <row r="30" spans="1:12" s="9" customFormat="1" x14ac:dyDescent="0.25">
      <c r="B30" s="15"/>
      <c r="C30" s="6"/>
      <c r="D30" s="2"/>
      <c r="E30" s="9" t="s">
        <v>77</v>
      </c>
      <c r="F30" s="1">
        <v>0.2</v>
      </c>
      <c r="G30" s="6"/>
      <c r="H30" s="2"/>
      <c r="J30" s="1"/>
      <c r="K30" s="6"/>
      <c r="L30" s="4"/>
    </row>
    <row r="31" spans="1:12" s="9" customFormat="1" x14ac:dyDescent="0.25">
      <c r="B31" s="15"/>
      <c r="C31" s="6"/>
      <c r="D31" s="2"/>
      <c r="E31" s="9" t="s">
        <v>78</v>
      </c>
      <c r="F31" s="1">
        <v>0</v>
      </c>
      <c r="G31" s="6"/>
      <c r="H31" s="2"/>
      <c r="J31" s="1"/>
      <c r="K31" s="6"/>
      <c r="L31" s="4"/>
    </row>
    <row r="32" spans="1:12" s="9" customFormat="1" x14ac:dyDescent="0.25">
      <c r="A32" s="9" t="s">
        <v>79</v>
      </c>
      <c r="B32" s="14">
        <f>SUM(D32,F32,H32,J32)+SUM(D33,F33,H33,J33)</f>
        <v>0.8</v>
      </c>
      <c r="C32" s="6"/>
      <c r="D32" s="2"/>
      <c r="E32" s="9" t="s">
        <v>80</v>
      </c>
      <c r="F32" s="1">
        <v>0</v>
      </c>
      <c r="G32" s="6"/>
      <c r="H32" s="2"/>
      <c r="J32" s="1"/>
      <c r="K32" s="6"/>
      <c r="L32" s="4" t="s">
        <v>13</v>
      </c>
    </row>
    <row r="33" spans="1:12" s="9" customFormat="1" x14ac:dyDescent="0.25">
      <c r="B33" s="15"/>
      <c r="C33" s="6"/>
      <c r="D33" s="2"/>
      <c r="E33" s="9" t="s">
        <v>81</v>
      </c>
      <c r="F33" s="1">
        <v>0.8</v>
      </c>
      <c r="G33" s="6"/>
      <c r="H33" s="2"/>
      <c r="J33" s="1"/>
      <c r="K33" s="6"/>
      <c r="L33" s="4"/>
    </row>
    <row r="34" spans="1:12" s="9" customFormat="1" x14ac:dyDescent="0.25">
      <c r="A34" s="9" t="s">
        <v>82</v>
      </c>
      <c r="B34" s="14">
        <f>SUM(D34,F34,H34,J34)</f>
        <v>1</v>
      </c>
      <c r="C34" s="6"/>
      <c r="D34" s="2"/>
      <c r="E34" s="9" t="s">
        <v>83</v>
      </c>
      <c r="F34" s="1">
        <v>1</v>
      </c>
      <c r="G34" s="6"/>
      <c r="H34" s="2"/>
      <c r="J34" s="1"/>
      <c r="K34" s="6"/>
      <c r="L34" s="4" t="s">
        <v>13</v>
      </c>
    </row>
    <row r="35" spans="1:12" s="9" customFormat="1" x14ac:dyDescent="0.25">
      <c r="A35" s="9" t="s">
        <v>84</v>
      </c>
      <c r="B35" s="14">
        <f>SUM(D35,F35,H35,J35)+SUM(D36,F36,H36,J36)+SUM(D37,F37,H37,J37)</f>
        <v>0.4</v>
      </c>
      <c r="C35" s="6"/>
      <c r="D35" s="2"/>
      <c r="E35" s="9" t="s">
        <v>78</v>
      </c>
      <c r="F35" s="1">
        <v>0</v>
      </c>
      <c r="G35" s="6" t="s">
        <v>85</v>
      </c>
      <c r="H35" s="2"/>
      <c r="J35" s="1"/>
      <c r="K35" s="6"/>
      <c r="L35" s="4" t="s">
        <v>13</v>
      </c>
    </row>
    <row r="36" spans="1:12" s="9" customFormat="1" x14ac:dyDescent="0.25">
      <c r="B36" s="15"/>
      <c r="C36" s="6"/>
      <c r="D36" s="2"/>
      <c r="E36" s="9" t="s">
        <v>77</v>
      </c>
      <c r="F36" s="1">
        <v>0.2</v>
      </c>
      <c r="G36" s="6"/>
      <c r="H36" s="2"/>
      <c r="J36" s="1"/>
      <c r="K36" s="6"/>
      <c r="L36" s="4"/>
    </row>
    <row r="37" spans="1:12" s="9" customFormat="1" x14ac:dyDescent="0.25">
      <c r="B37" s="15"/>
      <c r="C37" s="6"/>
      <c r="D37" s="2"/>
      <c r="E37" s="9" t="s">
        <v>78</v>
      </c>
      <c r="F37" s="1">
        <v>0.2</v>
      </c>
      <c r="G37" s="6"/>
      <c r="H37" s="2"/>
      <c r="J37" s="1"/>
      <c r="K37" s="6"/>
      <c r="L37" s="4"/>
    </row>
    <row r="38" spans="1:12" s="9" customFormat="1" x14ac:dyDescent="0.25">
      <c r="A38" s="9" t="s">
        <v>86</v>
      </c>
      <c r="B38" s="14">
        <f>SUM(D38,F38,H38,J38)</f>
        <v>1</v>
      </c>
      <c r="C38" s="6"/>
      <c r="D38" s="2"/>
      <c r="E38" s="9" t="s">
        <v>87</v>
      </c>
      <c r="F38" s="1">
        <v>1</v>
      </c>
      <c r="G38" s="6"/>
      <c r="H38" s="2"/>
      <c r="J38" s="1"/>
      <c r="K38" s="6"/>
      <c r="L38" s="4" t="s">
        <v>13</v>
      </c>
    </row>
    <row r="39" spans="1:12" s="9" customFormat="1" x14ac:dyDescent="0.25">
      <c r="A39" s="9" t="s">
        <v>88</v>
      </c>
      <c r="B39" s="14">
        <f>SUM(D39,F39,H39,J39)</f>
        <v>1</v>
      </c>
      <c r="C39" s="6"/>
      <c r="D39" s="2"/>
      <c r="E39" s="9" t="s">
        <v>83</v>
      </c>
      <c r="F39" s="1">
        <v>1</v>
      </c>
      <c r="G39" s="6"/>
      <c r="H39" s="2"/>
      <c r="J39" s="1"/>
      <c r="K39" s="6"/>
      <c r="L39" s="4" t="s">
        <v>13</v>
      </c>
    </row>
    <row r="40" spans="1:12" s="9" customFormat="1" x14ac:dyDescent="0.25">
      <c r="A40" s="9" t="s">
        <v>89</v>
      </c>
      <c r="B40" s="14">
        <f>SUM(D40,F40,H40,J40)</f>
        <v>1</v>
      </c>
      <c r="C40" s="6"/>
      <c r="D40" s="2"/>
      <c r="E40" s="9" t="s">
        <v>83</v>
      </c>
      <c r="F40" s="1">
        <v>1</v>
      </c>
      <c r="G40" s="6"/>
      <c r="H40" s="2"/>
      <c r="J40" s="1"/>
      <c r="K40" s="6"/>
      <c r="L40" s="4" t="s">
        <v>13</v>
      </c>
    </row>
    <row r="41" spans="1:12" s="9" customFormat="1" x14ac:dyDescent="0.25">
      <c r="A41" s="9" t="s">
        <v>90</v>
      </c>
      <c r="B41" s="14">
        <f>SUM(D41,F41,H41,J41)</f>
        <v>1</v>
      </c>
      <c r="C41" s="6"/>
      <c r="D41" s="2"/>
      <c r="E41" s="9" t="s">
        <v>83</v>
      </c>
      <c r="F41" s="1">
        <v>1</v>
      </c>
      <c r="G41" s="6"/>
      <c r="H41" s="2"/>
      <c r="J41" s="1"/>
      <c r="K41" s="6"/>
      <c r="L41" s="4" t="s">
        <v>13</v>
      </c>
    </row>
    <row r="42" spans="1:12" x14ac:dyDescent="0.25">
      <c r="L42" s="4" t="s">
        <v>13</v>
      </c>
    </row>
  </sheetData>
  <conditionalFormatting sqref="B14:B1048576 B1:B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:A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0:A2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3:B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B1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83A2-A0C2-4A4E-9CE6-C29100B56288}">
  <dimension ref="A1:L43"/>
  <sheetViews>
    <sheetView workbookViewId="0">
      <pane xSplit="1" topLeftCell="B1" activePane="topRight" state="frozen"/>
      <selection pane="topRight" activeCell="J22" sqref="J22"/>
    </sheetView>
  </sheetViews>
  <sheetFormatPr defaultRowHeight="15" x14ac:dyDescent="0.25"/>
  <cols>
    <col min="1" max="1" width="25" style="4" bestFit="1" customWidth="1"/>
    <col min="2" max="2" width="12.85546875" style="8" bestFit="1" customWidth="1"/>
    <col min="3" max="3" width="34.85546875" style="6" bestFit="1" customWidth="1"/>
    <col min="4" max="4" width="8.28515625" style="7" bestFit="1" customWidth="1"/>
    <col min="5" max="5" width="26.140625" style="4" bestFit="1" customWidth="1"/>
    <col min="6" max="6" width="8.85546875" style="8" bestFit="1" customWidth="1"/>
    <col min="7" max="7" width="31" style="6" bestFit="1" customWidth="1"/>
    <col min="8" max="8" width="7.28515625" style="7" bestFit="1" customWidth="1"/>
    <col min="9" max="9" width="60" style="9" customWidth="1"/>
    <col min="10" max="10" width="8.28515625" style="10" bestFit="1" customWidth="1"/>
    <col min="11" max="11" width="85.5703125" style="6" customWidth="1"/>
    <col min="12" max="12" width="30.7109375" style="4" customWidth="1"/>
    <col min="13" max="16384" width="9.140625" style="4"/>
  </cols>
  <sheetData>
    <row r="1" spans="1:12" s="16" customFormat="1" x14ac:dyDescent="0.25">
      <c r="A1" s="16" t="s">
        <v>0</v>
      </c>
      <c r="B1" s="17" t="s">
        <v>1</v>
      </c>
      <c r="C1" s="16" t="s">
        <v>2</v>
      </c>
      <c r="D1" s="17" t="s">
        <v>3</v>
      </c>
      <c r="E1" s="16" t="s">
        <v>4</v>
      </c>
      <c r="F1" s="17" t="s">
        <v>3</v>
      </c>
      <c r="G1" s="16" t="s">
        <v>5</v>
      </c>
      <c r="H1" s="17" t="s">
        <v>3</v>
      </c>
      <c r="I1" s="16" t="s">
        <v>6</v>
      </c>
      <c r="J1" s="17" t="s">
        <v>3</v>
      </c>
      <c r="K1" s="16" t="s">
        <v>7</v>
      </c>
      <c r="L1" s="16" t="s">
        <v>8</v>
      </c>
    </row>
    <row r="2" spans="1:12" x14ac:dyDescent="0.25">
      <c r="A2" s="4" t="s">
        <v>9</v>
      </c>
      <c r="B2" s="5">
        <f t="shared" ref="B2:B13" si="0">SUM(D2,F2,H2,J2)</f>
        <v>0.75</v>
      </c>
      <c r="C2" s="6" t="s">
        <v>10</v>
      </c>
      <c r="D2" s="7">
        <v>0.75</v>
      </c>
      <c r="G2" s="6" t="s">
        <v>11</v>
      </c>
      <c r="I2" s="9" t="s">
        <v>12</v>
      </c>
      <c r="L2" s="4" t="s">
        <v>13</v>
      </c>
    </row>
    <row r="3" spans="1:12" x14ac:dyDescent="0.25">
      <c r="A3" s="4" t="s">
        <v>14</v>
      </c>
      <c r="B3" s="5">
        <f>SUM(D3,F3,H3,J3)+SUM(D4,F4,H4,J4)</f>
        <v>0</v>
      </c>
      <c r="C3" s="6" t="s">
        <v>15</v>
      </c>
      <c r="E3" s="4" t="s">
        <v>91</v>
      </c>
      <c r="G3" s="6" t="s">
        <v>16</v>
      </c>
      <c r="I3" s="9" t="s">
        <v>92</v>
      </c>
      <c r="K3" s="6" t="s">
        <v>93</v>
      </c>
      <c r="L3" s="4" t="s">
        <v>13</v>
      </c>
    </row>
    <row r="4" spans="1:12" x14ac:dyDescent="0.25">
      <c r="A4" s="13"/>
      <c r="B4" s="13"/>
      <c r="C4" s="6" t="s">
        <v>65</v>
      </c>
      <c r="L4" s="4" t="s">
        <v>13</v>
      </c>
    </row>
    <row r="5" spans="1:12" x14ac:dyDescent="0.25">
      <c r="A5" s="4" t="s">
        <v>56</v>
      </c>
      <c r="B5" s="5">
        <f>SUM(D5,F5,H5,J5)</f>
        <v>0</v>
      </c>
      <c r="C5" s="6" t="s">
        <v>10</v>
      </c>
      <c r="G5" s="6" t="s">
        <v>57</v>
      </c>
      <c r="J5" s="1"/>
      <c r="L5" s="4" t="s">
        <v>13</v>
      </c>
    </row>
    <row r="6" spans="1:12" s="18" customFormat="1" x14ac:dyDescent="0.25">
      <c r="A6" s="18" t="s">
        <v>94</v>
      </c>
      <c r="B6" s="19"/>
      <c r="D6" s="19"/>
      <c r="F6" s="19"/>
      <c r="H6" s="19"/>
      <c r="J6" s="19"/>
    </row>
    <row r="7" spans="1:12" x14ac:dyDescent="0.25">
      <c r="A7" s="4" t="s">
        <v>29</v>
      </c>
      <c r="B7" s="5">
        <f t="shared" si="0"/>
        <v>0</v>
      </c>
      <c r="C7" s="6" t="s">
        <v>10</v>
      </c>
      <c r="I7" s="9" t="s">
        <v>31</v>
      </c>
      <c r="L7" s="4" t="s">
        <v>13</v>
      </c>
    </row>
    <row r="8" spans="1:12" x14ac:dyDescent="0.25">
      <c r="A8" s="4" t="s">
        <v>32</v>
      </c>
      <c r="B8" s="5">
        <f t="shared" si="0"/>
        <v>0</v>
      </c>
      <c r="C8" s="6" t="s">
        <v>95</v>
      </c>
      <c r="G8" s="6" t="s">
        <v>35</v>
      </c>
      <c r="I8" s="9" t="s">
        <v>36</v>
      </c>
      <c r="K8" s="6" t="s">
        <v>37</v>
      </c>
      <c r="L8" s="4" t="s">
        <v>13</v>
      </c>
    </row>
    <row r="9" spans="1:12" x14ac:dyDescent="0.25">
      <c r="A9" s="4" t="s">
        <v>40</v>
      </c>
      <c r="B9" s="5">
        <f t="shared" si="0"/>
        <v>1</v>
      </c>
      <c r="C9" s="6" t="s">
        <v>10</v>
      </c>
      <c r="D9" s="7">
        <v>1</v>
      </c>
      <c r="G9" s="6" t="s">
        <v>41</v>
      </c>
      <c r="L9" s="4" t="s">
        <v>13</v>
      </c>
    </row>
    <row r="10" spans="1:12" x14ac:dyDescent="0.25">
      <c r="A10" s="4" t="s">
        <v>42</v>
      </c>
      <c r="B10" s="5">
        <f>SUM(D10,F10,H10,J10)+SUM(D11,F11,H11,J11)</f>
        <v>0</v>
      </c>
      <c r="C10" s="6" t="s">
        <v>65</v>
      </c>
      <c r="G10" s="6" t="s">
        <v>44</v>
      </c>
      <c r="L10" s="4" t="s">
        <v>13</v>
      </c>
    </row>
    <row r="11" spans="1:12" x14ac:dyDescent="0.25">
      <c r="A11" s="15"/>
      <c r="B11" s="15"/>
      <c r="C11" s="6" t="s">
        <v>63</v>
      </c>
    </row>
    <row r="12" spans="1:12" x14ac:dyDescent="0.25">
      <c r="A12" s="4" t="s">
        <v>46</v>
      </c>
      <c r="B12" s="5">
        <f t="shared" si="0"/>
        <v>0</v>
      </c>
      <c r="C12" s="6" t="s">
        <v>34</v>
      </c>
      <c r="E12" s="4" t="s">
        <v>96</v>
      </c>
      <c r="G12" s="6" t="s">
        <v>97</v>
      </c>
      <c r="L12" s="4" t="s">
        <v>13</v>
      </c>
    </row>
    <row r="13" spans="1:12" x14ac:dyDescent="0.25">
      <c r="A13" s="4" t="s">
        <v>52</v>
      </c>
      <c r="B13" s="5">
        <f t="shared" si="0"/>
        <v>0</v>
      </c>
      <c r="C13" s="6" t="s">
        <v>10</v>
      </c>
      <c r="G13" s="6" t="s">
        <v>53</v>
      </c>
      <c r="L13" s="4" t="s">
        <v>13</v>
      </c>
    </row>
    <row r="14" spans="1:12" x14ac:dyDescent="0.25">
      <c r="A14" s="4" t="s">
        <v>58</v>
      </c>
      <c r="B14" s="5">
        <f>SUM(D14,F14,H14,J14)+SUM(D15,F15,H15,J15)</f>
        <v>0</v>
      </c>
      <c r="C14" s="6" t="s">
        <v>10</v>
      </c>
      <c r="L14" s="4" t="s">
        <v>13</v>
      </c>
    </row>
    <row r="15" spans="1:12" x14ac:dyDescent="0.25">
      <c r="A15" s="13"/>
      <c r="B15" s="13"/>
      <c r="C15" s="6" t="s">
        <v>60</v>
      </c>
      <c r="L15" s="4" t="s">
        <v>13</v>
      </c>
    </row>
    <row r="16" spans="1:12" s="18" customFormat="1" x14ac:dyDescent="0.25">
      <c r="A16" s="18" t="s">
        <v>98</v>
      </c>
      <c r="B16" s="19"/>
      <c r="D16" s="19"/>
      <c r="F16" s="19"/>
      <c r="H16" s="19"/>
      <c r="J16" s="19"/>
    </row>
    <row r="17" spans="1:12" x14ac:dyDescent="0.25">
      <c r="A17" s="4" t="s">
        <v>62</v>
      </c>
      <c r="B17" s="5">
        <f>SUM(D17,F17,H17,J17)+SUM(D18,F18,H18,J18)</f>
        <v>0</v>
      </c>
      <c r="C17" s="6" t="s">
        <v>63</v>
      </c>
      <c r="G17" s="6" t="s">
        <v>64</v>
      </c>
      <c r="L17" s="4" t="s">
        <v>13</v>
      </c>
    </row>
    <row r="18" spans="1:12" x14ac:dyDescent="0.25">
      <c r="A18" s="13"/>
      <c r="B18" s="13"/>
      <c r="C18" s="6" t="s">
        <v>65</v>
      </c>
      <c r="L18" s="4" t="s">
        <v>13</v>
      </c>
    </row>
    <row r="19" spans="1:12" x14ac:dyDescent="0.25">
      <c r="A19" s="4" t="s">
        <v>66</v>
      </c>
      <c r="B19" s="5">
        <f t="shared" ref="B19:B25" si="1">SUM(D19,F19,H19,J19)</f>
        <v>0.2</v>
      </c>
      <c r="C19" s="6" t="s">
        <v>63</v>
      </c>
      <c r="D19" s="7">
        <v>0.2</v>
      </c>
      <c r="L19" s="4" t="s">
        <v>13</v>
      </c>
    </row>
    <row r="20" spans="1:12" x14ac:dyDescent="0.25">
      <c r="A20" s="4" t="s">
        <v>67</v>
      </c>
      <c r="B20" s="5">
        <f t="shared" si="1"/>
        <v>0</v>
      </c>
      <c r="E20" s="9"/>
      <c r="F20" s="10"/>
      <c r="G20" s="6" t="s">
        <v>68</v>
      </c>
      <c r="I20" s="9" t="s">
        <v>69</v>
      </c>
      <c r="L20" s="4" t="s">
        <v>13</v>
      </c>
    </row>
    <row r="21" spans="1:12" x14ac:dyDescent="0.25">
      <c r="A21" s="4" t="s">
        <v>99</v>
      </c>
      <c r="B21" s="5">
        <f t="shared" si="1"/>
        <v>0.2</v>
      </c>
      <c r="E21" s="9"/>
      <c r="F21" s="10"/>
      <c r="I21" s="9" t="s">
        <v>100</v>
      </c>
      <c r="J21" s="10">
        <v>0.2</v>
      </c>
    </row>
    <row r="22" spans="1:12" x14ac:dyDescent="0.25">
      <c r="A22" s="4" t="s">
        <v>70</v>
      </c>
      <c r="B22" s="5">
        <f t="shared" si="1"/>
        <v>0</v>
      </c>
      <c r="E22" s="9"/>
      <c r="F22" s="10"/>
      <c r="L22" s="4" t="s">
        <v>13</v>
      </c>
    </row>
    <row r="23" spans="1:12" x14ac:dyDescent="0.25">
      <c r="A23" s="4" t="s">
        <v>101</v>
      </c>
      <c r="B23" s="5">
        <f t="shared" si="1"/>
        <v>1</v>
      </c>
      <c r="E23" s="9" t="s">
        <v>102</v>
      </c>
      <c r="F23" s="10">
        <v>1</v>
      </c>
    </row>
    <row r="24" spans="1:12" x14ac:dyDescent="0.25">
      <c r="A24" s="4" t="s">
        <v>103</v>
      </c>
      <c r="B24" s="5">
        <f t="shared" si="1"/>
        <v>0.2</v>
      </c>
      <c r="C24" s="6" t="s">
        <v>63</v>
      </c>
      <c r="D24" s="7">
        <v>0.2</v>
      </c>
      <c r="E24" s="9"/>
      <c r="F24" s="10"/>
    </row>
    <row r="25" spans="1:12" x14ac:dyDescent="0.25">
      <c r="A25" s="4" t="s">
        <v>71</v>
      </c>
      <c r="B25" s="5">
        <f t="shared" si="1"/>
        <v>0</v>
      </c>
      <c r="E25" s="9"/>
      <c r="F25" s="10"/>
      <c r="L25" s="4" t="s">
        <v>13</v>
      </c>
    </row>
    <row r="26" spans="1:12" s="18" customFormat="1" x14ac:dyDescent="0.25">
      <c r="A26" s="18" t="s">
        <v>26</v>
      </c>
      <c r="B26" s="19"/>
      <c r="D26" s="19"/>
      <c r="F26" s="19"/>
      <c r="H26" s="19"/>
      <c r="J26" s="19"/>
    </row>
    <row r="27" spans="1:12" x14ac:dyDescent="0.25">
      <c r="A27" s="4" t="s">
        <v>23</v>
      </c>
      <c r="B27" s="5">
        <f>SUM(D27,F27,H27,J27)</f>
        <v>0</v>
      </c>
      <c r="C27" s="6" t="s">
        <v>24</v>
      </c>
      <c r="E27" s="4" t="s">
        <v>25</v>
      </c>
      <c r="G27" s="6" t="s">
        <v>26</v>
      </c>
      <c r="L27" s="4" t="s">
        <v>13</v>
      </c>
    </row>
    <row r="28" spans="1:12" x14ac:dyDescent="0.25">
      <c r="A28" s="4" t="s">
        <v>27</v>
      </c>
      <c r="B28" s="5">
        <f>SUM(D28,F28,H28,J28)</f>
        <v>1</v>
      </c>
      <c r="I28" s="9" t="s">
        <v>28</v>
      </c>
      <c r="J28" s="1">
        <v>1</v>
      </c>
      <c r="L28" s="4" t="s">
        <v>13</v>
      </c>
    </row>
    <row r="29" spans="1:12" s="11" customFormat="1" x14ac:dyDescent="0.25">
      <c r="A29" s="11" t="s">
        <v>104</v>
      </c>
      <c r="B29" s="12"/>
      <c r="D29" s="3"/>
      <c r="F29" s="3"/>
      <c r="K29" s="6"/>
      <c r="L29" s="11" t="s">
        <v>13</v>
      </c>
    </row>
    <row r="30" spans="1:12" s="9" customFormat="1" x14ac:dyDescent="0.25">
      <c r="A30" s="9" t="s">
        <v>76</v>
      </c>
      <c r="B30" s="5">
        <f>SUM(D30,F30,H30,J30)+SUM(D31,F31,H31,J31)+SUM(D32,F32,H32,J32)</f>
        <v>1</v>
      </c>
      <c r="C30" s="6"/>
      <c r="D30" s="2"/>
      <c r="E30" s="9" t="s">
        <v>34</v>
      </c>
      <c r="F30" s="1">
        <v>0.5</v>
      </c>
      <c r="G30" s="6"/>
      <c r="H30" s="2"/>
      <c r="J30" s="1"/>
      <c r="K30" s="6"/>
      <c r="L30" s="4" t="s">
        <v>13</v>
      </c>
    </row>
    <row r="31" spans="1:12" s="9" customFormat="1" x14ac:dyDescent="0.25">
      <c r="B31" s="15"/>
      <c r="C31" s="6"/>
      <c r="D31" s="2"/>
      <c r="E31" s="9" t="s">
        <v>77</v>
      </c>
      <c r="F31" s="1">
        <v>0.25</v>
      </c>
      <c r="G31" s="6"/>
      <c r="H31" s="2"/>
      <c r="J31" s="1"/>
      <c r="K31" s="6"/>
      <c r="L31" s="4"/>
    </row>
    <row r="32" spans="1:12" s="9" customFormat="1" x14ac:dyDescent="0.25">
      <c r="B32" s="15"/>
      <c r="C32" s="6"/>
      <c r="D32" s="2"/>
      <c r="E32" s="9" t="s">
        <v>78</v>
      </c>
      <c r="F32" s="1">
        <v>0.25</v>
      </c>
      <c r="G32" s="6"/>
      <c r="H32" s="2"/>
      <c r="J32" s="1"/>
      <c r="K32" s="6"/>
      <c r="L32" s="4"/>
    </row>
    <row r="33" spans="1:12" s="9" customFormat="1" x14ac:dyDescent="0.25">
      <c r="A33" s="9" t="s">
        <v>79</v>
      </c>
      <c r="B33" s="14">
        <f>SUM(D33,F33,H33,J33)+SUM(D34,F34,H34,J34)</f>
        <v>0.25</v>
      </c>
      <c r="C33" s="6"/>
      <c r="D33" s="2"/>
      <c r="E33" s="9" t="s">
        <v>80</v>
      </c>
      <c r="F33" s="1">
        <v>0.25</v>
      </c>
      <c r="G33" s="6"/>
      <c r="H33" s="2"/>
      <c r="J33" s="1"/>
      <c r="K33" s="6"/>
      <c r="L33" s="4" t="s">
        <v>13</v>
      </c>
    </row>
    <row r="34" spans="1:12" s="9" customFormat="1" x14ac:dyDescent="0.25">
      <c r="B34" s="15"/>
      <c r="C34" s="6"/>
      <c r="D34" s="2"/>
      <c r="E34" s="9" t="s">
        <v>81</v>
      </c>
      <c r="F34" s="1">
        <v>0</v>
      </c>
      <c r="G34" s="6"/>
      <c r="H34" s="2"/>
      <c r="J34" s="1"/>
      <c r="K34" s="6"/>
      <c r="L34" s="4"/>
    </row>
    <row r="35" spans="1:12" s="9" customFormat="1" x14ac:dyDescent="0.25">
      <c r="A35" s="9" t="s">
        <v>82</v>
      </c>
      <c r="B35" s="14">
        <f>SUM(D35,F35,H35,J35)</f>
        <v>1</v>
      </c>
      <c r="C35" s="6"/>
      <c r="D35" s="2"/>
      <c r="E35" s="9" t="s">
        <v>83</v>
      </c>
      <c r="F35" s="1">
        <v>1</v>
      </c>
      <c r="G35" s="6"/>
      <c r="H35" s="2"/>
      <c r="J35" s="1"/>
      <c r="K35" s="6"/>
      <c r="L35" s="4" t="s">
        <v>13</v>
      </c>
    </row>
    <row r="36" spans="1:12" s="9" customFormat="1" x14ac:dyDescent="0.25">
      <c r="A36" s="9" t="s">
        <v>84</v>
      </c>
      <c r="B36" s="14">
        <f>SUM(D36,F36,H36,J36)+SUM(D37,F37,H37,J37)+SUM(D38,F38,H38,J38)</f>
        <v>1</v>
      </c>
      <c r="C36" s="6"/>
      <c r="D36" s="2"/>
      <c r="E36" s="9" t="s">
        <v>34</v>
      </c>
      <c r="F36" s="1">
        <v>0.5</v>
      </c>
      <c r="G36" s="6"/>
      <c r="H36" s="2"/>
      <c r="J36" s="1"/>
      <c r="K36" s="6"/>
      <c r="L36" s="4" t="s">
        <v>13</v>
      </c>
    </row>
    <row r="37" spans="1:12" s="9" customFormat="1" x14ac:dyDescent="0.25">
      <c r="B37" s="15"/>
      <c r="C37" s="6"/>
      <c r="D37" s="2"/>
      <c r="E37" s="9" t="s">
        <v>77</v>
      </c>
      <c r="F37" s="1">
        <v>0.25</v>
      </c>
      <c r="G37" s="6"/>
      <c r="H37" s="2"/>
      <c r="J37" s="1"/>
      <c r="K37" s="6"/>
      <c r="L37" s="4"/>
    </row>
    <row r="38" spans="1:12" s="9" customFormat="1" x14ac:dyDescent="0.25">
      <c r="B38" s="15"/>
      <c r="C38" s="6"/>
      <c r="D38" s="2"/>
      <c r="E38" s="9" t="s">
        <v>78</v>
      </c>
      <c r="F38" s="1">
        <v>0.25</v>
      </c>
      <c r="G38" s="6"/>
      <c r="H38" s="2"/>
      <c r="J38" s="1"/>
      <c r="K38" s="6"/>
      <c r="L38" s="4"/>
    </row>
    <row r="39" spans="1:12" s="9" customFormat="1" x14ac:dyDescent="0.25">
      <c r="A39" s="9" t="s">
        <v>86</v>
      </c>
      <c r="B39" s="14">
        <f>SUM(D39,F39,H39,J39)</f>
        <v>1</v>
      </c>
      <c r="C39" s="6"/>
      <c r="D39" s="2"/>
      <c r="E39" s="9" t="s">
        <v>87</v>
      </c>
      <c r="F39" s="1">
        <v>1</v>
      </c>
      <c r="G39" s="6"/>
      <c r="H39" s="2"/>
      <c r="J39" s="1"/>
      <c r="K39" s="6"/>
      <c r="L39" s="4" t="s">
        <v>13</v>
      </c>
    </row>
    <row r="40" spans="1:12" s="9" customFormat="1" x14ac:dyDescent="0.25">
      <c r="A40" s="9" t="s">
        <v>88</v>
      </c>
      <c r="B40" s="14">
        <f>SUM(D40,F40,H40,J40)</f>
        <v>1</v>
      </c>
      <c r="C40" s="6"/>
      <c r="D40" s="2"/>
      <c r="E40" s="9" t="s">
        <v>83</v>
      </c>
      <c r="F40" s="1">
        <v>1</v>
      </c>
      <c r="G40" s="6"/>
      <c r="H40" s="2"/>
      <c r="J40" s="1"/>
      <c r="K40" s="6"/>
      <c r="L40" s="4" t="s">
        <v>13</v>
      </c>
    </row>
    <row r="41" spans="1:12" s="9" customFormat="1" x14ac:dyDescent="0.25">
      <c r="A41" s="9" t="s">
        <v>89</v>
      </c>
      <c r="B41" s="14">
        <f>SUM(D41,F41,H41,J41)</f>
        <v>1</v>
      </c>
      <c r="C41" s="6"/>
      <c r="D41" s="2"/>
      <c r="E41" s="9" t="s">
        <v>83</v>
      </c>
      <c r="F41" s="1">
        <v>1</v>
      </c>
      <c r="G41" s="6"/>
      <c r="H41" s="2"/>
      <c r="J41" s="1"/>
      <c r="K41" s="6"/>
      <c r="L41" s="4" t="s">
        <v>13</v>
      </c>
    </row>
    <row r="42" spans="1:12" s="9" customFormat="1" x14ac:dyDescent="0.25">
      <c r="A42" s="9" t="s">
        <v>90</v>
      </c>
      <c r="B42" s="14">
        <f>SUM(D42,F42,H42,J42)</f>
        <v>1</v>
      </c>
      <c r="C42" s="6"/>
      <c r="D42" s="2"/>
      <c r="E42" s="9" t="s">
        <v>83</v>
      </c>
      <c r="F42" s="1">
        <v>1</v>
      </c>
      <c r="G42" s="6"/>
      <c r="H42" s="2"/>
      <c r="J42" s="1"/>
      <c r="K42" s="6"/>
      <c r="L42" s="4" t="s">
        <v>13</v>
      </c>
    </row>
    <row r="43" spans="1:12" x14ac:dyDescent="0.25">
      <c r="L43" s="4" t="s">
        <v>13</v>
      </c>
    </row>
  </sheetData>
  <conditionalFormatting sqref="B12:B15 B1:B5 B7:B10 B17:B104857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1:B1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B1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5 B7:B15 B17:B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9261-B2A0-4186-B8AE-F4B09A5B2F2D}">
  <dimension ref="A1:L49"/>
  <sheetViews>
    <sheetView workbookViewId="0">
      <pane xSplit="1" topLeftCell="B1" activePane="topRight" state="frozen"/>
      <selection pane="topRight" activeCell="D46" sqref="D46"/>
    </sheetView>
  </sheetViews>
  <sheetFormatPr defaultRowHeight="15" x14ac:dyDescent="0.25"/>
  <cols>
    <col min="1" max="1" width="25" style="21" bestFit="1" customWidth="1"/>
    <col min="2" max="2" width="12.85546875" style="14" bestFit="1" customWidth="1"/>
    <col min="3" max="3" width="34.85546875" style="25" bestFit="1" customWidth="1"/>
    <col min="4" max="4" width="8.28515625" style="26" bestFit="1" customWidth="1"/>
    <col min="5" max="5" width="26.140625" style="21" bestFit="1" customWidth="1"/>
    <col min="6" max="6" width="8.85546875" style="14" bestFit="1" customWidth="1"/>
    <col min="7" max="7" width="31" style="25" bestFit="1" customWidth="1"/>
    <col min="8" max="8" width="7.28515625" style="26" bestFit="1" customWidth="1"/>
    <col min="9" max="9" width="60" style="24" customWidth="1"/>
    <col min="10" max="10" width="8.28515625" style="27" bestFit="1" customWidth="1"/>
    <col min="11" max="11" width="85.5703125" style="25" customWidth="1"/>
    <col min="12" max="12" width="30.7109375" style="21" customWidth="1"/>
    <col min="13" max="16384" width="9.140625" style="21"/>
  </cols>
  <sheetData>
    <row r="1" spans="1:12" s="16" customFormat="1" x14ac:dyDescent="0.25">
      <c r="A1" s="16" t="s">
        <v>0</v>
      </c>
      <c r="B1" s="17" t="s">
        <v>1</v>
      </c>
      <c r="C1" s="16" t="s">
        <v>2</v>
      </c>
      <c r="D1" s="17" t="s">
        <v>3</v>
      </c>
      <c r="E1" s="16" t="s">
        <v>4</v>
      </c>
      <c r="F1" s="17" t="s">
        <v>3</v>
      </c>
      <c r="G1" s="16" t="s">
        <v>5</v>
      </c>
      <c r="H1" s="17" t="s">
        <v>3</v>
      </c>
      <c r="I1" s="16" t="s">
        <v>6</v>
      </c>
      <c r="J1" s="17" t="s">
        <v>3</v>
      </c>
      <c r="K1" s="16" t="s">
        <v>7</v>
      </c>
      <c r="L1" s="16" t="s">
        <v>8</v>
      </c>
    </row>
    <row r="2" spans="1:12" x14ac:dyDescent="0.25">
      <c r="A2" s="21" t="s">
        <v>9</v>
      </c>
      <c r="B2" s="14">
        <f>SUM(D2,F2,H2,J2)</f>
        <v>0.75</v>
      </c>
      <c r="C2" s="25" t="s">
        <v>10</v>
      </c>
      <c r="D2" s="26">
        <v>0.75</v>
      </c>
      <c r="G2" s="25" t="s">
        <v>11</v>
      </c>
      <c r="I2" s="24" t="s">
        <v>12</v>
      </c>
      <c r="L2" s="21" t="s">
        <v>13</v>
      </c>
    </row>
    <row r="3" spans="1:12" x14ac:dyDescent="0.25">
      <c r="A3" s="21" t="s">
        <v>14</v>
      </c>
      <c r="B3" s="14">
        <f>SUM(D3,F3,H3,J3)+SUM(D4,F4,H4,J4)</f>
        <v>0</v>
      </c>
      <c r="C3" s="25" t="s">
        <v>15</v>
      </c>
      <c r="E3" s="21" t="s">
        <v>91</v>
      </c>
      <c r="G3" s="25" t="s">
        <v>16</v>
      </c>
      <c r="I3" s="24" t="s">
        <v>92</v>
      </c>
      <c r="K3" s="25" t="s">
        <v>93</v>
      </c>
      <c r="L3" s="21" t="s">
        <v>13</v>
      </c>
    </row>
    <row r="4" spans="1:12" x14ac:dyDescent="0.25">
      <c r="A4" s="15"/>
      <c r="B4" s="15"/>
      <c r="C4" s="25" t="s">
        <v>65</v>
      </c>
      <c r="L4" s="21" t="s">
        <v>13</v>
      </c>
    </row>
    <row r="5" spans="1:12" x14ac:dyDescent="0.25">
      <c r="A5" s="47" t="s">
        <v>56</v>
      </c>
      <c r="B5" s="44">
        <f>SUM(D5:D7,F5:F7,H5:H7,J5:J7)</f>
        <v>0.99999999999999989</v>
      </c>
      <c r="C5" s="25" t="s">
        <v>10</v>
      </c>
      <c r="D5" s="26">
        <v>0.5</v>
      </c>
      <c r="E5" s="21" t="s">
        <v>105</v>
      </c>
      <c r="F5" s="14">
        <v>0.2</v>
      </c>
      <c r="G5" s="25" t="s">
        <v>106</v>
      </c>
      <c r="H5" s="26">
        <v>0.1</v>
      </c>
      <c r="J5" s="1"/>
      <c r="L5" s="21" t="s">
        <v>13</v>
      </c>
    </row>
    <row r="6" spans="1:12" x14ac:dyDescent="0.25">
      <c r="A6" s="48"/>
      <c r="B6" s="45"/>
      <c r="C6" s="25" t="s">
        <v>107</v>
      </c>
      <c r="E6" s="21" t="s">
        <v>108</v>
      </c>
      <c r="F6" s="14">
        <v>0.1</v>
      </c>
      <c r="G6" s="25" t="s">
        <v>109</v>
      </c>
      <c r="H6" s="26">
        <v>0.1</v>
      </c>
      <c r="J6" s="1"/>
      <c r="L6" s="21" t="s">
        <v>13</v>
      </c>
    </row>
    <row r="7" spans="1:12" x14ac:dyDescent="0.25">
      <c r="A7" s="49"/>
      <c r="B7" s="46"/>
      <c r="J7" s="1"/>
      <c r="L7" s="21" t="s">
        <v>13</v>
      </c>
    </row>
    <row r="8" spans="1:12" s="22" customFormat="1" x14ac:dyDescent="0.25">
      <c r="A8" s="22" t="s">
        <v>94</v>
      </c>
      <c r="B8" s="28"/>
      <c r="D8" s="28"/>
      <c r="F8" s="28"/>
      <c r="H8" s="28"/>
      <c r="J8" s="28"/>
    </row>
    <row r="9" spans="1:12" x14ac:dyDescent="0.25">
      <c r="A9" s="21" t="s">
        <v>29</v>
      </c>
      <c r="B9" s="14">
        <f>SUM(D9,F9,H9,J9)</f>
        <v>1</v>
      </c>
      <c r="C9" s="25" t="s">
        <v>10</v>
      </c>
      <c r="D9" s="26">
        <v>0.8</v>
      </c>
      <c r="G9" s="25" t="s">
        <v>110</v>
      </c>
      <c r="H9" s="26">
        <v>0.1</v>
      </c>
      <c r="I9" s="24" t="s">
        <v>31</v>
      </c>
      <c r="J9" s="27">
        <v>0.1</v>
      </c>
      <c r="L9" s="21" t="s">
        <v>13</v>
      </c>
    </row>
    <row r="10" spans="1:12" x14ac:dyDescent="0.25">
      <c r="A10" s="21" t="s">
        <v>32</v>
      </c>
      <c r="B10" s="14">
        <f>SUM(D10,F10,H10,J10)</f>
        <v>0</v>
      </c>
      <c r="C10" s="25" t="s">
        <v>95</v>
      </c>
      <c r="G10" s="25" t="s">
        <v>35</v>
      </c>
      <c r="I10" s="24" t="s">
        <v>36</v>
      </c>
      <c r="K10" s="25" t="s">
        <v>37</v>
      </c>
      <c r="L10" s="21" t="s">
        <v>13</v>
      </c>
    </row>
    <row r="11" spans="1:12" x14ac:dyDescent="0.25">
      <c r="A11" s="21" t="s">
        <v>40</v>
      </c>
      <c r="B11" s="14">
        <f>SUM(D11,F11,H11,J11)</f>
        <v>1</v>
      </c>
      <c r="C11" s="25" t="s">
        <v>10</v>
      </c>
      <c r="D11" s="26">
        <v>1</v>
      </c>
      <c r="G11" s="25" t="s">
        <v>41</v>
      </c>
      <c r="L11" s="21" t="s">
        <v>13</v>
      </c>
    </row>
    <row r="12" spans="1:12" x14ac:dyDescent="0.25">
      <c r="A12" s="21" t="s">
        <v>42</v>
      </c>
      <c r="B12" s="14">
        <f>SUM(D12,F12,H12,J12)+SUM(D13,F13,H13,J13)</f>
        <v>0</v>
      </c>
      <c r="C12" s="25" t="s">
        <v>65</v>
      </c>
      <c r="G12" s="25" t="s">
        <v>44</v>
      </c>
      <c r="L12" s="21" t="s">
        <v>13</v>
      </c>
    </row>
    <row r="13" spans="1:12" x14ac:dyDescent="0.25">
      <c r="A13" s="15"/>
      <c r="B13" s="15"/>
      <c r="C13" s="25" t="s">
        <v>63</v>
      </c>
    </row>
    <row r="14" spans="1:12" x14ac:dyDescent="0.25">
      <c r="A14" s="21" t="s">
        <v>46</v>
      </c>
      <c r="B14" s="14">
        <f>SUM(D14,F14,H14,J14)</f>
        <v>0</v>
      </c>
      <c r="C14" s="25" t="s">
        <v>34</v>
      </c>
      <c r="E14" s="21" t="s">
        <v>96</v>
      </c>
      <c r="G14" s="25" t="s">
        <v>97</v>
      </c>
      <c r="L14" s="21" t="s">
        <v>13</v>
      </c>
    </row>
    <row r="15" spans="1:12" x14ac:dyDescent="0.25">
      <c r="A15" s="21" t="s">
        <v>52</v>
      </c>
      <c r="B15" s="14">
        <f>SUM(D15,F15,H15,J15)</f>
        <v>0</v>
      </c>
      <c r="C15" s="25" t="s">
        <v>10</v>
      </c>
      <c r="G15" s="25" t="s">
        <v>53</v>
      </c>
      <c r="L15" s="21" t="s">
        <v>13</v>
      </c>
    </row>
    <row r="16" spans="1:12" x14ac:dyDescent="0.25">
      <c r="A16" s="21" t="s">
        <v>58</v>
      </c>
      <c r="B16" s="14">
        <f>SUM(D16,F16,H16,J16)+SUM(D17,F17,H17,J17)</f>
        <v>0</v>
      </c>
      <c r="C16" s="25" t="s">
        <v>10</v>
      </c>
      <c r="L16" s="21" t="s">
        <v>13</v>
      </c>
    </row>
    <row r="17" spans="1:12" x14ac:dyDescent="0.25">
      <c r="A17" s="15"/>
      <c r="B17" s="15"/>
      <c r="C17" s="25" t="s">
        <v>60</v>
      </c>
      <c r="L17" s="21" t="s">
        <v>13</v>
      </c>
    </row>
    <row r="18" spans="1:12" s="22" customFormat="1" x14ac:dyDescent="0.25">
      <c r="A18" s="22" t="s">
        <v>98</v>
      </c>
      <c r="B18" s="28"/>
      <c r="D18" s="28"/>
      <c r="F18" s="28"/>
      <c r="H18" s="28"/>
      <c r="J18" s="28"/>
    </row>
    <row r="19" spans="1:12" x14ac:dyDescent="0.25">
      <c r="A19" s="21" t="s">
        <v>62</v>
      </c>
      <c r="B19" s="14">
        <f>SUM(D19,F19,H19,J19)+SUM(D20,F20,H20,J20)</f>
        <v>0</v>
      </c>
      <c r="L19" s="21" t="s">
        <v>13</v>
      </c>
    </row>
    <row r="20" spans="1:12" x14ac:dyDescent="0.25">
      <c r="A20" s="15"/>
      <c r="B20" s="15"/>
      <c r="L20" s="21" t="s">
        <v>13</v>
      </c>
    </row>
    <row r="21" spans="1:12" x14ac:dyDescent="0.25">
      <c r="A21" s="21" t="s">
        <v>66</v>
      </c>
      <c r="B21" s="14">
        <f t="shared" ref="B21:B27" si="0">SUM(D21,F21,H21,J21)</f>
        <v>0</v>
      </c>
      <c r="L21" s="21" t="s">
        <v>13</v>
      </c>
    </row>
    <row r="22" spans="1:12" x14ac:dyDescent="0.25">
      <c r="A22" s="21" t="s">
        <v>67</v>
      </c>
      <c r="B22" s="14">
        <f t="shared" si="0"/>
        <v>0</v>
      </c>
      <c r="E22" s="24"/>
      <c r="F22" s="27"/>
      <c r="L22" s="21" t="s">
        <v>13</v>
      </c>
    </row>
    <row r="23" spans="1:12" x14ac:dyDescent="0.25">
      <c r="A23" s="21" t="s">
        <v>99</v>
      </c>
      <c r="B23" s="14">
        <f t="shared" si="0"/>
        <v>0</v>
      </c>
      <c r="E23" s="24"/>
      <c r="F23" s="27"/>
    </row>
    <row r="24" spans="1:12" x14ac:dyDescent="0.25">
      <c r="A24" s="21" t="s">
        <v>70</v>
      </c>
      <c r="B24" s="14">
        <f t="shared" si="0"/>
        <v>0</v>
      </c>
      <c r="E24" s="24"/>
      <c r="F24" s="27"/>
      <c r="L24" s="21" t="s">
        <v>13</v>
      </c>
    </row>
    <row r="25" spans="1:12" x14ac:dyDescent="0.25">
      <c r="A25" s="21" t="s">
        <v>101</v>
      </c>
      <c r="B25" s="14">
        <f t="shared" si="0"/>
        <v>0</v>
      </c>
      <c r="E25" s="24"/>
      <c r="F25" s="27"/>
    </row>
    <row r="26" spans="1:12" x14ac:dyDescent="0.25">
      <c r="A26" s="21" t="s">
        <v>103</v>
      </c>
      <c r="B26" s="14">
        <f t="shared" si="0"/>
        <v>0</v>
      </c>
      <c r="E26" s="24"/>
      <c r="F26" s="27"/>
    </row>
    <row r="27" spans="1:12" x14ac:dyDescent="0.25">
      <c r="A27" s="21" t="s">
        <v>71</v>
      </c>
      <c r="B27" s="14">
        <f t="shared" si="0"/>
        <v>0</v>
      </c>
      <c r="E27" s="24"/>
      <c r="F27" s="27"/>
      <c r="L27" s="21" t="s">
        <v>13</v>
      </c>
    </row>
    <row r="28" spans="1:12" s="22" customFormat="1" x14ac:dyDescent="0.25">
      <c r="A28" s="22" t="s">
        <v>26</v>
      </c>
      <c r="B28" s="28"/>
      <c r="D28" s="28"/>
      <c r="F28" s="28"/>
      <c r="H28" s="28"/>
      <c r="J28" s="28"/>
    </row>
    <row r="29" spans="1:12" x14ac:dyDescent="0.25">
      <c r="A29" s="21" t="s">
        <v>23</v>
      </c>
      <c r="B29" s="14">
        <f>SUM(D29,F29,H29,J29)</f>
        <v>1</v>
      </c>
      <c r="C29" s="25" t="s">
        <v>25</v>
      </c>
      <c r="D29" s="26">
        <v>0.25</v>
      </c>
      <c r="E29" s="21" t="s">
        <v>111</v>
      </c>
      <c r="F29" s="14">
        <v>0.1</v>
      </c>
      <c r="G29" s="25" t="s">
        <v>26</v>
      </c>
      <c r="H29" s="26">
        <v>0.65</v>
      </c>
      <c r="L29" s="21" t="s">
        <v>13</v>
      </c>
    </row>
    <row r="30" spans="1:12" x14ac:dyDescent="0.25">
      <c r="A30" s="21" t="s">
        <v>27</v>
      </c>
      <c r="B30" s="14">
        <f>SUM(D30,F30,H30,J30)</f>
        <v>1</v>
      </c>
      <c r="I30" s="24" t="s">
        <v>28</v>
      </c>
      <c r="J30" s="1">
        <v>1</v>
      </c>
      <c r="L30" s="21" t="s">
        <v>13</v>
      </c>
    </row>
    <row r="31" spans="1:12" s="23" customFormat="1" x14ac:dyDescent="0.25">
      <c r="A31" s="23" t="s">
        <v>104</v>
      </c>
      <c r="B31" s="15"/>
      <c r="D31" s="3"/>
      <c r="F31" s="3"/>
      <c r="K31" s="25"/>
      <c r="L31" s="23" t="s">
        <v>13</v>
      </c>
    </row>
    <row r="32" spans="1:12" s="24" customFormat="1" x14ac:dyDescent="0.25">
      <c r="A32" s="24" t="s">
        <v>76</v>
      </c>
      <c r="B32" s="14">
        <f>SUM(D32,F32,H32,J32)+SUM(D33,F33,H33,J33)+SUM(D34,F34,H34,J34)</f>
        <v>1</v>
      </c>
      <c r="C32" s="25"/>
      <c r="D32" s="2"/>
      <c r="E32" s="24" t="s">
        <v>34</v>
      </c>
      <c r="F32" s="1">
        <v>0.5</v>
      </c>
      <c r="G32" s="25"/>
      <c r="H32" s="2"/>
      <c r="J32" s="1"/>
      <c r="K32" s="25"/>
      <c r="L32" s="21" t="s">
        <v>13</v>
      </c>
    </row>
    <row r="33" spans="1:12" s="24" customFormat="1" x14ac:dyDescent="0.25">
      <c r="B33" s="15"/>
      <c r="C33" s="25"/>
      <c r="D33" s="2"/>
      <c r="E33" s="24" t="s">
        <v>77</v>
      </c>
      <c r="F33" s="1">
        <v>0.25</v>
      </c>
      <c r="G33" s="25"/>
      <c r="H33" s="2"/>
      <c r="J33" s="1"/>
      <c r="K33" s="25"/>
      <c r="L33" s="21"/>
    </row>
    <row r="34" spans="1:12" s="24" customFormat="1" x14ac:dyDescent="0.25">
      <c r="B34" s="15"/>
      <c r="C34" s="25"/>
      <c r="D34" s="2"/>
      <c r="E34" s="24" t="s">
        <v>78</v>
      </c>
      <c r="F34" s="1">
        <v>0.25</v>
      </c>
      <c r="G34" s="25"/>
      <c r="H34" s="2"/>
      <c r="J34" s="1"/>
      <c r="K34" s="25"/>
      <c r="L34" s="21"/>
    </row>
    <row r="35" spans="1:12" s="24" customFormat="1" x14ac:dyDescent="0.25">
      <c r="A35" s="24" t="s">
        <v>79</v>
      </c>
      <c r="B35" s="14">
        <f>SUM(D35,F35,H35,J35)+SUM(D36,F36,H36,J36)</f>
        <v>0.25</v>
      </c>
      <c r="C35" s="25"/>
      <c r="D35" s="2"/>
      <c r="E35" s="24" t="s">
        <v>80</v>
      </c>
      <c r="F35" s="1">
        <v>0.25</v>
      </c>
      <c r="G35" s="25"/>
      <c r="H35" s="2"/>
      <c r="J35" s="1"/>
      <c r="K35" s="25"/>
      <c r="L35" s="21" t="s">
        <v>13</v>
      </c>
    </row>
    <row r="36" spans="1:12" s="24" customFormat="1" x14ac:dyDescent="0.25">
      <c r="B36" s="15"/>
      <c r="C36" s="25"/>
      <c r="D36" s="2"/>
      <c r="E36" s="24" t="s">
        <v>81</v>
      </c>
      <c r="F36" s="1">
        <v>0</v>
      </c>
      <c r="G36" s="25"/>
      <c r="H36" s="2"/>
      <c r="J36" s="1"/>
      <c r="K36" s="25"/>
      <c r="L36" s="21"/>
    </row>
    <row r="37" spans="1:12" s="24" customFormat="1" x14ac:dyDescent="0.25">
      <c r="A37" s="24" t="s">
        <v>82</v>
      </c>
      <c r="B37" s="14">
        <f>SUM(D37,F37,H37,J37)</f>
        <v>1</v>
      </c>
      <c r="C37" s="25"/>
      <c r="D37" s="2"/>
      <c r="E37" s="24" t="s">
        <v>83</v>
      </c>
      <c r="F37" s="1">
        <v>1</v>
      </c>
      <c r="G37" s="25"/>
      <c r="H37" s="2"/>
      <c r="J37" s="1"/>
      <c r="K37" s="25"/>
      <c r="L37" s="21" t="s">
        <v>13</v>
      </c>
    </row>
    <row r="38" spans="1:12" s="24" customFormat="1" x14ac:dyDescent="0.25">
      <c r="A38" s="24" t="s">
        <v>84</v>
      </c>
      <c r="B38" s="14">
        <f>SUM(D38,F38,H38,J38)+SUM(D39,F39,H39,J39)+SUM(D40,F40,H40,J40)</f>
        <v>1</v>
      </c>
      <c r="C38" s="25"/>
      <c r="D38" s="2"/>
      <c r="E38" s="24" t="s">
        <v>34</v>
      </c>
      <c r="F38" s="1">
        <v>0.5</v>
      </c>
      <c r="G38" s="25"/>
      <c r="H38" s="2"/>
      <c r="J38" s="1"/>
      <c r="K38" s="25"/>
      <c r="L38" s="21" t="s">
        <v>13</v>
      </c>
    </row>
    <row r="39" spans="1:12" s="24" customFormat="1" x14ac:dyDescent="0.25">
      <c r="B39" s="15"/>
      <c r="C39" s="25"/>
      <c r="D39" s="2"/>
      <c r="E39" s="24" t="s">
        <v>77</v>
      </c>
      <c r="F39" s="1">
        <v>0.25</v>
      </c>
      <c r="G39" s="25"/>
      <c r="H39" s="2"/>
      <c r="J39" s="1"/>
      <c r="K39" s="25"/>
      <c r="L39" s="21"/>
    </row>
    <row r="40" spans="1:12" s="24" customFormat="1" x14ac:dyDescent="0.25">
      <c r="B40" s="15"/>
      <c r="C40" s="25"/>
      <c r="D40" s="2"/>
      <c r="E40" s="24" t="s">
        <v>78</v>
      </c>
      <c r="F40" s="1">
        <v>0.25</v>
      </c>
      <c r="G40" s="25"/>
      <c r="H40" s="2"/>
      <c r="J40" s="1"/>
      <c r="K40" s="25"/>
      <c r="L40" s="21"/>
    </row>
    <row r="41" spans="1:12" s="24" customFormat="1" x14ac:dyDescent="0.25">
      <c r="A41" s="24" t="s">
        <v>86</v>
      </c>
      <c r="B41" s="14">
        <f>SUM(D41,F41,H41,J41)</f>
        <v>1</v>
      </c>
      <c r="C41" s="25"/>
      <c r="D41" s="2"/>
      <c r="E41" s="24" t="s">
        <v>87</v>
      </c>
      <c r="F41" s="1">
        <v>1</v>
      </c>
      <c r="G41" s="25"/>
      <c r="H41" s="2"/>
      <c r="J41" s="1"/>
      <c r="K41" s="25"/>
      <c r="L41" s="21" t="s">
        <v>13</v>
      </c>
    </row>
    <row r="42" spans="1:12" s="24" customFormat="1" x14ac:dyDescent="0.25">
      <c r="A42" s="24" t="s">
        <v>88</v>
      </c>
      <c r="B42" s="14">
        <f>SUM(D42,F42,H42,J42)</f>
        <v>1</v>
      </c>
      <c r="C42" s="25"/>
      <c r="D42" s="2"/>
      <c r="E42" s="24" t="s">
        <v>83</v>
      </c>
      <c r="F42" s="1">
        <v>1</v>
      </c>
      <c r="G42" s="25"/>
      <c r="H42" s="2"/>
      <c r="J42" s="1"/>
      <c r="K42" s="25"/>
      <c r="L42" s="21" t="s">
        <v>13</v>
      </c>
    </row>
    <row r="43" spans="1:12" s="24" customFormat="1" x14ac:dyDescent="0.25">
      <c r="A43" s="24" t="s">
        <v>89</v>
      </c>
      <c r="B43" s="14">
        <f>SUM(D43,F43,H43,J43)</f>
        <v>1</v>
      </c>
      <c r="C43" s="25"/>
      <c r="D43" s="2"/>
      <c r="E43" s="24" t="s">
        <v>83</v>
      </c>
      <c r="F43" s="1">
        <v>1</v>
      </c>
      <c r="G43" s="25"/>
      <c r="H43" s="2"/>
      <c r="J43" s="1"/>
      <c r="K43" s="25"/>
      <c r="L43" s="21" t="s">
        <v>13</v>
      </c>
    </row>
    <row r="44" spans="1:12" s="24" customFormat="1" x14ac:dyDescent="0.25">
      <c r="A44" s="24" t="s">
        <v>90</v>
      </c>
      <c r="B44" s="14">
        <f>SUM(D44,F44,H44,J44)</f>
        <v>1</v>
      </c>
      <c r="C44" s="25"/>
      <c r="D44" s="2"/>
      <c r="E44" s="24" t="s">
        <v>83</v>
      </c>
      <c r="F44" s="1">
        <v>1</v>
      </c>
      <c r="G44" s="25"/>
      <c r="H44" s="2"/>
      <c r="J44" s="1"/>
      <c r="K44" s="25"/>
      <c r="L44" s="21" t="s">
        <v>13</v>
      </c>
    </row>
    <row r="45" spans="1:12" x14ac:dyDescent="0.25">
      <c r="A45" s="21" t="s">
        <v>112</v>
      </c>
      <c r="B45" s="14">
        <f>_xlfn.SINGLE( SUM(D45, D46,D47, D49, G48))</f>
        <v>1</v>
      </c>
      <c r="C45" s="25" t="s">
        <v>10</v>
      </c>
      <c r="D45" s="26">
        <v>0.68</v>
      </c>
      <c r="L45" s="21" t="s">
        <v>13</v>
      </c>
    </row>
    <row r="46" spans="1:12" x14ac:dyDescent="0.25">
      <c r="B46" s="14">
        <f>SUM(D46,F46,H46,J46)</f>
        <v>0.3</v>
      </c>
      <c r="C46" s="25" t="s">
        <v>59</v>
      </c>
      <c r="D46" s="26">
        <v>0.3</v>
      </c>
    </row>
    <row r="47" spans="1:12" x14ac:dyDescent="0.25">
      <c r="B47" s="14">
        <f>SUM(D47,F47,H47,J47)</f>
        <v>0.01</v>
      </c>
      <c r="C47" s="25" t="s">
        <v>60</v>
      </c>
      <c r="D47" s="26">
        <v>0.01</v>
      </c>
      <c r="L47" s="21" t="s">
        <v>13</v>
      </c>
    </row>
    <row r="48" spans="1:12" x14ac:dyDescent="0.25">
      <c r="B48" s="14">
        <f>SUM(D48,F48,H48,J48)</f>
        <v>0.01</v>
      </c>
      <c r="G48" s="25" t="s">
        <v>61</v>
      </c>
      <c r="H48" s="26">
        <v>0.01</v>
      </c>
    </row>
    <row r="49" spans="2:4" x14ac:dyDescent="0.25">
      <c r="B49" s="14">
        <f t="shared" ref="B49" si="1">SUM(D49,F49,H49,J49)</f>
        <v>0.01</v>
      </c>
      <c r="C49" s="25" t="s">
        <v>113</v>
      </c>
      <c r="D49" s="26">
        <v>0.01</v>
      </c>
    </row>
  </sheetData>
  <mergeCells count="2">
    <mergeCell ref="B5:B7"/>
    <mergeCell ref="A5:A7"/>
  </mergeCells>
  <conditionalFormatting sqref="B14:B17 B1:B5 B9:B12 B19:B104857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3:B1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B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B17 B1:B5 B19:B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127C-EF51-4BD4-A8D5-8C814AAB1253}">
  <dimension ref="A1:L44"/>
  <sheetViews>
    <sheetView workbookViewId="0">
      <pane xSplit="1" topLeftCell="D1" activePane="topRight" state="frozen"/>
      <selection pane="topRight" activeCell="D9" sqref="D9"/>
    </sheetView>
  </sheetViews>
  <sheetFormatPr defaultRowHeight="15" x14ac:dyDescent="0.25"/>
  <cols>
    <col min="1" max="1" width="25" style="21" bestFit="1" customWidth="1"/>
    <col min="2" max="2" width="12.85546875" style="14" bestFit="1" customWidth="1"/>
    <col min="3" max="3" width="34.85546875" style="25" bestFit="1" customWidth="1"/>
    <col min="4" max="4" width="8.28515625" style="26" bestFit="1" customWidth="1"/>
    <col min="5" max="5" width="26.140625" style="21" bestFit="1" customWidth="1"/>
    <col min="6" max="6" width="8.85546875" style="14" bestFit="1" customWidth="1"/>
    <col min="7" max="7" width="31" style="25" bestFit="1" customWidth="1"/>
    <col min="8" max="8" width="8.28515625" style="26" bestFit="1" customWidth="1"/>
    <col min="9" max="9" width="40.85546875" style="24" customWidth="1"/>
    <col min="10" max="10" width="8.28515625" style="27" bestFit="1" customWidth="1"/>
    <col min="11" max="11" width="54" style="25" bestFit="1" customWidth="1"/>
    <col min="12" max="12" width="30.7109375" style="21" customWidth="1"/>
    <col min="13" max="16384" width="9.140625" style="21"/>
  </cols>
  <sheetData>
    <row r="1" spans="1:12" s="16" customFormat="1" x14ac:dyDescent="0.25">
      <c r="A1" s="16" t="s">
        <v>0</v>
      </c>
      <c r="B1" s="17" t="s">
        <v>1</v>
      </c>
      <c r="C1" s="16" t="s">
        <v>2</v>
      </c>
      <c r="D1" s="17" t="s">
        <v>3</v>
      </c>
      <c r="E1" s="16" t="s">
        <v>4</v>
      </c>
      <c r="F1" s="17" t="s">
        <v>3</v>
      </c>
      <c r="G1" s="16" t="s">
        <v>5</v>
      </c>
      <c r="H1" s="17" t="s">
        <v>3</v>
      </c>
      <c r="I1" s="16" t="s">
        <v>6</v>
      </c>
      <c r="J1" s="17" t="s">
        <v>3</v>
      </c>
      <c r="K1" s="16" t="s">
        <v>7</v>
      </c>
      <c r="L1" s="16" t="s">
        <v>8</v>
      </c>
    </row>
    <row r="2" spans="1:12" x14ac:dyDescent="0.25">
      <c r="A2" s="21" t="s">
        <v>9</v>
      </c>
      <c r="B2" s="14">
        <f>SUM(D2,F2,H2,J2)</f>
        <v>1</v>
      </c>
      <c r="C2" s="25" t="s">
        <v>10</v>
      </c>
      <c r="D2" s="26">
        <v>0.1</v>
      </c>
      <c r="G2" s="25" t="s">
        <v>114</v>
      </c>
      <c r="H2" s="26">
        <v>0.75</v>
      </c>
      <c r="I2" s="24" t="s">
        <v>115</v>
      </c>
      <c r="J2" s="27">
        <v>0.15</v>
      </c>
      <c r="K2" s="25" t="s">
        <v>116</v>
      </c>
      <c r="L2" s="21" t="s">
        <v>13</v>
      </c>
    </row>
    <row r="3" spans="1:12" x14ac:dyDescent="0.25">
      <c r="A3" s="52" t="s">
        <v>14</v>
      </c>
      <c r="B3" s="54">
        <f>SUM(D3:D4,F3:F4,H3:H4,J3:J4)</f>
        <v>0.25</v>
      </c>
      <c r="C3" s="25" t="s">
        <v>15</v>
      </c>
      <c r="G3" s="25" t="s">
        <v>16</v>
      </c>
      <c r="I3" s="24" t="s">
        <v>115</v>
      </c>
      <c r="K3" s="25" t="s">
        <v>117</v>
      </c>
      <c r="L3" s="21" t="s">
        <v>13</v>
      </c>
    </row>
    <row r="4" spans="1:12" x14ac:dyDescent="0.25">
      <c r="A4" s="53"/>
      <c r="B4" s="55"/>
      <c r="C4" s="25" t="s">
        <v>65</v>
      </c>
      <c r="I4" s="24" t="s">
        <v>118</v>
      </c>
      <c r="J4" s="27">
        <v>0.25</v>
      </c>
      <c r="L4" s="21" t="s">
        <v>13</v>
      </c>
    </row>
    <row r="5" spans="1:12" x14ac:dyDescent="0.25">
      <c r="A5" s="47" t="s">
        <v>56</v>
      </c>
      <c r="B5" s="50">
        <f>SUM(D5:D6,F5:F6,H5:H6,J5:J6)</f>
        <v>0</v>
      </c>
      <c r="C5" s="25" t="s">
        <v>10</v>
      </c>
      <c r="E5" s="21" t="s">
        <v>105</v>
      </c>
      <c r="G5" s="25" t="s">
        <v>119</v>
      </c>
      <c r="J5" s="1"/>
      <c r="L5" s="21" t="s">
        <v>13</v>
      </c>
    </row>
    <row r="6" spans="1:12" x14ac:dyDescent="0.25">
      <c r="A6" s="48"/>
      <c r="B6" s="51"/>
      <c r="C6" s="25" t="s">
        <v>107</v>
      </c>
      <c r="E6" s="21" t="s">
        <v>108</v>
      </c>
      <c r="G6" s="25" t="s">
        <v>120</v>
      </c>
      <c r="J6" s="1"/>
      <c r="L6" s="21" t="s">
        <v>13</v>
      </c>
    </row>
    <row r="7" spans="1:12" s="22" customFormat="1" x14ac:dyDescent="0.25">
      <c r="A7" s="22" t="s">
        <v>94</v>
      </c>
      <c r="B7" s="28"/>
      <c r="D7" s="28"/>
      <c r="F7" s="28"/>
      <c r="H7" s="28"/>
      <c r="J7" s="28"/>
    </row>
    <row r="8" spans="1:12" x14ac:dyDescent="0.25">
      <c r="A8" s="21" t="s">
        <v>29</v>
      </c>
      <c r="B8" s="14">
        <f>SUM(D8,F8,H8,J8)</f>
        <v>1</v>
      </c>
      <c r="C8" s="25" t="s">
        <v>10</v>
      </c>
      <c r="D8" s="26">
        <v>0.75</v>
      </c>
      <c r="G8" s="25" t="s">
        <v>121</v>
      </c>
      <c r="H8" s="26">
        <v>0.25</v>
      </c>
      <c r="K8" s="25" t="s">
        <v>122</v>
      </c>
      <c r="L8" s="21" t="s">
        <v>13</v>
      </c>
    </row>
    <row r="9" spans="1:12" x14ac:dyDescent="0.25">
      <c r="A9" s="21" t="s">
        <v>32</v>
      </c>
      <c r="B9" s="14">
        <f>SUM(D9,F9,H9,J9)</f>
        <v>0.25</v>
      </c>
      <c r="C9" s="25" t="s">
        <v>95</v>
      </c>
      <c r="G9" s="25" t="s">
        <v>35</v>
      </c>
      <c r="H9" s="26">
        <v>0.25</v>
      </c>
      <c r="K9" s="25" t="s">
        <v>123</v>
      </c>
      <c r="L9" s="21" t="s">
        <v>13</v>
      </c>
    </row>
    <row r="10" spans="1:12" x14ac:dyDescent="0.25">
      <c r="A10" s="21" t="s">
        <v>40</v>
      </c>
      <c r="B10" s="14">
        <f>SUM(D10,F10,H10,J10)</f>
        <v>1</v>
      </c>
      <c r="C10" s="25" t="s">
        <v>10</v>
      </c>
      <c r="D10" s="26">
        <v>1</v>
      </c>
      <c r="G10" s="25" t="s">
        <v>41</v>
      </c>
      <c r="L10" s="21" t="s">
        <v>13</v>
      </c>
    </row>
    <row r="11" spans="1:12" x14ac:dyDescent="0.25">
      <c r="A11" s="52" t="s">
        <v>42</v>
      </c>
      <c r="B11" s="54">
        <f>SUM(D11:D12,F11:F12,H11:H12,J11:J12)</f>
        <v>0</v>
      </c>
      <c r="C11" s="25" t="s">
        <v>65</v>
      </c>
      <c r="G11" s="25" t="s">
        <v>44</v>
      </c>
      <c r="L11" s="21" t="s">
        <v>13</v>
      </c>
    </row>
    <row r="12" spans="1:12" x14ac:dyDescent="0.25">
      <c r="A12" s="53"/>
      <c r="B12" s="55"/>
      <c r="C12" s="25" t="s">
        <v>63</v>
      </c>
      <c r="L12" s="21" t="s">
        <v>13</v>
      </c>
    </row>
    <row r="13" spans="1:12" x14ac:dyDescent="0.25">
      <c r="A13" s="21" t="s">
        <v>46</v>
      </c>
      <c r="B13" s="14">
        <f>SUM(D13,F13,H13,J13)</f>
        <v>0</v>
      </c>
      <c r="C13" s="25" t="s">
        <v>34</v>
      </c>
      <c r="E13" s="21" t="s">
        <v>96</v>
      </c>
      <c r="G13" s="25" t="s">
        <v>97</v>
      </c>
      <c r="L13" s="21" t="s">
        <v>13</v>
      </c>
    </row>
    <row r="14" spans="1:12" x14ac:dyDescent="0.25">
      <c r="A14" s="47" t="s">
        <v>58</v>
      </c>
      <c r="B14" s="50">
        <f>SUM(D14:D16,F14:F16,H14:H16,J14:J16)</f>
        <v>1</v>
      </c>
      <c r="C14" s="25" t="s">
        <v>10</v>
      </c>
      <c r="D14" s="26">
        <v>0.02</v>
      </c>
      <c r="G14" s="25" t="s">
        <v>61</v>
      </c>
      <c r="H14" s="26">
        <v>0.42</v>
      </c>
      <c r="I14" s="24" t="s">
        <v>124</v>
      </c>
      <c r="J14" s="27">
        <v>0.3</v>
      </c>
      <c r="K14" s="25" t="s">
        <v>125</v>
      </c>
      <c r="L14" s="21" t="s">
        <v>13</v>
      </c>
    </row>
    <row r="15" spans="1:12" x14ac:dyDescent="0.25">
      <c r="A15" s="48"/>
      <c r="B15" s="51"/>
      <c r="C15" s="25" t="s">
        <v>126</v>
      </c>
      <c r="D15" s="26">
        <v>0.25</v>
      </c>
    </row>
    <row r="16" spans="1:12" x14ac:dyDescent="0.25">
      <c r="A16" s="48"/>
      <c r="B16" s="51"/>
      <c r="C16" s="25" t="s">
        <v>60</v>
      </c>
      <c r="D16" s="26">
        <v>0.01</v>
      </c>
    </row>
    <row r="17" spans="1:12" x14ac:dyDescent="0.25">
      <c r="A17" s="30"/>
      <c r="B17" s="31"/>
    </row>
    <row r="18" spans="1:12" s="22" customFormat="1" x14ac:dyDescent="0.25">
      <c r="A18" s="22" t="s">
        <v>98</v>
      </c>
      <c r="B18" s="28"/>
      <c r="D18" s="28"/>
      <c r="F18" s="28"/>
      <c r="H18" s="28"/>
      <c r="J18" s="28"/>
    </row>
    <row r="19" spans="1:12" x14ac:dyDescent="0.25">
      <c r="A19" s="21" t="s">
        <v>62</v>
      </c>
      <c r="B19" s="14">
        <f>SUM(D19,F19,H19,J19)</f>
        <v>1</v>
      </c>
      <c r="E19" s="21" t="s">
        <v>127</v>
      </c>
      <c r="F19" s="14">
        <v>0.8</v>
      </c>
      <c r="G19" s="25" t="s">
        <v>128</v>
      </c>
      <c r="H19" s="26">
        <v>0.2</v>
      </c>
      <c r="L19" s="21" t="s">
        <v>13</v>
      </c>
    </row>
    <row r="20" spans="1:12" x14ac:dyDescent="0.25">
      <c r="A20" s="21" t="s">
        <v>66</v>
      </c>
      <c r="B20" s="14">
        <f t="shared" ref="B20:B27" si="0">SUM(D20,F20,H20,J20)</f>
        <v>1</v>
      </c>
      <c r="C20" s="25" t="s">
        <v>63</v>
      </c>
      <c r="D20" s="26">
        <v>0.2</v>
      </c>
      <c r="G20" s="25" t="s">
        <v>129</v>
      </c>
      <c r="H20" s="26">
        <v>0.55000000000000004</v>
      </c>
      <c r="I20" s="24" t="s">
        <v>130</v>
      </c>
      <c r="J20" s="27">
        <v>0.25</v>
      </c>
      <c r="K20" s="25" t="s">
        <v>116</v>
      </c>
      <c r="L20" s="21" t="s">
        <v>13</v>
      </c>
    </row>
    <row r="21" spans="1:12" x14ac:dyDescent="0.25">
      <c r="A21" s="21" t="s">
        <v>67</v>
      </c>
      <c r="B21" s="14">
        <f t="shared" si="0"/>
        <v>1</v>
      </c>
      <c r="C21" s="25" t="s">
        <v>63</v>
      </c>
      <c r="D21" s="26">
        <v>0.2</v>
      </c>
      <c r="E21" s="24"/>
      <c r="F21" s="27"/>
      <c r="G21" s="25" t="s">
        <v>131</v>
      </c>
      <c r="H21" s="26">
        <v>0.5</v>
      </c>
      <c r="I21" s="24" t="s">
        <v>132</v>
      </c>
      <c r="J21" s="27">
        <v>0.3</v>
      </c>
      <c r="K21" s="25" t="s">
        <v>117</v>
      </c>
      <c r="L21" s="21" t="s">
        <v>13</v>
      </c>
    </row>
    <row r="22" spans="1:12" x14ac:dyDescent="0.25">
      <c r="A22" s="21" t="s">
        <v>99</v>
      </c>
      <c r="B22" s="14">
        <f t="shared" si="0"/>
        <v>1</v>
      </c>
      <c r="E22" s="24"/>
      <c r="F22" s="27"/>
      <c r="G22" s="25" t="s">
        <v>133</v>
      </c>
      <c r="H22" s="26">
        <v>0.75</v>
      </c>
      <c r="I22" s="24" t="s">
        <v>130</v>
      </c>
      <c r="J22" s="27">
        <v>0.25</v>
      </c>
      <c r="K22" s="25" t="s">
        <v>134</v>
      </c>
      <c r="L22" s="21" t="s">
        <v>13</v>
      </c>
    </row>
    <row r="23" spans="1:12" x14ac:dyDescent="0.25">
      <c r="A23" s="21" t="s">
        <v>70</v>
      </c>
      <c r="B23" s="14">
        <f t="shared" si="0"/>
        <v>1</v>
      </c>
      <c r="C23" s="25" t="s">
        <v>10</v>
      </c>
      <c r="D23" s="26">
        <v>1</v>
      </c>
      <c r="E23" s="24"/>
      <c r="F23" s="27"/>
      <c r="L23" s="21" t="s">
        <v>13</v>
      </c>
    </row>
    <row r="24" spans="1:12" x14ac:dyDescent="0.25">
      <c r="A24" s="21" t="s">
        <v>135</v>
      </c>
      <c r="B24" s="14">
        <f t="shared" si="0"/>
        <v>1</v>
      </c>
      <c r="E24" s="24"/>
      <c r="F24" s="27"/>
      <c r="G24" s="25" t="s">
        <v>136</v>
      </c>
      <c r="H24" s="26">
        <v>0.75</v>
      </c>
      <c r="I24" s="24" t="s">
        <v>124</v>
      </c>
      <c r="J24" s="27">
        <v>0.25</v>
      </c>
      <c r="L24" s="21" t="s">
        <v>13</v>
      </c>
    </row>
    <row r="25" spans="1:12" x14ac:dyDescent="0.25">
      <c r="A25" s="21" t="s">
        <v>103</v>
      </c>
      <c r="B25" s="14">
        <f t="shared" si="0"/>
        <v>1</v>
      </c>
      <c r="E25" s="24" t="s">
        <v>137</v>
      </c>
      <c r="F25" s="27">
        <v>1</v>
      </c>
      <c r="L25" s="21" t="s">
        <v>13</v>
      </c>
    </row>
    <row r="26" spans="1:12" x14ac:dyDescent="0.25">
      <c r="A26" s="21" t="s">
        <v>52</v>
      </c>
      <c r="B26" s="14">
        <f>SUM(D26,F26,H26,J26)</f>
        <v>1</v>
      </c>
      <c r="C26" s="25" t="s">
        <v>10</v>
      </c>
      <c r="D26" s="26">
        <v>1</v>
      </c>
      <c r="G26" s="25" t="s">
        <v>53</v>
      </c>
      <c r="L26" s="21" t="s">
        <v>13</v>
      </c>
    </row>
    <row r="27" spans="1:12" x14ac:dyDescent="0.25">
      <c r="A27" s="21" t="s">
        <v>71</v>
      </c>
      <c r="B27" s="14">
        <f t="shared" si="0"/>
        <v>0</v>
      </c>
      <c r="E27" s="24"/>
      <c r="F27" s="27"/>
      <c r="L27" s="21" t="s">
        <v>13</v>
      </c>
    </row>
    <row r="28" spans="1:12" s="22" customFormat="1" x14ac:dyDescent="0.25">
      <c r="A28" s="22" t="s">
        <v>26</v>
      </c>
      <c r="B28" s="28"/>
      <c r="D28" s="28"/>
      <c r="F28" s="28"/>
      <c r="H28" s="28"/>
      <c r="J28" s="28"/>
    </row>
    <row r="29" spans="1:12" x14ac:dyDescent="0.25">
      <c r="A29" s="21" t="s">
        <v>23</v>
      </c>
      <c r="B29" s="14">
        <f>SUM(D29,F29,H29,J29)</f>
        <v>0</v>
      </c>
      <c r="C29" s="25" t="s">
        <v>25</v>
      </c>
      <c r="E29" s="21" t="s">
        <v>111</v>
      </c>
      <c r="G29" s="25" t="s">
        <v>26</v>
      </c>
      <c r="L29" s="21" t="s">
        <v>13</v>
      </c>
    </row>
    <row r="30" spans="1:12" x14ac:dyDescent="0.25">
      <c r="A30" s="21" t="s">
        <v>27</v>
      </c>
      <c r="B30" s="14">
        <f>SUM(D30,F30,H30,J30)</f>
        <v>1</v>
      </c>
      <c r="I30" s="24" t="s">
        <v>138</v>
      </c>
      <c r="J30" s="1">
        <v>1</v>
      </c>
      <c r="L30" s="21" t="s">
        <v>13</v>
      </c>
    </row>
    <row r="31" spans="1:12" s="23" customFormat="1" x14ac:dyDescent="0.25">
      <c r="A31" s="23" t="s">
        <v>104</v>
      </c>
      <c r="B31" s="15"/>
      <c r="D31" s="3"/>
      <c r="F31" s="3"/>
      <c r="K31" s="25"/>
      <c r="L31" s="23" t="s">
        <v>13</v>
      </c>
    </row>
    <row r="32" spans="1:12" s="24" customFormat="1" x14ac:dyDescent="0.25">
      <c r="A32" s="56" t="s">
        <v>76</v>
      </c>
      <c r="B32" s="50">
        <f>SUM(D32:D34,F32:F34,H32:H34,J32:J34)</f>
        <v>1</v>
      </c>
      <c r="C32" s="25"/>
      <c r="D32" s="2"/>
      <c r="E32" s="24" t="s">
        <v>34</v>
      </c>
      <c r="F32" s="1">
        <v>0.5</v>
      </c>
      <c r="G32" s="25"/>
      <c r="H32" s="2"/>
      <c r="J32" s="1"/>
      <c r="K32" s="25"/>
      <c r="L32" s="21" t="s">
        <v>13</v>
      </c>
    </row>
    <row r="33" spans="1:12" s="24" customFormat="1" x14ac:dyDescent="0.25">
      <c r="A33" s="57"/>
      <c r="B33" s="51"/>
      <c r="C33" s="25"/>
      <c r="D33" s="2"/>
      <c r="E33" s="24" t="s">
        <v>77</v>
      </c>
      <c r="F33" s="1">
        <v>0.25</v>
      </c>
      <c r="G33" s="25"/>
      <c r="H33" s="2"/>
      <c r="J33" s="1"/>
      <c r="K33" s="25"/>
      <c r="L33" s="21" t="s">
        <v>13</v>
      </c>
    </row>
    <row r="34" spans="1:12" s="24" customFormat="1" x14ac:dyDescent="0.25">
      <c r="A34" s="58"/>
      <c r="B34" s="59"/>
      <c r="C34" s="25"/>
      <c r="D34" s="2"/>
      <c r="E34" s="24" t="s">
        <v>78</v>
      </c>
      <c r="F34" s="1">
        <v>0.25</v>
      </c>
      <c r="G34" s="25"/>
      <c r="H34" s="2"/>
      <c r="J34" s="1"/>
      <c r="K34" s="25"/>
      <c r="L34" s="21" t="s">
        <v>13</v>
      </c>
    </row>
    <row r="35" spans="1:12" s="24" customFormat="1" x14ac:dyDescent="0.25">
      <c r="A35" s="56" t="s">
        <v>79</v>
      </c>
      <c r="B35" s="54">
        <f>SUM(D35:D36,F35:F36,H35:H36,J35:J36)</f>
        <v>0.25</v>
      </c>
      <c r="C35" s="25"/>
      <c r="D35" s="2"/>
      <c r="E35" s="24" t="s">
        <v>80</v>
      </c>
      <c r="F35" s="1">
        <v>0.25</v>
      </c>
      <c r="G35" s="25"/>
      <c r="H35" s="2"/>
      <c r="J35" s="1"/>
      <c r="K35" s="25"/>
      <c r="L35" s="21" t="s">
        <v>13</v>
      </c>
    </row>
    <row r="36" spans="1:12" s="24" customFormat="1" x14ac:dyDescent="0.25">
      <c r="A36" s="58"/>
      <c r="B36" s="55"/>
      <c r="C36" s="25"/>
      <c r="D36" s="2"/>
      <c r="E36" s="24" t="s">
        <v>81</v>
      </c>
      <c r="F36" s="1">
        <v>0</v>
      </c>
      <c r="G36" s="25"/>
      <c r="H36" s="2"/>
      <c r="J36" s="1"/>
      <c r="K36" s="25"/>
      <c r="L36" s="21" t="s">
        <v>13</v>
      </c>
    </row>
    <row r="37" spans="1:12" s="24" customFormat="1" x14ac:dyDescent="0.25">
      <c r="A37" s="24" t="s">
        <v>82</v>
      </c>
      <c r="B37" s="14">
        <f>SUM(D37,F37,H37,J37)</f>
        <v>1</v>
      </c>
      <c r="C37" s="25" t="s">
        <v>63</v>
      </c>
      <c r="D37" s="2">
        <v>0.2</v>
      </c>
      <c r="E37" s="24" t="s">
        <v>83</v>
      </c>
      <c r="F37" s="1">
        <v>0.55000000000000004</v>
      </c>
      <c r="G37" s="25"/>
      <c r="H37" s="2"/>
      <c r="I37" s="24" t="s">
        <v>139</v>
      </c>
      <c r="J37" s="1">
        <v>0.25</v>
      </c>
      <c r="K37" s="25" t="s">
        <v>140</v>
      </c>
      <c r="L37" s="21" t="s">
        <v>13</v>
      </c>
    </row>
    <row r="38" spans="1:12" s="24" customFormat="1" x14ac:dyDescent="0.25">
      <c r="A38" s="56" t="s">
        <v>84</v>
      </c>
      <c r="B38" s="50">
        <f>SUM(D38:D40,F38:F40,H38:H40,J38:J40)</f>
        <v>1</v>
      </c>
      <c r="C38" s="25"/>
      <c r="D38" s="2"/>
      <c r="E38" s="24" t="s">
        <v>34</v>
      </c>
      <c r="F38" s="1">
        <v>0.5</v>
      </c>
      <c r="G38" s="25"/>
      <c r="H38" s="2"/>
      <c r="J38" s="1"/>
      <c r="K38" s="25" t="s">
        <v>117</v>
      </c>
      <c r="L38" s="21" t="s">
        <v>13</v>
      </c>
    </row>
    <row r="39" spans="1:12" s="24" customFormat="1" x14ac:dyDescent="0.25">
      <c r="A39" s="57"/>
      <c r="B39" s="51"/>
      <c r="C39" s="25"/>
      <c r="D39" s="2"/>
      <c r="E39" s="24" t="s">
        <v>77</v>
      </c>
      <c r="F39" s="1">
        <v>0.25</v>
      </c>
      <c r="G39" s="25"/>
      <c r="H39" s="2"/>
      <c r="J39" s="1"/>
      <c r="K39" s="25"/>
      <c r="L39" s="21" t="s">
        <v>13</v>
      </c>
    </row>
    <row r="40" spans="1:12" s="24" customFormat="1" x14ac:dyDescent="0.25">
      <c r="A40" s="58"/>
      <c r="B40" s="59"/>
      <c r="C40" s="25"/>
      <c r="D40" s="2"/>
      <c r="E40" s="24" t="s">
        <v>78</v>
      </c>
      <c r="F40" s="1">
        <v>0.25</v>
      </c>
      <c r="G40" s="25"/>
      <c r="H40" s="2"/>
      <c r="J40" s="1"/>
      <c r="K40" s="25"/>
      <c r="L40" s="21" t="s">
        <v>13</v>
      </c>
    </row>
    <row r="41" spans="1:12" s="24" customFormat="1" x14ac:dyDescent="0.25">
      <c r="A41" s="24" t="s">
        <v>86</v>
      </c>
      <c r="B41" s="14">
        <f>SUM(D41,F41,H41,J41)</f>
        <v>1</v>
      </c>
      <c r="C41" s="25"/>
      <c r="D41" s="2"/>
      <c r="E41" s="24" t="s">
        <v>87</v>
      </c>
      <c r="F41" s="1">
        <v>1</v>
      </c>
      <c r="G41" s="25"/>
      <c r="H41" s="2"/>
      <c r="J41" s="1"/>
      <c r="K41" s="25"/>
      <c r="L41" s="21" t="s">
        <v>13</v>
      </c>
    </row>
    <row r="42" spans="1:12" s="24" customFormat="1" x14ac:dyDescent="0.25">
      <c r="A42" s="24" t="s">
        <v>88</v>
      </c>
      <c r="B42" s="14">
        <f>SUM(D42,F42,H42,J42)</f>
        <v>1</v>
      </c>
      <c r="C42" s="25"/>
      <c r="D42" s="2"/>
      <c r="E42" s="24" t="s">
        <v>83</v>
      </c>
      <c r="F42" s="1">
        <v>1</v>
      </c>
      <c r="G42" s="25"/>
      <c r="H42" s="2"/>
      <c r="J42" s="1"/>
      <c r="K42" s="25"/>
      <c r="L42" s="21" t="s">
        <v>13</v>
      </c>
    </row>
    <row r="43" spans="1:12" s="24" customFormat="1" x14ac:dyDescent="0.25">
      <c r="A43" s="24" t="s">
        <v>89</v>
      </c>
      <c r="B43" s="14">
        <f>SUM(D43,F43,H43,J43)</f>
        <v>1</v>
      </c>
      <c r="C43" s="25"/>
      <c r="D43" s="2"/>
      <c r="E43" s="24" t="s">
        <v>83</v>
      </c>
      <c r="F43" s="1">
        <v>1</v>
      </c>
      <c r="G43" s="25"/>
      <c r="H43" s="2"/>
      <c r="J43" s="1"/>
      <c r="K43" s="25"/>
      <c r="L43" s="21" t="s">
        <v>13</v>
      </c>
    </row>
    <row r="44" spans="1:12" s="24" customFormat="1" x14ac:dyDescent="0.25">
      <c r="A44" s="24" t="s">
        <v>90</v>
      </c>
      <c r="B44" s="14">
        <f>SUM(D44,F44,H44,J44)</f>
        <v>1</v>
      </c>
      <c r="C44" s="25"/>
      <c r="D44" s="2"/>
      <c r="E44" s="24" t="s">
        <v>83</v>
      </c>
      <c r="F44" s="1">
        <v>1</v>
      </c>
      <c r="G44" s="25"/>
      <c r="H44" s="2"/>
      <c r="J44" s="1"/>
      <c r="K44" s="25"/>
      <c r="L44" s="21" t="s">
        <v>13</v>
      </c>
    </row>
  </sheetData>
  <mergeCells count="14">
    <mergeCell ref="A38:A40"/>
    <mergeCell ref="B38:B40"/>
    <mergeCell ref="A14:A16"/>
    <mergeCell ref="B14:B16"/>
    <mergeCell ref="A32:A34"/>
    <mergeCell ref="B32:B34"/>
    <mergeCell ref="A35:A36"/>
    <mergeCell ref="B35:B36"/>
    <mergeCell ref="A5:A6"/>
    <mergeCell ref="B5:B6"/>
    <mergeCell ref="A3:A4"/>
    <mergeCell ref="B3:B4"/>
    <mergeCell ref="A11:A12"/>
    <mergeCell ref="B11:B12"/>
  </mergeCells>
  <conditionalFormatting sqref="B19:B25 B13 B1:B3 B27:B31 B5 B37 B41:B1048576 B8:B10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B1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B25 B1:B3 B27:B31 B5 B13 B37 B41:B1048576 B8:B10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B16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0EA1-0DED-428E-B1A2-FBC6FB637C5B}">
  <dimension ref="A1:G15"/>
  <sheetViews>
    <sheetView tabSelected="1" workbookViewId="0">
      <selection activeCell="G6" sqref="G6"/>
    </sheetView>
  </sheetViews>
  <sheetFormatPr defaultRowHeight="15" x14ac:dyDescent="0.25"/>
  <cols>
    <col min="1" max="1" width="36.140625" customWidth="1"/>
    <col min="2" max="2" width="36.7109375" bestFit="1" customWidth="1"/>
    <col min="5" max="5" width="16.42578125" bestFit="1" customWidth="1"/>
    <col min="6" max="6" width="15.42578125" customWidth="1"/>
    <col min="7" max="7" width="34.140625" style="36" customWidth="1"/>
  </cols>
  <sheetData>
    <row r="1" spans="1:7" s="32" customFormat="1" ht="30" customHeight="1" x14ac:dyDescent="0.35">
      <c r="A1" s="40" t="s">
        <v>141</v>
      </c>
      <c r="B1" s="33" t="s">
        <v>142</v>
      </c>
      <c r="C1" s="33">
        <v>22</v>
      </c>
      <c r="D1" s="32" t="s">
        <v>143</v>
      </c>
      <c r="E1" s="32" t="s">
        <v>144</v>
      </c>
      <c r="F1" s="32" t="s">
        <v>145</v>
      </c>
      <c r="G1" s="38" t="s">
        <v>146</v>
      </c>
    </row>
    <row r="2" spans="1:7" x14ac:dyDescent="0.25">
      <c r="A2" s="21" t="s">
        <v>9</v>
      </c>
      <c r="B2" s="25" t="s">
        <v>114</v>
      </c>
      <c r="C2" s="26">
        <v>0.75</v>
      </c>
      <c r="D2">
        <v>10</v>
      </c>
      <c r="E2">
        <f>$C$1-D2</f>
        <v>12</v>
      </c>
      <c r="F2" s="34">
        <f>C2*E2</f>
        <v>9</v>
      </c>
      <c r="G2" s="42" t="s">
        <v>147</v>
      </c>
    </row>
    <row r="3" spans="1:7" x14ac:dyDescent="0.25">
      <c r="A3" s="22" t="s">
        <v>94</v>
      </c>
      <c r="B3" s="22"/>
      <c r="C3" s="28"/>
      <c r="F3" s="34"/>
    </row>
    <row r="4" spans="1:7" ht="30" x14ac:dyDescent="0.25">
      <c r="A4" s="21" t="s">
        <v>29</v>
      </c>
      <c r="B4" s="25" t="s">
        <v>121</v>
      </c>
      <c r="C4" s="26">
        <v>0.25</v>
      </c>
      <c r="D4">
        <v>4</v>
      </c>
      <c r="E4">
        <f>$C$1-D4</f>
        <v>18</v>
      </c>
      <c r="F4" s="34">
        <f>C4*E4</f>
        <v>4.5</v>
      </c>
      <c r="G4" s="42" t="s">
        <v>148</v>
      </c>
    </row>
    <row r="5" spans="1:7" ht="30" x14ac:dyDescent="0.25">
      <c r="A5" s="21" t="s">
        <v>32</v>
      </c>
      <c r="B5" s="25" t="s">
        <v>35</v>
      </c>
      <c r="C5" s="26">
        <v>0.25</v>
      </c>
      <c r="D5">
        <v>8</v>
      </c>
      <c r="E5">
        <f>$C$1-D5</f>
        <v>14</v>
      </c>
      <c r="F5" s="34">
        <f>C5*E5</f>
        <v>3.5</v>
      </c>
      <c r="G5" s="39" t="s">
        <v>149</v>
      </c>
    </row>
    <row r="6" spans="1:7" ht="60" x14ac:dyDescent="0.25">
      <c r="A6" s="29" t="s">
        <v>58</v>
      </c>
      <c r="B6" s="25" t="s">
        <v>61</v>
      </c>
      <c r="C6" s="26">
        <v>0.42</v>
      </c>
      <c r="D6">
        <v>5</v>
      </c>
      <c r="E6">
        <f>$C$1-D6</f>
        <v>17</v>
      </c>
      <c r="F6" s="34">
        <f>C6*E6</f>
        <v>7.14</v>
      </c>
      <c r="G6" s="43" t="s">
        <v>153</v>
      </c>
    </row>
    <row r="7" spans="1:7" x14ac:dyDescent="0.25">
      <c r="A7" s="22" t="s">
        <v>98</v>
      </c>
      <c r="B7" s="22"/>
      <c r="C7" s="28"/>
      <c r="F7" s="34"/>
    </row>
    <row r="8" spans="1:7" x14ac:dyDescent="0.25">
      <c r="A8" s="21" t="s">
        <v>62</v>
      </c>
      <c r="B8" s="25" t="s">
        <v>128</v>
      </c>
      <c r="C8" s="26">
        <v>0.2</v>
      </c>
      <c r="D8">
        <v>1</v>
      </c>
      <c r="E8">
        <f>$C$1-D8</f>
        <v>21</v>
      </c>
      <c r="F8" s="34">
        <f>C8*E8</f>
        <v>4.2</v>
      </c>
      <c r="G8" s="60" t="s">
        <v>152</v>
      </c>
    </row>
    <row r="9" spans="1:7" ht="30" customHeight="1" x14ac:dyDescent="0.25">
      <c r="A9" s="21" t="s">
        <v>66</v>
      </c>
      <c r="B9" s="25" t="s">
        <v>129</v>
      </c>
      <c r="C9" s="26">
        <v>0.55000000000000004</v>
      </c>
      <c r="D9">
        <v>10</v>
      </c>
      <c r="E9">
        <f>$C$1-D9</f>
        <v>12</v>
      </c>
      <c r="F9" s="34">
        <f>C9*E9</f>
        <v>6.6000000000000005</v>
      </c>
      <c r="G9" s="60"/>
    </row>
    <row r="10" spans="1:7" x14ac:dyDescent="0.25">
      <c r="A10" s="21" t="s">
        <v>67</v>
      </c>
      <c r="B10" s="25" t="s">
        <v>131</v>
      </c>
      <c r="C10" s="26">
        <v>0.5</v>
      </c>
      <c r="D10">
        <v>5</v>
      </c>
      <c r="E10">
        <f>$C$1-D10</f>
        <v>17</v>
      </c>
      <c r="F10" s="34">
        <f>C10*E10</f>
        <v>8.5</v>
      </c>
      <c r="G10" s="60"/>
    </row>
    <row r="11" spans="1:7" x14ac:dyDescent="0.25">
      <c r="A11" s="21" t="s">
        <v>99</v>
      </c>
      <c r="B11" s="25" t="s">
        <v>133</v>
      </c>
      <c r="C11" s="26">
        <v>0.75</v>
      </c>
      <c r="D11">
        <v>6</v>
      </c>
      <c r="E11">
        <f>$C$1-D11</f>
        <v>16</v>
      </c>
      <c r="F11" s="34">
        <f>C11*E11</f>
        <v>12</v>
      </c>
      <c r="G11" s="60"/>
    </row>
    <row r="12" spans="1:7" ht="24" customHeight="1" x14ac:dyDescent="0.25">
      <c r="A12" s="21" t="s">
        <v>135</v>
      </c>
      <c r="B12" s="25" t="s">
        <v>136</v>
      </c>
      <c r="C12" s="26">
        <v>0.75</v>
      </c>
      <c r="D12">
        <v>1</v>
      </c>
      <c r="E12">
        <f>$C$1-D12</f>
        <v>21</v>
      </c>
      <c r="F12" s="34">
        <f>C12*E12</f>
        <v>15.75</v>
      </c>
      <c r="G12" s="60"/>
    </row>
    <row r="14" spans="1:7" x14ac:dyDescent="0.25">
      <c r="E14" s="41" t="s">
        <v>150</v>
      </c>
      <c r="F14" s="34">
        <f>SUM(F2:F13)</f>
        <v>71.19</v>
      </c>
      <c r="G14" s="37" t="s">
        <v>151</v>
      </c>
    </row>
    <row r="15" spans="1:7" x14ac:dyDescent="0.25">
      <c r="F15" s="35"/>
    </row>
  </sheetData>
  <mergeCells count="1">
    <mergeCell ref="G8:G12"/>
  </mergeCells>
  <conditionalFormatting sqref="F2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2E22D8D282684EA20521D036405A29" ma:contentTypeVersion="2" ma:contentTypeDescription="Create a new document." ma:contentTypeScope="" ma:versionID="a53e1f8f5300307ca231ec018af566a5">
  <xsd:schema xmlns:xsd="http://www.w3.org/2001/XMLSchema" xmlns:xs="http://www.w3.org/2001/XMLSchema" xmlns:p="http://schemas.microsoft.com/office/2006/metadata/properties" xmlns:ns2="4aaf3e64-2989-477b-bbc1-40893acf2342" targetNamespace="http://schemas.microsoft.com/office/2006/metadata/properties" ma:root="true" ma:fieldsID="1fef276d286ad069923b0616ad73c5d8" ns2:_="">
    <xsd:import namespace="4aaf3e64-2989-477b-bbc1-40893acf23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f3e64-2989-477b-bbc1-40893acf2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6ED875-E94A-4C26-B9C0-E25126F7DC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48957F-FBCB-4832-A023-2B42B98EA4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33A6A5-9305-4D23-935C-69632E078A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f3e64-2989-477b-bbc1-40893acf23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Sep2019</vt:lpstr>
      <vt:lpstr>Oct2019</vt:lpstr>
      <vt:lpstr>Nov2019</vt:lpstr>
      <vt:lpstr>Dec2019</vt:lpstr>
      <vt:lpstr>Capabilities scratchpad</vt:lpstr>
    </vt:vector>
  </TitlesOfParts>
  <Manager/>
  <Company>Unisys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Unisys</dc:creator>
  <cp:keywords/>
  <dc:description/>
  <cp:lastModifiedBy>Ferry, Matthew G</cp:lastModifiedBy>
  <cp:revision/>
  <dcterms:created xsi:type="dcterms:W3CDTF">2019-09-24T18:23:55Z</dcterms:created>
  <dcterms:modified xsi:type="dcterms:W3CDTF">2019-12-18T00:26:07Z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0x0101003D2E22D8D282684EA20521D036405A29</vt:lpwstr>
  </property>
</Properties>
</file>