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wn\Desktop\Data\"/>
    </mc:Choice>
  </mc:AlternateContent>
  <xr:revisionPtr revIDLastSave="0" documentId="13_ncr:1_{03F26771-5B1C-4381-BB4D-259458FDCC3C}" xr6:coauthVersionLast="47" xr6:coauthVersionMax="47" xr10:uidLastSave="{00000000-0000-0000-0000-000000000000}"/>
  <bookViews>
    <workbookView xWindow="-28920" yWindow="-120" windowWidth="29040" windowHeight="15720" xr2:uid="{8FF62ED8-A67E-423F-8325-F23DB684777C}"/>
  </bookViews>
  <sheets>
    <sheet name="Dashboard" sheetId="14" r:id="rId1"/>
    <sheet name="Products" sheetId="8" r:id="rId2"/>
    <sheet name="Line downtime" sheetId="9" r:id="rId3"/>
    <sheet name="Downtime factors" sheetId="12" r:id="rId4"/>
    <sheet name="Line productivity" sheetId="13" r:id="rId5"/>
  </sheets>
  <definedNames>
    <definedName name="_xlnm._FilterDatabase" localSheetId="3" hidden="1">'Downtime factors'!$A$1:$E$13</definedName>
    <definedName name="_xlnm._FilterDatabase" localSheetId="4" hidden="1">'Line productivity'!$A$1:$F$39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4" l="1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3" i="13"/>
  <c r="H4" i="13"/>
  <c r="H5" i="13"/>
  <c r="H6" i="13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3" i="9"/>
  <c r="C21" i="14" a="1"/>
  <c r="C21" i="14" s="1"/>
  <c r="C24" i="14" s="1"/>
  <c r="D5" i="12"/>
  <c r="D10" i="12"/>
  <c r="D4" i="12"/>
  <c r="D8" i="12"/>
  <c r="D2" i="12"/>
  <c r="D3" i="12"/>
  <c r="D6" i="12"/>
  <c r="D12" i="12"/>
  <c r="D9" i="12"/>
  <c r="D11" i="12"/>
  <c r="D7" i="12"/>
  <c r="D13" i="12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2" i="13"/>
  <c r="G26" i="14" l="1"/>
  <c r="F26" i="14"/>
  <c r="E26" i="14"/>
  <c r="D26" i="14"/>
  <c r="G25" i="14"/>
  <c r="F25" i="14"/>
  <c r="E25" i="14"/>
  <c r="D25" i="14"/>
  <c r="G24" i="14"/>
  <c r="F24" i="14"/>
  <c r="E24" i="14"/>
  <c r="D24" i="14"/>
  <c r="G23" i="14"/>
  <c r="C26" i="14"/>
  <c r="C25" i="14"/>
  <c r="E23" i="14"/>
  <c r="F23" i="14"/>
  <c r="D23" i="14"/>
  <c r="E4" i="12"/>
  <c r="E2" i="12"/>
  <c r="E3" i="12"/>
  <c r="E13" i="12"/>
  <c r="E12" i="12"/>
  <c r="E11" i="12"/>
  <c r="E10" i="12"/>
  <c r="E9" i="12"/>
  <c r="E8" i="12"/>
  <c r="E7" i="12"/>
  <c r="E6" i="12"/>
  <c r="E5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<sst xmlns="http://schemas.openxmlformats.org/spreadsheetml/2006/main" count="150" uniqueCount="52">
  <si>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</si>
  <si>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</si>
  <si>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</si>
  <si>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</si>
  <si>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</si>
  <si>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</si>
  <si>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</si>
  <si>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</si>
  <si>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</si>
  <si>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</si>
  <si>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</si>
  <si>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</si>
  <si>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</si>
  <si>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</si>
  <si>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</si>
  <si>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</si>
  <si>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</si>
  <si>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</si>
  <si>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</si>
  <si>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</si>
  <si>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</si>
  <si>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</si>
  <si>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</si>
  <si>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</si>
  <si>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</si>
  <si>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</si>
  <si>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</si>
  <si>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</si>
  <si>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</si>
  <si>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</si>
  <si>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</si>
  <si>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</si>
  <si>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</si>
  <si>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</si>
  <si>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</si>
  <si>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</si>
  <si>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</si>
  <si>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</si>
  <si>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</si>
  <si>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</si>
  <si>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</si>
  <si>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</si>
  <si>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</si>
  <si>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</si>
  <si>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Min Batch Time</t>
  </si>
  <si>
    <t>Sum of Efficiency</t>
  </si>
  <si>
    <t>Row Labels</t>
  </si>
  <si>
    <t>Grand Total</t>
  </si>
  <si>
    <t>Pareto</t>
  </si>
  <si>
    <t xml:space="preserve">Down Time </t>
  </si>
  <si>
    <t xml:space="preserve">Batch Time </t>
  </si>
  <si>
    <t>GETPIVOTDATA("Efficiency",$J$1,"Operator","Charlie")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</si>
</sst>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1" fillId="2" borderId="0" xfId="1" applyFont="1" applyFill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77996500437444"/>
          <c:y val="7.2304379921259834E-2"/>
          <c:w val="0.80305774278215214"/>
          <c:h val="0.533522391732283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564-4CBF-B243-BAE469CB5A6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564-4CBF-B243-BAE469CB5A6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64-4CBF-B243-BAE469CB5A6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564-4CBF-B243-BAE469CB5A6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64-4CBF-B243-BAE469CB5A6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564-4CBF-B243-BAE469CB5A64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564-4CBF-B243-BAE469CB5A64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64-4CBF-B243-BAE469CB5A6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64-4CBF-B243-BAE469CB5A6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64-4CBF-B243-BAE469CB5A64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64-4CBF-B243-BAE469CB5A6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64-4CBF-B243-BAE469CB5A64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564-4CBF-B243-BAE469CB5A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4-4CBF-B243-BAE469CB5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559836464"/>
        <c:axId val="55983694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diamond"/>
              <c:size val="9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564-4CBF-B243-BAE469CB5A64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64-4CBF-B243-BAE469CB5A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4-4CBF-B243-BAE469CB5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80960"/>
        <c:axId val="791712800"/>
      </c:lineChart>
      <c:catAx>
        <c:axId val="5598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36944"/>
        <c:crosses val="autoZero"/>
        <c:auto val="1"/>
        <c:lblAlgn val="ctr"/>
        <c:lblOffset val="100"/>
        <c:noMultiLvlLbl val="0"/>
      </c:catAx>
      <c:valAx>
        <c:axId val="5598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layout>
            <c:manualLayout>
              <c:xMode val="edge"/>
              <c:yMode val="edge"/>
              <c:x val="1.830663175753755E-2"/>
              <c:y val="0.20557561324253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36464"/>
        <c:crosses val="autoZero"/>
        <c:crossBetween val="between"/>
      </c:valAx>
      <c:valAx>
        <c:axId val="7917128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0960"/>
        <c:crosses val="max"/>
        <c:crossBetween val="between"/>
      </c:valAx>
      <c:catAx>
        <c:axId val="171380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71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[Production Line Efficiency Evaluation.xlsx]Line productivity!PivotTable5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8-426C-B0D4-1B2875EE7B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8-426C-B0D4-1B2875EE7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211667760"/>
        <c:axId val="1211662480"/>
      </c:barChart>
      <c:catAx>
        <c:axId val="12116677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62480"/>
        <c:crosses val="autoZero"/>
        <c:auto val="1"/>
        <c:lblAlgn val="ctr"/>
        <c:lblOffset val="100"/>
        <c:noMultiLvlLbl val="0"/>
      </c:catAx>
      <c:valAx>
        <c:axId val="1211662480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12116677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914400</xdr:colOff>
      <xdr:row>4</xdr:row>
      <xdr:rowOff>28576</xdr:rowOff>
    </xdr:from>
    <xdr:to>
      <xdr:col>10</xdr:col>
      <xdr:colOff>171450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1E8D57-AF7F-4034-950C-2EE789D6B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904874</xdr:colOff>
      <xdr:row>1</xdr:row>
      <xdr:rowOff>9526</xdr:rowOff>
    </xdr:from>
    <xdr:to>
      <xdr:col>10</xdr:col>
      <xdr:colOff>238125</xdr:colOff>
      <xdr:row>4</xdr:row>
      <xdr:rowOff>47626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BE5F0A-71FD-3F0E-1E7B-A969F28CFA5D}"/>
            </a:ext>
          </a:extLst>
        </xdr:cNvPr>
        <xdr:cNvSpPr txBox="1"/>
      </xdr:nvSpPr>
      <xdr:spPr>
        <a:xfrm>
          <a:off x="4343399" y="200026"/>
          <a:ext cx="4495801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The top 5 factors account for 80% of the downtime</a:t>
          </a:r>
        </a:p>
        <a:p>
          <a:r>
            <a:rPr lang="en-US" sz="1400" b="0" baseline="0">
              <a:solidFill>
                <a:schemeClr val="tx1">
                  <a:lumMod val="50000"/>
                  <a:lumOff val="50000"/>
                </a:schemeClr>
              </a:solidFill>
            </a:rPr>
            <a:t>We should focus our attention on these factors </a:t>
          </a:r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</a:p>
        <a:p>
          <a:endParaRPr lang="en-US" sz="1100"/>
        </a:p>
      </xdr:txBody>
    </xdr:sp>
    <xdr:clientData/>
  </xdr:twoCellAnchor>
  <xdr:twoCellAnchor editAs="absolute">
    <xdr:from>
      <xdr:col>1</xdr:col>
      <xdr:colOff>0</xdr:colOff>
      <xdr:row>3</xdr:row>
      <xdr:rowOff>171450</xdr:rowOff>
    </xdr:from>
    <xdr:to>
      <xdr:col>4</xdr:col>
      <xdr:colOff>57150</xdr:colOff>
      <xdr:row>14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0EBDA1-3F1B-2F63-5448-D16BE8AFD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1</xdr:row>
      <xdr:rowOff>47626</xdr:rowOff>
    </xdr:from>
    <xdr:to>
      <xdr:col>4</xdr:col>
      <xdr:colOff>47625</xdr:colOff>
      <xdr:row>4</xdr:row>
      <xdr:rowOff>85726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5EBF350-0539-A607-C8C1-473195728864}"/>
            </a:ext>
          </a:extLst>
        </xdr:cNvPr>
        <xdr:cNvSpPr txBox="1"/>
      </xdr:nvSpPr>
      <xdr:spPr>
        <a:xfrm>
          <a:off x="190500" y="238126"/>
          <a:ext cx="329565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Overall Line Efficiency</a:t>
          </a:r>
          <a:r>
            <a:rPr lang="en-US" sz="1600" b="1" baseline="0">
              <a:solidFill>
                <a:schemeClr val="accent1"/>
              </a:solidFill>
            </a:rPr>
            <a:t> Sits at 64%</a:t>
          </a:r>
        </a:p>
        <a:p>
          <a:r>
            <a:rPr lang="en-US" sz="1400" baseline="0">
              <a:solidFill>
                <a:schemeClr val="bg2">
                  <a:lumMod val="10000"/>
                </a:schemeClr>
              </a:solidFill>
            </a:rPr>
            <a:t>We should place special focus on Mac</a:t>
          </a:r>
        </a:p>
        <a:p>
          <a:endParaRPr lang="en-US" sz="1100"/>
        </a:p>
      </xdr:txBody>
    </xdr:sp>
    <xdr:clientData/>
  </xdr:twoCellAnchor>
  <xdr:twoCellAnchor editAs="absolute">
    <xdr:from>
      <xdr:col>1</xdr:col>
      <xdr:colOff>9525</xdr:colOff>
      <xdr:row>16</xdr:row>
      <xdr:rowOff>19051</xdr:rowOff>
    </xdr:from>
    <xdr:to>
      <xdr:col>9</xdr:col>
      <xdr:colOff>466725</xdr:colOff>
      <xdr:row>21</xdr:row>
      <xdr:rowOff>19051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3A206A3-8DA8-4E37-D345-F8C13C6E555A}"/>
            </a:ext>
          </a:extLst>
        </xdr:cNvPr>
        <xdr:cNvSpPr txBox="1"/>
      </xdr:nvSpPr>
      <xdr:spPr>
        <a:xfrm>
          <a:off x="200025" y="3181351"/>
          <a:ext cx="8258175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tx2">
                  <a:lumMod val="75000"/>
                  <a:lumOff val="25000"/>
                </a:schemeClr>
              </a:solidFill>
            </a:rPr>
            <a:t>3 of the 5 main downtime factors are due to operator error</a:t>
          </a:r>
        </a:p>
        <a:p>
          <a:r>
            <a:rPr lang="en-US" sz="1400" baseline="0">
              <a:solidFill>
                <a:schemeClr val="bg2">
                  <a:lumMod val="10000"/>
                </a:schemeClr>
              </a:solidFill>
            </a:rPr>
            <a:t>We should focus on machine adjustment for eveyone, and batch change for Mac</a:t>
          </a:r>
          <a:endParaRPr lang="en-US" sz="1100"/>
        </a:p>
      </xdr:txBody>
    </xdr:sp>
    <xdr:clientData/>
  </xdr:twoCellAnchor>
  <xdr:twoCellAnchor>
    <xdr:from>
      <xdr:col>1</xdr:col>
      <xdr:colOff>1200150</xdr:colOff>
      <xdr:row>22</xdr:row>
      <xdr:rowOff>0</xdr:rowOff>
    </xdr:from>
    <xdr:to>
      <xdr:col>3</xdr:col>
      <xdr:colOff>9525</xdr:colOff>
      <xdr:row>25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6492C0B-6997-E04D-8AFB-6FB4692799CA}"/>
            </a:ext>
          </a:extLst>
        </xdr:cNvPr>
        <xdr:cNvSpPr/>
      </xdr:nvSpPr>
      <xdr:spPr>
        <a:xfrm>
          <a:off x="1390650" y="4229100"/>
          <a:ext cx="1228725" cy="733425"/>
        </a:xfrm>
        <a:prstGeom prst="rect">
          <a:avLst/>
        </a:prstGeom>
        <a:noFill/>
        <a:ln w="38100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19050</xdr:colOff>
      <xdr:row>26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BE3CC4B-780E-4218-A7F0-3BBC09FC0787}"/>
            </a:ext>
          </a:extLst>
        </xdr:cNvPr>
        <xdr:cNvSpPr/>
      </xdr:nvSpPr>
      <xdr:spPr>
        <a:xfrm>
          <a:off x="5029200" y="4943475"/>
          <a:ext cx="1228725" cy="257175"/>
        </a:xfrm>
        <a:prstGeom prst="rect">
          <a:avLst/>
        </a:prstGeom>
        <a:noFill/>
        <a:ln w="38100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161925</xdr:colOff>
      <xdr:row>16</xdr:row>
      <xdr:rowOff>38100</xdr:rowOff>
    </xdr:from>
    <xdr:to>
      <xdr:col>11</xdr:col>
      <xdr:colOff>180975</xdr:colOff>
      <xdr:row>26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218E7B7-BC10-5CD2-7DDB-E928C0880B3C}"/>
            </a:ext>
          </a:extLst>
        </xdr:cNvPr>
        <xdr:cNvSpPr txBox="1"/>
      </xdr:nvSpPr>
      <xdr:spPr>
        <a:xfrm>
          <a:off x="6924675" y="3200400"/>
          <a:ext cx="2466975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Recomemdation</a:t>
          </a:r>
          <a:r>
            <a:rPr lang="en-US" sz="1100" b="1" baseline="0"/>
            <a:t>s:</a:t>
          </a:r>
        </a:p>
        <a:p>
          <a:r>
            <a:rPr lang="en-US" sz="1100" baseline="0"/>
            <a:t>1) Start with machine adjustment training for all operators </a:t>
          </a:r>
        </a:p>
        <a:p>
          <a:endParaRPr lang="en-US" sz="1100" baseline="0"/>
        </a:p>
        <a:p>
          <a:r>
            <a:rPr lang="en-US" sz="1100" baseline="0"/>
            <a:t>2) Provide special batch change training for Mac</a:t>
          </a:r>
        </a:p>
        <a:p>
          <a:endParaRPr lang="en-US" sz="1100" baseline="0"/>
        </a:p>
        <a:p>
          <a:r>
            <a:rPr lang="en-US" sz="1100" baseline="0"/>
            <a:t>3)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preventive maintenance to the machines and double-check inventory levels.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ffin Brown" refreshedDate="45768.668538425925" createdVersion="8" refreshedVersion="8" minRefreshableVersion="3" recordCount="38" xr:uid="{934BCFDE-2725-42FD-A3FE-E63AD8650BBF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 min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 mi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BC11F-F0B4-4CB1-8C6B-A60E9D214152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/>
    </format>
  </formats>
  <chartFormats count="2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7BD5-6267-4A7C-B1AC-249CFEBE2DD7}">
  <dimension ref="B16:H26"/>
  <sheetViews>
    <sheetView showGridLines="0" showRowColHeaders="0" tabSelected="1" workbookViewId="0">
      <selection activeCell="C23" sqref="C2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2.85546875" customWidth="1"/>
    <col min="2" max="2" width="18.140625" customWidth="1"/>
    <col min="3" max="3" width="15.7109375" customWidth="1"/>
    <col min="4" max="4" width="14.85546875" bestFit="1" customWidth="1"/>
    <col min="5" max="5" width="17.42578125" bestFit="1" customWidth="1"/>
    <col min="6" max="6" width="14.85546875" customWidth="1"/>
    <col min="7" max="7" width="17.5703125" bestFit="1" customWidth="1"/>
    <col min="8" max="8" width="9.28515625" customWidth="1"/>
  </cols>
  <sheetData>
    <row r="16" ht="24" customHeight="1" x14ac:dyDescent="0.25"/>
    <row r="20" spans="2:8" ht="3" customHeight="1" x14ac:dyDescent="0.25"/>
    <row r="21" spans="2:8" ht="0.75" hidden="1" x14ac:dyDescent="0.25">
      <c r="C21" cm="1">
        <f t="array" ref="C21:G22">+TRANSPOSE('Downtime factors'!A2:B6)</f>
        <v>6</v>
      </c>
      <c r="D21">
        <v>7</v>
      </c>
      <c r="E21">
        <v>4</v>
      </c>
      <c r="F21">
        <v>2</v>
      </c>
      <c r="G21">
        <v>8</v>
      </c>
    </row>
    <row r="22" spans="2:8" ht="36" customHeight="1" x14ac:dyDescent="0.25">
      <c r="C22" s="13" t="str">
        <v>Machine adjustment</v>
      </c>
      <c r="D22" s="11" t="str">
        <v>Machine failure</v>
      </c>
      <c r="E22" s="11" t="str">
        <v>Inventory shortage</v>
      </c>
      <c r="F22" s="13" t="str">
        <v>Batch change</v>
      </c>
      <c r="G22" s="14" t="str">
        <v>Batch coding error</v>
      </c>
      <c r="H22" s="11"/>
    </row>
    <row r="23" spans="2:8" ht="18.75" customHeight="1" x14ac:dyDescent="0.25">
      <c r="B23" t="s">
        <v>40</v>
      </c>
      <c r="C23" s="15">
        <f>SUMIFS(INDEX('Line downtime'!$C$3:$N$40,,MATCH(Dashboard!C$21,'Line downtime'!$C$2:$N$2,0)),'Line downtime'!$B$3:$B$40,Dashboard!$B23)</f>
        <v>118</v>
      </c>
      <c r="D23" s="15">
        <f>SUMIFS(INDEX('Line downtime'!$C$3:$N$40,,MATCH(Dashboard!D$21,'Line downtime'!$C$2:$N$2,0)),'Line downtime'!$B$3:$B$40,Dashboard!$B23)</f>
        <v>85</v>
      </c>
      <c r="E23" s="15">
        <f>SUMIFS(INDEX('Line downtime'!$C$3:$N$40,,MATCH(Dashboard!E$21,'Line downtime'!$C$2:$N$2,0)),'Line downtime'!$B$3:$B$40,Dashboard!$B23)</f>
        <v>17</v>
      </c>
      <c r="F23" s="15">
        <f>SUMIFS(INDEX('Line downtime'!$C$3:$N$40,,MATCH(Dashboard!F$21,'Line downtime'!$C$2:$N$2,0)),'Line downtime'!$B$3:$B$40,Dashboard!$B23)</f>
        <v>10</v>
      </c>
      <c r="G23" s="12">
        <f>SUMIFS(INDEX('Line downtime'!$C$3:$N$40,,MATCH(Dashboard!G$21,'Line downtime'!$C$2:$N$2,0)),'Line downtime'!$B$3:$B$40,Dashboard!$B23)</f>
        <v>44</v>
      </c>
    </row>
    <row r="24" spans="2:8" ht="18.75" customHeight="1" x14ac:dyDescent="0.25">
      <c r="B24" t="s">
        <v>41</v>
      </c>
      <c r="C24" s="15">
        <f>SUMIFS(INDEX('Line downtime'!$C$3:$N$40,,MATCH(Dashboard!C$21,'Line downtime'!$C$2:$N$2,0)),'Line downtime'!$B$3:$B$40,Dashboard!$B24)</f>
        <v>79</v>
      </c>
      <c r="D24" s="15">
        <f>SUMIFS(INDEX('Line downtime'!$C$3:$N$40,,MATCH(Dashboard!D$21,'Line downtime'!$C$2:$N$2,0)),'Line downtime'!$B$3:$B$40,Dashboard!$B24)</f>
        <v>36</v>
      </c>
      <c r="E24" s="15">
        <f>SUMIFS(INDEX('Line downtime'!$C$3:$N$40,,MATCH(Dashboard!E$21,'Line downtime'!$C$2:$N$2,0)),'Line downtime'!$B$3:$B$40,Dashboard!$B24)</f>
        <v>85</v>
      </c>
      <c r="F24" s="15">
        <f>SUMIFS(INDEX('Line downtime'!$C$3:$N$40,,MATCH(Dashboard!F$21,'Line downtime'!$C$2:$N$2,0)),'Line downtime'!$B$3:$B$40,Dashboard!$B24)</f>
        <v>20</v>
      </c>
      <c r="G24" s="12">
        <f>SUMIFS(INDEX('Line downtime'!$C$3:$N$40,,MATCH(Dashboard!G$21,'Line downtime'!$C$2:$N$2,0)),'Line downtime'!$B$3:$B$40,Dashboard!$B24)</f>
        <v>30</v>
      </c>
    </row>
    <row r="25" spans="2:8" ht="18.75" customHeight="1" x14ac:dyDescent="0.25">
      <c r="B25" t="s">
        <v>42</v>
      </c>
      <c r="C25" s="15">
        <f>SUMIFS(INDEX('Line downtime'!$C$3:$N$40,,MATCH(Dashboard!C$21,'Line downtime'!$C$2:$N$2,0)),'Line downtime'!$B$3:$B$40,Dashboard!$B25)</f>
        <v>120</v>
      </c>
      <c r="D25" s="15">
        <f>SUMIFS(INDEX('Line downtime'!$C$3:$N$40,,MATCH(Dashboard!D$21,'Line downtime'!$C$2:$N$2,0)),'Line downtime'!$B$3:$B$40,Dashboard!$B25)</f>
        <v>88</v>
      </c>
      <c r="E25" s="15">
        <f>SUMIFS(INDEX('Line downtime'!$C$3:$N$40,,MATCH(Dashboard!E$21,'Line downtime'!$C$2:$N$2,0)),'Line downtime'!$B$3:$B$40,Dashboard!$B25)</f>
        <v>43</v>
      </c>
      <c r="F25" s="15">
        <f>SUMIFS(INDEX('Line downtime'!$C$3:$N$40,,MATCH(Dashboard!F$21,'Line downtime'!$C$2:$N$2,0)),'Line downtime'!$B$3:$B$40,Dashboard!$B25)</f>
        <v>0</v>
      </c>
      <c r="G25" s="12">
        <f>SUMIFS(INDEX('Line downtime'!$C$3:$N$40,,MATCH(Dashboard!G$21,'Line downtime'!$C$2:$N$2,0)),'Line downtime'!$B$3:$B$40,Dashboard!$B25)</f>
        <v>24</v>
      </c>
    </row>
    <row r="26" spans="2:8" ht="18.75" customHeight="1" x14ac:dyDescent="0.25">
      <c r="B26" t="s">
        <v>43</v>
      </c>
      <c r="C26" s="15">
        <f>SUMIFS(INDEX('Line downtime'!$C$3:$N$40,,MATCH(Dashboard!C$21,'Line downtime'!$C$2:$N$2,0)),'Line downtime'!$B$3:$B$40,Dashboard!$B26)</f>
        <v>15</v>
      </c>
      <c r="D26" s="15">
        <f>SUMIFS(INDEX('Line downtime'!$C$3:$N$40,,MATCH(Dashboard!D$21,'Line downtime'!$C$2:$N$2,0)),'Line downtime'!$B$3:$B$40,Dashboard!$B26)</f>
        <v>45</v>
      </c>
      <c r="E26" s="15">
        <f>SUMIFS(INDEX('Line downtime'!$C$3:$N$40,,MATCH(Dashboard!E$21,'Line downtime'!$C$2:$N$2,0)),'Line downtime'!$B$3:$B$40,Dashboard!$B26)</f>
        <v>80</v>
      </c>
      <c r="F26" s="15">
        <f>SUMIFS(INDEX('Line downtime'!$C$3:$N$40,,MATCH(Dashboard!F$21,'Line downtime'!$C$2:$N$2,0)),'Line downtime'!$B$3:$B$40,Dashboard!$B26)</f>
        <v>130</v>
      </c>
      <c r="G26" s="12">
        <f>SUMIFS(INDEX('Line downtime'!$C$3:$N$40,,MATCH(Dashboard!G$21,'Line downtime'!$C$2:$N$2,0)),'Line downtime'!$B$3:$B$40,Dashboard!$B26)</f>
        <v>47</v>
      </c>
    </row>
  </sheetData>
  <conditionalFormatting sqref="C23:G26">
    <cfRule type="colorScale" priority="1">
      <colorScale>
        <cfvo type="min"/>
        <cfvo type="percentile" val="50"/>
        <cfvo type="max"/>
        <color theme="0"/>
        <color theme="0"/>
        <color theme="3" tint="0.249977111117893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A2" sqref="A2:A6"/>
    </sheetView>
  </sheetViews>
  <sheetFormatPr defaultRowHeight="15" x14ac:dyDescent="0.25"/>
  <cols>
    <col min="1" max="1" width="14" customWidth="1"/>
    <col min="2" max="2" width="17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5">
      <c r="A2" t="s">
        <v>24</v>
      </c>
      <c r="B2" t="s">
        <v>32</v>
      </c>
      <c r="C2" t="s">
        <v>38</v>
      </c>
      <c r="D2">
        <v>60</v>
      </c>
    </row>
    <row r="3" spans="1:4" x14ac:dyDescent="0.25">
      <c r="A3" t="s">
        <v>25</v>
      </c>
      <c r="B3" t="s">
        <v>33</v>
      </c>
      <c r="C3" t="s">
        <v>38</v>
      </c>
      <c r="D3">
        <v>60</v>
      </c>
    </row>
    <row r="4" spans="1:4" x14ac:dyDescent="0.25">
      <c r="A4" t="s">
        <v>26</v>
      </c>
      <c r="B4" t="s">
        <v>34</v>
      </c>
      <c r="C4" t="s">
        <v>38</v>
      </c>
      <c r="D4">
        <v>60</v>
      </c>
    </row>
    <row r="5" spans="1:4" x14ac:dyDescent="0.25">
      <c r="A5" t="s">
        <v>27</v>
      </c>
      <c r="B5" t="s">
        <v>35</v>
      </c>
      <c r="C5" t="s">
        <v>38</v>
      </c>
      <c r="D5">
        <v>60</v>
      </c>
    </row>
    <row r="6" spans="1:4" x14ac:dyDescent="0.25">
      <c r="A6" t="s">
        <v>28</v>
      </c>
      <c r="B6" t="s">
        <v>36</v>
      </c>
      <c r="C6" t="s">
        <v>38</v>
      </c>
      <c r="D6">
        <v>60</v>
      </c>
    </row>
    <row r="7" spans="1:4" x14ac:dyDescent="0.2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0B09-9CF2-4AF3-AAC0-07605FC5DD87}">
  <dimension ref="A1:N40"/>
  <sheetViews>
    <sheetView topLeftCell="A6" workbookViewId="0">
      <selection activeCell="C4" sqref="C4"/>
    </sheetView>
  </sheetViews>
  <sheetFormatPr defaultRowHeight="15" x14ac:dyDescent="0.25"/>
  <cols>
    <col min="1" max="1" width="8.85546875" customWidth="1"/>
    <col min="3" max="14" width="5.5703125" customWidth="1"/>
  </cols>
  <sheetData>
    <row r="1" spans="1:14" x14ac:dyDescent="0.25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5">
      <c r="A3">
        <v>422111</v>
      </c>
      <c r="B3" t="str">
        <f>_xlfn.XLOOKUP('Line downtime'!A3,'Line productivity'!$C:$C,'Line productivity'!$D:$D,,0)</f>
        <v>Mac</v>
      </c>
      <c r="D3">
        <v>60</v>
      </c>
      <c r="I3">
        <v>15</v>
      </c>
    </row>
    <row r="4" spans="1:14" x14ac:dyDescent="0.25">
      <c r="A4">
        <v>422112</v>
      </c>
      <c r="B4" t="str">
        <f>_xlfn.XLOOKUP('Line downtime'!A4,'Line productivity'!$C:$C,'Line productivity'!$D:$D,,0)</f>
        <v>Mac</v>
      </c>
      <c r="D4">
        <v>20</v>
      </c>
      <c r="J4">
        <v>20</v>
      </c>
    </row>
    <row r="5" spans="1:14" x14ac:dyDescent="0.25">
      <c r="A5">
        <v>422113</v>
      </c>
      <c r="B5" t="str">
        <f>_xlfn.XLOOKUP('Line downtime'!A5,'Line productivity'!$C:$C,'Line productivity'!$D:$D,,0)</f>
        <v>Mac</v>
      </c>
      <c r="D5">
        <v>50</v>
      </c>
    </row>
    <row r="6" spans="1:14" x14ac:dyDescent="0.25">
      <c r="A6">
        <v>422114</v>
      </c>
      <c r="B6" t="str">
        <f>_xlfn.XLOOKUP('Line downtime'!A6,'Line productivity'!$C:$C,'Line productivity'!$D:$D,,0)</f>
        <v>Mac</v>
      </c>
      <c r="F6">
        <v>25</v>
      </c>
      <c r="H6">
        <v>15</v>
      </c>
    </row>
    <row r="7" spans="1:14" x14ac:dyDescent="0.25">
      <c r="A7">
        <v>422115</v>
      </c>
      <c r="B7" t="str">
        <f>_xlfn.XLOOKUP('Line downtime'!A7,'Line productivity'!$C:$C,'Line productivity'!$D:$D,,0)</f>
        <v>Charlie</v>
      </c>
      <c r="L7">
        <v>24</v>
      </c>
    </row>
    <row r="8" spans="1:14" x14ac:dyDescent="0.25">
      <c r="A8">
        <v>422116</v>
      </c>
      <c r="B8" t="str">
        <f>_xlfn.XLOOKUP('Line downtime'!A8,'Line productivity'!$C:$C,'Line productivity'!$D:$D,,0)</f>
        <v>Charlie</v>
      </c>
    </row>
    <row r="9" spans="1:14" x14ac:dyDescent="0.25">
      <c r="A9">
        <v>422117</v>
      </c>
      <c r="B9" t="str">
        <f>_xlfn.XLOOKUP('Line downtime'!A9,'Line productivity'!$C:$C,'Line productivity'!$D:$D,,0)</f>
        <v>Charlie</v>
      </c>
      <c r="D9">
        <v>10</v>
      </c>
      <c r="H9">
        <v>5</v>
      </c>
    </row>
    <row r="10" spans="1:14" x14ac:dyDescent="0.25">
      <c r="A10">
        <v>422118</v>
      </c>
      <c r="B10" t="str">
        <f>_xlfn.XLOOKUP('Line downtime'!A10,'Line productivity'!$C:$C,'Line productivity'!$D:$D,,0)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5">
      <c r="A11">
        <v>422119</v>
      </c>
      <c r="B11" t="str">
        <f>_xlfn.XLOOKUP('Line downtime'!A11,'Line productivity'!$C:$C,'Line productivity'!$D:$D,,0)</f>
        <v>Dee</v>
      </c>
      <c r="F11">
        <v>25</v>
      </c>
    </row>
    <row r="12" spans="1:14" x14ac:dyDescent="0.25">
      <c r="A12">
        <v>422120</v>
      </c>
      <c r="B12" t="str">
        <f>_xlfn.XLOOKUP('Line downtime'!A12,'Line productivity'!$C:$C,'Line productivity'!$D:$D,,0)</f>
        <v>Dee</v>
      </c>
      <c r="F12">
        <v>20</v>
      </c>
      <c r="G12">
        <v>15</v>
      </c>
      <c r="K12">
        <v>17</v>
      </c>
    </row>
    <row r="13" spans="1:14" x14ac:dyDescent="0.25">
      <c r="A13">
        <v>422121</v>
      </c>
      <c r="B13" t="str">
        <f>_xlfn.XLOOKUP('Line downtime'!A13,'Line productivity'!$C:$C,'Line productivity'!$D:$D,,0)</f>
        <v>Dennis</v>
      </c>
      <c r="I13">
        <v>15</v>
      </c>
    </row>
    <row r="14" spans="1:14" x14ac:dyDescent="0.25">
      <c r="A14">
        <v>422122</v>
      </c>
      <c r="B14" t="str">
        <f>_xlfn.XLOOKUP('Line downtime'!A14,'Line productivity'!$C:$C,'Line productivity'!$D:$D,,0)</f>
        <v>Dennis</v>
      </c>
      <c r="I14">
        <v>25</v>
      </c>
    </row>
    <row r="15" spans="1:14" x14ac:dyDescent="0.25">
      <c r="A15">
        <v>422123</v>
      </c>
      <c r="B15" t="str">
        <f>_xlfn.XLOOKUP('Line downtime'!A15,'Line productivity'!$C:$C,'Line productivity'!$D:$D,,0)</f>
        <v>Dennis</v>
      </c>
      <c r="F15">
        <v>43</v>
      </c>
      <c r="I15">
        <v>30</v>
      </c>
    </row>
    <row r="16" spans="1:14" x14ac:dyDescent="0.25">
      <c r="A16">
        <v>422124</v>
      </c>
      <c r="B16" t="str">
        <f>_xlfn.XLOOKUP('Line downtime'!A16,'Line productivity'!$C:$C,'Line productivity'!$D:$D,,0)</f>
        <v>Dennis</v>
      </c>
      <c r="G16">
        <v>20</v>
      </c>
      <c r="H16">
        <v>20</v>
      </c>
    </row>
    <row r="17" spans="1:14" x14ac:dyDescent="0.25">
      <c r="A17">
        <v>422125</v>
      </c>
      <c r="B17" t="str">
        <f>_xlfn.XLOOKUP('Line downtime'!A17,'Line productivity'!$C:$C,'Line productivity'!$D:$D,,0)</f>
        <v>Charlie</v>
      </c>
      <c r="M17">
        <v>10</v>
      </c>
      <c r="N17">
        <v>10</v>
      </c>
    </row>
    <row r="18" spans="1:14" x14ac:dyDescent="0.25">
      <c r="A18">
        <v>422126</v>
      </c>
      <c r="B18" t="str">
        <f>_xlfn.XLOOKUP('Line downtime'!A18,'Line productivity'!$C:$C,'Line productivity'!$D:$D,,0)</f>
        <v>Charlie</v>
      </c>
      <c r="J18">
        <v>44</v>
      </c>
    </row>
    <row r="19" spans="1:14" x14ac:dyDescent="0.25">
      <c r="A19">
        <v>422127</v>
      </c>
      <c r="B19" t="str">
        <f>_xlfn.XLOOKUP('Line downtime'!A19,'Line productivity'!$C:$C,'Line productivity'!$D:$D,,0)</f>
        <v>Charlie</v>
      </c>
      <c r="H19">
        <v>23</v>
      </c>
    </row>
    <row r="20" spans="1:14" x14ac:dyDescent="0.25">
      <c r="A20">
        <v>422128</v>
      </c>
      <c r="B20" t="str">
        <f>_xlfn.XLOOKUP('Line downtime'!A20,'Line productivity'!$C:$C,'Line productivity'!$D:$D,,0)</f>
        <v>Charlie</v>
      </c>
      <c r="G20">
        <v>22</v>
      </c>
      <c r="I20">
        <v>30</v>
      </c>
    </row>
    <row r="21" spans="1:14" x14ac:dyDescent="0.25">
      <c r="A21">
        <v>422129</v>
      </c>
      <c r="B21" t="str">
        <f>_xlfn.XLOOKUP('Line downtime'!A21,'Line productivity'!$C:$C,'Line productivity'!$D:$D,,0)</f>
        <v>Charlie</v>
      </c>
      <c r="N21">
        <v>15</v>
      </c>
    </row>
    <row r="22" spans="1:14" x14ac:dyDescent="0.25">
      <c r="A22">
        <v>422130</v>
      </c>
      <c r="B22" t="str">
        <f>_xlfn.XLOOKUP('Line downtime'!A22,'Line productivity'!$C:$C,'Line productivity'!$D:$D,,0)</f>
        <v>Dee</v>
      </c>
      <c r="D22">
        <v>20</v>
      </c>
    </row>
    <row r="23" spans="1:14" x14ac:dyDescent="0.25">
      <c r="A23">
        <v>422131</v>
      </c>
      <c r="B23" t="str">
        <f>_xlfn.XLOOKUP('Line downtime'!A23,'Line productivity'!$C:$C,'Line productivity'!$D:$D,,0)</f>
        <v>Dee</v>
      </c>
      <c r="F23">
        <v>20</v>
      </c>
      <c r="L23">
        <v>10</v>
      </c>
    </row>
    <row r="24" spans="1:14" x14ac:dyDescent="0.25">
      <c r="A24">
        <v>422132</v>
      </c>
      <c r="B24" t="str">
        <f>_xlfn.XLOOKUP('Line downtime'!A24,'Line productivity'!$C:$C,'Line productivity'!$D:$D,,0)</f>
        <v>Dee</v>
      </c>
    </row>
    <row r="25" spans="1:14" x14ac:dyDescent="0.25">
      <c r="A25">
        <v>422133</v>
      </c>
      <c r="B25" t="str">
        <f>_xlfn.XLOOKUP('Line downtime'!A25,'Line productivity'!$C:$C,'Line productivity'!$D:$D,,0)</f>
        <v>Dee</v>
      </c>
      <c r="I25">
        <v>20</v>
      </c>
    </row>
    <row r="26" spans="1:14" x14ac:dyDescent="0.25">
      <c r="A26">
        <v>422134</v>
      </c>
      <c r="B26" t="str">
        <f>_xlfn.XLOOKUP('Line downtime'!A26,'Line productivity'!$C:$C,'Line productivity'!$D:$D,,0)</f>
        <v>Mac</v>
      </c>
      <c r="I26">
        <v>30</v>
      </c>
      <c r="J26">
        <v>20</v>
      </c>
    </row>
    <row r="27" spans="1:14" x14ac:dyDescent="0.25">
      <c r="A27">
        <v>422135</v>
      </c>
      <c r="B27" t="str">
        <f>_xlfn.XLOOKUP('Line downtime'!A27,'Line productivity'!$C:$C,'Line productivity'!$D:$D,,0)</f>
        <v>Mac</v>
      </c>
      <c r="F27">
        <v>30</v>
      </c>
      <c r="N27">
        <v>15</v>
      </c>
    </row>
    <row r="28" spans="1:14" x14ac:dyDescent="0.25">
      <c r="A28">
        <v>422136</v>
      </c>
      <c r="B28" t="str">
        <f>_xlfn.XLOOKUP('Line downtime'!A28,'Line productivity'!$C:$C,'Line productivity'!$D:$D,,0)</f>
        <v>Mac</v>
      </c>
    </row>
    <row r="29" spans="1:14" x14ac:dyDescent="0.25">
      <c r="A29">
        <v>422137</v>
      </c>
      <c r="B29" t="str">
        <f>_xlfn.XLOOKUP('Line downtime'!A29,'Line productivity'!$C:$C,'Line productivity'!$D:$D,,0)</f>
        <v>Dee</v>
      </c>
      <c r="J29">
        <v>30</v>
      </c>
      <c r="L29">
        <v>15</v>
      </c>
    </row>
    <row r="30" spans="1:14" x14ac:dyDescent="0.25">
      <c r="A30">
        <v>422138</v>
      </c>
      <c r="B30" t="str">
        <f>_xlfn.XLOOKUP('Line downtime'!A30,'Line productivity'!$C:$C,'Line productivity'!$D:$D,,0)</f>
        <v>Dee</v>
      </c>
      <c r="E30">
        <v>20</v>
      </c>
    </row>
    <row r="31" spans="1:14" x14ac:dyDescent="0.25">
      <c r="A31">
        <v>422139</v>
      </c>
      <c r="B31" t="str">
        <f>_xlfn.XLOOKUP('Line downtime'!A31,'Line productivity'!$C:$C,'Line productivity'!$D:$D,,0)</f>
        <v>Dee</v>
      </c>
      <c r="F31">
        <v>20</v>
      </c>
      <c r="H31">
        <v>15</v>
      </c>
    </row>
    <row r="32" spans="1:14" x14ac:dyDescent="0.25">
      <c r="A32">
        <v>422140</v>
      </c>
      <c r="B32" t="str">
        <f>_xlfn.XLOOKUP('Line downtime'!A32,'Line productivity'!$C:$C,'Line productivity'!$D:$D,,0)</f>
        <v>Dee</v>
      </c>
      <c r="H32">
        <v>50</v>
      </c>
      <c r="M32">
        <v>13</v>
      </c>
    </row>
    <row r="33" spans="1:14" x14ac:dyDescent="0.25">
      <c r="A33">
        <v>422141</v>
      </c>
      <c r="B33" t="str">
        <f>_xlfn.XLOOKUP('Line downtime'!A33,'Line productivity'!$C:$C,'Line productivity'!$D:$D,,0)</f>
        <v>Dennis</v>
      </c>
      <c r="N33">
        <v>7</v>
      </c>
    </row>
    <row r="34" spans="1:14" x14ac:dyDescent="0.25">
      <c r="A34">
        <v>422142</v>
      </c>
      <c r="B34" t="str">
        <f>_xlfn.XLOOKUP('Line downtime'!A34,'Line productivity'!$C:$C,'Line productivity'!$D:$D,,0)</f>
        <v>Dennis</v>
      </c>
      <c r="H34">
        <v>30</v>
      </c>
    </row>
    <row r="35" spans="1:14" x14ac:dyDescent="0.25">
      <c r="A35">
        <v>422143</v>
      </c>
      <c r="B35" t="str">
        <f>_xlfn.XLOOKUP('Line downtime'!A35,'Line productivity'!$C:$C,'Line productivity'!$D:$D,,0)</f>
        <v>Dennis</v>
      </c>
      <c r="H35">
        <v>40</v>
      </c>
      <c r="I35">
        <v>18</v>
      </c>
    </row>
    <row r="36" spans="1:14" x14ac:dyDescent="0.25">
      <c r="A36">
        <v>422144</v>
      </c>
      <c r="B36" t="str">
        <f>_xlfn.XLOOKUP('Line downtime'!A36,'Line productivity'!$C:$C,'Line productivity'!$D:$D,,0)</f>
        <v>Dennis</v>
      </c>
      <c r="H36">
        <v>30</v>
      </c>
      <c r="J36">
        <v>24</v>
      </c>
    </row>
    <row r="37" spans="1:14" x14ac:dyDescent="0.25">
      <c r="A37">
        <v>422145</v>
      </c>
      <c r="B37" t="str">
        <f>_xlfn.XLOOKUP('Line downtime'!A37,'Line productivity'!$C:$C,'Line productivity'!$D:$D,,0)</f>
        <v>Charlie</v>
      </c>
      <c r="E37">
        <v>22</v>
      </c>
    </row>
    <row r="38" spans="1:14" x14ac:dyDescent="0.25">
      <c r="A38">
        <v>422146</v>
      </c>
      <c r="B38" t="str">
        <f>_xlfn.XLOOKUP('Line downtime'!A38,'Line productivity'!$C:$C,'Line productivity'!$D:$D,,0)</f>
        <v>Charlie</v>
      </c>
      <c r="H38">
        <v>30</v>
      </c>
      <c r="I38">
        <v>25</v>
      </c>
      <c r="N38">
        <v>7</v>
      </c>
    </row>
    <row r="39" spans="1:14" x14ac:dyDescent="0.25">
      <c r="A39">
        <v>422147</v>
      </c>
      <c r="B39" t="str">
        <f>_xlfn.XLOOKUP('Line downtime'!A39,'Line productivity'!$C:$C,'Line productivity'!$D:$D,,0)</f>
        <v>Charlie</v>
      </c>
      <c r="F39">
        <v>17</v>
      </c>
      <c r="H39">
        <v>60</v>
      </c>
      <c r="I39">
        <v>30</v>
      </c>
    </row>
    <row r="40" spans="1:14" x14ac:dyDescent="0.25">
      <c r="A40">
        <v>422148</v>
      </c>
      <c r="B40" t="str">
        <f>_xlfn.XLOOKUP('Line downtime'!A40,'Line productivity'!$C:$C,'Line productivity'!$D:$D,,0)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F7AB-4554-4079-99F9-D975C74B0C17}">
  <dimension ref="A1:E13"/>
  <sheetViews>
    <sheetView workbookViewId="0">
      <selection activeCell="D2" sqref="D2"/>
    </sheetView>
  </sheetViews>
  <sheetFormatPr defaultRowHeight="15" x14ac:dyDescent="0.25"/>
  <cols>
    <col min="1" max="1" width="8.85546875" customWidth="1"/>
    <col min="2" max="2" width="19.28515625" bestFit="1" customWidth="1"/>
    <col min="3" max="3" width="14" bestFit="1" customWidth="1"/>
    <col min="4" max="4" width="22.42578125" customWidth="1"/>
    <col min="5" max="5" width="15.140625" style="6" customWidth="1"/>
  </cols>
  <sheetData>
    <row r="1" spans="1:5" x14ac:dyDescent="0.25">
      <c r="A1" s="2" t="s">
        <v>6</v>
      </c>
      <c r="B1" s="2" t="s">
        <v>22</v>
      </c>
      <c r="C1" s="2" t="s">
        <v>7</v>
      </c>
      <c r="D1" s="2" t="s">
        <v>49</v>
      </c>
      <c r="E1" s="10" t="s">
        <v>48</v>
      </c>
    </row>
    <row r="2" spans="1:5" x14ac:dyDescent="0.25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6">
        <f>SUM($D$2:D2)/SUM($D$2:$D$13)</f>
        <v>0.23919308357348704</v>
      </c>
    </row>
    <row r="3" spans="1:5" x14ac:dyDescent="0.25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6">
        <f>SUM($D$2:D3)/SUM($D$2:$D$13)</f>
        <v>0.42219020172910665</v>
      </c>
    </row>
    <row r="4" spans="1:5" x14ac:dyDescent="0.25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6">
        <f>SUM($D$2:D4)/SUM($D$2:$D$13)</f>
        <v>0.58429394812680113</v>
      </c>
    </row>
    <row r="5" spans="1:5" x14ac:dyDescent="0.25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6">
        <f>SUM($D$2:D5)/SUM($D$2:$D$13)</f>
        <v>0.69956772334293948</v>
      </c>
    </row>
    <row r="6" spans="1:5" x14ac:dyDescent="0.25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6">
        <f>SUM($D$2:D6)/SUM($D$2:$D$13)</f>
        <v>0.80403458213256485</v>
      </c>
    </row>
    <row r="7" spans="1:5" x14ac:dyDescent="0.25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6">
        <f>SUM($D$2:D7)/SUM($D$2:$D$13)</f>
        <v>0.85734870317002887</v>
      </c>
    </row>
    <row r="8" spans="1:5" x14ac:dyDescent="0.25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6">
        <f>SUM($D$2:D8)/SUM($D$2:$D$13)</f>
        <v>0.89841498559077815</v>
      </c>
    </row>
    <row r="9" spans="1:5" x14ac:dyDescent="0.25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6">
        <f>SUM($D$2:D9)/SUM($D$2:$D$13)</f>
        <v>0.93371757925072041</v>
      </c>
    </row>
    <row r="10" spans="1:5" x14ac:dyDescent="0.25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6">
        <f>SUM($D$2:D10)/SUM($D$2:$D$13)</f>
        <v>0.96397694524495681</v>
      </c>
    </row>
    <row r="11" spans="1:5" x14ac:dyDescent="0.25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6">
        <f>SUM($D$2:D11)/SUM($D$2:$D$13)</f>
        <v>0.98775216138328525</v>
      </c>
    </row>
    <row r="12" spans="1:5" x14ac:dyDescent="0.25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6">
        <f>SUM($D$2:D12)/SUM($D$2:$D$13)</f>
        <v>1</v>
      </c>
    </row>
    <row r="13" spans="1:5" x14ac:dyDescent="0.25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6">
        <f>SUM($D$2:D13)/SUM($D$2:$D$13)</f>
        <v>1</v>
      </c>
    </row>
  </sheetData>
  <autoFilter ref="A1:E13" xr:uid="{F47BF7AB-4554-4079-99F9-D975C74B0C17}">
    <sortState xmlns:xlrd2="http://schemas.microsoft.com/office/spreadsheetml/2017/richdata2" ref="A2:E13">
      <sortCondition descending="1" ref="D1:D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A437-F4F0-421C-BA62-AD4C9FEC1B42}">
  <dimension ref="A1:K39"/>
  <sheetViews>
    <sheetView workbookViewId="0">
      <selection activeCell="H2" sqref="H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8.85546875" customWidth="1"/>
    <col min="4" max="4" width="9.42578125" bestFit="1" customWidth="1"/>
    <col min="5" max="5" width="9.5703125" bestFit="1" customWidth="1"/>
    <col min="6" max="6" width="8.85546875" customWidth="1"/>
    <col min="7" max="7" width="18.28515625" customWidth="1"/>
    <col min="8" max="8" width="16.140625" customWidth="1"/>
    <col min="9" max="9" width="8.85546875" customWidth="1"/>
    <col min="10" max="10" width="13.42578125" style="6" bestFit="1" customWidth="1"/>
    <col min="11" max="12" width="16.85546875" bestFit="1" customWidth="1"/>
    <col min="13" max="13" width="8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  <c r="H1" s="2" t="s">
        <v>44</v>
      </c>
      <c r="J1" s="7" t="s">
        <v>46</v>
      </c>
      <c r="K1" t="s">
        <v>45</v>
      </c>
    </row>
    <row r="2" spans="1:11" x14ac:dyDescent="0.25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 t="s">
        <v>51</v>
      </c>
      <c r="I2" s="6"/>
      <c r="J2" s="8" t="s">
        <v>40</v>
      </c>
      <c r="K2" s="9">
        <v>0.66839378238341973</v>
      </c>
    </row>
    <row r="3" spans="1:11" x14ac:dyDescent="0.25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_xlfn.XLOOKUP(B3,Products!$A$2:$A$7,Products!$D$2:$D$7,,0)</f>
        <v>60</v>
      </c>
      <c r="J3" s="8" t="s">
        <v>41</v>
      </c>
      <c r="K3" s="9">
        <v>0.64077669902912626</v>
      </c>
    </row>
    <row r="4" spans="1:11" x14ac:dyDescent="0.25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_xlfn.XLOOKUP(B4,Products!$A$2:$A$7,Products!$D$2:$D$7,,0)</f>
        <v>60</v>
      </c>
      <c r="J4" s="8" t="s">
        <v>42</v>
      </c>
      <c r="K4" s="9">
        <v>0.63170731707317074</v>
      </c>
    </row>
    <row r="5" spans="1:11" x14ac:dyDescent="0.25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_xlfn.XLOOKUP(B5,Products!$A$2:$A$7,Products!$D$2:$D$7,,0)</f>
        <v>60</v>
      </c>
      <c r="J5" s="8" t="s">
        <v>43</v>
      </c>
      <c r="K5" s="9">
        <v>0.60941176470588243</v>
      </c>
    </row>
    <row r="6" spans="1:11" x14ac:dyDescent="0.25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_xlfn.XLOOKUP(B6,Products!$A$2:$A$7,Products!$D$2:$D$7,,0)</f>
        <v>60</v>
      </c>
      <c r="J6" s="8" t="s">
        <v>47</v>
      </c>
      <c r="K6" s="9">
        <v>0.64022809745982379</v>
      </c>
    </row>
    <row r="7" spans="1:11" x14ac:dyDescent="0.25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_xlfn.XLOOKUP(B7,Products!$A$2:$A$7,Products!$D$2:$D$7,,0)</f>
        <v>60</v>
      </c>
    </row>
    <row r="8" spans="1:11" x14ac:dyDescent="0.25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_xlfn.XLOOKUP(B8,Products!$A$2:$A$7,Products!$D$2:$D$7,,0)</f>
        <v>60</v>
      </c>
    </row>
    <row r="9" spans="1:11" x14ac:dyDescent="0.25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_xlfn.XLOOKUP(B9,Products!$A$2:$A$7,Products!$D$2:$D$7,,0)</f>
        <v>60</v>
      </c>
    </row>
    <row r="10" spans="1:11" x14ac:dyDescent="0.25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_xlfn.XLOOKUP(B10,Products!$A$2:$A$7,Products!$D$2:$D$7,,0)</f>
        <v>60</v>
      </c>
    </row>
    <row r="11" spans="1:11" x14ac:dyDescent="0.25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_xlfn.XLOOKUP(B11,Products!$A$2:$A$7,Products!$D$2:$D$7,,0)</f>
        <v>60</v>
      </c>
    </row>
    <row r="12" spans="1:11" x14ac:dyDescent="0.25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_xlfn.XLOOKUP(B12,Products!$A$2:$A$7,Products!$D$2:$D$7,,0)</f>
        <v>60</v>
      </c>
    </row>
    <row r="13" spans="1:11" x14ac:dyDescent="0.25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_xlfn.XLOOKUP(B13,Products!$A$2:$A$7,Products!$D$2:$D$7,,0)</f>
        <v>60</v>
      </c>
    </row>
    <row r="14" spans="1:11" x14ac:dyDescent="0.25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_xlfn.XLOOKUP(B14,Products!$A$2:$A$7,Products!$D$2:$D$7,,0)</f>
        <v>60</v>
      </c>
    </row>
    <row r="15" spans="1:11" x14ac:dyDescent="0.25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_xlfn.XLOOKUP(B15,Products!$A$2:$A$7,Products!$D$2:$D$7,,0)</f>
        <v>60</v>
      </c>
    </row>
    <row r="16" spans="1:11" x14ac:dyDescent="0.25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_xlfn.XLOOKUP(B16,Products!$A$2:$A$7,Products!$D$2:$D$7,,0)</f>
        <v>60</v>
      </c>
    </row>
    <row r="17" spans="1:8" x14ac:dyDescent="0.25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_xlfn.XLOOKUP(B17,Products!$A$2:$A$7,Products!$D$2:$D$7,,0)</f>
        <v>60</v>
      </c>
    </row>
    <row r="18" spans="1:8" x14ac:dyDescent="0.25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_xlfn.XLOOKUP(B18,Products!$A$2:$A$7,Products!$D$2:$D$7,,0)</f>
        <v>60</v>
      </c>
    </row>
    <row r="19" spans="1:8" x14ac:dyDescent="0.25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_xlfn.XLOOKUP(B19,Products!$A$2:$A$7,Products!$D$2:$D$7,,0)</f>
        <v>60</v>
      </c>
    </row>
    <row r="20" spans="1:8" x14ac:dyDescent="0.25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_xlfn.XLOOKUP(B20,Products!$A$2:$A$7,Products!$D$2:$D$7,,0)</f>
        <v>60</v>
      </c>
    </row>
    <row r="21" spans="1:8" x14ac:dyDescent="0.25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_xlfn.XLOOKUP(B21,Products!$A$2:$A$7,Products!$D$2:$D$7,,0)</f>
        <v>60</v>
      </c>
    </row>
    <row r="22" spans="1:8" x14ac:dyDescent="0.25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_xlfn.XLOOKUP(B22,Products!$A$2:$A$7,Products!$D$2:$D$7,,0)</f>
        <v>60</v>
      </c>
    </row>
    <row r="23" spans="1:8" x14ac:dyDescent="0.25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_xlfn.XLOOKUP(B23,Products!$A$2:$A$7,Products!$D$2:$D$7,,0)</f>
        <v>60</v>
      </c>
    </row>
    <row r="24" spans="1:8" x14ac:dyDescent="0.25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_xlfn.XLOOKUP(B24,Products!$A$2:$A$7,Products!$D$2:$D$7,,0)</f>
        <v>60</v>
      </c>
    </row>
    <row r="25" spans="1:8" x14ac:dyDescent="0.25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_xlfn.XLOOKUP(B25,Products!$A$2:$A$7,Products!$D$2:$D$7,,0)</f>
        <v>60</v>
      </c>
    </row>
    <row r="26" spans="1:8" x14ac:dyDescent="0.25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_xlfn.XLOOKUP(B26,Products!$A$2:$A$7,Products!$D$2:$D$7,,0)</f>
        <v>60</v>
      </c>
    </row>
    <row r="27" spans="1:8" x14ac:dyDescent="0.25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_xlfn.XLOOKUP(B27,Products!$A$2:$A$7,Products!$D$2:$D$7,,0)</f>
        <v>60</v>
      </c>
    </row>
    <row r="28" spans="1:8" x14ac:dyDescent="0.25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_xlfn.XLOOKUP(B28,Products!$A$2:$A$7,Products!$D$2:$D$7,,0)</f>
        <v>60</v>
      </c>
    </row>
    <row r="29" spans="1:8" x14ac:dyDescent="0.25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_xlfn.XLOOKUP(B29,Products!$A$2:$A$7,Products!$D$2:$D$7,,0)</f>
        <v>60</v>
      </c>
    </row>
    <row r="30" spans="1:8" x14ac:dyDescent="0.25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_xlfn.XLOOKUP(B30,Products!$A$2:$A$7,Products!$D$2:$D$7,,0)</f>
        <v>60</v>
      </c>
    </row>
    <row r="31" spans="1:8" x14ac:dyDescent="0.25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_xlfn.XLOOKUP(B31,Products!$A$2:$A$7,Products!$D$2:$D$7,,0)</f>
        <v>60</v>
      </c>
    </row>
    <row r="32" spans="1:8" x14ac:dyDescent="0.25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_xlfn.XLOOKUP(B32,Products!$A$2:$A$7,Products!$D$2:$D$7,,0)</f>
        <v>60</v>
      </c>
    </row>
    <row r="33" spans="1:8" x14ac:dyDescent="0.25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_xlfn.XLOOKUP(B33,Products!$A$2:$A$7,Products!$D$2:$D$7,,0)</f>
        <v>60</v>
      </c>
    </row>
    <row r="34" spans="1:8" x14ac:dyDescent="0.25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_xlfn.XLOOKUP(B34,Products!$A$2:$A$7,Products!$D$2:$D$7,,0)</f>
        <v>60</v>
      </c>
    </row>
    <row r="35" spans="1:8" x14ac:dyDescent="0.25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_xlfn.XLOOKUP(B35,Products!$A$2:$A$7,Products!$D$2:$D$7,,0)</f>
        <v>98</v>
      </c>
    </row>
    <row r="36" spans="1:8" x14ac:dyDescent="0.25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_xlfn.XLOOKUP(B36,Products!$A$2:$A$7,Products!$D$2:$D$7,,0)</f>
        <v>98</v>
      </c>
    </row>
    <row r="37" spans="1:8" x14ac:dyDescent="0.25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_xlfn.XLOOKUP(B37,Products!$A$2:$A$7,Products!$D$2:$D$7,,0)</f>
        <v>98</v>
      </c>
    </row>
    <row r="38" spans="1:8" x14ac:dyDescent="0.25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_xlfn.XLOOKUP(B38,Products!$A$2:$A$7,Products!$D$2:$D$7,,0)</f>
        <v>98</v>
      </c>
    </row>
    <row r="39" spans="1:8" x14ac:dyDescent="0.25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_xlfn.XLOOKUP(B39,Products!$A$2:$A$7,Products!$D$2:$D$7,,0)</f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Products</vt:lpstr>
      <vt:lpstr>Line downtime</vt:lpstr>
      <vt:lpstr>Downtime factors</vt:lpstr>
      <vt:lpstr>Line 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Tiffin Brown</cp:lastModifiedBy>
  <dcterms:created xsi:type="dcterms:W3CDTF">2024-08-19T19:52:48Z</dcterms:created>
  <dcterms:modified xsi:type="dcterms:W3CDTF">2025-04-22T03:04:35Z</dcterms:modified>
</cp:coreProperties>
</file>