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download\Dmitriev_pri117_KPiS_PR_4_zipulya\"/>
    </mc:Choice>
  </mc:AlternateContent>
  <xr:revisionPtr revIDLastSave="0" documentId="13_ncr:1_{0AAC4F5E-1E8D-4E7C-97C7-268891ADF00A}" xr6:coauthVersionLast="46" xr6:coauthVersionMax="46" xr10:uidLastSave="{00000000-0000-0000-0000-000000000000}"/>
  <bookViews>
    <workbookView xWindow="11400" yWindow="240" windowWidth="23685" windowHeight="1302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2" l="1"/>
  <c r="D25" i="2"/>
  <c r="B25" i="2"/>
  <c r="C24" i="2"/>
  <c r="D24" i="2"/>
  <c r="B24" i="2"/>
  <c r="H3" i="2"/>
  <c r="H4" i="2"/>
  <c r="I20" i="2"/>
  <c r="J20" i="2"/>
  <c r="H20" i="2"/>
  <c r="I21" i="2"/>
  <c r="J21" i="2"/>
  <c r="I22" i="2"/>
  <c r="J22" i="2"/>
  <c r="H22" i="2"/>
  <c r="H21" i="2"/>
  <c r="I17" i="2"/>
  <c r="J17" i="2"/>
  <c r="H17" i="2"/>
  <c r="I19" i="2"/>
  <c r="J19" i="2"/>
  <c r="I18" i="2"/>
  <c r="J18" i="2"/>
  <c r="H19" i="2"/>
  <c r="H18" i="2"/>
  <c r="I12" i="2"/>
  <c r="J12" i="2"/>
  <c r="H12" i="2"/>
  <c r="H14" i="2"/>
  <c r="I14" i="2"/>
  <c r="J14" i="2"/>
  <c r="H15" i="2"/>
  <c r="I15" i="2"/>
  <c r="J15" i="2"/>
  <c r="H16" i="2"/>
  <c r="I16" i="2"/>
  <c r="J16" i="2"/>
  <c r="I13" i="2"/>
  <c r="J13" i="2"/>
  <c r="H13" i="2"/>
  <c r="I7" i="2"/>
  <c r="J7" i="2"/>
  <c r="H7" i="2"/>
  <c r="H11" i="2"/>
  <c r="I11" i="2"/>
  <c r="J11" i="2"/>
  <c r="I8" i="2"/>
  <c r="J8" i="2"/>
  <c r="I9" i="2"/>
  <c r="J9" i="2"/>
  <c r="I10" i="2"/>
  <c r="J10" i="2"/>
  <c r="H9" i="2"/>
  <c r="H10" i="2"/>
  <c r="H8" i="2"/>
  <c r="I3" i="2"/>
  <c r="J3" i="2"/>
  <c r="I6" i="2"/>
  <c r="J6" i="2"/>
  <c r="H5" i="2"/>
  <c r="I5" i="2"/>
  <c r="J5" i="2"/>
  <c r="H6" i="2"/>
  <c r="I4" i="2"/>
  <c r="J4" i="2"/>
  <c r="I2" i="2"/>
  <c r="J2" i="2"/>
  <c r="H2" i="2"/>
  <c r="I6" i="1"/>
  <c r="I5" i="1" s="1"/>
  <c r="C25" i="1" s="1"/>
  <c r="J4" i="1"/>
  <c r="K4" i="1"/>
  <c r="I4" i="1"/>
  <c r="K23" i="1"/>
  <c r="I23" i="1"/>
  <c r="J24" i="1"/>
  <c r="J23" i="1" s="1"/>
  <c r="K24" i="1"/>
  <c r="I24" i="1"/>
  <c r="J5" i="1"/>
  <c r="J21" i="1"/>
  <c r="J20" i="1" s="1"/>
  <c r="K21" i="1"/>
  <c r="K20" i="1" s="1"/>
  <c r="J22" i="1"/>
  <c r="K22" i="1"/>
  <c r="I22" i="1"/>
  <c r="I21" i="1"/>
  <c r="I20" i="1" s="1"/>
  <c r="J15" i="1"/>
  <c r="J14" i="1" s="1"/>
  <c r="K15" i="1"/>
  <c r="K14" i="1" s="1"/>
  <c r="J16" i="1"/>
  <c r="K16" i="1"/>
  <c r="J17" i="1"/>
  <c r="K17" i="1"/>
  <c r="J18" i="1"/>
  <c r="K18" i="1"/>
  <c r="J19" i="1"/>
  <c r="K19" i="1"/>
  <c r="I16" i="1"/>
  <c r="I17" i="1"/>
  <c r="I18" i="1"/>
  <c r="I19" i="1"/>
  <c r="I15" i="1"/>
  <c r="I14" i="1" s="1"/>
  <c r="J10" i="1"/>
  <c r="J9" i="1" s="1"/>
  <c r="K10" i="1"/>
  <c r="K9" i="1" s="1"/>
  <c r="J11" i="1"/>
  <c r="K11" i="1"/>
  <c r="J12" i="1"/>
  <c r="K12" i="1"/>
  <c r="J13" i="1"/>
  <c r="K13" i="1"/>
  <c r="I11" i="1"/>
  <c r="I12" i="1"/>
  <c r="I13" i="1"/>
  <c r="I10" i="1"/>
  <c r="I9" i="1" s="1"/>
  <c r="J6" i="1"/>
  <c r="K6" i="1"/>
  <c r="K5" i="1" s="1"/>
  <c r="E25" i="1" s="1"/>
  <c r="J7" i="1"/>
  <c r="K7" i="1"/>
  <c r="J8" i="1"/>
  <c r="K8" i="1"/>
  <c r="I7" i="1"/>
  <c r="I8" i="1"/>
  <c r="F22" i="1"/>
  <c r="F19" i="1"/>
  <c r="F13" i="1"/>
  <c r="F8" i="1"/>
  <c r="F4" i="1"/>
  <c r="D22" i="1"/>
  <c r="E22" i="1"/>
  <c r="C22" i="1"/>
  <c r="D19" i="1"/>
  <c r="E19" i="1"/>
  <c r="C19" i="1"/>
  <c r="E13" i="1"/>
  <c r="D13" i="1"/>
  <c r="C13" i="1"/>
  <c r="E8" i="1"/>
  <c r="D8" i="1"/>
  <c r="C8" i="1"/>
  <c r="D4" i="1"/>
  <c r="D26" i="1" s="1"/>
  <c r="E4" i="1"/>
  <c r="E26" i="1" s="1"/>
  <c r="C4" i="1"/>
  <c r="C26" i="1" s="1"/>
  <c r="D25" i="1" l="1"/>
</calcChain>
</file>

<file path=xl/sharedStrings.xml><?xml version="1.0" encoding="utf-8"?>
<sst xmlns="http://schemas.openxmlformats.org/spreadsheetml/2006/main" count="65" uniqueCount="49">
  <si>
    <t>Критерии</t>
  </si>
  <si>
    <t>Adobe Photoshop</t>
  </si>
  <si>
    <t>Gimp</t>
  </si>
  <si>
    <t>Широта методологии</t>
  </si>
  <si>
    <t>Технологические возможности</t>
  </si>
  <si>
    <t>Надежность и устойчивость в работе</t>
  </si>
  <si>
    <t>Гибкость настроек приложения</t>
  </si>
  <si>
    <t>Кроссплатформенность</t>
  </si>
  <si>
    <t>Функциональность</t>
  </si>
  <si>
    <t>Поддержка слоев</t>
  </si>
  <si>
    <t>Поддержка редактирования растровой графики</t>
  </si>
  <si>
    <t>Поддержка редактирования векторной графики</t>
  </si>
  <si>
    <t xml:space="preserve">Поддержка шаблонов </t>
  </si>
  <si>
    <t>Коммуникативность</t>
  </si>
  <si>
    <t>Стоимость</t>
  </si>
  <si>
    <t>Стоимость ПО</t>
  </si>
  <si>
    <t>Стоимость использования и поддержки</t>
  </si>
  <si>
    <t>Прочее</t>
  </si>
  <si>
    <t>Распространенность в Российской Федерации</t>
  </si>
  <si>
    <t>Интерфейс</t>
  </si>
  <si>
    <t>Наличие документации</t>
  </si>
  <si>
    <t>Удобная служба поддержки</t>
  </si>
  <si>
    <t>Легкость к адаптации</t>
  </si>
  <si>
    <t>Соответствие требованиям и стандартам</t>
  </si>
  <si>
    <t>Максимальный балл</t>
  </si>
  <si>
    <t>Вес</t>
  </si>
  <si>
    <t>Corel Draw</t>
  </si>
  <si>
    <t>№</t>
  </si>
  <si>
    <t>Результат с учетом весов</t>
  </si>
  <si>
    <t>Результат без учета весов</t>
  </si>
  <si>
    <t>Microsoft Visio</t>
  </si>
  <si>
    <t>Draw.io </t>
  </si>
  <si>
    <t>Возможность графического отображения информации</t>
  </si>
  <si>
    <t>Быстрота и простота в установке</t>
  </si>
  <si>
    <t>Возможности настроек ПП и параметров проекта</t>
  </si>
  <si>
    <t>Публикация бизнес-моделей в WEB (HTML) и доведение информации до сотрудников</t>
  </si>
  <si>
    <t xml:space="preserve">Разработка новых типов бизнес-моделей, изменение текущих. Конфигуратор (мета-редактор) бизнес-моделей. </t>
  </si>
  <si>
    <t xml:space="preserve">Синхронизация объектов на бизнес-моделях, интеграция бизнес-моделей. </t>
  </si>
  <si>
    <t>Генерация отчётов и регламентов на основе бизнес-моделей</t>
  </si>
  <si>
    <t>Соответствие методическим рекомендациям и стандартам в области бизнес-моделирования и менеджмента</t>
  </si>
  <si>
    <t>Удобство работы с моделями</t>
  </si>
  <si>
    <t>Русификация</t>
  </si>
  <si>
    <t>Стоимость ПП</t>
  </si>
  <si>
    <t>Авторитет ПП и фирмы-разработчика</t>
  </si>
  <si>
    <t>Распространённость в России</t>
  </si>
  <si>
    <t>ARIS Express</t>
  </si>
  <si>
    <t>Баллы с учетом веса:</t>
  </si>
  <si>
    <t>Результат с учетом весов=</t>
  </si>
  <si>
    <t>Результат без учета весов=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</si>
</sst>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" xfId="0" applyFill="1" applyBorder="1" applyAlignment="1">
      <alignment horizontal="right" vertical="center"/>
    </xf>
    <xf numFmtId="0" fontId="0" fillId="0" borderId="3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8" xfId="0" applyFill="1" applyBorder="1" applyAlignment="1">
      <alignment horizontal="right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  <xf numFmtId="0" fontId="3" fillId="0" borderId="1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workbookViewId="0">
      <selection activeCell="G23" sqref="A1:G23"/>
    </sheetView>
  </sheetViews>
  <sheetFormatPr defaultRowHeight="15" x14ac:dyDescent="0.25"/>
  <cols>
    <col min="1" max="1" width="3.7109375" bestFit="1" customWidth="1"/>
    <col min="2" max="2" width="46" bestFit="1" customWidth="1"/>
    <col min="3" max="7" width="11.7109375" customWidth="1"/>
    <col min="8" max="8" width="1.7109375" customWidth="1"/>
    <col min="9" max="11" width="11.7109375" customWidth="1"/>
  </cols>
  <sheetData>
    <row r="1" spans="1:11" ht="15.75" thickBot="1" x14ac:dyDescent="0.3">
      <c r="A1" s="32"/>
      <c r="B1" s="32"/>
      <c r="C1" s="32">
        <v>1</v>
      </c>
      <c r="D1" s="32">
        <v>2</v>
      </c>
      <c r="E1" s="32">
        <v>3</v>
      </c>
      <c r="F1" s="32"/>
      <c r="G1" s="32"/>
      <c r="H1" s="27"/>
      <c r="I1" s="19"/>
      <c r="J1" s="20"/>
      <c r="K1" s="21"/>
    </row>
    <row r="2" spans="1:11" ht="30" x14ac:dyDescent="0.25">
      <c r="A2" s="32" t="s">
        <v>27</v>
      </c>
      <c r="B2" s="32" t="s">
        <v>0</v>
      </c>
      <c r="C2" s="33" t="s">
        <v>1</v>
      </c>
      <c r="D2" s="33" t="s">
        <v>26</v>
      </c>
      <c r="E2" s="33" t="s">
        <v>2</v>
      </c>
      <c r="F2" s="33" t="s">
        <v>24</v>
      </c>
      <c r="G2" s="33" t="s">
        <v>25</v>
      </c>
      <c r="H2" s="28"/>
      <c r="I2" s="7">
        <v>1</v>
      </c>
      <c r="J2" s="8">
        <v>2</v>
      </c>
      <c r="K2" s="9">
        <v>3</v>
      </c>
    </row>
    <row r="3" spans="1:11" ht="30.75" thickBot="1" x14ac:dyDescent="0.3">
      <c r="A3" s="14">
        <v>1</v>
      </c>
      <c r="B3" s="14" t="s">
        <v>3</v>
      </c>
      <c r="C3" s="14">
        <v>5</v>
      </c>
      <c r="D3" s="14">
        <v>6</v>
      </c>
      <c r="E3" s="14">
        <v>10</v>
      </c>
      <c r="F3" s="14">
        <v>10</v>
      </c>
      <c r="G3" s="14">
        <v>0.2</v>
      </c>
      <c r="H3" s="28"/>
      <c r="I3" s="16" t="s">
        <v>1</v>
      </c>
      <c r="J3" s="10" t="s">
        <v>26</v>
      </c>
      <c r="K3" s="11" t="s">
        <v>2</v>
      </c>
    </row>
    <row r="4" spans="1:11" x14ac:dyDescent="0.25">
      <c r="A4" s="14">
        <v>2</v>
      </c>
      <c r="B4" s="14" t="s">
        <v>4</v>
      </c>
      <c r="C4" s="14">
        <f>SUM(C5:C7)</f>
        <v>12</v>
      </c>
      <c r="D4" s="14">
        <f t="shared" ref="D4:E4" si="0">SUM(D5:D7)</f>
        <v>11</v>
      </c>
      <c r="E4" s="14">
        <f t="shared" si="0"/>
        <v>13</v>
      </c>
      <c r="F4" s="14">
        <f>SUM(F5:F7)</f>
        <v>15</v>
      </c>
      <c r="G4" s="14">
        <v>0.2</v>
      </c>
      <c r="H4" s="28"/>
      <c r="I4" s="12">
        <f>C3*$G$3</f>
        <v>1</v>
      </c>
      <c r="J4" s="12">
        <f>D3*$G$3</f>
        <v>1.2000000000000002</v>
      </c>
      <c r="K4" s="12">
        <f>E3*$G$3</f>
        <v>2</v>
      </c>
    </row>
    <row r="5" spans="1:11" x14ac:dyDescent="0.25">
      <c r="A5" s="34">
        <v>21</v>
      </c>
      <c r="B5" s="1" t="s">
        <v>7</v>
      </c>
      <c r="C5" s="1">
        <v>2</v>
      </c>
      <c r="D5" s="1">
        <v>5</v>
      </c>
      <c r="E5" s="1">
        <v>5</v>
      </c>
      <c r="F5" s="1">
        <v>5</v>
      </c>
      <c r="G5" s="1">
        <v>0.3</v>
      </c>
      <c r="H5" s="28"/>
      <c r="I5" s="13">
        <f>SUM(I6:I8)*$G4</f>
        <v>0.82</v>
      </c>
      <c r="J5" s="14">
        <f>SUM(J6:J8)*$G4</f>
        <v>0.72000000000000008</v>
      </c>
      <c r="K5" s="15">
        <f>SUM(K6:K8)*$G4</f>
        <v>0.86000000000000021</v>
      </c>
    </row>
    <row r="6" spans="1:11" x14ac:dyDescent="0.25">
      <c r="A6" s="1">
        <v>22</v>
      </c>
      <c r="B6" s="1" t="s">
        <v>6</v>
      </c>
      <c r="C6" s="1">
        <v>5</v>
      </c>
      <c r="D6" s="1">
        <v>3</v>
      </c>
      <c r="E6" s="1">
        <v>4</v>
      </c>
      <c r="F6" s="1">
        <v>5</v>
      </c>
      <c r="G6" s="1">
        <v>0.3</v>
      </c>
      <c r="H6" s="28"/>
      <c r="I6" s="2">
        <f>C5*$G5</f>
        <v>0.6</v>
      </c>
      <c r="J6" s="1">
        <f>D5*$G5</f>
        <v>1.5</v>
      </c>
      <c r="K6" s="3">
        <f>E5*$G5</f>
        <v>1.5</v>
      </c>
    </row>
    <row r="7" spans="1:11" x14ac:dyDescent="0.25">
      <c r="A7" s="1">
        <v>23</v>
      </c>
      <c r="B7" s="1" t="s">
        <v>5</v>
      </c>
      <c r="C7" s="1">
        <v>5</v>
      </c>
      <c r="D7" s="1">
        <v>3</v>
      </c>
      <c r="E7" s="1">
        <v>4</v>
      </c>
      <c r="F7" s="1">
        <v>5</v>
      </c>
      <c r="G7" s="1">
        <v>0.4</v>
      </c>
      <c r="H7" s="28"/>
      <c r="I7" s="2">
        <f>C6*$G6</f>
        <v>1.5</v>
      </c>
      <c r="J7" s="1">
        <f>D6*$G6</f>
        <v>0.89999999999999991</v>
      </c>
      <c r="K7" s="3">
        <f>E6*$G6</f>
        <v>1.2</v>
      </c>
    </row>
    <row r="8" spans="1:11" x14ac:dyDescent="0.25">
      <c r="A8" s="14">
        <v>3</v>
      </c>
      <c r="B8" s="14" t="s">
        <v>8</v>
      </c>
      <c r="C8" s="14">
        <f>SUM(C9:C12)</f>
        <v>15</v>
      </c>
      <c r="D8" s="14">
        <f>SUM(D9:D12)</f>
        <v>16</v>
      </c>
      <c r="E8" s="14">
        <f>SUM(E9:E12)</f>
        <v>15</v>
      </c>
      <c r="F8" s="14">
        <f>SUM(F9:F12)</f>
        <v>20</v>
      </c>
      <c r="G8" s="14">
        <v>0.3</v>
      </c>
      <c r="H8" s="28"/>
      <c r="I8" s="2">
        <f>C7*$G7</f>
        <v>2</v>
      </c>
      <c r="J8" s="1">
        <f>D7*$G7</f>
        <v>1.2000000000000002</v>
      </c>
      <c r="K8" s="3">
        <f>E7*$G7</f>
        <v>1.6</v>
      </c>
    </row>
    <row r="9" spans="1:11" x14ac:dyDescent="0.25">
      <c r="A9" s="1">
        <v>31</v>
      </c>
      <c r="B9" s="1" t="s">
        <v>10</v>
      </c>
      <c r="C9" s="1">
        <v>5</v>
      </c>
      <c r="D9" s="1">
        <v>5</v>
      </c>
      <c r="E9" s="1">
        <v>5</v>
      </c>
      <c r="F9" s="1">
        <v>5</v>
      </c>
      <c r="G9" s="1">
        <v>0.3</v>
      </c>
      <c r="H9" s="28"/>
      <c r="I9" s="13">
        <f>SUM(I10:I13)*$G8</f>
        <v>1.2</v>
      </c>
      <c r="J9" s="14">
        <f>SUM(J10:J13)*$G8</f>
        <v>1.2</v>
      </c>
      <c r="K9" s="15">
        <f>SUM(K10:K13)*$G8</f>
        <v>1.2</v>
      </c>
    </row>
    <row r="10" spans="1:11" x14ac:dyDescent="0.25">
      <c r="A10" s="1">
        <v>32</v>
      </c>
      <c r="B10" s="1" t="s">
        <v>11</v>
      </c>
      <c r="C10" s="1">
        <v>0</v>
      </c>
      <c r="D10" s="1">
        <v>5</v>
      </c>
      <c r="E10" s="1">
        <v>5</v>
      </c>
      <c r="F10" s="1">
        <v>5</v>
      </c>
      <c r="G10" s="1">
        <v>0.2</v>
      </c>
      <c r="H10" s="28"/>
      <c r="I10" s="2">
        <f>C9*$G9</f>
        <v>1.5</v>
      </c>
      <c r="J10" s="1">
        <f>D9*$G9</f>
        <v>1.5</v>
      </c>
      <c r="K10" s="3">
        <f>E9*$G9</f>
        <v>1.5</v>
      </c>
    </row>
    <row r="11" spans="1:11" x14ac:dyDescent="0.25">
      <c r="A11" s="1">
        <v>33</v>
      </c>
      <c r="B11" s="1" t="s">
        <v>9</v>
      </c>
      <c r="C11" s="1">
        <v>5</v>
      </c>
      <c r="D11" s="1">
        <v>3</v>
      </c>
      <c r="E11" s="1">
        <v>5</v>
      </c>
      <c r="F11" s="1">
        <v>5</v>
      </c>
      <c r="G11" s="1">
        <v>0.3</v>
      </c>
      <c r="H11" s="28"/>
      <c r="I11" s="2">
        <f>C10*$G10</f>
        <v>0</v>
      </c>
      <c r="J11" s="1">
        <f>D10*$G10</f>
        <v>1</v>
      </c>
      <c r="K11" s="3">
        <f>E10*$G10</f>
        <v>1</v>
      </c>
    </row>
    <row r="12" spans="1:11" x14ac:dyDescent="0.25">
      <c r="A12" s="1">
        <v>34</v>
      </c>
      <c r="B12" s="1" t="s">
        <v>12</v>
      </c>
      <c r="C12" s="1">
        <v>5</v>
      </c>
      <c r="D12" s="1">
        <v>3</v>
      </c>
      <c r="E12" s="1">
        <v>0</v>
      </c>
      <c r="F12" s="1">
        <v>5</v>
      </c>
      <c r="G12" s="1">
        <v>0.2</v>
      </c>
      <c r="H12" s="28"/>
      <c r="I12" s="2">
        <f>C11*$G11</f>
        <v>1.5</v>
      </c>
      <c r="J12" s="1">
        <f>D11*$G11</f>
        <v>0.89999999999999991</v>
      </c>
      <c r="K12" s="3">
        <f>E11*$G11</f>
        <v>1.5</v>
      </c>
    </row>
    <row r="13" spans="1:11" x14ac:dyDescent="0.25">
      <c r="A13" s="14">
        <v>4</v>
      </c>
      <c r="B13" s="14" t="s">
        <v>13</v>
      </c>
      <c r="C13" s="14">
        <f>SUM(C14:C18)</f>
        <v>18</v>
      </c>
      <c r="D13" s="14">
        <f>SUM(D14:D18)</f>
        <v>16</v>
      </c>
      <c r="E13" s="14">
        <f>SUM(E14:E18)</f>
        <v>16</v>
      </c>
      <c r="F13" s="14">
        <f>SUM(F14:F18)</f>
        <v>25</v>
      </c>
      <c r="G13" s="14">
        <v>0.2</v>
      </c>
      <c r="H13" s="28"/>
      <c r="I13" s="2">
        <f>C12*$G12</f>
        <v>1</v>
      </c>
      <c r="J13" s="1">
        <f>D12*$G12</f>
        <v>0.60000000000000009</v>
      </c>
      <c r="K13" s="3">
        <f>E12*$G12</f>
        <v>0</v>
      </c>
    </row>
    <row r="14" spans="1:11" x14ac:dyDescent="0.25">
      <c r="A14" s="1">
        <v>41</v>
      </c>
      <c r="B14" s="1" t="s">
        <v>23</v>
      </c>
      <c r="C14" s="1">
        <v>5</v>
      </c>
      <c r="D14" s="1">
        <v>3</v>
      </c>
      <c r="E14" s="1">
        <v>4</v>
      </c>
      <c r="F14" s="1">
        <v>5</v>
      </c>
      <c r="G14" s="1">
        <v>0.3</v>
      </c>
      <c r="H14" s="28"/>
      <c r="I14" s="13">
        <f>SUM(I15:I19)*$G13</f>
        <v>0.7400000000000001</v>
      </c>
      <c r="J14" s="14">
        <f>SUM(J15:J19)*$G13</f>
        <v>0.62000000000000011</v>
      </c>
      <c r="K14" s="15">
        <f>SUM(K15:K19)*$G13</f>
        <v>0.64000000000000012</v>
      </c>
    </row>
    <row r="15" spans="1:11" x14ac:dyDescent="0.25">
      <c r="A15" s="1">
        <v>42</v>
      </c>
      <c r="B15" s="1" t="s">
        <v>22</v>
      </c>
      <c r="C15" s="1">
        <v>3</v>
      </c>
      <c r="D15" s="1">
        <v>4</v>
      </c>
      <c r="E15" s="1">
        <v>4</v>
      </c>
      <c r="F15" s="1">
        <v>5</v>
      </c>
      <c r="G15" s="1">
        <v>0.2</v>
      </c>
      <c r="H15" s="28"/>
      <c r="I15" s="2">
        <f>C14*$G14</f>
        <v>1.5</v>
      </c>
      <c r="J15" s="1">
        <f>D14*$G14</f>
        <v>0.89999999999999991</v>
      </c>
      <c r="K15" s="3">
        <f>E14*$G14</f>
        <v>1.2</v>
      </c>
    </row>
    <row r="16" spans="1:11" x14ac:dyDescent="0.25">
      <c r="A16" s="1">
        <v>43</v>
      </c>
      <c r="B16" s="1" t="s">
        <v>19</v>
      </c>
      <c r="C16" s="1">
        <v>4</v>
      </c>
      <c r="D16" s="1">
        <v>4</v>
      </c>
      <c r="E16" s="1">
        <v>4</v>
      </c>
      <c r="F16" s="1">
        <v>5</v>
      </c>
      <c r="G16" s="1">
        <v>0.1</v>
      </c>
      <c r="H16" s="28"/>
      <c r="I16" s="2">
        <f>C15*$G15</f>
        <v>0.60000000000000009</v>
      </c>
      <c r="J16" s="1">
        <f>D15*$G15</f>
        <v>0.8</v>
      </c>
      <c r="K16" s="3">
        <f>E15*$G15</f>
        <v>0.8</v>
      </c>
    </row>
    <row r="17" spans="1:11" x14ac:dyDescent="0.25">
      <c r="A17" s="1">
        <v>44</v>
      </c>
      <c r="B17" s="1" t="s">
        <v>20</v>
      </c>
      <c r="C17" s="1">
        <v>3</v>
      </c>
      <c r="D17" s="1">
        <v>2</v>
      </c>
      <c r="E17" s="1">
        <v>3</v>
      </c>
      <c r="F17" s="1">
        <v>5</v>
      </c>
      <c r="G17" s="1">
        <v>0.2</v>
      </c>
      <c r="H17" s="28"/>
      <c r="I17" s="2">
        <f>C16*$G16</f>
        <v>0.4</v>
      </c>
      <c r="J17" s="1">
        <f>D16*$G16</f>
        <v>0.4</v>
      </c>
      <c r="K17" s="3">
        <f>E16*$G16</f>
        <v>0.4</v>
      </c>
    </row>
    <row r="18" spans="1:11" x14ac:dyDescent="0.25">
      <c r="A18" s="1">
        <v>45</v>
      </c>
      <c r="B18" s="1" t="s">
        <v>21</v>
      </c>
      <c r="C18" s="1">
        <v>3</v>
      </c>
      <c r="D18" s="1">
        <v>3</v>
      </c>
      <c r="E18" s="1">
        <v>1</v>
      </c>
      <c r="F18" s="1">
        <v>5</v>
      </c>
      <c r="G18" s="1">
        <v>0.2</v>
      </c>
      <c r="H18" s="28"/>
      <c r="I18" s="2">
        <f>C17*$G17</f>
        <v>0.60000000000000009</v>
      </c>
      <c r="J18" s="1">
        <f>D17*$G17</f>
        <v>0.4</v>
      </c>
      <c r="K18" s="3">
        <f>E17*$G17</f>
        <v>0.60000000000000009</v>
      </c>
    </row>
    <row r="19" spans="1:11" x14ac:dyDescent="0.25">
      <c r="A19" s="14">
        <v>5</v>
      </c>
      <c r="B19" s="14" t="s">
        <v>14</v>
      </c>
      <c r="C19" s="14">
        <f>SUM(C20:C21)</f>
        <v>2</v>
      </c>
      <c r="D19" s="14">
        <f t="shared" ref="D19:E19" si="1">SUM(D20:D21)</f>
        <v>4</v>
      </c>
      <c r="E19" s="14">
        <f t="shared" si="1"/>
        <v>6</v>
      </c>
      <c r="F19" s="14">
        <f>SUM(F20:F21)</f>
        <v>6</v>
      </c>
      <c r="G19" s="14">
        <v>0.05</v>
      </c>
      <c r="H19" s="28"/>
      <c r="I19" s="2">
        <f>C18*$G18</f>
        <v>0.60000000000000009</v>
      </c>
      <c r="J19" s="1">
        <f>D18*$G18</f>
        <v>0.60000000000000009</v>
      </c>
      <c r="K19" s="3">
        <f>E18*$G18</f>
        <v>0.2</v>
      </c>
    </row>
    <row r="20" spans="1:11" x14ac:dyDescent="0.25">
      <c r="A20" s="1">
        <v>51</v>
      </c>
      <c r="B20" s="1" t="s">
        <v>15</v>
      </c>
      <c r="C20" s="1">
        <v>1</v>
      </c>
      <c r="D20" s="1">
        <v>2</v>
      </c>
      <c r="E20" s="1">
        <v>3</v>
      </c>
      <c r="F20" s="1">
        <v>3</v>
      </c>
      <c r="G20" s="1">
        <v>0.5</v>
      </c>
      <c r="H20" s="28"/>
      <c r="I20" s="13">
        <f>SUM(I21:I22)*$G19</f>
        <v>0.05</v>
      </c>
      <c r="J20" s="14">
        <f>SUM(J21:J22)*$G19</f>
        <v>0.1</v>
      </c>
      <c r="K20" s="15">
        <f>SUM(K21:K22)*$G19</f>
        <v>0.15000000000000002</v>
      </c>
    </row>
    <row r="21" spans="1:11" x14ac:dyDescent="0.25">
      <c r="A21" s="1">
        <v>52</v>
      </c>
      <c r="B21" s="1" t="s">
        <v>16</v>
      </c>
      <c r="C21" s="1">
        <v>1</v>
      </c>
      <c r="D21" s="1">
        <v>2</v>
      </c>
      <c r="E21" s="1">
        <v>3</v>
      </c>
      <c r="F21" s="1">
        <v>3</v>
      </c>
      <c r="G21" s="1">
        <v>0.5</v>
      </c>
      <c r="H21" s="28"/>
      <c r="I21" s="2">
        <f>C20*$G20</f>
        <v>0.5</v>
      </c>
      <c r="J21" s="1">
        <f>D20*$G20</f>
        <v>1</v>
      </c>
      <c r="K21" s="3">
        <f>E20*$G20</f>
        <v>1.5</v>
      </c>
    </row>
    <row r="22" spans="1:11" x14ac:dyDescent="0.25">
      <c r="A22" s="14">
        <v>6</v>
      </c>
      <c r="B22" s="14" t="s">
        <v>17</v>
      </c>
      <c r="C22" s="14">
        <f>SUM(C23)</f>
        <v>5</v>
      </c>
      <c r="D22" s="14">
        <f t="shared" ref="D22:E22" si="2">SUM(D23)</f>
        <v>3</v>
      </c>
      <c r="E22" s="14">
        <f t="shared" si="2"/>
        <v>5</v>
      </c>
      <c r="F22" s="14">
        <f>SUM(F23)</f>
        <v>5</v>
      </c>
      <c r="G22" s="14">
        <v>0.05</v>
      </c>
      <c r="H22" s="28"/>
      <c r="I22" s="2">
        <f>C21*$G21</f>
        <v>0.5</v>
      </c>
      <c r="J22" s="1">
        <f>D21*$G21</f>
        <v>1</v>
      </c>
      <c r="K22" s="3">
        <f>E21*$G21</f>
        <v>1.5</v>
      </c>
    </row>
    <row r="23" spans="1:11" x14ac:dyDescent="0.25">
      <c r="A23" s="1">
        <v>61</v>
      </c>
      <c r="B23" s="1" t="s">
        <v>18</v>
      </c>
      <c r="C23" s="1">
        <v>5</v>
      </c>
      <c r="D23" s="1">
        <v>3</v>
      </c>
      <c r="E23" s="1">
        <v>5</v>
      </c>
      <c r="F23" s="1">
        <v>5</v>
      </c>
      <c r="G23" s="1">
        <v>0.05</v>
      </c>
      <c r="H23" s="28"/>
      <c r="I23" s="13">
        <f>SUM(I24*$G22)</f>
        <v>1.2500000000000001E-2</v>
      </c>
      <c r="J23" s="14">
        <f>SUM(J24*$G22)</f>
        <v>7.5000000000000015E-3</v>
      </c>
      <c r="K23" s="15">
        <f>SUM(K24*$G22)</f>
        <v>1.2500000000000001E-2</v>
      </c>
    </row>
    <row r="24" spans="1:11" ht="15.75" thickBot="1" x14ac:dyDescent="0.3">
      <c r="A24" s="29"/>
      <c r="B24" s="30"/>
      <c r="C24" s="30"/>
      <c r="D24" s="30"/>
      <c r="E24" s="30"/>
      <c r="F24" s="31"/>
      <c r="G24" s="31"/>
      <c r="H24" s="22"/>
      <c r="I24" s="4">
        <f>C23*$G23</f>
        <v>0.25</v>
      </c>
      <c r="J24" s="5">
        <f>D23*$G23</f>
        <v>0.15000000000000002</v>
      </c>
      <c r="K24" s="6">
        <f>E23*$G23</f>
        <v>0.25</v>
      </c>
    </row>
    <row r="25" spans="1:11" ht="15.75" thickBot="1" x14ac:dyDescent="0.3">
      <c r="A25" s="23" t="s">
        <v>28</v>
      </c>
      <c r="B25" s="24"/>
      <c r="C25" s="8">
        <f>SUM(I5+I4+I9+I14+I20+I23)</f>
        <v>3.8224999999999998</v>
      </c>
      <c r="D25" s="8">
        <f t="shared" ref="D25:E25" si="3">SUM(J5+J4+J9+J14+J20+J23)</f>
        <v>3.8475000000000001</v>
      </c>
      <c r="E25" s="9">
        <f t="shared" si="3"/>
        <v>4.8625000000000016</v>
      </c>
      <c r="H25" s="17"/>
      <c r="I25" s="17"/>
      <c r="J25" s="17"/>
      <c r="K25" s="18"/>
    </row>
    <row r="26" spans="1:11" ht="15.75" thickBot="1" x14ac:dyDescent="0.3">
      <c r="A26" s="25" t="s">
        <v>29</v>
      </c>
      <c r="B26" s="26"/>
      <c r="C26" s="5">
        <f>C3+C4+C8+C13+C19+C22</f>
        <v>57</v>
      </c>
      <c r="D26" s="5">
        <f t="shared" ref="D26:E26" si="4">D3+D4+D8+D13+D19+D22</f>
        <v>56</v>
      </c>
      <c r="E26" s="6">
        <f t="shared" si="4"/>
        <v>65</v>
      </c>
    </row>
  </sheetData>
  <mergeCells count="4">
    <mergeCell ref="A26:B26"/>
    <mergeCell ref="I1:K1"/>
    <mergeCell ref="H1:H24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A81A-21F4-43A2-A09A-3821151F4CD0}">
  <dimension ref="A1:J25"/>
  <sheetViews>
    <sheetView tabSelected="1" zoomScale="115" zoomScaleNormal="115" workbookViewId="0">
      <selection activeCell="C24" sqref="C24"/>
    </sheetView>
  </sheetViews>
  <sheetFormatPr defaultRowHeight="15" x14ac:dyDescent="0.25"/>
  <cols>
    <col min="1" max="1" width="62.140625" customWidth="1"/>
    <col min="3" max="3" width="13" customWidth="1"/>
    <col min="5" max="5" width="19.42578125" customWidth="1"/>
    <col min="7" max="7" width="16.7109375" customWidth="1"/>
    <col min="8" max="8" width="9.85546875" customWidth="1"/>
    <col min="9" max="9" width="10.5703125" customWidth="1"/>
  </cols>
  <sheetData>
    <row r="1" spans="1:10" ht="31.5" x14ac:dyDescent="0.25">
      <c r="A1" s="35"/>
      <c r="B1" s="35" t="s">
        <v>45</v>
      </c>
      <c r="C1" s="35" t="s">
        <v>30</v>
      </c>
      <c r="D1" s="35" t="s">
        <v>31</v>
      </c>
      <c r="E1" s="35" t="s">
        <v>24</v>
      </c>
      <c r="F1" s="35" t="s">
        <v>25</v>
      </c>
      <c r="G1" s="43" t="s">
        <v>46</v>
      </c>
      <c r="H1" s="35" t="s">
        <v>45</v>
      </c>
      <c r="I1" s="35" t="s">
        <v>30</v>
      </c>
      <c r="J1" s="35" t="s">
        <v>31</v>
      </c>
    </row>
    <row r="2" spans="1:10" ht="15.75" x14ac:dyDescent="0.25">
      <c r="A2" s="36" t="s">
        <v>3</v>
      </c>
      <c r="B2" s="37">
        <v>3</v>
      </c>
      <c r="C2" s="37">
        <v>5</v>
      </c>
      <c r="D2" s="37">
        <v>3</v>
      </c>
      <c r="E2" s="37">
        <v>5</v>
      </c>
      <c r="F2" s="37">
        <v>0.2</v>
      </c>
      <c r="H2" s="45">
        <f>B2*$F2</f>
        <v>0.60000000000000009</v>
      </c>
      <c r="I2" s="45">
        <f t="shared" ref="I2:J2" si="0">C2*$F2</f>
        <v>1</v>
      </c>
      <c r="J2" s="45">
        <f t="shared" si="0"/>
        <v>0.60000000000000009</v>
      </c>
    </row>
    <row r="3" spans="1:10" ht="15.75" x14ac:dyDescent="0.25">
      <c r="A3" s="36" t="s">
        <v>4</v>
      </c>
      <c r="B3" s="37">
        <v>14</v>
      </c>
      <c r="C3" s="37">
        <v>14</v>
      </c>
      <c r="D3" s="37">
        <v>12</v>
      </c>
      <c r="E3" s="37">
        <v>15</v>
      </c>
      <c r="F3" s="37">
        <v>0.2</v>
      </c>
      <c r="H3" s="45">
        <f>SUM(H4:H6)*$F3</f>
        <v>0.94000000000000006</v>
      </c>
      <c r="I3" s="45">
        <f t="shared" ref="I3:J3" si="1">SUM(I4:I6)*$F3</f>
        <v>0.94000000000000006</v>
      </c>
      <c r="J3" s="45">
        <f t="shared" si="1"/>
        <v>0.76</v>
      </c>
    </row>
    <row r="4" spans="1:10" ht="15.75" x14ac:dyDescent="0.25">
      <c r="A4" s="38" t="s">
        <v>32</v>
      </c>
      <c r="B4" s="35">
        <v>5</v>
      </c>
      <c r="C4" s="42">
        <v>5</v>
      </c>
      <c r="D4" s="35">
        <v>5</v>
      </c>
      <c r="E4" s="35">
        <v>5</v>
      </c>
      <c r="F4" s="35">
        <v>0.3</v>
      </c>
      <c r="H4" s="44">
        <f>B4*$F4</f>
        <v>1.5</v>
      </c>
      <c r="I4" s="44">
        <f t="shared" ref="I4:J4" si="2">C4*$F4</f>
        <v>1.5</v>
      </c>
      <c r="J4" s="44">
        <f t="shared" si="2"/>
        <v>1.5</v>
      </c>
    </row>
    <row r="5" spans="1:10" ht="15.75" x14ac:dyDescent="0.25">
      <c r="A5" s="38" t="s">
        <v>33</v>
      </c>
      <c r="B5" s="35">
        <v>4</v>
      </c>
      <c r="C5" s="42">
        <v>4</v>
      </c>
      <c r="D5" s="35">
        <v>5</v>
      </c>
      <c r="E5" s="35">
        <v>5</v>
      </c>
      <c r="F5" s="35">
        <v>0.3</v>
      </c>
      <c r="H5" s="44">
        <f t="shared" ref="H5:H6" si="3">B5*$F5</f>
        <v>1.2</v>
      </c>
      <c r="I5" s="44">
        <f t="shared" ref="I5:I6" si="4">C5*$F5</f>
        <v>1.2</v>
      </c>
      <c r="J5" s="44">
        <f t="shared" ref="J5:J6" si="5">D5*$F5</f>
        <v>1.5</v>
      </c>
    </row>
    <row r="6" spans="1:10" ht="15.75" x14ac:dyDescent="0.25">
      <c r="A6" s="38" t="s">
        <v>34</v>
      </c>
      <c r="B6" s="35">
        <v>5</v>
      </c>
      <c r="C6" s="42">
        <v>5</v>
      </c>
      <c r="D6" s="35">
        <v>2</v>
      </c>
      <c r="E6" s="35">
        <v>5</v>
      </c>
      <c r="F6" s="35">
        <v>0.4</v>
      </c>
      <c r="H6" s="44">
        <f t="shared" si="3"/>
        <v>2</v>
      </c>
      <c r="I6" s="44">
        <f>C6*$F6</f>
        <v>2</v>
      </c>
      <c r="J6" s="44">
        <f>D6*$F6</f>
        <v>0.8</v>
      </c>
    </row>
    <row r="7" spans="1:10" ht="15.75" x14ac:dyDescent="0.25">
      <c r="A7" s="36" t="s">
        <v>8</v>
      </c>
      <c r="B7" s="37">
        <v>18</v>
      </c>
      <c r="C7" s="37">
        <v>13</v>
      </c>
      <c r="D7" s="37">
        <v>3</v>
      </c>
      <c r="E7" s="37">
        <v>20</v>
      </c>
      <c r="F7" s="37">
        <v>0.2</v>
      </c>
      <c r="H7" s="45">
        <f>SUM(H8:H11)*$F7</f>
        <v>0.94000000000000006</v>
      </c>
      <c r="I7" s="45">
        <f t="shared" ref="I7:J7" si="6">SUM(I8:I11)*$F7</f>
        <v>0.52</v>
      </c>
      <c r="J7" s="45">
        <f t="shared" si="6"/>
        <v>0.12</v>
      </c>
    </row>
    <row r="8" spans="1:10" ht="31.5" x14ac:dyDescent="0.25">
      <c r="A8" s="38" t="s">
        <v>35</v>
      </c>
      <c r="B8" s="35">
        <v>4</v>
      </c>
      <c r="C8" s="42">
        <v>5</v>
      </c>
      <c r="D8" s="35">
        <v>0</v>
      </c>
      <c r="E8" s="35">
        <v>5</v>
      </c>
      <c r="F8" s="35">
        <v>0.1</v>
      </c>
      <c r="H8" s="44">
        <f>B8*$F8</f>
        <v>0.4</v>
      </c>
      <c r="I8" s="44">
        <f t="shared" ref="I8:J10" si="7">C8*$F8</f>
        <v>0.5</v>
      </c>
      <c r="J8" s="44">
        <f t="shared" si="7"/>
        <v>0</v>
      </c>
    </row>
    <row r="9" spans="1:10" ht="31.5" x14ac:dyDescent="0.25">
      <c r="A9" s="38" t="s">
        <v>36</v>
      </c>
      <c r="B9" s="35">
        <v>5</v>
      </c>
      <c r="C9" s="42">
        <v>3</v>
      </c>
      <c r="D9" s="35">
        <v>2</v>
      </c>
      <c r="E9" s="35">
        <v>5</v>
      </c>
      <c r="F9" s="35">
        <v>0.3</v>
      </c>
      <c r="H9" s="44">
        <f t="shared" ref="H9:H10" si="8">B9*$F9</f>
        <v>1.5</v>
      </c>
      <c r="I9" s="44">
        <f t="shared" si="7"/>
        <v>0.89999999999999991</v>
      </c>
      <c r="J9" s="44">
        <f t="shared" si="7"/>
        <v>0.6</v>
      </c>
    </row>
    <row r="10" spans="1:10" ht="31.5" x14ac:dyDescent="0.25">
      <c r="A10" s="38" t="s">
        <v>37</v>
      </c>
      <c r="B10" s="35">
        <v>4</v>
      </c>
      <c r="C10" s="42">
        <v>4</v>
      </c>
      <c r="D10" s="35">
        <v>0</v>
      </c>
      <c r="E10" s="35">
        <v>5</v>
      </c>
      <c r="F10" s="35">
        <v>0.2</v>
      </c>
      <c r="H10" s="44">
        <f t="shared" si="8"/>
        <v>0.8</v>
      </c>
      <c r="I10" s="44">
        <f t="shared" si="7"/>
        <v>0.8</v>
      </c>
      <c r="J10" s="44">
        <f t="shared" si="7"/>
        <v>0</v>
      </c>
    </row>
    <row r="11" spans="1:10" ht="15.75" x14ac:dyDescent="0.25">
      <c r="A11" s="38" t="s">
        <v>38</v>
      </c>
      <c r="B11" s="35">
        <v>5</v>
      </c>
      <c r="C11" s="42">
        <v>1</v>
      </c>
      <c r="D11" s="35">
        <v>0</v>
      </c>
      <c r="E11" s="35">
        <v>5</v>
      </c>
      <c r="F11" s="35">
        <v>0.4</v>
      </c>
      <c r="H11" s="44">
        <f t="shared" ref="H11" si="9">B11*$F11</f>
        <v>2</v>
      </c>
      <c r="I11" s="44">
        <f t="shared" ref="I11" si="10">C11*$F11</f>
        <v>0.4</v>
      </c>
      <c r="J11" s="44">
        <f t="shared" ref="J11" si="11">D11*$F11</f>
        <v>0</v>
      </c>
    </row>
    <row r="12" spans="1:10" ht="15.75" x14ac:dyDescent="0.25">
      <c r="A12" s="36" t="s">
        <v>13</v>
      </c>
      <c r="B12" s="37">
        <v>14</v>
      </c>
      <c r="C12" s="37">
        <v>17</v>
      </c>
      <c r="D12" s="37">
        <v>13</v>
      </c>
      <c r="E12" s="37">
        <v>20</v>
      </c>
      <c r="F12" s="37">
        <v>0.2</v>
      </c>
      <c r="H12" s="45">
        <f>SUM(H13:H16)*$F12</f>
        <v>0.76</v>
      </c>
      <c r="I12" s="45">
        <f t="shared" ref="I12:J12" si="12">SUM(I13:I16)*$F12</f>
        <v>0.76</v>
      </c>
      <c r="J12" s="45">
        <f t="shared" si="12"/>
        <v>0.55999999999999994</v>
      </c>
    </row>
    <row r="13" spans="1:10" ht="31.5" x14ac:dyDescent="0.25">
      <c r="A13" s="38" t="s">
        <v>39</v>
      </c>
      <c r="B13" s="35">
        <v>5</v>
      </c>
      <c r="C13" s="42">
        <v>2</v>
      </c>
      <c r="D13" s="35">
        <v>1</v>
      </c>
      <c r="E13" s="35">
        <v>5</v>
      </c>
      <c r="F13" s="35">
        <v>0.4</v>
      </c>
      <c r="H13" s="44">
        <f>B13*$F13</f>
        <v>2</v>
      </c>
      <c r="I13" s="44">
        <f t="shared" ref="I13:J13" si="13">C13*$F13</f>
        <v>0.8</v>
      </c>
      <c r="J13" s="44">
        <f t="shared" si="13"/>
        <v>0.4</v>
      </c>
    </row>
    <row r="14" spans="1:10" ht="15.75" x14ac:dyDescent="0.25">
      <c r="A14" s="38" t="s">
        <v>19</v>
      </c>
      <c r="B14" s="35">
        <v>5</v>
      </c>
      <c r="C14" s="35">
        <v>5</v>
      </c>
      <c r="D14" s="35">
        <v>5</v>
      </c>
      <c r="E14" s="35">
        <v>5</v>
      </c>
      <c r="F14" s="35">
        <v>0.2</v>
      </c>
      <c r="H14" s="44">
        <f t="shared" ref="H14:H16" si="14">B14*$F14</f>
        <v>1</v>
      </c>
      <c r="I14" s="44">
        <f t="shared" ref="I14:I16" si="15">C14*$F14</f>
        <v>1</v>
      </c>
      <c r="J14" s="44">
        <f t="shared" ref="J14:J16" si="16">D14*$F14</f>
        <v>1</v>
      </c>
    </row>
    <row r="15" spans="1:10" ht="15.75" x14ac:dyDescent="0.25">
      <c r="A15" s="38" t="s">
        <v>40</v>
      </c>
      <c r="B15" s="35">
        <v>4</v>
      </c>
      <c r="C15" s="35">
        <v>5</v>
      </c>
      <c r="D15" s="35">
        <v>3</v>
      </c>
      <c r="E15" s="35">
        <v>5</v>
      </c>
      <c r="F15" s="35">
        <v>0.2</v>
      </c>
      <c r="H15" s="44">
        <f t="shared" si="14"/>
        <v>0.8</v>
      </c>
      <c r="I15" s="44">
        <f t="shared" si="15"/>
        <v>1</v>
      </c>
      <c r="J15" s="44">
        <f t="shared" si="16"/>
        <v>0.60000000000000009</v>
      </c>
    </row>
    <row r="16" spans="1:10" ht="15.75" x14ac:dyDescent="0.25">
      <c r="A16" s="38" t="s">
        <v>41</v>
      </c>
      <c r="B16" s="35">
        <v>0</v>
      </c>
      <c r="C16" s="35">
        <v>5</v>
      </c>
      <c r="D16" s="35">
        <v>4</v>
      </c>
      <c r="E16" s="35">
        <v>5</v>
      </c>
      <c r="F16" s="35">
        <v>0.2</v>
      </c>
      <c r="H16" s="44">
        <f t="shared" si="14"/>
        <v>0</v>
      </c>
      <c r="I16" s="44">
        <f t="shared" si="15"/>
        <v>1</v>
      </c>
      <c r="J16" s="44">
        <f t="shared" si="16"/>
        <v>0.8</v>
      </c>
    </row>
    <row r="17" spans="1:10" ht="15.75" x14ac:dyDescent="0.25">
      <c r="A17" s="36" t="s">
        <v>14</v>
      </c>
      <c r="B17" s="37">
        <v>6</v>
      </c>
      <c r="C17" s="37">
        <v>9</v>
      </c>
      <c r="D17" s="37">
        <v>10</v>
      </c>
      <c r="E17" s="37">
        <v>10</v>
      </c>
      <c r="F17" s="37">
        <v>0.1</v>
      </c>
      <c r="H17" s="45">
        <f>SUM(H18:H19)*$F17</f>
        <v>0.30000000000000004</v>
      </c>
      <c r="I17" s="45">
        <f t="shared" ref="I17:J17" si="17">SUM(I18:I19)*$F17</f>
        <v>0.45</v>
      </c>
      <c r="J17" s="45">
        <f t="shared" si="17"/>
        <v>0.5</v>
      </c>
    </row>
    <row r="18" spans="1:10" ht="15.75" x14ac:dyDescent="0.25">
      <c r="A18" s="39" t="s">
        <v>42</v>
      </c>
      <c r="B18" s="40">
        <v>3</v>
      </c>
      <c r="C18" s="40">
        <v>4</v>
      </c>
      <c r="D18" s="40">
        <v>5</v>
      </c>
      <c r="E18" s="40">
        <v>5</v>
      </c>
      <c r="F18" s="40">
        <v>0.5</v>
      </c>
      <c r="H18" s="44">
        <f>B18*$F18</f>
        <v>1.5</v>
      </c>
      <c r="I18" s="44">
        <f t="shared" ref="I18:J19" si="18">C18*$F18</f>
        <v>2</v>
      </c>
      <c r="J18" s="44">
        <f t="shared" si="18"/>
        <v>2.5</v>
      </c>
    </row>
    <row r="19" spans="1:10" ht="15.75" x14ac:dyDescent="0.25">
      <c r="A19" s="38" t="s">
        <v>16</v>
      </c>
      <c r="B19" s="41">
        <v>3</v>
      </c>
      <c r="C19" s="35">
        <v>5</v>
      </c>
      <c r="D19" s="41">
        <v>5</v>
      </c>
      <c r="E19" s="41">
        <v>5</v>
      </c>
      <c r="F19" s="41">
        <v>0.5</v>
      </c>
      <c r="H19" s="44">
        <f>B19*$F19</f>
        <v>1.5</v>
      </c>
      <c r="I19" s="44">
        <f t="shared" si="18"/>
        <v>2.5</v>
      </c>
      <c r="J19" s="44">
        <f t="shared" si="18"/>
        <v>2.5</v>
      </c>
    </row>
    <row r="20" spans="1:10" ht="15.75" x14ac:dyDescent="0.25">
      <c r="A20" s="36" t="s">
        <v>17</v>
      </c>
      <c r="B20" s="37">
        <v>10</v>
      </c>
      <c r="C20" s="37">
        <v>10</v>
      </c>
      <c r="D20" s="37">
        <v>5</v>
      </c>
      <c r="E20" s="37">
        <v>10</v>
      </c>
      <c r="F20" s="37">
        <v>0.1</v>
      </c>
      <c r="H20" s="45">
        <f>SUM(H21:H22)*$F20</f>
        <v>0.5</v>
      </c>
      <c r="I20" s="45">
        <f t="shared" ref="I20:J20" si="19">SUM(I21:I22)*$F20</f>
        <v>0.5</v>
      </c>
      <c r="J20" s="45">
        <f t="shared" si="19"/>
        <v>0.30000000000000004</v>
      </c>
    </row>
    <row r="21" spans="1:10" ht="15.75" x14ac:dyDescent="0.25">
      <c r="A21" s="38" t="s">
        <v>43</v>
      </c>
      <c r="B21" s="35">
        <v>5</v>
      </c>
      <c r="C21" s="35">
        <v>5</v>
      </c>
      <c r="D21" s="35">
        <v>1</v>
      </c>
      <c r="E21" s="35">
        <v>5</v>
      </c>
      <c r="F21" s="35">
        <v>0.5</v>
      </c>
      <c r="H21" s="44">
        <f>B21*$F21</f>
        <v>2.5</v>
      </c>
      <c r="I21" s="44">
        <f t="shared" ref="I21:J22" si="20">C21*$F21</f>
        <v>2.5</v>
      </c>
      <c r="J21" s="44">
        <f t="shared" si="20"/>
        <v>0.5</v>
      </c>
    </row>
    <row r="22" spans="1:10" ht="15.75" x14ac:dyDescent="0.25">
      <c r="A22" s="39" t="s">
        <v>44</v>
      </c>
      <c r="B22" s="40">
        <v>5</v>
      </c>
      <c r="C22" s="40">
        <v>5</v>
      </c>
      <c r="D22" s="40">
        <v>5</v>
      </c>
      <c r="E22" s="40">
        <v>5</v>
      </c>
      <c r="F22" s="35">
        <v>0.5</v>
      </c>
      <c r="H22" s="44">
        <f>B22*$F22</f>
        <v>2.5</v>
      </c>
      <c r="I22" s="44">
        <f t="shared" si="20"/>
        <v>2.5</v>
      </c>
      <c r="J22" s="44">
        <f t="shared" si="20"/>
        <v>2.5</v>
      </c>
    </row>
    <row r="24" spans="1:10" ht="15.75" x14ac:dyDescent="0.25">
      <c r="A24" s="46" t="s">
        <v>47</v>
      </c>
      <c r="B24" s="44">
        <f>SUM(H2,H3,H7,H12,H17,H20)</f>
        <v>4.04</v>
      </c>
      <c r="C24" s="44">
        <f t="shared" ref="C24:D24" si="21">SUM(I2,I3,I7,I12,I17,I20)</f>
        <v>4.17</v>
      </c>
      <c r="D24" s="44">
        <f t="shared" si="21"/>
        <v>2.84</v>
      </c>
    </row>
    <row r="25" spans="1:10" ht="15.75" x14ac:dyDescent="0.25">
      <c r="A25" s="46" t="s">
        <v>48</v>
      </c>
      <c r="B25" s="44">
        <f>SUM(B2:B3,B7,B12,B17,B20)</f>
        <v>65</v>
      </c>
      <c r="C25" s="44">
        <f t="shared" ref="C25:D25" si="22">SUM(C2:C3,C7,C12,C17,C20)</f>
        <v>68</v>
      </c>
      <c r="D25" s="44">
        <f t="shared" si="22"/>
        <v>46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Фёдор Харитонов</dc:creator>
  <cp:lastModifiedBy>Dmitry</cp:lastModifiedBy>
  <dcterms:created xsi:type="dcterms:W3CDTF">2015-06-05T18:19:34Z</dcterms:created>
  <dcterms:modified xsi:type="dcterms:W3CDTF">2020-12-16T17:20:04Z</dcterms:modified>
</cp:coreProperties>
</file>