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arakhin\Downloads\"/>
    </mc:Choice>
  </mc:AlternateContent>
  <bookViews>
    <workbookView xWindow="0" yWindow="0" windowWidth="23040" windowHeight="9192" activeTab="2"/>
  </bookViews>
  <sheets>
    <sheet name="общесистемные критерии" sheetId="3" r:id="rId1"/>
    <sheet name="структурные критерии" sheetId="4" r:id="rId2"/>
    <sheet name="функциональные критери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6" l="1"/>
  <c r="J4" i="6"/>
  <c r="J3" i="6"/>
  <c r="J2" i="6"/>
  <c r="I2" i="4"/>
  <c r="E10" i="4"/>
  <c r="E12" i="4"/>
  <c r="E11" i="4"/>
  <c r="E9" i="4"/>
  <c r="E6" i="4"/>
  <c r="E8" i="4"/>
  <c r="E7" i="4"/>
  <c r="E2" i="4"/>
  <c r="E4" i="4"/>
  <c r="E5" i="4"/>
  <c r="E3" i="4"/>
  <c r="I3" i="3"/>
  <c r="E24" i="3"/>
  <c r="E23" i="3"/>
  <c r="E21" i="3"/>
  <c r="E22" i="3"/>
  <c r="E20" i="3"/>
  <c r="E19" i="3" s="1"/>
  <c r="E18" i="3"/>
  <c r="E15" i="3"/>
  <c r="E16" i="3"/>
  <c r="E17" i="3"/>
  <c r="E14" i="3"/>
  <c r="E13" i="3" s="1"/>
  <c r="E12" i="3" s="1"/>
  <c r="E3" i="3"/>
  <c r="E10" i="3"/>
  <c r="E8" i="3" s="1"/>
  <c r="E11" i="3"/>
  <c r="E9" i="3"/>
  <c r="E4" i="3"/>
  <c r="E7" i="3"/>
  <c r="E5" i="3"/>
  <c r="E6" i="3"/>
</calcChain>
</file>

<file path=xl/sharedStrings.xml><?xml version="1.0" encoding="utf-8"?>
<sst xmlns="http://schemas.openxmlformats.org/spreadsheetml/2006/main" count="140" uniqueCount="86">
  <si>
    <t>Критерий</t>
  </si>
  <si>
    <t>Тип шкалы</t>
  </si>
  <si>
    <t>Значение критерия для оцениваемой системы</t>
  </si>
  <si>
    <t>Коэффициент важности в критерии более высокого уровня</t>
  </si>
  <si>
    <t>Устойчивость</t>
  </si>
  <si>
    <t>Шкала отношений</t>
  </si>
  <si>
    <t>Прочность</t>
  </si>
  <si>
    <t>Стойкость к воздействиям</t>
  </si>
  <si>
    <t>Сбалансированность</t>
  </si>
  <si>
    <t>Структурная устойчивость</t>
  </si>
  <si>
    <t>Целостность</t>
  </si>
  <si>
    <t>Функциональная полнота</t>
  </si>
  <si>
    <t>Динамическая целостность</t>
  </si>
  <si>
    <t>Целостность БД</t>
  </si>
  <si>
    <t>Помехоустойчивость</t>
  </si>
  <si>
    <t>Надежность</t>
  </si>
  <si>
    <t>Безотказность</t>
  </si>
  <si>
    <t>Ремонтопригодность</t>
  </si>
  <si>
    <t>Живучесть</t>
  </si>
  <si>
    <t xml:space="preserve">Сохраняемость </t>
  </si>
  <si>
    <t>Пропускная способность</t>
  </si>
  <si>
    <t>Управляемость</t>
  </si>
  <si>
    <t>Наблюдаемость</t>
  </si>
  <si>
    <t>Точность</t>
  </si>
  <si>
    <t>Гибкость</t>
  </si>
  <si>
    <t>Детерминированность</t>
  </si>
  <si>
    <t>Динамичность</t>
  </si>
  <si>
    <t>Обозначение показателя</t>
  </si>
  <si>
    <t>Рассчитанное значение показателя</t>
  </si>
  <si>
    <t>К1</t>
  </si>
  <si>
    <t>K11</t>
  </si>
  <si>
    <t>K12</t>
  </si>
  <si>
    <t>K13</t>
  </si>
  <si>
    <t>K14</t>
  </si>
  <si>
    <t>K2</t>
  </si>
  <si>
    <t>K21</t>
  </si>
  <si>
    <t>K22</t>
  </si>
  <si>
    <t>K23</t>
  </si>
  <si>
    <t>K3</t>
  </si>
  <si>
    <t>K31</t>
  </si>
  <si>
    <t>K311</t>
  </si>
  <si>
    <t>K312</t>
  </si>
  <si>
    <t>K313</t>
  </si>
  <si>
    <t>K314</t>
  </si>
  <si>
    <t>K32</t>
  </si>
  <si>
    <t>K4</t>
  </si>
  <si>
    <t>K41</t>
  </si>
  <si>
    <t>K42</t>
  </si>
  <si>
    <t>K43</t>
  </si>
  <si>
    <t>K5</t>
  </si>
  <si>
    <t>K6</t>
  </si>
  <si>
    <t xml:space="preserve">K = </t>
  </si>
  <si>
    <t xml:space="preserve">Связность </t>
  </si>
  <si>
    <t>Функциональная связность</t>
  </si>
  <si>
    <t>Последовательная связность</t>
  </si>
  <si>
    <t>Информационная связность</t>
  </si>
  <si>
    <t>Централизованность</t>
  </si>
  <si>
    <t>Структурированность информации</t>
  </si>
  <si>
    <t>Обновление информации в связанных подсистемах</t>
  </si>
  <si>
    <t>Расширяемость</t>
  </si>
  <si>
    <t xml:space="preserve">Масштабируемость </t>
  </si>
  <si>
    <t>Работоспособность при увеличении количества пользователей</t>
  </si>
  <si>
    <t>Работоспособность при увеличении объемов информации</t>
  </si>
  <si>
    <t>Расчитанное значение показателя</t>
  </si>
  <si>
    <t>K1</t>
  </si>
  <si>
    <t>Критерии, характеризующие функции системы</t>
  </si>
  <si>
    <t>Единица измерения</t>
  </si>
  <si>
    <t>Значение критерия для выбранной системы</t>
  </si>
  <si>
    <t>Среднее значение для оптимизации</t>
  </si>
  <si>
    <t>Значение относительного критерия</t>
  </si>
  <si>
    <t>Коэффициент важности</t>
  </si>
  <si>
    <t>Значение показателя качества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</si>
  <si>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Обработка ставок (0,3)</t>
    </r>
  </si>
  <si>
    <t>Максимально возможное количество ставок</t>
  </si>
  <si>
    <t>штук/час</t>
  </si>
  <si>
    <t>Процент ошибок при обработке</t>
  </si>
  <si>
    <t>%</t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</si>
  <si>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Отображение спортивных событий (0,3)</t>
    </r>
  </si>
  <si>
    <t>Максимально возможное количество обновлений событий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</si>
  <si>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Times New Roman"/>
        <family val="1"/>
      </rPr>
      <t>Выплаты игрокам (0,4)</t>
    </r>
  </si>
  <si>
    <t>Время выплаты после закрытия ставки</t>
  </si>
  <si>
    <t>сек</t>
  </si>
  <si>
    <t>Время формирования отчета и отправки на почту</t>
  </si>
  <si>
    <t>Показатели</t>
  </si>
  <si>
    <t>Значения</t>
  </si>
  <si>
    <t>Значения лямбд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</si>
</sst>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7"/>
      <name val="Times New Roman"/>
      <family val="1"/>
    </font>
    <font>
      <sz val="14"/>
      <color rgb="FFC00000"/>
      <name val="Times New Roman"/>
      <family val="1"/>
    </font>
    <font>
      <sz val="16"/>
      <color theme="1"/>
      <name val="Times New Roman"/>
      <family val="1"/>
    </font>
    <font>
      <sz val="7"/>
      <color theme="1"/>
      <name val="Times New Roman"/>
      <family val="1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2" fontId="4" fillId="0" borderId="5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5" fillId="0" borderId="0" xfId="0" applyNumberFormat="1" applyFont="1"/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5" fillId="0" borderId="8" xfId="0" applyFont="1" applyFill="1" applyBorder="1" applyAlignment="1">
      <alignment vertical="center" wrapText="1"/>
    </xf>
    <xf numFmtId="0" fontId="7" fillId="0" borderId="0" xfId="0" applyFont="1"/>
    <xf numFmtId="2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60" zoomScaleNormal="60" workbookViewId="0">
      <selection activeCell="I3" sqref="I3"/>
    </sheetView>
  </sheetViews>
  <sheetFormatPr defaultRowHeight="14.4" x14ac:dyDescent="0.3"/>
  <cols>
    <col min="1" max="1" width="18.21875" customWidth="1"/>
    <col min="2" max="2" width="18.44140625" customWidth="1"/>
    <col min="3" max="4" width="29.77734375" customWidth="1"/>
    <col min="5" max="5" width="26.6640625" customWidth="1"/>
    <col min="6" max="6" width="31.77734375" customWidth="1"/>
    <col min="9" max="9" width="21.44140625" customWidth="1"/>
  </cols>
  <sheetData>
    <row r="1" spans="1:9" ht="85.8" customHeight="1" x14ac:dyDescent="0.3">
      <c r="A1" s="6" t="s">
        <v>0</v>
      </c>
      <c r="B1" s="6" t="s">
        <v>1</v>
      </c>
      <c r="C1" s="6" t="s">
        <v>2</v>
      </c>
      <c r="D1" s="8" t="s">
        <v>27</v>
      </c>
      <c r="E1" s="8" t="s">
        <v>28</v>
      </c>
      <c r="F1" s="6" t="s">
        <v>3</v>
      </c>
    </row>
    <row r="2" spans="1:9" ht="15" thickBot="1" x14ac:dyDescent="0.35">
      <c r="A2" s="7"/>
      <c r="B2" s="7"/>
      <c r="C2" s="7"/>
      <c r="D2" s="9"/>
      <c r="E2" s="9"/>
      <c r="F2" s="7"/>
    </row>
    <row r="3" spans="1:9" ht="36.6" thickBot="1" x14ac:dyDescent="0.45">
      <c r="A3" s="3" t="s">
        <v>4</v>
      </c>
      <c r="B3" s="2" t="s">
        <v>5</v>
      </c>
      <c r="C3" s="2"/>
      <c r="D3" s="14" t="s">
        <v>29</v>
      </c>
      <c r="E3" s="15">
        <f>SUM(E4:E7)</f>
        <v>8</v>
      </c>
      <c r="F3" s="2">
        <v>0.1</v>
      </c>
      <c r="H3" s="17" t="s">
        <v>51</v>
      </c>
      <c r="I3" s="4">
        <f>ROUND(SUM(E3*F3, E8*F8, E12*F12, E19*F19, E23*F23, E24*F24), 2)</f>
        <v>9.44</v>
      </c>
    </row>
    <row r="4" spans="1:9" ht="36.6" thickBot="1" x14ac:dyDescent="0.35">
      <c r="A4" s="5" t="s">
        <v>6</v>
      </c>
      <c r="B4" s="2" t="s">
        <v>5</v>
      </c>
      <c r="C4" s="2">
        <v>9</v>
      </c>
      <c r="D4" s="2" t="s">
        <v>30</v>
      </c>
      <c r="E4" s="10">
        <f>ROUND(C4*F4, 2)</f>
        <v>2.7</v>
      </c>
      <c r="F4" s="2">
        <v>0.3</v>
      </c>
    </row>
    <row r="5" spans="1:9" ht="36.6" thickBot="1" x14ac:dyDescent="0.35">
      <c r="A5" s="5" t="s">
        <v>7</v>
      </c>
      <c r="B5" s="2" t="s">
        <v>5</v>
      </c>
      <c r="C5" s="2">
        <v>8</v>
      </c>
      <c r="D5" s="2" t="s">
        <v>31</v>
      </c>
      <c r="E5" s="10">
        <f t="shared" ref="E5:E7" si="0">ROUND(C5*F5, 1)</f>
        <v>1.2</v>
      </c>
      <c r="F5" s="2">
        <v>0.15</v>
      </c>
    </row>
    <row r="6" spans="1:9" ht="36.6" thickBot="1" x14ac:dyDescent="0.35">
      <c r="A6" s="5" t="s">
        <v>8</v>
      </c>
      <c r="B6" s="2" t="s">
        <v>5</v>
      </c>
      <c r="C6" s="2">
        <v>7</v>
      </c>
      <c r="D6" s="2" t="s">
        <v>32</v>
      </c>
      <c r="E6" s="10">
        <f t="shared" si="0"/>
        <v>2.1</v>
      </c>
      <c r="F6" s="2">
        <v>0.3</v>
      </c>
    </row>
    <row r="7" spans="1:9" ht="36.6" thickBot="1" x14ac:dyDescent="0.35">
      <c r="A7" s="5" t="s">
        <v>9</v>
      </c>
      <c r="B7" s="2" t="s">
        <v>5</v>
      </c>
      <c r="C7" s="2">
        <v>8</v>
      </c>
      <c r="D7" s="2" t="s">
        <v>33</v>
      </c>
      <c r="E7" s="10">
        <f t="shared" si="0"/>
        <v>2</v>
      </c>
      <c r="F7" s="2">
        <v>0.25</v>
      </c>
    </row>
    <row r="8" spans="1:9" ht="36.6" thickBot="1" x14ac:dyDescent="0.35">
      <c r="A8" s="3" t="s">
        <v>10</v>
      </c>
      <c r="B8" s="2" t="s">
        <v>5</v>
      </c>
      <c r="C8" s="2"/>
      <c r="D8" s="14" t="s">
        <v>34</v>
      </c>
      <c r="E8" s="15">
        <f>SUM(E9:E11)</f>
        <v>8.8000000000000007</v>
      </c>
      <c r="F8" s="2">
        <v>0.25</v>
      </c>
    </row>
    <row r="9" spans="1:9" ht="36.6" thickBot="1" x14ac:dyDescent="0.35">
      <c r="A9" s="5" t="s">
        <v>11</v>
      </c>
      <c r="B9" s="2" t="s">
        <v>5</v>
      </c>
      <c r="C9" s="2">
        <v>9</v>
      </c>
      <c r="D9" s="2" t="s">
        <v>35</v>
      </c>
      <c r="E9" s="10">
        <f>ROUND(C9*F9, 2)</f>
        <v>3.6</v>
      </c>
      <c r="F9" s="2">
        <v>0.4</v>
      </c>
    </row>
    <row r="10" spans="1:9" ht="60.6" customHeight="1" thickBot="1" x14ac:dyDescent="0.35">
      <c r="A10" s="1" t="s">
        <v>12</v>
      </c>
      <c r="B10" s="1" t="s">
        <v>5</v>
      </c>
      <c r="C10" s="1">
        <v>8</v>
      </c>
      <c r="D10" s="11" t="s">
        <v>36</v>
      </c>
      <c r="E10" s="10">
        <f t="shared" ref="E10:E11" si="1">ROUND(C10*F10, 2)</f>
        <v>1.6</v>
      </c>
      <c r="F10" s="1">
        <v>0.2</v>
      </c>
    </row>
    <row r="11" spans="1:9" ht="36.6" thickBot="1" x14ac:dyDescent="0.35">
      <c r="A11" s="5" t="s">
        <v>13</v>
      </c>
      <c r="B11" s="2" t="s">
        <v>5</v>
      </c>
      <c r="C11" s="2">
        <v>9</v>
      </c>
      <c r="D11" s="2" t="s">
        <v>37</v>
      </c>
      <c r="E11" s="10">
        <f t="shared" si="1"/>
        <v>3.6</v>
      </c>
      <c r="F11" s="2">
        <v>0.4</v>
      </c>
    </row>
    <row r="12" spans="1:9" ht="36.6" thickBot="1" x14ac:dyDescent="0.35">
      <c r="A12" s="3" t="s">
        <v>14</v>
      </c>
      <c r="B12" s="2" t="s">
        <v>5</v>
      </c>
      <c r="C12" s="2"/>
      <c r="D12" s="14" t="s">
        <v>38</v>
      </c>
      <c r="E12" s="15">
        <f>SUM(E13,E18)</f>
        <v>11.6</v>
      </c>
      <c r="F12" s="2">
        <v>0.2</v>
      </c>
    </row>
    <row r="13" spans="1:9" ht="36.6" thickBot="1" x14ac:dyDescent="0.35">
      <c r="A13" s="12" t="s">
        <v>15</v>
      </c>
      <c r="B13" s="2" t="s">
        <v>5</v>
      </c>
      <c r="C13" s="2"/>
      <c r="D13" s="2" t="s">
        <v>39</v>
      </c>
      <c r="E13" s="10">
        <f>SUM(E14:E17)</f>
        <v>8</v>
      </c>
      <c r="F13" s="2">
        <v>0.6</v>
      </c>
    </row>
    <row r="14" spans="1:9" ht="36.6" thickBot="1" x14ac:dyDescent="0.35">
      <c r="A14" s="5" t="s">
        <v>16</v>
      </c>
      <c r="B14" s="2" t="s">
        <v>5</v>
      </c>
      <c r="C14" s="2">
        <v>8</v>
      </c>
      <c r="D14" s="2" t="s">
        <v>40</v>
      </c>
      <c r="E14" s="10">
        <f>ROUND(C14*F14, 2)</f>
        <v>2</v>
      </c>
      <c r="F14" s="2">
        <v>0.25</v>
      </c>
    </row>
    <row r="15" spans="1:9" ht="36.6" thickBot="1" x14ac:dyDescent="0.35">
      <c r="A15" s="5" t="s">
        <v>17</v>
      </c>
      <c r="B15" s="2" t="s">
        <v>5</v>
      </c>
      <c r="C15" s="2">
        <v>8</v>
      </c>
      <c r="D15" s="2" t="s">
        <v>41</v>
      </c>
      <c r="E15" s="10">
        <f t="shared" ref="E15:E17" si="2">ROUND(C15*F15, 2)</f>
        <v>2</v>
      </c>
      <c r="F15" s="2">
        <v>0.25</v>
      </c>
    </row>
    <row r="16" spans="1:9" ht="36.6" thickBot="1" x14ac:dyDescent="0.35">
      <c r="A16" s="5" t="s">
        <v>18</v>
      </c>
      <c r="B16" s="2" t="s">
        <v>5</v>
      </c>
      <c r="C16" s="2">
        <v>6</v>
      </c>
      <c r="D16" s="2" t="s">
        <v>42</v>
      </c>
      <c r="E16" s="10">
        <f t="shared" si="2"/>
        <v>1.5</v>
      </c>
      <c r="F16" s="2">
        <v>0.25</v>
      </c>
    </row>
    <row r="17" spans="1:6" ht="36.6" thickBot="1" x14ac:dyDescent="0.35">
      <c r="A17" s="5" t="s">
        <v>19</v>
      </c>
      <c r="B17" s="2" t="s">
        <v>5</v>
      </c>
      <c r="C17" s="2">
        <v>10</v>
      </c>
      <c r="D17" s="2" t="s">
        <v>43</v>
      </c>
      <c r="E17" s="10">
        <f t="shared" si="2"/>
        <v>2.5</v>
      </c>
      <c r="F17" s="2">
        <v>0.25</v>
      </c>
    </row>
    <row r="18" spans="1:6" ht="36.6" thickBot="1" x14ac:dyDescent="0.35">
      <c r="A18" s="5" t="s">
        <v>20</v>
      </c>
      <c r="B18" s="2" t="s">
        <v>5</v>
      </c>
      <c r="C18" s="2">
        <v>9</v>
      </c>
      <c r="D18" s="2" t="s">
        <v>44</v>
      </c>
      <c r="E18" s="10">
        <f>ROUND(C18*F18, 2)</f>
        <v>3.6</v>
      </c>
      <c r="F18" s="2">
        <v>0.4</v>
      </c>
    </row>
    <row r="19" spans="1:6" ht="36.6" thickBot="1" x14ac:dyDescent="0.35">
      <c r="A19" s="3" t="s">
        <v>21</v>
      </c>
      <c r="B19" s="2" t="s">
        <v>5</v>
      </c>
      <c r="C19" s="2"/>
      <c r="D19" s="14" t="s">
        <v>45</v>
      </c>
      <c r="E19" s="15">
        <f>SUM(E20:E22)</f>
        <v>8.4499999999999993</v>
      </c>
      <c r="F19" s="2">
        <v>0.15</v>
      </c>
    </row>
    <row r="20" spans="1:6" ht="36.6" thickBot="1" x14ac:dyDescent="0.35">
      <c r="A20" s="5" t="s">
        <v>22</v>
      </c>
      <c r="B20" s="2" t="s">
        <v>5</v>
      </c>
      <c r="C20" s="2">
        <v>9</v>
      </c>
      <c r="D20" s="2" t="s">
        <v>46</v>
      </c>
      <c r="E20" s="10">
        <f>ROUND(C20*F20, 2)</f>
        <v>1.35</v>
      </c>
      <c r="F20" s="2">
        <v>0.15</v>
      </c>
    </row>
    <row r="21" spans="1:6" ht="36.6" thickBot="1" x14ac:dyDescent="0.35">
      <c r="A21" s="5" t="s">
        <v>23</v>
      </c>
      <c r="B21" s="2" t="s">
        <v>5</v>
      </c>
      <c r="C21" s="2">
        <v>10</v>
      </c>
      <c r="D21" s="2" t="s">
        <v>47</v>
      </c>
      <c r="E21" s="10">
        <f t="shared" ref="E21:E22" si="3">ROUND(C21*F21, 2)</f>
        <v>5</v>
      </c>
      <c r="F21" s="2">
        <v>0.5</v>
      </c>
    </row>
    <row r="22" spans="1:6" ht="36.6" thickBot="1" x14ac:dyDescent="0.35">
      <c r="A22" s="5" t="s">
        <v>24</v>
      </c>
      <c r="B22" s="2" t="s">
        <v>5</v>
      </c>
      <c r="C22" s="2">
        <v>6</v>
      </c>
      <c r="D22" s="2" t="s">
        <v>48</v>
      </c>
      <c r="E22" s="10">
        <f t="shared" si="3"/>
        <v>2.1</v>
      </c>
      <c r="F22" s="2">
        <v>0.35</v>
      </c>
    </row>
    <row r="23" spans="1:6" ht="36.6" thickBot="1" x14ac:dyDescent="0.35">
      <c r="A23" s="3" t="s">
        <v>25</v>
      </c>
      <c r="B23" s="2" t="s">
        <v>5</v>
      </c>
      <c r="C23" s="2">
        <v>10</v>
      </c>
      <c r="D23" s="14" t="s">
        <v>49</v>
      </c>
      <c r="E23" s="15">
        <f>ROUND(C23, 2)</f>
        <v>10</v>
      </c>
      <c r="F23" s="2">
        <v>0.15</v>
      </c>
    </row>
    <row r="24" spans="1:6" ht="39" customHeight="1" thickBot="1" x14ac:dyDescent="0.35">
      <c r="A24" s="13" t="s">
        <v>26</v>
      </c>
      <c r="B24" s="1" t="s">
        <v>5</v>
      </c>
      <c r="C24" s="1">
        <v>9</v>
      </c>
      <c r="D24" s="16" t="s">
        <v>50</v>
      </c>
      <c r="E24" s="15">
        <f>ROUND(C24, 2)</f>
        <v>9</v>
      </c>
      <c r="F24" s="1">
        <v>0.15</v>
      </c>
    </row>
  </sheetData>
  <mergeCells count="6">
    <mergeCell ref="D1:D2"/>
    <mergeCell ref="E1:E2"/>
    <mergeCell ref="A1:A2"/>
    <mergeCell ref="B1:B2"/>
    <mergeCell ref="C1:C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60" zoomScaleNormal="60" workbookViewId="0">
      <selection activeCell="I2" sqref="I2"/>
    </sheetView>
  </sheetViews>
  <sheetFormatPr defaultRowHeight="14.4" x14ac:dyDescent="0.3"/>
  <cols>
    <col min="1" max="1" width="25.21875" customWidth="1"/>
    <col min="2" max="2" width="16.6640625" customWidth="1"/>
    <col min="3" max="4" width="28.88671875" customWidth="1"/>
    <col min="5" max="5" width="19.77734375" customWidth="1"/>
    <col min="6" max="6" width="31.109375" customWidth="1"/>
  </cols>
  <sheetData>
    <row r="1" spans="1:9" ht="54.6" thickBot="1" x14ac:dyDescent="0.35">
      <c r="A1" s="18" t="s">
        <v>0</v>
      </c>
      <c r="B1" s="19" t="s">
        <v>1</v>
      </c>
      <c r="C1" s="19" t="s">
        <v>2</v>
      </c>
      <c r="D1" s="19" t="s">
        <v>27</v>
      </c>
      <c r="E1" s="19" t="s">
        <v>63</v>
      </c>
      <c r="F1" s="19" t="s">
        <v>3</v>
      </c>
    </row>
    <row r="2" spans="1:9" ht="36.6" thickBot="1" x14ac:dyDescent="0.45">
      <c r="A2" s="3" t="s">
        <v>52</v>
      </c>
      <c r="B2" s="2" t="s">
        <v>5</v>
      </c>
      <c r="C2" s="2"/>
      <c r="D2" s="14" t="s">
        <v>64</v>
      </c>
      <c r="E2" s="15">
        <f>SUM(E3:E5)</f>
        <v>8</v>
      </c>
      <c r="F2" s="2">
        <v>0.2</v>
      </c>
      <c r="H2" s="17" t="s">
        <v>51</v>
      </c>
      <c r="I2" s="20">
        <f>ROUND(SUM(E2*F2, E6*F6, E9*F9, E10*F10), 2)</f>
        <v>9.4</v>
      </c>
    </row>
    <row r="3" spans="1:9" ht="36.6" thickBot="1" x14ac:dyDescent="0.35">
      <c r="A3" s="5" t="s">
        <v>53</v>
      </c>
      <c r="B3" s="2" t="s">
        <v>5</v>
      </c>
      <c r="C3" s="2">
        <v>8</v>
      </c>
      <c r="D3" s="2" t="s">
        <v>30</v>
      </c>
      <c r="E3" s="10">
        <f>ROUND(C3*F3, 2)</f>
        <v>2</v>
      </c>
      <c r="F3" s="2">
        <v>0.25</v>
      </c>
    </row>
    <row r="4" spans="1:9" ht="36.6" thickBot="1" x14ac:dyDescent="0.35">
      <c r="A4" s="5" t="s">
        <v>54</v>
      </c>
      <c r="B4" s="2" t="s">
        <v>5</v>
      </c>
      <c r="C4" s="2">
        <v>8</v>
      </c>
      <c r="D4" s="2" t="s">
        <v>31</v>
      </c>
      <c r="E4" s="10">
        <f t="shared" ref="E4:E5" si="0">ROUND(C4*F4, 2)</f>
        <v>2</v>
      </c>
      <c r="F4" s="2">
        <v>0.25</v>
      </c>
    </row>
    <row r="5" spans="1:9" ht="36.6" thickBot="1" x14ac:dyDescent="0.35">
      <c r="A5" s="5" t="s">
        <v>55</v>
      </c>
      <c r="B5" s="2" t="s">
        <v>5</v>
      </c>
      <c r="C5" s="2">
        <v>8</v>
      </c>
      <c r="D5" s="2" t="s">
        <v>32</v>
      </c>
      <c r="E5" s="10">
        <f t="shared" si="0"/>
        <v>4</v>
      </c>
      <c r="F5" s="2">
        <v>0.5</v>
      </c>
    </row>
    <row r="6" spans="1:9" ht="36.6" thickBot="1" x14ac:dyDescent="0.35">
      <c r="A6" s="3" t="s">
        <v>56</v>
      </c>
      <c r="B6" s="2" t="s">
        <v>5</v>
      </c>
      <c r="C6" s="2"/>
      <c r="D6" s="14" t="s">
        <v>34</v>
      </c>
      <c r="E6" s="15">
        <f>SUM(E7:E8)</f>
        <v>9.6</v>
      </c>
      <c r="F6" s="2">
        <v>0.2</v>
      </c>
    </row>
    <row r="7" spans="1:9" ht="36.6" thickBot="1" x14ac:dyDescent="0.35">
      <c r="A7" s="5" t="s">
        <v>57</v>
      </c>
      <c r="B7" s="2" t="s">
        <v>5</v>
      </c>
      <c r="C7" s="2">
        <v>9</v>
      </c>
      <c r="D7" s="2" t="s">
        <v>35</v>
      </c>
      <c r="E7" s="10">
        <f>ROUND(C7*F7, 2)</f>
        <v>3.6</v>
      </c>
      <c r="F7" s="2">
        <v>0.4</v>
      </c>
    </row>
    <row r="8" spans="1:9" ht="72.599999999999994" thickBot="1" x14ac:dyDescent="0.35">
      <c r="A8" s="5" t="s">
        <v>58</v>
      </c>
      <c r="B8" s="2" t="s">
        <v>5</v>
      </c>
      <c r="C8" s="2">
        <v>10</v>
      </c>
      <c r="D8" s="2" t="s">
        <v>36</v>
      </c>
      <c r="E8" s="10">
        <f>ROUND(C8*F8, 2)</f>
        <v>6</v>
      </c>
      <c r="F8" s="2">
        <v>0.6</v>
      </c>
    </row>
    <row r="9" spans="1:9" ht="36.6" thickBot="1" x14ac:dyDescent="0.35">
      <c r="A9" s="3" t="s">
        <v>59</v>
      </c>
      <c r="B9" s="2" t="s">
        <v>5</v>
      </c>
      <c r="C9" s="2">
        <v>10</v>
      </c>
      <c r="D9" s="14" t="s">
        <v>38</v>
      </c>
      <c r="E9" s="15">
        <f>ROUND(C9, 2)</f>
        <v>10</v>
      </c>
      <c r="F9" s="2">
        <v>0.2</v>
      </c>
    </row>
    <row r="10" spans="1:9" ht="36.6" thickBot="1" x14ac:dyDescent="0.35">
      <c r="A10" s="3" t="s">
        <v>60</v>
      </c>
      <c r="B10" s="2" t="s">
        <v>5</v>
      </c>
      <c r="C10" s="2"/>
      <c r="D10" s="14" t="s">
        <v>45</v>
      </c>
      <c r="E10" s="15">
        <f>SUM(E11:E12)</f>
        <v>9.6999999999999993</v>
      </c>
      <c r="F10" s="2">
        <v>0.4</v>
      </c>
    </row>
    <row r="11" spans="1:9" ht="72.599999999999994" thickBot="1" x14ac:dyDescent="0.35">
      <c r="A11" s="5" t="s">
        <v>61</v>
      </c>
      <c r="B11" s="2" t="s">
        <v>5</v>
      </c>
      <c r="C11" s="2">
        <v>9</v>
      </c>
      <c r="D11" s="2" t="s">
        <v>46</v>
      </c>
      <c r="E11" s="10">
        <f>ROUND(C11*F11, 2)</f>
        <v>2.7</v>
      </c>
      <c r="F11" s="2">
        <v>0.3</v>
      </c>
    </row>
    <row r="12" spans="1:9" ht="54.6" thickBot="1" x14ac:dyDescent="0.35">
      <c r="A12" s="5" t="s">
        <v>62</v>
      </c>
      <c r="B12" s="2" t="s">
        <v>5</v>
      </c>
      <c r="C12" s="2">
        <v>10</v>
      </c>
      <c r="D12" s="2" t="s">
        <v>47</v>
      </c>
      <c r="E12" s="10">
        <f>ROUND(C12*F12, 2)</f>
        <v>7</v>
      </c>
      <c r="F1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60" zoomScaleNormal="60" workbookViewId="0">
      <selection activeCell="J7" sqref="J7"/>
    </sheetView>
  </sheetViews>
  <sheetFormatPr defaultRowHeight="14.4" x14ac:dyDescent="0.3"/>
  <cols>
    <col min="1" max="1" width="26.44140625" customWidth="1"/>
    <col min="2" max="2" width="21.88671875" customWidth="1"/>
    <col min="3" max="3" width="23.5546875" customWidth="1"/>
    <col min="4" max="4" width="26.109375" customWidth="1"/>
    <col min="5" max="5" width="24.33203125" customWidth="1"/>
    <col min="6" max="6" width="23.5546875" customWidth="1"/>
    <col min="7" max="7" width="28.109375" customWidth="1"/>
    <col min="8" max="8" width="20.21875" customWidth="1"/>
    <col min="9" max="9" width="16.6640625" customWidth="1"/>
    <col min="10" max="10" width="16.33203125" customWidth="1"/>
    <col min="11" max="11" width="25" customWidth="1"/>
  </cols>
  <sheetData>
    <row r="1" spans="1:11" ht="118.2" customHeight="1" thickBot="1" x14ac:dyDescent="0.4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I1" s="27" t="s">
        <v>83</v>
      </c>
      <c r="J1" s="28" t="s">
        <v>84</v>
      </c>
      <c r="K1" s="17" t="s">
        <v>85</v>
      </c>
    </row>
    <row r="2" spans="1:11" ht="46.8" customHeight="1" thickBot="1" x14ac:dyDescent="0.45">
      <c r="A2" s="21" t="s">
        <v>72</v>
      </c>
      <c r="B2" s="22"/>
      <c r="C2" s="22"/>
      <c r="D2" s="22"/>
      <c r="E2" s="22"/>
      <c r="F2" s="22"/>
      <c r="G2" s="23"/>
      <c r="I2" s="28" t="s">
        <v>64</v>
      </c>
      <c r="J2" s="29">
        <f>ROUND(G3*G4, 2)</f>
        <v>0.78</v>
      </c>
      <c r="K2" s="17">
        <v>0.3</v>
      </c>
    </row>
    <row r="3" spans="1:11" ht="89.4" customHeight="1" thickBot="1" x14ac:dyDescent="0.45">
      <c r="A3" s="5" t="s">
        <v>73</v>
      </c>
      <c r="B3" s="2" t="s">
        <v>74</v>
      </c>
      <c r="C3" s="2">
        <v>100000</v>
      </c>
      <c r="D3" s="2">
        <v>30000</v>
      </c>
      <c r="E3" s="2">
        <v>0.3</v>
      </c>
      <c r="F3" s="2">
        <v>0.5</v>
      </c>
      <c r="G3" s="2">
        <v>0.55000000000000004</v>
      </c>
      <c r="I3" s="28" t="s">
        <v>34</v>
      </c>
      <c r="J3" s="29">
        <f>ROUND(G6, 2)</f>
        <v>0.3</v>
      </c>
      <c r="K3" s="17">
        <v>0.3</v>
      </c>
    </row>
    <row r="4" spans="1:11" ht="50.4" customHeight="1" thickBot="1" x14ac:dyDescent="0.45">
      <c r="A4" s="5" t="s">
        <v>75</v>
      </c>
      <c r="B4" s="2" t="s">
        <v>76</v>
      </c>
      <c r="C4" s="2">
        <v>2</v>
      </c>
      <c r="D4" s="2">
        <v>1</v>
      </c>
      <c r="E4" s="2">
        <v>2</v>
      </c>
      <c r="F4" s="2">
        <v>0.5</v>
      </c>
      <c r="G4" s="2">
        <v>1.42</v>
      </c>
      <c r="I4" s="28" t="s">
        <v>38</v>
      </c>
      <c r="J4" s="29">
        <f>ROUND(G8*G9, 2)</f>
        <v>0.7</v>
      </c>
      <c r="K4" s="17">
        <v>0.4</v>
      </c>
    </row>
    <row r="5" spans="1:11" ht="21.6" thickBot="1" x14ac:dyDescent="0.45">
      <c r="A5" s="24" t="s">
        <v>77</v>
      </c>
      <c r="B5" s="25"/>
      <c r="C5" s="25"/>
      <c r="D5" s="25"/>
      <c r="E5" s="25"/>
      <c r="F5" s="25"/>
      <c r="G5" s="26"/>
      <c r="I5" s="28"/>
      <c r="J5" s="29"/>
      <c r="K5" s="17"/>
    </row>
    <row r="6" spans="1:11" ht="112.8" customHeight="1" thickBot="1" x14ac:dyDescent="0.45">
      <c r="A6" s="5" t="s">
        <v>78</v>
      </c>
      <c r="B6" s="2" t="s">
        <v>74</v>
      </c>
      <c r="C6" s="2">
        <v>5000</v>
      </c>
      <c r="D6" s="2">
        <v>1500</v>
      </c>
      <c r="E6" s="2">
        <v>0.3</v>
      </c>
      <c r="F6" s="2">
        <v>1</v>
      </c>
      <c r="G6" s="2">
        <v>0.3</v>
      </c>
      <c r="I6" s="28" t="s">
        <v>51</v>
      </c>
      <c r="J6" s="29">
        <f>SUM(J2*K2, J3*K3, J4*K4)</f>
        <v>0.60399999999999987</v>
      </c>
      <c r="K6" s="17"/>
    </row>
    <row r="7" spans="1:11" ht="21.6" thickBot="1" x14ac:dyDescent="0.45">
      <c r="A7" s="24" t="s">
        <v>79</v>
      </c>
      <c r="B7" s="25"/>
      <c r="C7" s="25"/>
      <c r="D7" s="25"/>
      <c r="E7" s="25"/>
      <c r="F7" s="25"/>
      <c r="G7" s="26"/>
      <c r="I7" s="28"/>
      <c r="J7" s="28"/>
    </row>
    <row r="8" spans="1:11" ht="59.4" customHeight="1" thickBot="1" x14ac:dyDescent="0.35">
      <c r="A8" s="5" t="s">
        <v>80</v>
      </c>
      <c r="B8" s="2" t="s">
        <v>81</v>
      </c>
      <c r="C8" s="2">
        <v>5</v>
      </c>
      <c r="D8" s="2">
        <v>15</v>
      </c>
      <c r="E8" s="2">
        <v>0.33</v>
      </c>
      <c r="F8" s="2">
        <v>0.5</v>
      </c>
      <c r="G8" s="2">
        <v>0.56999999999999995</v>
      </c>
    </row>
    <row r="9" spans="1:11" ht="98.4" customHeight="1" thickBot="1" x14ac:dyDescent="0.35">
      <c r="A9" s="5" t="s">
        <v>82</v>
      </c>
      <c r="B9" s="2" t="s">
        <v>81</v>
      </c>
      <c r="C9" s="2">
        <v>20</v>
      </c>
      <c r="D9" s="2">
        <v>30</v>
      </c>
      <c r="E9" s="2">
        <v>1.5</v>
      </c>
      <c r="F9" s="2">
        <v>0.5</v>
      </c>
      <c r="G9" s="2">
        <v>1.22</v>
      </c>
    </row>
  </sheetData>
  <mergeCells count="3">
    <mergeCell ref="A2:G2"/>
    <mergeCell ref="A5:G5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общесистемные критерии</vt:lpstr>
      <vt:lpstr>структурные критерии</vt:lpstr>
      <vt:lpstr>функциональные 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Kirill Parakhin</cp:lastModifiedBy>
  <dcterms:created xsi:type="dcterms:W3CDTF">2020-11-01T14:32:05Z</dcterms:created>
  <dcterms:modified xsi:type="dcterms:W3CDTF">2023-09-23T12:54:45Z</dcterms:modified>
</cp:coreProperties>
</file>