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Задача 1" sheetId="1" r:id="rId1"/>
    <sheet name="Задача 2" sheetId="4" r:id="rId2"/>
    <sheet name="Задача 3" sheetId="5" r:id="rId3"/>
    <sheet name="Задача 4" sheetId="6" r:id="rId4"/>
  </sheets>
  <calcPr calcId="152511"/>
</workbook>
</file>

<file path=xl/calcChain.xml><?xml version="1.0" encoding="utf-8"?>
<calcChain xmlns="http://schemas.openxmlformats.org/spreadsheetml/2006/main">
  <c r="B12" i="6" l="1"/>
  <c r="B11" i="6"/>
  <c r="B8" i="6" l="1"/>
  <c r="B7" i="6"/>
  <c r="F5" i="6"/>
  <c r="I5" i="6"/>
  <c r="J5" i="6"/>
  <c r="K5" i="6"/>
  <c r="H5" i="6"/>
  <c r="E5" i="6"/>
  <c r="D5" i="6"/>
  <c r="E6" i="6" s="1"/>
  <c r="B10" i="6"/>
  <c r="B9" i="6"/>
  <c r="E4" i="6"/>
  <c r="F4" i="6"/>
  <c r="H4" i="6"/>
  <c r="I4" i="6"/>
  <c r="J4" i="6"/>
  <c r="K4" i="6"/>
  <c r="D4" i="6"/>
  <c r="E1" i="5"/>
  <c r="D5" i="5" s="1"/>
  <c r="E1" i="4"/>
  <c r="D5" i="4" s="1"/>
  <c r="D5" i="1"/>
  <c r="E1" i="1"/>
  <c r="B6" i="1"/>
  <c r="D10" i="6" l="1"/>
</calcChain>
</file>

<file path=xl/sharedStrings.xml><?xml version="1.0" encoding="utf-8"?>
<sst xmlns="http://schemas.openxmlformats.org/spreadsheetml/2006/main" count="31" uniqueCount="14">
  <si>
    <t xml:space="preserve"> </t>
  </si>
  <si>
    <t xml:space="preserve">γ = </t>
  </si>
  <si>
    <t>а =</t>
  </si>
  <si>
    <t>x̅ =</t>
  </si>
  <si>
    <t>n =</t>
  </si>
  <si>
    <t>t =</t>
  </si>
  <si>
    <t>σ =</t>
  </si>
  <si>
    <t>Расходы сырья</t>
  </si>
  <si>
    <t>Число Изделий</t>
  </si>
  <si>
    <t>По старой технологии</t>
  </si>
  <si>
    <t>По новой технологии</t>
  </si>
  <si>
    <t>S̅ =</t>
  </si>
  <si>
    <t>α =</t>
  </si>
  <si>
    <t>y̅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</si>
</sst>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2</xdr:row>
      <xdr:rowOff>19050</xdr:rowOff>
    </xdr:from>
    <xdr:to>
      <xdr:col>3</xdr:col>
      <xdr:colOff>342900</xdr:colOff>
      <xdr:row>3</xdr:row>
      <xdr:rowOff>28575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400050"/>
          <a:ext cx="3143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4</xdr:row>
      <xdr:rowOff>19050</xdr:rowOff>
    </xdr:from>
    <xdr:to>
      <xdr:col>0</xdr:col>
      <xdr:colOff>333375</xdr:colOff>
      <xdr:row>5</xdr:row>
      <xdr:rowOff>9525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781050"/>
          <a:ext cx="2952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2</xdr:row>
      <xdr:rowOff>19050</xdr:rowOff>
    </xdr:from>
    <xdr:to>
      <xdr:col>3</xdr:col>
      <xdr:colOff>352425</xdr:colOff>
      <xdr:row>3</xdr:row>
      <xdr:rowOff>28575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400050"/>
          <a:ext cx="3143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2</xdr:row>
      <xdr:rowOff>19050</xdr:rowOff>
    </xdr:from>
    <xdr:to>
      <xdr:col>3</xdr:col>
      <xdr:colOff>361950</xdr:colOff>
      <xdr:row>3</xdr:row>
      <xdr:rowOff>28575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6425" y="400050"/>
          <a:ext cx="3143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1</xdr:row>
      <xdr:rowOff>19050</xdr:rowOff>
    </xdr:from>
    <xdr:to>
      <xdr:col>0</xdr:col>
      <xdr:colOff>323850</xdr:colOff>
      <xdr:row>2</xdr:row>
      <xdr:rowOff>19050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095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2</xdr:row>
      <xdr:rowOff>38100</xdr:rowOff>
    </xdr:from>
    <xdr:to>
      <xdr:col>0</xdr:col>
      <xdr:colOff>333375</xdr:colOff>
      <xdr:row>3</xdr:row>
      <xdr:rowOff>28575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19100"/>
          <a:ext cx="2952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1</xdr:row>
      <xdr:rowOff>19050</xdr:rowOff>
    </xdr:from>
    <xdr:to>
      <xdr:col>2</xdr:col>
      <xdr:colOff>190500</xdr:colOff>
      <xdr:row>2</xdr:row>
      <xdr:rowOff>9525</xdr:rowOff>
    </xdr:to>
    <xdr:pic>
      <xdr:nvPicPr>
        <xdr:cNvPr id="7" name="Рисунок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209550"/>
          <a:ext cx="1143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66675</xdr:colOff>
      <xdr:row>2</xdr:row>
      <xdr:rowOff>28575</xdr:rowOff>
    </xdr:from>
    <xdr:to>
      <xdr:col>2</xdr:col>
      <xdr:colOff>190500</xdr:colOff>
      <xdr:row>3</xdr:row>
      <xdr:rowOff>19050</xdr:rowOff>
    </xdr:to>
    <xdr:pic>
      <xdr:nvPicPr>
        <xdr:cNvPr id="9" name="Рисунок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409575"/>
          <a:ext cx="1238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76200</xdr:colOff>
      <xdr:row>1</xdr:row>
      <xdr:rowOff>0</xdr:rowOff>
    </xdr:from>
    <xdr:to>
      <xdr:col>6</xdr:col>
      <xdr:colOff>200025</xdr:colOff>
      <xdr:row>2</xdr:row>
      <xdr:rowOff>0</xdr:rowOff>
    </xdr:to>
    <xdr:pic>
      <xdr:nvPicPr>
        <xdr:cNvPr id="10" name="Рисунок 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90500"/>
          <a:ext cx="1238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76200</xdr:colOff>
      <xdr:row>2</xdr:row>
      <xdr:rowOff>9525</xdr:rowOff>
    </xdr:from>
    <xdr:to>
      <xdr:col>6</xdr:col>
      <xdr:colOff>200025</xdr:colOff>
      <xdr:row>3</xdr:row>
      <xdr:rowOff>9525</xdr:rowOff>
    </xdr:to>
    <xdr:pic>
      <xdr:nvPicPr>
        <xdr:cNvPr id="11" name="Рисунок 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90525"/>
          <a:ext cx="1238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3</xdr:row>
      <xdr:rowOff>28575</xdr:rowOff>
    </xdr:from>
    <xdr:to>
      <xdr:col>2</xdr:col>
      <xdr:colOff>295275</xdr:colOff>
      <xdr:row>4</xdr:row>
      <xdr:rowOff>19050</xdr:rowOff>
    </xdr:to>
    <xdr:pic>
      <xdr:nvPicPr>
        <xdr:cNvPr id="12" name="Рисунок 1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825" y="6000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47625</xdr:colOff>
      <xdr:row>3</xdr:row>
      <xdr:rowOff>9525</xdr:rowOff>
    </xdr:from>
    <xdr:to>
      <xdr:col>6</xdr:col>
      <xdr:colOff>295275</xdr:colOff>
      <xdr:row>4</xdr:row>
      <xdr:rowOff>9525</xdr:rowOff>
    </xdr:to>
    <xdr:pic>
      <xdr:nvPicPr>
        <xdr:cNvPr id="13" name="Рисунок 1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581025"/>
          <a:ext cx="2476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28575</xdr:colOff>
      <xdr:row>4</xdr:row>
      <xdr:rowOff>19050</xdr:rowOff>
    </xdr:from>
    <xdr:to>
      <xdr:col>2</xdr:col>
      <xdr:colOff>571500</xdr:colOff>
      <xdr:row>5</xdr:row>
      <xdr:rowOff>9525</xdr:rowOff>
    </xdr:to>
    <xdr:pic>
      <xdr:nvPicPr>
        <xdr:cNvPr id="14" name="Рисунок 13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775" y="781050"/>
          <a:ext cx="542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19050</xdr:colOff>
      <xdr:row>4</xdr:row>
      <xdr:rowOff>9525</xdr:rowOff>
    </xdr:from>
    <xdr:to>
      <xdr:col>6</xdr:col>
      <xdr:colOff>571500</xdr:colOff>
      <xdr:row>5</xdr:row>
      <xdr:rowOff>19050</xdr:rowOff>
    </xdr:to>
    <xdr:pic>
      <xdr:nvPicPr>
        <xdr:cNvPr id="15" name="Рисунок 14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6650" y="771525"/>
          <a:ext cx="5524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47625</xdr:colOff>
      <xdr:row>6</xdr:row>
      <xdr:rowOff>28575</xdr:rowOff>
    </xdr:from>
    <xdr:to>
      <xdr:col>0</xdr:col>
      <xdr:colOff>342900</xdr:colOff>
      <xdr:row>7</xdr:row>
      <xdr:rowOff>19050</xdr:rowOff>
    </xdr:to>
    <xdr:pic>
      <xdr:nvPicPr>
        <xdr:cNvPr id="17" name="Рисунок 16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981075"/>
          <a:ext cx="2952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7</xdr:row>
      <xdr:rowOff>19050</xdr:rowOff>
    </xdr:from>
    <xdr:to>
      <xdr:col>0</xdr:col>
      <xdr:colOff>333375</xdr:colOff>
      <xdr:row>8</xdr:row>
      <xdr:rowOff>19050</xdr:rowOff>
    </xdr:to>
    <xdr:pic>
      <xdr:nvPicPr>
        <xdr:cNvPr id="19" name="Рисунок 18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162050"/>
          <a:ext cx="2952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10</xdr:row>
      <xdr:rowOff>0</xdr:rowOff>
    </xdr:from>
    <xdr:to>
      <xdr:col>0</xdr:col>
      <xdr:colOff>314325</xdr:colOff>
      <xdr:row>11</xdr:row>
      <xdr:rowOff>9525</xdr:rowOff>
    </xdr:to>
    <xdr:pic>
      <xdr:nvPicPr>
        <xdr:cNvPr id="23" name="Рисунок 22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00"/>
          <a:ext cx="2857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19050</xdr:colOff>
      <xdr:row>11</xdr:row>
      <xdr:rowOff>9525</xdr:rowOff>
    </xdr:from>
    <xdr:to>
      <xdr:col>0</xdr:col>
      <xdr:colOff>304800</xdr:colOff>
      <xdr:row>12</xdr:row>
      <xdr:rowOff>38100</xdr:rowOff>
    </xdr:to>
    <xdr:pic>
      <xdr:nvPicPr>
        <xdr:cNvPr id="24" name="Рисунок 23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05025"/>
          <a:ext cx="2857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38100</xdr:colOff>
      <xdr:row>7</xdr:row>
      <xdr:rowOff>9525</xdr:rowOff>
    </xdr:from>
    <xdr:to>
      <xdr:col>3</xdr:col>
      <xdr:colOff>352425</xdr:colOff>
      <xdr:row>8</xdr:row>
      <xdr:rowOff>19050</xdr:rowOff>
    </xdr:to>
    <xdr:pic>
      <xdr:nvPicPr>
        <xdr:cNvPr id="25" name="Рисунок 24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1343025"/>
          <a:ext cx="3143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4" sqref="B14"/>
    </sheetView>
  </sheetViews>
  <sheetFormatPr defaultRowHeight="15" x14ac:dyDescent="0.25"/>
  <sheetData>
    <row r="1" spans="1:5" x14ac:dyDescent="0.25">
      <c r="A1" t="s">
        <v>2</v>
      </c>
      <c r="B1">
        <v>49</v>
      </c>
      <c r="D1" t="s">
        <v>5</v>
      </c>
      <c r="E1">
        <f>(B3-B1)*SQRT(B4)/B6</f>
        <v>-1</v>
      </c>
    </row>
    <row r="2" spans="1:5" x14ac:dyDescent="0.25">
      <c r="A2" t="s">
        <v>1</v>
      </c>
      <c r="B2">
        <v>0.95</v>
      </c>
    </row>
    <row r="3" spans="1:5" x14ac:dyDescent="0.25">
      <c r="A3" t="s">
        <v>3</v>
      </c>
      <c r="B3">
        <v>48</v>
      </c>
      <c r="D3" s="1" t="s">
        <v>0</v>
      </c>
      <c r="E3">
        <v>1.96</v>
      </c>
    </row>
    <row r="4" spans="1:5" x14ac:dyDescent="0.25">
      <c r="A4" t="s">
        <v>4</v>
      </c>
      <c r="B4">
        <v>9</v>
      </c>
    </row>
    <row r="5" spans="1:5" x14ac:dyDescent="0.25">
      <c r="A5" s="1" t="s">
        <v>0</v>
      </c>
      <c r="B5">
        <v>9</v>
      </c>
      <c r="D5" t="str">
        <f>IF(ABS(E1)&lt;E3,"Гипотеза принимается","Гипотеза не принимается")</f>
        <v>Гипотеза принимается</v>
      </c>
    </row>
    <row r="6" spans="1:5" x14ac:dyDescent="0.25">
      <c r="A6" t="s">
        <v>6</v>
      </c>
      <c r="B6">
        <f>SQRT(B5)</f>
        <v>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3" sqref="D3"/>
    </sheetView>
  </sheetViews>
  <sheetFormatPr defaultRowHeight="15" x14ac:dyDescent="0.25"/>
  <sheetData>
    <row r="1" spans="1:5" x14ac:dyDescent="0.25">
      <c r="A1" t="s">
        <v>2</v>
      </c>
      <c r="B1">
        <v>187.5</v>
      </c>
      <c r="D1" t="s">
        <v>5</v>
      </c>
      <c r="E1">
        <f>(B3-B1)*SQRT(B4)/B5</f>
        <v>-1.1293848786315641</v>
      </c>
    </row>
    <row r="2" spans="1:5" x14ac:dyDescent="0.25">
      <c r="A2" t="s">
        <v>1</v>
      </c>
      <c r="B2">
        <v>0.95</v>
      </c>
    </row>
    <row r="3" spans="1:5" x14ac:dyDescent="0.25">
      <c r="A3" t="s">
        <v>3</v>
      </c>
      <c r="B3">
        <v>175</v>
      </c>
      <c r="D3" s="1" t="s">
        <v>0</v>
      </c>
      <c r="E3">
        <v>2.2599999999999998</v>
      </c>
    </row>
    <row r="4" spans="1:5" x14ac:dyDescent="0.25">
      <c r="A4" t="s">
        <v>4</v>
      </c>
      <c r="B4">
        <v>10</v>
      </c>
    </row>
    <row r="5" spans="1:5" x14ac:dyDescent="0.25">
      <c r="A5" t="s">
        <v>11</v>
      </c>
      <c r="B5">
        <v>35</v>
      </c>
      <c r="D5" t="str">
        <f>IF(ABS(E1)&lt;E3,"Гипотеза принимается","Гипотеза не принимается")</f>
        <v>Гипотеза принимается</v>
      </c>
    </row>
    <row r="6" spans="1:5" x14ac:dyDescent="0.25">
      <c r="A6" s="1" t="s">
        <v>12</v>
      </c>
      <c r="B6">
        <v>0.05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4</v>
      </c>
      <c r="B1">
        <v>25</v>
      </c>
      <c r="D1" t="s">
        <v>5</v>
      </c>
      <c r="E1">
        <f>(B1-1)*B2/B3</f>
        <v>40</v>
      </c>
    </row>
    <row r="2" spans="1:5" x14ac:dyDescent="0.25">
      <c r="A2" s="1" t="s">
        <v>0</v>
      </c>
      <c r="B2">
        <v>0.25</v>
      </c>
    </row>
    <row r="3" spans="1:5" x14ac:dyDescent="0.25">
      <c r="A3" s="1" t="s">
        <v>0</v>
      </c>
      <c r="B3">
        <v>0.15</v>
      </c>
      <c r="D3" s="1" t="s">
        <v>0</v>
      </c>
      <c r="E3">
        <v>15.7</v>
      </c>
    </row>
    <row r="4" spans="1:5" x14ac:dyDescent="0.25">
      <c r="A4" t="s">
        <v>12</v>
      </c>
      <c r="B4">
        <v>0.1</v>
      </c>
    </row>
    <row r="5" spans="1:5" x14ac:dyDescent="0.25">
      <c r="D5" t="str">
        <f>IF(ABS(E1)&lt;E3,"Гипотеза принимается","Гипотеза не принимается")</f>
        <v>Гипотеза не принимается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I12" sqref="I12"/>
    </sheetView>
  </sheetViews>
  <sheetFormatPr defaultRowHeight="15" x14ac:dyDescent="0.25"/>
  <sheetData>
    <row r="1" spans="1:11" x14ac:dyDescent="0.25">
      <c r="A1" s="2"/>
      <c r="B1" s="2"/>
      <c r="C1" s="5" t="s">
        <v>9</v>
      </c>
      <c r="D1" s="5"/>
      <c r="E1" s="5"/>
      <c r="F1" s="5"/>
      <c r="G1" s="5" t="s">
        <v>10</v>
      </c>
      <c r="H1" s="5"/>
      <c r="I1" s="5"/>
      <c r="J1" s="5"/>
      <c r="K1" s="5"/>
    </row>
    <row r="2" spans="1:11" x14ac:dyDescent="0.25">
      <c r="A2" s="5" t="s">
        <v>7</v>
      </c>
      <c r="B2" s="5"/>
      <c r="C2" s="4"/>
      <c r="D2" s="4">
        <v>304</v>
      </c>
      <c r="E2" s="4">
        <v>307</v>
      </c>
      <c r="F2" s="4">
        <v>308</v>
      </c>
      <c r="G2" s="3"/>
      <c r="H2" s="3">
        <v>303</v>
      </c>
      <c r="I2" s="3">
        <v>304</v>
      </c>
      <c r="J2" s="3">
        <v>306</v>
      </c>
      <c r="K2" s="3">
        <v>308</v>
      </c>
    </row>
    <row r="3" spans="1:11" x14ac:dyDescent="0.25">
      <c r="A3" s="5" t="s">
        <v>8</v>
      </c>
      <c r="B3" s="5"/>
      <c r="C3" s="3"/>
      <c r="D3" s="3">
        <v>1</v>
      </c>
      <c r="E3" s="3">
        <v>4</v>
      </c>
      <c r="F3" s="3">
        <v>4</v>
      </c>
      <c r="G3" s="3"/>
      <c r="H3" s="3">
        <v>2</v>
      </c>
      <c r="I3" s="3">
        <v>6</v>
      </c>
      <c r="J3" s="3">
        <v>4</v>
      </c>
      <c r="K3" s="3">
        <v>1</v>
      </c>
    </row>
    <row r="4" spans="1:11" x14ac:dyDescent="0.25">
      <c r="C4" s="3"/>
      <c r="D4" s="3">
        <f>D2*D3</f>
        <v>304</v>
      </c>
      <c r="E4" s="3">
        <f t="shared" ref="E4:K4" si="0">E2*E3</f>
        <v>1228</v>
      </c>
      <c r="F4" s="3">
        <f t="shared" si="0"/>
        <v>1232</v>
      </c>
      <c r="G4" s="3"/>
      <c r="H4" s="3">
        <f t="shared" si="0"/>
        <v>606</v>
      </c>
      <c r="I4" s="3">
        <f t="shared" si="0"/>
        <v>1824</v>
      </c>
      <c r="J4" s="3">
        <f t="shared" si="0"/>
        <v>1224</v>
      </c>
      <c r="K4" s="3">
        <f t="shared" si="0"/>
        <v>308</v>
      </c>
    </row>
    <row r="5" spans="1:11" x14ac:dyDescent="0.25">
      <c r="C5" s="3"/>
      <c r="D5" s="3">
        <f>(D2-$B$9)*(D2-$B$9)</f>
        <v>9.6790123456788546</v>
      </c>
      <c r="E5" s="3">
        <f>(E2-$B$9)*(E2-$B$9)</f>
        <v>1.2345679012340065E-2</v>
      </c>
      <c r="F5" s="3">
        <f>(F2-$B$9)*(F2-$B$9)</f>
        <v>0.79012345679016838</v>
      </c>
      <c r="G5" s="3"/>
      <c r="H5" s="3">
        <f>(H2-$B$10)*(H2-$B$10)</f>
        <v>3.1301775147929147</v>
      </c>
      <c r="I5" s="3">
        <f>(I2-$B$10)*(I2-$B$10)</f>
        <v>0.59171597633136763</v>
      </c>
      <c r="J5" s="3">
        <f>(J2-$B$10)*(J2-$B$10)</f>
        <v>1.5147928994082733</v>
      </c>
      <c r="K5" s="3">
        <f>(K2-$B$10)*(K2-$B$10)</f>
        <v>10.43786982248518</v>
      </c>
    </row>
    <row r="6" spans="1:11" x14ac:dyDescent="0.25">
      <c r="A6" s="1" t="s">
        <v>12</v>
      </c>
      <c r="B6">
        <v>0.1</v>
      </c>
      <c r="D6" t="s">
        <v>5</v>
      </c>
      <c r="E6">
        <f>(B9-B10)/SQRT(((B7*B11+B8*B12)/(B7+B8-2))*((1/B7)+(1/B8)))</f>
        <v>4.5026996004537212</v>
      </c>
    </row>
    <row r="7" spans="1:11" x14ac:dyDescent="0.25">
      <c r="B7">
        <f>SUM(D3:F3)</f>
        <v>9</v>
      </c>
    </row>
    <row r="8" spans="1:11" x14ac:dyDescent="0.25">
      <c r="B8">
        <f>SUM(H3:K3)</f>
        <v>13</v>
      </c>
      <c r="D8" s="1" t="s">
        <v>0</v>
      </c>
      <c r="E8">
        <v>1.72</v>
      </c>
    </row>
    <row r="9" spans="1:11" x14ac:dyDescent="0.25">
      <c r="A9" t="s">
        <v>3</v>
      </c>
      <c r="B9">
        <f>SUM(D4:F4)/SUM(D3:F3)</f>
        <v>307.11111111111109</v>
      </c>
    </row>
    <row r="10" spans="1:11" x14ac:dyDescent="0.25">
      <c r="A10" t="s">
        <v>13</v>
      </c>
      <c r="B10">
        <f>SUM(H4:K4)/SUM(H3:K3)</f>
        <v>304.76923076923077</v>
      </c>
      <c r="D10" t="str">
        <f>IF(ABS(E6)&lt;E8,"Гипотеза принимается","Гипотеза не принимается")</f>
        <v>Гипотеза не принимается</v>
      </c>
    </row>
    <row r="11" spans="1:11" x14ac:dyDescent="0.25">
      <c r="B11">
        <f>SUM(D5:F5)/(B7-1)</f>
        <v>1.3101851851851702</v>
      </c>
    </row>
    <row r="12" spans="1:11" x14ac:dyDescent="0.25">
      <c r="B12">
        <f>SUM(H5:K5)/(B8-1)</f>
        <v>1.3062130177514779</v>
      </c>
    </row>
    <row r="18" spans="1:1" x14ac:dyDescent="0.25">
      <c r="A18" s="1"/>
    </row>
  </sheetData>
  <mergeCells count="4">
    <mergeCell ref="G1:K1"/>
    <mergeCell ref="C1:F1"/>
    <mergeCell ref="A2:B2"/>
    <mergeCell ref="A3:B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Задача 1</vt:lpstr>
      <vt:lpstr>Задача 2</vt:lpstr>
      <vt:lpstr>Задача 3</vt:lpstr>
      <vt:lpstr>Задача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2022-02-17T04:53:17Z</dcterms:modified>
</cp:coreProperties>
</file>