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ндрей\Desktop\Herzen\Анализ Данных\4 sem\"/>
    </mc:Choice>
  </mc:AlternateContent>
  <bookViews>
    <workbookView xWindow="0" yWindow="0" windowWidth="20490" windowHeight="7755"/>
  </bookViews>
  <sheets>
    <sheet name="ЛР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3" i="2"/>
  <c r="G4" i="2" l="1"/>
  <c r="G5" i="2"/>
  <c r="G6" i="2"/>
  <c r="G7" i="2"/>
  <c r="G8" i="2"/>
  <c r="G9" i="2"/>
  <c r="G10" i="2"/>
  <c r="G3" i="2"/>
  <c r="F4" i="2"/>
  <c r="F11" i="2" s="1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P10" i="2"/>
  <c r="P11" i="2" s="1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10" i="2"/>
  <c r="O2" i="2"/>
  <c r="O12" i="2" s="1"/>
  <c r="N3" i="2"/>
  <c r="N4" i="2"/>
  <c r="N12" i="2" s="1"/>
  <c r="N5" i="2"/>
  <c r="N6" i="2"/>
  <c r="N7" i="2"/>
  <c r="N8" i="2"/>
  <c r="N9" i="2"/>
  <c r="N10" i="2"/>
  <c r="N2" i="2"/>
  <c r="B17" i="2"/>
  <c r="M12" i="2"/>
  <c r="L12" i="2"/>
  <c r="M11" i="2"/>
  <c r="L11" i="2"/>
  <c r="C11" i="2"/>
  <c r="B11" i="2"/>
  <c r="B16" i="2" s="1"/>
  <c r="H11" i="2" l="1"/>
  <c r="G11" i="2"/>
  <c r="O11" i="2"/>
  <c r="L14" i="2"/>
  <c r="L15" i="2" s="1"/>
  <c r="N11" i="2"/>
  <c r="B14" i="2" l="1"/>
</calcChain>
</file>

<file path=xl/sharedStrings.xml><?xml version="1.0" encoding="utf-8"?>
<sst xmlns="http://schemas.openxmlformats.org/spreadsheetml/2006/main" count="23" uniqueCount="16">
  <si>
    <t>t</t>
  </si>
  <si>
    <t>Сумма</t>
  </si>
  <si>
    <r>
      <t>y</t>
    </r>
    <r>
      <rPr>
        <vertAlign val="subscript"/>
        <sz val="11"/>
        <color theme="1"/>
        <rFont val="Times New Roman"/>
        <family val="1"/>
        <charset val="204"/>
      </rPr>
      <t>t</t>
    </r>
  </si>
  <si>
    <r>
      <t>y</t>
    </r>
    <r>
      <rPr>
        <vertAlign val="subscript"/>
        <sz val="11"/>
        <color theme="1"/>
        <rFont val="Times New Roman"/>
        <family val="1"/>
        <charset val="204"/>
      </rPr>
      <t>t-1</t>
    </r>
  </si>
  <si>
    <r>
      <t>(y</t>
    </r>
    <r>
      <rPr>
        <vertAlign val="subscript"/>
        <sz val="11"/>
        <color theme="1"/>
        <rFont val="Times New Roman"/>
        <family val="1"/>
        <charset val="204"/>
      </rPr>
      <t>t-1</t>
    </r>
    <r>
      <rPr>
        <sz val="11"/>
        <color theme="1"/>
        <rFont val="Times New Roman"/>
        <family val="1"/>
        <charset val="204"/>
      </rPr>
      <t>-y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)</t>
    </r>
  </si>
  <si>
    <t>№ п/п</t>
  </si>
  <si>
    <t>y</t>
  </si>
  <si>
    <t>y*t</t>
  </si>
  <si>
    <t>Среднее значение</t>
  </si>
  <si>
    <r>
      <t>t</t>
    </r>
    <r>
      <rPr>
        <b/>
        <vertAlign val="superscript"/>
        <sz val="11"/>
        <color theme="1"/>
        <rFont val="Times New Roman"/>
        <family val="1"/>
        <charset val="204"/>
      </rPr>
      <t>2</t>
    </r>
  </si>
  <si>
    <r>
      <t>y</t>
    </r>
    <r>
      <rPr>
        <b/>
        <vertAlign val="subscript"/>
        <sz val="11"/>
        <color theme="1"/>
        <rFont val="Times New Roman"/>
        <family val="1"/>
        <charset val="204"/>
      </rPr>
      <t>t</t>
    </r>
  </si>
  <si>
    <t>-</t>
  </si>
  <si>
    <t>r1</t>
  </si>
  <si>
    <t>b</t>
  </si>
  <si>
    <t>a</t>
  </si>
  <si>
    <t>a+bt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</si>
</sst>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0" fillId="0" borderId="0" xfId="0" applyNumberFormat="1"/>
    <xf numFmtId="165" fontId="0" fillId="0" borderId="3" xfId="0" applyNumberFormat="1" applyBorder="1" applyAlignment="1">
      <alignment vertical="center" wrapText="1"/>
    </xf>
    <xf numFmtId="1" fontId="0" fillId="0" borderId="5" xfId="0" applyNumberForma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временного ряда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ЛР!$A$2:$A$10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ЛР!$B$2:$B$10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02-4723-80DA-B2EED85E0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93008"/>
        <c:axId val="248891440"/>
      </c:scatterChart>
      <c:valAx>
        <c:axId val="2488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891440"/>
        <c:crosses val="autoZero"/>
        <c:crossBetween val="midCat"/>
      </c:valAx>
      <c:valAx>
        <c:axId val="2488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8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53975</xdr:colOff>
      <xdr:row>0</xdr:row>
      <xdr:rowOff>31750</xdr:rowOff>
    </xdr:from>
    <xdr:ext cx="4653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A181A0A-B565-4B73-8B3D-17895D8A5246}"/>
                </a:ext>
              </a:extLst>
            </xdr:cNvPr>
            <xdr:cNvSpPr txBox="1"/>
          </xdr:nvSpPr>
          <xdr:spPr>
            <a:xfrm>
              <a:off x="1882775" y="31750"/>
              <a:ext cx="465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A181A0A-B565-4B73-8B3D-17895D8A5246}"/>
                </a:ext>
              </a:extLst>
            </xdr:cNvPr>
            <xdr:cNvSpPr txBox="1"/>
          </xdr:nvSpPr>
          <xdr:spPr>
            <a:xfrm>
              <a:off x="1882775" y="31750"/>
              <a:ext cx="465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𝑦_𝑡−</a:t>
              </a:r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𝑦_1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0</xdr:row>
      <xdr:rowOff>31750</xdr:rowOff>
    </xdr:from>
    <xdr:ext cx="6030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0FD0B165-A5F2-4D60-A103-ADDB2BE95630}"/>
                </a:ext>
              </a:extLst>
            </xdr:cNvPr>
            <xdr:cNvSpPr txBox="1"/>
          </xdr:nvSpPr>
          <xdr:spPr>
            <a:xfrm>
              <a:off x="2447925" y="31750"/>
              <a:ext cx="603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D0B165-A5F2-4D60-A103-ADDB2BE95630}"/>
                </a:ext>
              </a:extLst>
            </xdr:cNvPr>
            <xdr:cNvSpPr txBox="1"/>
          </xdr:nvSpPr>
          <xdr:spPr>
            <a:xfrm>
              <a:off x="2447925" y="31750"/>
              <a:ext cx="6030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𝑦_(𝑡−1)−(𝑦_2 )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22225</xdr:colOff>
      <xdr:row>0</xdr:row>
      <xdr:rowOff>31750</xdr:rowOff>
    </xdr:from>
    <xdr:ext cx="1391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1DC9B83A-37C4-4B4C-92DA-78E4B012B2B3}"/>
                </a:ext>
              </a:extLst>
            </xdr:cNvPr>
            <xdr:cNvSpPr txBox="1"/>
          </xdr:nvSpPr>
          <xdr:spPr>
            <a:xfrm>
              <a:off x="3082925" y="3175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DC9B83A-37C4-4B4C-92DA-78E4B012B2B3}"/>
                </a:ext>
              </a:extLst>
            </xdr:cNvPr>
            <xdr:cNvSpPr txBox="1"/>
          </xdr:nvSpPr>
          <xdr:spPr>
            <a:xfrm>
              <a:off x="3082925" y="31750"/>
              <a:ext cx="1391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𝑦_𝑡−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𝑦_(𝑡−1)−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1406525</xdr:colOff>
      <xdr:row>0</xdr:row>
      <xdr:rowOff>25400</xdr:rowOff>
    </xdr:from>
    <xdr:ext cx="64780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A0C85975-A09C-4413-BA27-183B80561A15}"/>
                </a:ext>
              </a:extLst>
            </xdr:cNvPr>
            <xdr:cNvSpPr txBox="1"/>
          </xdr:nvSpPr>
          <xdr:spPr>
            <a:xfrm>
              <a:off x="4467225" y="25400"/>
              <a:ext cx="6478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C85975-A09C-4413-BA27-183B80561A15}"/>
                </a:ext>
              </a:extLst>
            </xdr:cNvPr>
            <xdr:cNvSpPr txBox="1"/>
          </xdr:nvSpPr>
          <xdr:spPr>
            <a:xfrm>
              <a:off x="4467225" y="25400"/>
              <a:ext cx="64780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𝑦_𝑡−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𝑦_1 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168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6678450B-F3D2-4DEF-BDA7-BC1903247462}"/>
                </a:ext>
              </a:extLst>
            </xdr:cNvPr>
            <xdr:cNvSpPr txBox="1"/>
          </xdr:nvSpPr>
          <xdr:spPr>
            <a:xfrm>
              <a:off x="0" y="3267075"/>
              <a:ext cx="168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678450B-F3D2-4DEF-BDA7-BC1903247462}"/>
                </a:ext>
              </a:extLst>
            </xdr:cNvPr>
            <xdr:cNvSpPr txBox="1"/>
          </xdr:nvSpPr>
          <xdr:spPr>
            <a:xfrm>
              <a:off x="0" y="3267075"/>
              <a:ext cx="168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𝑦_1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16</xdr:row>
      <xdr:rowOff>0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2EA561F4-F9AD-4C13-AB41-CF0666C44C9A}"/>
                </a:ext>
              </a:extLst>
            </xdr:cNvPr>
            <xdr:cNvSpPr txBox="1"/>
          </xdr:nvSpPr>
          <xdr:spPr>
            <a:xfrm>
              <a:off x="0" y="3457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EA561F4-F9AD-4C13-AB41-CF0666C44C9A}"/>
                </a:ext>
              </a:extLst>
            </xdr:cNvPr>
            <xdr:cNvSpPr txBox="1"/>
          </xdr:nvSpPr>
          <xdr:spPr>
            <a:xfrm>
              <a:off x="0" y="345757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𝑦_2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581025</xdr:colOff>
      <xdr:row>16</xdr:row>
      <xdr:rowOff>9525</xdr:rowOff>
    </xdr:from>
    <xdr:ext cx="290079" cy="171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xmlns="" id="{7CC533F1-1689-424D-BD70-63395F50F865}"/>
                </a:ext>
              </a:extLst>
            </xdr:cNvPr>
            <xdr:cNvSpPr txBox="1"/>
          </xdr:nvSpPr>
          <xdr:spPr>
            <a:xfrm>
              <a:off x="6896100" y="3467100"/>
              <a:ext cx="29007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CC533F1-1689-424D-BD70-63395F50F865}"/>
                </a:ext>
              </a:extLst>
            </xdr:cNvPr>
            <xdr:cNvSpPr txBox="1"/>
          </xdr:nvSpPr>
          <xdr:spPr>
            <a:xfrm>
              <a:off x="6896100" y="3467100"/>
              <a:ext cx="290079" cy="171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 ̂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9525</xdr:colOff>
      <xdr:row>12</xdr:row>
      <xdr:rowOff>14287</xdr:rowOff>
    </xdr:from>
    <xdr:to>
      <xdr:col>8</xdr:col>
      <xdr:colOff>95250</xdr:colOff>
      <xdr:row>26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9F1EB1E3-EAED-4298-BCF8-2104CDC31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Normal="100" workbookViewId="0">
      <selection activeCell="I7" sqref="I7"/>
    </sheetView>
  </sheetViews>
  <sheetFormatPr defaultRowHeight="15" x14ac:dyDescent="0.25"/>
  <cols>
    <col min="5" max="5" width="8.85546875" customWidth="1"/>
    <col min="6" max="6" width="20.42578125" customWidth="1"/>
    <col min="8" max="8" width="10.5703125" bestFit="1" customWidth="1"/>
    <col min="11" max="11" width="14" customWidth="1"/>
    <col min="12" max="12" width="11.5703125" bestFit="1" customWidth="1"/>
    <col min="16" max="16" width="11.5703125" bestFit="1" customWidth="1"/>
  </cols>
  <sheetData>
    <row r="1" spans="1:16" ht="18" thickBot="1" x14ac:dyDescent="0.3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2" t="s">
        <v>4</v>
      </c>
      <c r="K1" s="1" t="s">
        <v>5</v>
      </c>
      <c r="L1" s="1" t="s">
        <v>6</v>
      </c>
      <c r="M1" s="1" t="s">
        <v>0</v>
      </c>
      <c r="N1" s="1" t="s">
        <v>7</v>
      </c>
      <c r="O1" s="1" t="s">
        <v>9</v>
      </c>
      <c r="P1" s="1" t="s">
        <v>10</v>
      </c>
    </row>
    <row r="2" spans="1:16" ht="15.75" thickBot="1" x14ac:dyDescent="0.3">
      <c r="A2" s="2">
        <v>1</v>
      </c>
      <c r="B2" s="6">
        <v>246</v>
      </c>
      <c r="C2" s="7" t="s">
        <v>11</v>
      </c>
      <c r="D2" s="7" t="s">
        <v>11</v>
      </c>
      <c r="E2" s="7" t="s">
        <v>11</v>
      </c>
      <c r="F2" s="7" t="s">
        <v>11</v>
      </c>
      <c r="G2" s="7" t="s">
        <v>11</v>
      </c>
      <c r="H2" s="7" t="s">
        <v>11</v>
      </c>
      <c r="K2" s="2">
        <v>1</v>
      </c>
      <c r="L2" s="6">
        <v>246</v>
      </c>
      <c r="M2" s="7">
        <v>1</v>
      </c>
      <c r="N2" s="7">
        <f>L2*M2</f>
        <v>246</v>
      </c>
      <c r="O2" s="7">
        <f>M2*M2</f>
        <v>1</v>
      </c>
      <c r="P2" s="12">
        <f>$L$15+$L$14*M2</f>
        <v>216.06666666666661</v>
      </c>
    </row>
    <row r="3" spans="1:16" ht="15.75" thickBot="1" x14ac:dyDescent="0.3">
      <c r="A3" s="2">
        <v>2</v>
      </c>
      <c r="B3" s="8">
        <v>229</v>
      </c>
      <c r="C3" s="9">
        <v>246</v>
      </c>
      <c r="D3" s="9">
        <f>B3-$B$16</f>
        <v>65.5</v>
      </c>
      <c r="E3" s="9">
        <f>C3-$B$17</f>
        <v>71.75</v>
      </c>
      <c r="F3" s="9">
        <f>D3*E3</f>
        <v>4699.625</v>
      </c>
      <c r="G3" s="9">
        <f>D3*D3</f>
        <v>4290.25</v>
      </c>
      <c r="H3" s="9">
        <f>E3*E3</f>
        <v>5148.0625</v>
      </c>
      <c r="K3" s="2">
        <v>2</v>
      </c>
      <c r="L3" s="8">
        <v>229</v>
      </c>
      <c r="M3" s="9">
        <v>2</v>
      </c>
      <c r="N3" s="7">
        <f t="shared" ref="N3:N10" si="0">L3*M3</f>
        <v>458</v>
      </c>
      <c r="O3" s="7">
        <f t="shared" ref="O3:O10" si="1">M3*M3</f>
        <v>4</v>
      </c>
      <c r="P3" s="12">
        <f t="shared" ref="P3:P9" si="2">$L$15+$L$14*M3</f>
        <v>205.21666666666664</v>
      </c>
    </row>
    <row r="4" spans="1:16" ht="15.75" thickBot="1" x14ac:dyDescent="0.3">
      <c r="A4" s="2">
        <v>3</v>
      </c>
      <c r="B4" s="8">
        <v>152</v>
      </c>
      <c r="C4" s="9">
        <v>229</v>
      </c>
      <c r="D4" s="9">
        <f t="shared" ref="D4:D10" si="3">B4-$B$16</f>
        <v>-11.5</v>
      </c>
      <c r="E4" s="9">
        <f t="shared" ref="E4:E10" si="4">C4-$B$17</f>
        <v>54.75</v>
      </c>
      <c r="F4" s="9">
        <f t="shared" ref="F4:F10" si="5">D4*E4</f>
        <v>-629.625</v>
      </c>
      <c r="G4" s="9">
        <f t="shared" ref="G4:G10" si="6">D4*D4</f>
        <v>132.25</v>
      </c>
      <c r="H4" s="9">
        <f t="shared" ref="H4:H10" si="7">E4*E4</f>
        <v>2997.5625</v>
      </c>
      <c r="K4" s="2">
        <v>3</v>
      </c>
      <c r="L4" s="8">
        <v>152</v>
      </c>
      <c r="M4" s="9">
        <v>3</v>
      </c>
      <c r="N4" s="7">
        <f t="shared" si="0"/>
        <v>456</v>
      </c>
      <c r="O4" s="7">
        <f t="shared" si="1"/>
        <v>9</v>
      </c>
      <c r="P4" s="12">
        <f t="shared" si="2"/>
        <v>194.36666666666665</v>
      </c>
    </row>
    <row r="5" spans="1:16" ht="15.75" thickBot="1" x14ac:dyDescent="0.3">
      <c r="A5" s="2">
        <v>4</v>
      </c>
      <c r="B5" s="8">
        <v>155</v>
      </c>
      <c r="C5" s="9">
        <v>152</v>
      </c>
      <c r="D5" s="9">
        <f t="shared" si="3"/>
        <v>-8.5</v>
      </c>
      <c r="E5" s="9">
        <f t="shared" si="4"/>
        <v>-22.25</v>
      </c>
      <c r="F5" s="9">
        <f t="shared" si="5"/>
        <v>189.125</v>
      </c>
      <c r="G5" s="9">
        <f t="shared" si="6"/>
        <v>72.25</v>
      </c>
      <c r="H5" s="9">
        <f t="shared" si="7"/>
        <v>495.0625</v>
      </c>
      <c r="K5" s="2">
        <v>4</v>
      </c>
      <c r="L5" s="8">
        <v>155</v>
      </c>
      <c r="M5" s="9">
        <v>4</v>
      </c>
      <c r="N5" s="7">
        <f t="shared" si="0"/>
        <v>620</v>
      </c>
      <c r="O5" s="7">
        <f t="shared" si="1"/>
        <v>16</v>
      </c>
      <c r="P5" s="12">
        <f t="shared" si="2"/>
        <v>183.51666666666665</v>
      </c>
    </row>
    <row r="6" spans="1:16" ht="15.75" thickBot="1" x14ac:dyDescent="0.3">
      <c r="A6" s="2">
        <v>5</v>
      </c>
      <c r="B6" s="8">
        <v>190</v>
      </c>
      <c r="C6" s="9">
        <v>155</v>
      </c>
      <c r="D6" s="9">
        <f t="shared" si="3"/>
        <v>26.5</v>
      </c>
      <c r="E6" s="9">
        <f t="shared" si="4"/>
        <v>-19.25</v>
      </c>
      <c r="F6" s="9">
        <f t="shared" si="5"/>
        <v>-510.125</v>
      </c>
      <c r="G6" s="9">
        <f t="shared" si="6"/>
        <v>702.25</v>
      </c>
      <c r="H6" s="9">
        <f t="shared" si="7"/>
        <v>370.5625</v>
      </c>
      <c r="K6" s="2">
        <v>5</v>
      </c>
      <c r="L6" s="8">
        <v>190</v>
      </c>
      <c r="M6" s="9">
        <v>5</v>
      </c>
      <c r="N6" s="7">
        <f t="shared" si="0"/>
        <v>950</v>
      </c>
      <c r="O6" s="7">
        <f t="shared" si="1"/>
        <v>25</v>
      </c>
      <c r="P6" s="12">
        <f t="shared" si="2"/>
        <v>172.66666666666666</v>
      </c>
    </row>
    <row r="7" spans="1:16" ht="15.75" thickBot="1" x14ac:dyDescent="0.3">
      <c r="A7" s="2">
        <v>6</v>
      </c>
      <c r="B7" s="8">
        <v>160</v>
      </c>
      <c r="C7" s="9">
        <v>190</v>
      </c>
      <c r="D7" s="9">
        <f t="shared" si="3"/>
        <v>-3.5</v>
      </c>
      <c r="E7" s="9">
        <f t="shared" si="4"/>
        <v>15.75</v>
      </c>
      <c r="F7" s="9">
        <f t="shared" si="5"/>
        <v>-55.125</v>
      </c>
      <c r="G7" s="9">
        <f t="shared" si="6"/>
        <v>12.25</v>
      </c>
      <c r="H7" s="9">
        <f t="shared" si="7"/>
        <v>248.0625</v>
      </c>
      <c r="K7" s="2">
        <v>6</v>
      </c>
      <c r="L7" s="8">
        <v>160</v>
      </c>
      <c r="M7" s="9">
        <v>6</v>
      </c>
      <c r="N7" s="7">
        <f t="shared" si="0"/>
        <v>960</v>
      </c>
      <c r="O7" s="7">
        <f t="shared" si="1"/>
        <v>36</v>
      </c>
      <c r="P7" s="12">
        <f t="shared" si="2"/>
        <v>161.81666666666666</v>
      </c>
    </row>
    <row r="8" spans="1:16" ht="15.75" thickBot="1" x14ac:dyDescent="0.3">
      <c r="A8" s="2">
        <v>7</v>
      </c>
      <c r="B8" s="8">
        <v>107</v>
      </c>
      <c r="C8" s="9">
        <v>160</v>
      </c>
      <c r="D8" s="9">
        <f t="shared" si="3"/>
        <v>-56.5</v>
      </c>
      <c r="E8" s="9">
        <f t="shared" si="4"/>
        <v>-14.25</v>
      </c>
      <c r="F8" s="9">
        <f t="shared" si="5"/>
        <v>805.125</v>
      </c>
      <c r="G8" s="9">
        <f t="shared" si="6"/>
        <v>3192.25</v>
      </c>
      <c r="H8" s="9">
        <f t="shared" si="7"/>
        <v>203.0625</v>
      </c>
      <c r="K8" s="2">
        <v>7</v>
      </c>
      <c r="L8" s="8">
        <v>107</v>
      </c>
      <c r="M8" s="9">
        <v>7</v>
      </c>
      <c r="N8" s="7">
        <f t="shared" si="0"/>
        <v>749</v>
      </c>
      <c r="O8" s="7">
        <f t="shared" si="1"/>
        <v>49</v>
      </c>
      <c r="P8" s="12">
        <f t="shared" si="2"/>
        <v>150.9666666666667</v>
      </c>
    </row>
    <row r="9" spans="1:16" ht="15.75" thickBot="1" x14ac:dyDescent="0.3">
      <c r="A9" s="2">
        <v>8</v>
      </c>
      <c r="B9" s="8">
        <v>155</v>
      </c>
      <c r="C9" s="9">
        <v>107</v>
      </c>
      <c r="D9" s="9">
        <f t="shared" si="3"/>
        <v>-8.5</v>
      </c>
      <c r="E9" s="9">
        <f t="shared" si="4"/>
        <v>-67.25</v>
      </c>
      <c r="F9" s="9">
        <f t="shared" si="5"/>
        <v>571.625</v>
      </c>
      <c r="G9" s="9">
        <f t="shared" si="6"/>
        <v>72.25</v>
      </c>
      <c r="H9" s="9">
        <f t="shared" si="7"/>
        <v>4522.5625</v>
      </c>
      <c r="K9" s="2">
        <v>8</v>
      </c>
      <c r="L9" s="8">
        <v>155</v>
      </c>
      <c r="M9" s="9">
        <v>8</v>
      </c>
      <c r="N9" s="7">
        <f t="shared" si="0"/>
        <v>1240</v>
      </c>
      <c r="O9" s="7">
        <f t="shared" si="1"/>
        <v>64</v>
      </c>
      <c r="P9" s="12">
        <f t="shared" si="2"/>
        <v>140.1166666666667</v>
      </c>
    </row>
    <row r="10" spans="1:16" ht="15.75" thickBot="1" x14ac:dyDescent="0.3">
      <c r="A10" s="2">
        <v>9</v>
      </c>
      <c r="B10" s="8">
        <v>160</v>
      </c>
      <c r="C10" s="9">
        <v>155</v>
      </c>
      <c r="D10" s="9">
        <f t="shared" si="3"/>
        <v>-3.5</v>
      </c>
      <c r="E10" s="9">
        <f t="shared" si="4"/>
        <v>-19.25</v>
      </c>
      <c r="F10" s="9">
        <f t="shared" si="5"/>
        <v>67.375</v>
      </c>
      <c r="G10" s="9">
        <f t="shared" si="6"/>
        <v>12.25</v>
      </c>
      <c r="H10" s="9">
        <f t="shared" si="7"/>
        <v>370.5625</v>
      </c>
      <c r="K10" s="2">
        <v>9</v>
      </c>
      <c r="L10" s="8">
        <v>160</v>
      </c>
      <c r="M10" s="9">
        <v>9</v>
      </c>
      <c r="N10" s="7">
        <f t="shared" si="0"/>
        <v>1440</v>
      </c>
      <c r="O10" s="7">
        <f t="shared" si="1"/>
        <v>81</v>
      </c>
      <c r="P10" s="12">
        <f>$L$15+$L$14*M10</f>
        <v>129.26666666666671</v>
      </c>
    </row>
    <row r="11" spans="1:16" ht="15.75" thickBot="1" x14ac:dyDescent="0.3">
      <c r="A11" s="5" t="s">
        <v>1</v>
      </c>
      <c r="B11" s="8">
        <f>SUM(B2:B10)</f>
        <v>1554</v>
      </c>
      <c r="C11" s="9">
        <f>SUM(C3:C10)</f>
        <v>1394</v>
      </c>
      <c r="D11" s="9"/>
      <c r="E11" s="9"/>
      <c r="F11" s="9">
        <f>SUM(F3:F10)</f>
        <v>5138</v>
      </c>
      <c r="G11" s="9">
        <f>SUM(G3:G10)</f>
        <v>8486</v>
      </c>
      <c r="H11" s="9">
        <f>SUM(H3:H10)</f>
        <v>14355.5</v>
      </c>
      <c r="K11" s="1" t="s">
        <v>1</v>
      </c>
      <c r="L11" s="8">
        <f>SUM(L2:L10)</f>
        <v>1554</v>
      </c>
      <c r="M11" s="9">
        <f>SUM(M2:M10)</f>
        <v>45</v>
      </c>
      <c r="N11" s="9">
        <f>SUM(N2:N10)</f>
        <v>7119</v>
      </c>
      <c r="O11" s="9">
        <f>SUM(O2:O10)</f>
        <v>285</v>
      </c>
      <c r="P11" s="13">
        <f>SUM(P2:P10)</f>
        <v>1554</v>
      </c>
    </row>
    <row r="12" spans="1:16" ht="36.75" customHeight="1" thickBot="1" x14ac:dyDescent="0.3">
      <c r="K12" s="3" t="s">
        <v>8</v>
      </c>
      <c r="L12" s="10">
        <f>AVERAGE(L2:L10)</f>
        <v>172.66666666666666</v>
      </c>
      <c r="M12" s="8">
        <f t="shared" ref="M12:O12" si="8">AVERAGE(M2:M10)</f>
        <v>5</v>
      </c>
      <c r="N12" s="8">
        <f t="shared" si="8"/>
        <v>791</v>
      </c>
      <c r="O12" s="10">
        <f t="shared" si="8"/>
        <v>31.666666666666668</v>
      </c>
      <c r="P12" s="9"/>
    </row>
    <row r="14" spans="1:16" x14ac:dyDescent="0.25">
      <c r="A14" t="s">
        <v>12</v>
      </c>
      <c r="B14">
        <f>F11/SQRT(G11*H11)</f>
        <v>0.46551472657902798</v>
      </c>
      <c r="K14" t="s">
        <v>13</v>
      </c>
      <c r="L14">
        <f>(N12-L12*M12)/(O12-M12*M12)</f>
        <v>-10.849999999999987</v>
      </c>
    </row>
    <row r="15" spans="1:16" x14ac:dyDescent="0.25">
      <c r="K15" t="s">
        <v>14</v>
      </c>
      <c r="L15" s="11">
        <f>L12-L14*M12</f>
        <v>226.9166666666666</v>
      </c>
    </row>
    <row r="16" spans="1:16" x14ac:dyDescent="0.25">
      <c r="B16">
        <f>(B11-B2)/A9</f>
        <v>163.5</v>
      </c>
    </row>
    <row r="17" spans="2:12" x14ac:dyDescent="0.25">
      <c r="B17">
        <f>C11/A9</f>
        <v>174.25</v>
      </c>
      <c r="L17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Эмилия</dc:creator>
  <cp:lastModifiedBy>Mr. Fahrenheit</cp:lastModifiedBy>
  <dcterms:created xsi:type="dcterms:W3CDTF">2022-03-20T07:36:34Z</dcterms:created>
  <dcterms:modified xsi:type="dcterms:W3CDTF">2022-03-24T21:19:19Z</dcterms:modified>
</cp:coreProperties>
</file>