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ндрей\Desktop\Herzen\Анализ Данных\4 sem\"/>
    </mc:Choice>
  </mc:AlternateContent>
  <bookViews>
    <workbookView xWindow="0" yWindow="0" windowWidth="15345" windowHeight="4635"/>
  </bookViews>
  <sheets>
    <sheet name="ИЗ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2" i="2"/>
  <c r="O12" i="2" s="1"/>
  <c r="N3" i="2"/>
  <c r="N4" i="2"/>
  <c r="N12" i="2" s="1"/>
  <c r="N5" i="2"/>
  <c r="N6" i="2"/>
  <c r="N7" i="2"/>
  <c r="N8" i="2"/>
  <c r="N9" i="2"/>
  <c r="N10" i="2"/>
  <c r="N2" i="2"/>
  <c r="M12" i="2"/>
  <c r="L12" i="2"/>
  <c r="M11" i="2"/>
  <c r="L11" i="2"/>
  <c r="C11" i="2"/>
  <c r="B17" i="2" s="1"/>
  <c r="B11" i="2"/>
  <c r="B16" i="2" s="1"/>
  <c r="D6" i="2" s="1"/>
  <c r="E4" i="2" l="1"/>
  <c r="E8" i="2"/>
  <c r="E5" i="2"/>
  <c r="E9" i="2"/>
  <c r="E6" i="2"/>
  <c r="E10" i="2"/>
  <c r="E7" i="2"/>
  <c r="E3" i="2"/>
  <c r="G6" i="2"/>
  <c r="F6" i="2"/>
  <c r="D9" i="2"/>
  <c r="D5" i="2"/>
  <c r="D8" i="2"/>
  <c r="D4" i="2"/>
  <c r="D3" i="2"/>
  <c r="D7" i="2"/>
  <c r="D10" i="2"/>
  <c r="H11" i="2"/>
  <c r="O11" i="2"/>
  <c r="L14" i="2"/>
  <c r="L15" i="2" s="1"/>
  <c r="N11" i="2"/>
  <c r="P10" i="2" l="1"/>
  <c r="P6" i="2"/>
  <c r="P2" i="2"/>
  <c r="P3" i="2"/>
  <c r="P7" i="2"/>
  <c r="P9" i="2"/>
  <c r="P4" i="2"/>
  <c r="P8" i="2"/>
  <c r="P5" i="2"/>
  <c r="G9" i="2"/>
  <c r="F9" i="2"/>
  <c r="G4" i="2"/>
  <c r="F4" i="2"/>
  <c r="G7" i="2"/>
  <c r="F7" i="2"/>
  <c r="G5" i="2"/>
  <c r="F5" i="2"/>
  <c r="G3" i="2"/>
  <c r="F3" i="2"/>
  <c r="G10" i="2"/>
  <c r="F10" i="2"/>
  <c r="G8" i="2"/>
  <c r="F8" i="2"/>
  <c r="P11" i="2" l="1"/>
  <c r="F11" i="2"/>
  <c r="G11" i="2"/>
  <c r="B14" i="2" s="1"/>
</calcChain>
</file>

<file path=xl/sharedStrings.xml><?xml version="1.0" encoding="utf-8"?>
<sst xmlns="http://schemas.openxmlformats.org/spreadsheetml/2006/main" count="23" uniqueCount="16">
  <si>
    <t>t</t>
  </si>
  <si>
    <t>Сумма</t>
  </si>
  <si>
    <r>
      <t>y</t>
    </r>
    <r>
      <rPr>
        <vertAlign val="subscript"/>
        <sz val="11"/>
        <color theme="1"/>
        <rFont val="Times New Roman"/>
        <family val="1"/>
        <charset val="204"/>
      </rPr>
      <t>t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</si>
  <si>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t-1</t>
    </r>
  </si>
  <si>
    <r>
      <t>(y</t>
    </r>
    <r>
      <rPr>
        <vertAlign val="subscript"/>
        <sz val="11"/>
        <color theme="1"/>
        <rFont val="Times New Roman"/>
        <family val="1"/>
        <charset val="204"/>
      </rPr>
      <t>t-1</t>
    </r>
    <r>
      <rPr>
        <sz val="11"/>
        <color theme="1"/>
        <rFont val="Times New Roman"/>
        <family val="1"/>
        <charset val="204"/>
      </rPr>
      <t>-y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)</t>
    </r>
  </si>
  <si>
    <t>№ п/п</t>
  </si>
  <si>
    <t>y</t>
  </si>
  <si>
    <t>y*t</t>
  </si>
  <si>
    <t>Среднее значение</t>
  </si>
  <si>
    <r>
      <t>t</t>
    </r>
    <r>
      <rPr>
        <b/>
        <vertAlign val="superscript"/>
        <sz val="11"/>
        <color theme="1"/>
        <rFont val="Times New Roman"/>
        <family val="1"/>
        <charset val="204"/>
      </rPr>
      <t>2</t>
    </r>
  </si>
  <si>
    <r>
      <t>y</t>
    </r>
    <r>
      <rPr>
        <b/>
        <vertAlign val="subscript"/>
        <sz val="11"/>
        <color theme="1"/>
        <rFont val="Times New Roman"/>
        <family val="1"/>
        <charset val="204"/>
      </rPr>
      <t>t</t>
    </r>
  </si>
  <si>
    <t>-</t>
  </si>
  <si>
    <t>r1</t>
  </si>
  <si>
    <t>b</t>
  </si>
  <si>
    <t>a</t>
  </si>
  <si>
    <t>a+bt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</si>
</sst>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0" xfId="0" applyNumberFormat="1"/>
    <xf numFmtId="165" fontId="0" fillId="0" borderId="3" xfId="0" applyNumberFormat="1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временного ряда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ИЗ!$A$2:$A$10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ИЗ!$B$2:$B$10</c:f>
              <c:numCache>
                <c:formatCode>General</c:formatCode>
                <c:ptCount val="9"/>
                <c:pt idx="0">
                  <c:v>226</c:v>
                </c:pt>
                <c:pt idx="1">
                  <c:v>219</c:v>
                </c:pt>
                <c:pt idx="2">
                  <c:v>162</c:v>
                </c:pt>
                <c:pt idx="3">
                  <c:v>155</c:v>
                </c:pt>
                <c:pt idx="4">
                  <c:v>193</c:v>
                </c:pt>
                <c:pt idx="5">
                  <c:v>169</c:v>
                </c:pt>
                <c:pt idx="6">
                  <c:v>97</c:v>
                </c:pt>
                <c:pt idx="7">
                  <c:v>143</c:v>
                </c:pt>
                <c:pt idx="8">
                  <c:v>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02-4723-80DA-B2EED85E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2816"/>
        <c:axId val="342082424"/>
      </c:scatterChart>
      <c:valAx>
        <c:axId val="3420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082424"/>
        <c:crosses val="autoZero"/>
        <c:crossBetween val="midCat"/>
      </c:valAx>
      <c:valAx>
        <c:axId val="3420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0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53975</xdr:colOff>
      <xdr:row>0</xdr:row>
      <xdr:rowOff>31750</xdr:rowOff>
    </xdr:from>
    <xdr:ext cx="465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A181A0A-B565-4B73-8B3D-17895D8A5246}"/>
                </a:ext>
              </a:extLst>
            </xdr:cNvPr>
            <xdr:cNvSpPr txBox="1"/>
          </xdr:nvSpPr>
          <xdr:spPr>
            <a:xfrm>
              <a:off x="1882775" y="31750"/>
              <a:ext cx="465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181A0A-B565-4B73-8B3D-17895D8A5246}"/>
                </a:ext>
              </a:extLst>
            </xdr:cNvPr>
            <xdr:cNvSpPr txBox="1"/>
          </xdr:nvSpPr>
          <xdr:spPr>
            <a:xfrm>
              <a:off x="1882775" y="31750"/>
              <a:ext cx="465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𝑦_𝑡−</a:t>
              </a:r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𝑦_1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0</xdr:row>
      <xdr:rowOff>31750</xdr:rowOff>
    </xdr:from>
    <xdr:ext cx="603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0FD0B165-A5F2-4D60-A103-ADDB2BE95630}"/>
                </a:ext>
              </a:extLst>
            </xdr:cNvPr>
            <xdr:cNvSpPr txBox="1"/>
          </xdr:nvSpPr>
          <xdr:spPr>
            <a:xfrm>
              <a:off x="2447925" y="3175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D0B165-A5F2-4D60-A103-ADDB2BE95630}"/>
                </a:ext>
              </a:extLst>
            </xdr:cNvPr>
            <xdr:cNvSpPr txBox="1"/>
          </xdr:nvSpPr>
          <xdr:spPr>
            <a:xfrm>
              <a:off x="2447925" y="3175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𝑦_(𝑡−1)−(𝑦_2 )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22225</xdr:colOff>
      <xdr:row>0</xdr:row>
      <xdr:rowOff>31750</xdr:rowOff>
    </xdr:from>
    <xdr:ext cx="1391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1DC9B83A-37C4-4B4C-92DA-78E4B012B2B3}"/>
                </a:ext>
              </a:extLst>
            </xdr:cNvPr>
            <xdr:cNvSpPr txBox="1"/>
          </xdr:nvSpPr>
          <xdr:spPr>
            <a:xfrm>
              <a:off x="3082925" y="3175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C9B83A-37C4-4B4C-92DA-78E4B012B2B3}"/>
                </a:ext>
              </a:extLst>
            </xdr:cNvPr>
            <xdr:cNvSpPr txBox="1"/>
          </xdr:nvSpPr>
          <xdr:spPr>
            <a:xfrm>
              <a:off x="3082925" y="3175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𝑦_𝑡−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𝑦_(𝑡−1)−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1406525</xdr:colOff>
      <xdr:row>0</xdr:row>
      <xdr:rowOff>25400</xdr:rowOff>
    </xdr:from>
    <xdr:ext cx="64780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A0C85975-A09C-4413-BA27-183B80561A15}"/>
                </a:ext>
              </a:extLst>
            </xdr:cNvPr>
            <xdr:cNvSpPr txBox="1"/>
          </xdr:nvSpPr>
          <xdr:spPr>
            <a:xfrm>
              <a:off x="4467225" y="25400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C85975-A09C-4413-BA27-183B80561A15}"/>
                </a:ext>
              </a:extLst>
            </xdr:cNvPr>
            <xdr:cNvSpPr txBox="1"/>
          </xdr:nvSpPr>
          <xdr:spPr>
            <a:xfrm>
              <a:off x="4467225" y="25400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𝑦_𝑡−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168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6678450B-F3D2-4DEF-BDA7-BC1903247462}"/>
                </a:ext>
              </a:extLst>
            </xdr:cNvPr>
            <xdr:cNvSpPr txBox="1"/>
          </xdr:nvSpPr>
          <xdr:spPr>
            <a:xfrm>
              <a:off x="0" y="3267075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78450B-F3D2-4DEF-BDA7-BC1903247462}"/>
                </a:ext>
              </a:extLst>
            </xdr:cNvPr>
            <xdr:cNvSpPr txBox="1"/>
          </xdr:nvSpPr>
          <xdr:spPr>
            <a:xfrm>
              <a:off x="0" y="3267075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𝑦_1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2EA561F4-F9AD-4C13-AB41-CF0666C44C9A}"/>
                </a:ext>
              </a:extLst>
            </xdr:cNvPr>
            <xdr:cNvSpPr txBox="1"/>
          </xdr:nvSpPr>
          <xdr:spPr>
            <a:xfrm>
              <a:off x="0" y="3457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EA561F4-F9AD-4C13-AB41-CF0666C44C9A}"/>
                </a:ext>
              </a:extLst>
            </xdr:cNvPr>
            <xdr:cNvSpPr txBox="1"/>
          </xdr:nvSpPr>
          <xdr:spPr>
            <a:xfrm>
              <a:off x="0" y="3457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𝑦_2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581025</xdr:colOff>
      <xdr:row>16</xdr:row>
      <xdr:rowOff>9525</xdr:rowOff>
    </xdr:from>
    <xdr:ext cx="29007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7CC533F1-1689-424D-BD70-63395F50F865}"/>
                </a:ext>
              </a:extLst>
            </xdr:cNvPr>
            <xdr:cNvSpPr txBox="1"/>
          </xdr:nvSpPr>
          <xdr:spPr>
            <a:xfrm>
              <a:off x="6896100" y="3467100"/>
              <a:ext cx="29007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C533F1-1689-424D-BD70-63395F50F865}"/>
                </a:ext>
              </a:extLst>
            </xdr:cNvPr>
            <xdr:cNvSpPr txBox="1"/>
          </xdr:nvSpPr>
          <xdr:spPr>
            <a:xfrm>
              <a:off x="6896100" y="3467100"/>
              <a:ext cx="29007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̂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190500</xdr:colOff>
      <xdr:row>12</xdr:row>
      <xdr:rowOff>14287</xdr:rowOff>
    </xdr:from>
    <xdr:to>
      <xdr:col>8</xdr:col>
      <xdr:colOff>276225</xdr:colOff>
      <xdr:row>26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F1EB1E3-EAED-4298-BCF8-2104CDC31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10" zoomScaleNormal="100" workbookViewId="0">
      <selection activeCell="K20" sqref="K20"/>
    </sheetView>
  </sheetViews>
  <sheetFormatPr defaultRowHeight="15" x14ac:dyDescent="0.25"/>
  <cols>
    <col min="5" max="5" width="8.85546875" customWidth="1"/>
    <col min="6" max="6" width="20.42578125" customWidth="1"/>
    <col min="8" max="8" width="10.5703125" bestFit="1" customWidth="1"/>
    <col min="11" max="11" width="14" customWidth="1"/>
    <col min="12" max="12" width="11.5703125" bestFit="1" customWidth="1"/>
    <col min="16" max="16" width="11.5703125" bestFit="1" customWidth="1"/>
  </cols>
  <sheetData>
    <row r="1" spans="1:16" ht="18" thickBot="1" x14ac:dyDescent="0.3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2" t="s">
        <v>4</v>
      </c>
      <c r="K1" s="1" t="s">
        <v>5</v>
      </c>
      <c r="L1" s="1" t="s">
        <v>6</v>
      </c>
      <c r="M1" s="1" t="s">
        <v>0</v>
      </c>
      <c r="N1" s="1" t="s">
        <v>7</v>
      </c>
      <c r="O1" s="1" t="s">
        <v>9</v>
      </c>
      <c r="P1" s="1" t="s">
        <v>10</v>
      </c>
    </row>
    <row r="2" spans="1:16" ht="15.75" thickBot="1" x14ac:dyDescent="0.3">
      <c r="A2" s="2">
        <v>1</v>
      </c>
      <c r="B2" s="6">
        <v>226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K2" s="2">
        <v>1</v>
      </c>
      <c r="L2" s="6">
        <v>226</v>
      </c>
      <c r="M2" s="7">
        <v>1</v>
      </c>
      <c r="N2" s="7">
        <f>L2*M2</f>
        <v>226</v>
      </c>
      <c r="O2" s="7">
        <f>M2*M2</f>
        <v>1</v>
      </c>
      <c r="P2" s="12">
        <f>$L$15+$L$14*M2</f>
        <v>211.11111111111117</v>
      </c>
    </row>
    <row r="3" spans="1:16" ht="15.75" thickBot="1" x14ac:dyDescent="0.3">
      <c r="A3" s="2">
        <v>2</v>
      </c>
      <c r="B3" s="8">
        <v>219</v>
      </c>
      <c r="C3" s="6">
        <v>226</v>
      </c>
      <c r="D3" s="9">
        <f>B3-$B$16</f>
        <v>57.75</v>
      </c>
      <c r="E3" s="9">
        <f>C3-$B$17</f>
        <v>55.5</v>
      </c>
      <c r="F3" s="9">
        <f>D3*E3</f>
        <v>3205.125</v>
      </c>
      <c r="G3" s="9">
        <f>D3*D3</f>
        <v>3335.0625</v>
      </c>
      <c r="H3" s="9">
        <v>4978.0524999999998</v>
      </c>
      <c r="K3" s="2">
        <v>2</v>
      </c>
      <c r="L3" s="8">
        <v>219</v>
      </c>
      <c r="M3" s="9">
        <v>2</v>
      </c>
      <c r="N3" s="7">
        <f t="shared" ref="N3:N10" si="0">L3*M3</f>
        <v>438</v>
      </c>
      <c r="O3" s="7">
        <f t="shared" ref="O3:O10" si="1">M3*M3</f>
        <v>4</v>
      </c>
      <c r="P3" s="12">
        <f t="shared" ref="P3:P9" si="2">$L$15+$L$14*M3</f>
        <v>200.44444444444451</v>
      </c>
    </row>
    <row r="4" spans="1:16" ht="15.75" thickBot="1" x14ac:dyDescent="0.3">
      <c r="A4" s="2">
        <v>3</v>
      </c>
      <c r="B4" s="8">
        <v>162</v>
      </c>
      <c r="C4" s="8">
        <v>219</v>
      </c>
      <c r="D4" s="9">
        <f t="shared" ref="D4:D10" si="3">B4-$B$16</f>
        <v>0.75</v>
      </c>
      <c r="E4" s="9">
        <f t="shared" ref="E4:E10" si="4">C4-$B$17</f>
        <v>48.5</v>
      </c>
      <c r="F4" s="9">
        <f t="shared" ref="F4:F10" si="5">D4*E4</f>
        <v>36.375</v>
      </c>
      <c r="G4" s="9">
        <f t="shared" ref="G4:G10" si="6">D4*D4</f>
        <v>0.5625</v>
      </c>
      <c r="H4" s="9">
        <v>2874.5625</v>
      </c>
      <c r="K4" s="2">
        <v>3</v>
      </c>
      <c r="L4" s="8">
        <v>162</v>
      </c>
      <c r="M4" s="9">
        <v>3</v>
      </c>
      <c r="N4" s="7">
        <f t="shared" si="0"/>
        <v>486</v>
      </c>
      <c r="O4" s="7">
        <f t="shared" si="1"/>
        <v>9</v>
      </c>
      <c r="P4" s="12">
        <f t="shared" si="2"/>
        <v>189.77777777777783</v>
      </c>
    </row>
    <row r="5" spans="1:16" ht="15.75" thickBot="1" x14ac:dyDescent="0.3">
      <c r="A5" s="2">
        <v>4</v>
      </c>
      <c r="B5" s="8">
        <v>155</v>
      </c>
      <c r="C5" s="8">
        <v>162</v>
      </c>
      <c r="D5" s="9">
        <f t="shared" si="3"/>
        <v>-6.25</v>
      </c>
      <c r="E5" s="9">
        <f t="shared" si="4"/>
        <v>-8.5</v>
      </c>
      <c r="F5" s="9">
        <f t="shared" si="5"/>
        <v>53.125</v>
      </c>
      <c r="G5" s="9">
        <f t="shared" si="6"/>
        <v>39.0625</v>
      </c>
      <c r="H5" s="9">
        <v>467.0625</v>
      </c>
      <c r="K5" s="2">
        <v>4</v>
      </c>
      <c r="L5" s="8">
        <v>155</v>
      </c>
      <c r="M5" s="9">
        <v>4</v>
      </c>
      <c r="N5" s="7">
        <f t="shared" si="0"/>
        <v>620</v>
      </c>
      <c r="O5" s="7">
        <f t="shared" si="1"/>
        <v>16</v>
      </c>
      <c r="P5" s="12">
        <f t="shared" si="2"/>
        <v>179.11111111111114</v>
      </c>
    </row>
    <row r="6" spans="1:16" ht="15.75" thickBot="1" x14ac:dyDescent="0.3">
      <c r="A6" s="2">
        <v>5</v>
      </c>
      <c r="B6" s="8">
        <v>193</v>
      </c>
      <c r="C6" s="8">
        <v>155</v>
      </c>
      <c r="D6" s="9">
        <f t="shared" si="3"/>
        <v>31.75</v>
      </c>
      <c r="E6" s="9">
        <f t="shared" si="4"/>
        <v>-15.5</v>
      </c>
      <c r="F6" s="9">
        <f t="shared" si="5"/>
        <v>-492.125</v>
      </c>
      <c r="G6" s="9">
        <f t="shared" si="6"/>
        <v>1008.0625</v>
      </c>
      <c r="H6" s="9">
        <v>343.5625</v>
      </c>
      <c r="K6" s="2">
        <v>5</v>
      </c>
      <c r="L6" s="8">
        <v>193</v>
      </c>
      <c r="M6" s="9">
        <v>5</v>
      </c>
      <c r="N6" s="7">
        <f t="shared" si="0"/>
        <v>965</v>
      </c>
      <c r="O6" s="7">
        <f t="shared" si="1"/>
        <v>25</v>
      </c>
      <c r="P6" s="12">
        <f t="shared" si="2"/>
        <v>168.44444444444446</v>
      </c>
    </row>
    <row r="7" spans="1:16" ht="15.75" thickBot="1" x14ac:dyDescent="0.3">
      <c r="A7" s="2">
        <v>6</v>
      </c>
      <c r="B7" s="8">
        <v>169</v>
      </c>
      <c r="C7" s="8">
        <v>193</v>
      </c>
      <c r="D7" s="9">
        <f t="shared" si="3"/>
        <v>7.75</v>
      </c>
      <c r="E7" s="9">
        <f t="shared" si="4"/>
        <v>22.5</v>
      </c>
      <c r="F7" s="9">
        <f t="shared" si="5"/>
        <v>174.375</v>
      </c>
      <c r="G7" s="9">
        <f t="shared" si="6"/>
        <v>60.0625</v>
      </c>
      <c r="H7" s="9">
        <v>238.0625</v>
      </c>
      <c r="K7" s="2">
        <v>6</v>
      </c>
      <c r="L7" s="8">
        <v>169</v>
      </c>
      <c r="M7" s="9">
        <v>6</v>
      </c>
      <c r="N7" s="7">
        <f t="shared" si="0"/>
        <v>1014</v>
      </c>
      <c r="O7" s="7">
        <f t="shared" si="1"/>
        <v>36</v>
      </c>
      <c r="P7" s="12">
        <f t="shared" si="2"/>
        <v>157.77777777777777</v>
      </c>
    </row>
    <row r="8" spans="1:16" ht="15.75" thickBot="1" x14ac:dyDescent="0.3">
      <c r="A8" s="2">
        <v>7</v>
      </c>
      <c r="B8" s="8">
        <v>97</v>
      </c>
      <c r="C8" s="8">
        <v>169</v>
      </c>
      <c r="D8" s="9">
        <f t="shared" si="3"/>
        <v>-64.25</v>
      </c>
      <c r="E8" s="9">
        <f t="shared" si="4"/>
        <v>-1.5</v>
      </c>
      <c r="F8" s="9">
        <f t="shared" si="5"/>
        <v>96.375</v>
      </c>
      <c r="G8" s="9">
        <f t="shared" si="6"/>
        <v>4128.0625</v>
      </c>
      <c r="H8" s="9">
        <v>210.0625</v>
      </c>
      <c r="K8" s="2">
        <v>7</v>
      </c>
      <c r="L8" s="8">
        <v>97</v>
      </c>
      <c r="M8" s="9">
        <v>7</v>
      </c>
      <c r="N8" s="7">
        <f t="shared" si="0"/>
        <v>679</v>
      </c>
      <c r="O8" s="7">
        <f t="shared" si="1"/>
        <v>49</v>
      </c>
      <c r="P8" s="12">
        <f t="shared" si="2"/>
        <v>147.11111111111111</v>
      </c>
    </row>
    <row r="9" spans="1:16" ht="15.75" thickBot="1" x14ac:dyDescent="0.3">
      <c r="A9" s="2">
        <v>8</v>
      </c>
      <c r="B9" s="8">
        <v>143</v>
      </c>
      <c r="C9" s="8">
        <v>97</v>
      </c>
      <c r="D9" s="9">
        <f t="shared" si="3"/>
        <v>-18.25</v>
      </c>
      <c r="E9" s="9">
        <f t="shared" si="4"/>
        <v>-73.5</v>
      </c>
      <c r="F9" s="9">
        <f t="shared" si="5"/>
        <v>1341.375</v>
      </c>
      <c r="G9" s="9">
        <f t="shared" si="6"/>
        <v>333.0625</v>
      </c>
      <c r="H9" s="9">
        <v>4314.5625</v>
      </c>
      <c r="K9" s="2">
        <v>8</v>
      </c>
      <c r="L9" s="8">
        <v>143</v>
      </c>
      <c r="M9" s="9">
        <v>8</v>
      </c>
      <c r="N9" s="7">
        <f t="shared" si="0"/>
        <v>1144</v>
      </c>
      <c r="O9" s="7">
        <f t="shared" si="1"/>
        <v>64</v>
      </c>
      <c r="P9" s="12">
        <f t="shared" si="2"/>
        <v>136.44444444444443</v>
      </c>
    </row>
    <row r="10" spans="1:16" ht="15.75" thickBot="1" x14ac:dyDescent="0.3">
      <c r="A10" s="2">
        <v>9</v>
      </c>
      <c r="B10" s="8">
        <v>152</v>
      </c>
      <c r="C10" s="8">
        <v>143</v>
      </c>
      <c r="D10" s="9">
        <f t="shared" si="3"/>
        <v>-9.25</v>
      </c>
      <c r="E10" s="9">
        <f t="shared" si="4"/>
        <v>-27.5</v>
      </c>
      <c r="F10" s="9">
        <f t="shared" si="5"/>
        <v>254.375</v>
      </c>
      <c r="G10" s="9">
        <f t="shared" si="6"/>
        <v>85.5625</v>
      </c>
      <c r="H10" s="9">
        <v>356.5625</v>
      </c>
      <c r="K10" s="2">
        <v>9</v>
      </c>
      <c r="L10" s="8">
        <v>152</v>
      </c>
      <c r="M10" s="9">
        <v>9</v>
      </c>
      <c r="N10" s="7">
        <f t="shared" si="0"/>
        <v>1368</v>
      </c>
      <c r="O10" s="7">
        <f t="shared" si="1"/>
        <v>81</v>
      </c>
      <c r="P10" s="12">
        <f>$L$15+$L$14*M10</f>
        <v>125.77777777777774</v>
      </c>
    </row>
    <row r="11" spans="1:16" ht="15.75" thickBot="1" x14ac:dyDescent="0.3">
      <c r="A11" s="5" t="s">
        <v>1</v>
      </c>
      <c r="B11" s="8">
        <f>SUM(B2:B10)</f>
        <v>1516</v>
      </c>
      <c r="C11" s="9">
        <f>SUM(C3:C10)</f>
        <v>1364</v>
      </c>
      <c r="D11" s="9"/>
      <c r="E11" s="9"/>
      <c r="F11" s="9">
        <f>SUM(F3:F10)</f>
        <v>4669</v>
      </c>
      <c r="G11" s="9">
        <f>SUM(G3:G10)</f>
        <v>8989.5</v>
      </c>
      <c r="H11" s="9">
        <f>SUM(H3:H10)</f>
        <v>13782.49</v>
      </c>
      <c r="K11" s="1" t="s">
        <v>1</v>
      </c>
      <c r="L11" s="8">
        <f>SUM(L2:L10)</f>
        <v>1516</v>
      </c>
      <c r="M11" s="9">
        <f>SUM(M2:M10)</f>
        <v>45</v>
      </c>
      <c r="N11" s="9">
        <f>SUM(N2:N10)</f>
        <v>6940</v>
      </c>
      <c r="O11" s="9">
        <f>SUM(O2:O10)</f>
        <v>285</v>
      </c>
      <c r="P11" s="13">
        <f>SUM(P2:P10)</f>
        <v>1516</v>
      </c>
    </row>
    <row r="12" spans="1:16" ht="36.75" customHeight="1" thickBot="1" x14ac:dyDescent="0.3">
      <c r="K12" s="3" t="s">
        <v>8</v>
      </c>
      <c r="L12" s="10">
        <f>AVERAGE(L2:L10)</f>
        <v>168.44444444444446</v>
      </c>
      <c r="M12" s="8">
        <f t="shared" ref="M12:O12" si="7">AVERAGE(M2:M10)</f>
        <v>5</v>
      </c>
      <c r="N12" s="8">
        <f t="shared" si="7"/>
        <v>771.11111111111109</v>
      </c>
      <c r="O12" s="10">
        <f t="shared" si="7"/>
        <v>31.666666666666668</v>
      </c>
      <c r="P12" s="9"/>
    </row>
    <row r="14" spans="1:16" x14ac:dyDescent="0.25">
      <c r="A14" t="s">
        <v>12</v>
      </c>
      <c r="B14">
        <f>F11/SQRT(G11*H11)</f>
        <v>0.41946165161234106</v>
      </c>
      <c r="K14" t="s">
        <v>13</v>
      </c>
      <c r="L14">
        <f>(N12-L12*M12)/(O12-M12*M12)</f>
        <v>-10.666666666666679</v>
      </c>
    </row>
    <row r="15" spans="1:16" x14ac:dyDescent="0.25">
      <c r="K15" t="s">
        <v>14</v>
      </c>
      <c r="L15" s="11">
        <f>L12-L14*M12</f>
        <v>221.77777777777786</v>
      </c>
    </row>
    <row r="16" spans="1:16" x14ac:dyDescent="0.25">
      <c r="B16">
        <f>(B11-B2)/A9</f>
        <v>161.25</v>
      </c>
    </row>
    <row r="17" spans="2:12" x14ac:dyDescent="0.25">
      <c r="B17">
        <f>C11/A9</f>
        <v>170.5</v>
      </c>
      <c r="L17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Эмилия</dc:creator>
  <cp:lastModifiedBy>Mr. Fahrenheit</cp:lastModifiedBy>
  <dcterms:created xsi:type="dcterms:W3CDTF">2022-03-20T07:36:34Z</dcterms:created>
  <dcterms:modified xsi:type="dcterms:W3CDTF">2022-03-24T20:46:52Z</dcterms:modified>
</cp:coreProperties>
</file>