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Tilak R\Desktop\code basics-excel\"/>
    </mc:Choice>
  </mc:AlternateContent>
  <xr:revisionPtr revIDLastSave="0" documentId="8_{32091BA8-62B9-4AC2-9330-499EA4F88F3B}" xr6:coauthVersionLast="47" xr6:coauthVersionMax="47" xr10:uidLastSave="{00000000-0000-0000-0000-000000000000}"/>
  <bookViews>
    <workbookView xWindow="-108" yWindow="-108" windowWidth="23256" windowHeight="12456" activeTab="5" xr2:uid="{3037EC46-5D90-48A5-8711-3F7C3A2B9A3A}"/>
  </bookViews>
  <sheets>
    <sheet name="Sheet1" sheetId="1" r:id="rId1"/>
    <sheet name="Sheet2" sheetId="2" r:id="rId2"/>
    <sheet name="Sheet3" sheetId="3" r:id="rId3"/>
    <sheet name="Sheet4" sheetId="4" r:id="rId4"/>
    <sheet name="Sheet5" sheetId="5" r:id="rId5"/>
    <sheet name="Sheet6" sheetId="6" r:id="rId6"/>
  </sheets>
  <definedNames>
    <definedName name="_xlnm._FilterDatabase" localSheetId="0" hidden="1">Sheet1!$A$2:$D$2</definedName>
    <definedName name="_xlchart.v1.0" hidden="1">Sheet5!$A$8:$A$13</definedName>
    <definedName name="_xlchart.v1.1" hidden="1">Sheet5!$B$7</definedName>
    <definedName name="_xlchart.v1.10" hidden="1">Sheet5!$F$8:$F$13</definedName>
    <definedName name="_xlchart.v1.11" hidden="1">Sheet5!$G$7</definedName>
    <definedName name="_xlchart.v1.12" hidden="1">Sheet5!$G$8:$G$13</definedName>
    <definedName name="_xlchart.v1.13" hidden="1">Sheet5!$A$8:$A$13</definedName>
    <definedName name="_xlchart.v1.14" hidden="1">Sheet5!$B$7</definedName>
    <definedName name="_xlchart.v1.15" hidden="1">Sheet5!$B$8:$B$13</definedName>
    <definedName name="_xlchart.v1.16" hidden="1">Sheet5!$C$7</definedName>
    <definedName name="_xlchart.v1.17" hidden="1">Sheet5!$C$8:$C$13</definedName>
    <definedName name="_xlchart.v1.18" hidden="1">Sheet5!$D$7</definedName>
    <definedName name="_xlchart.v1.19" hidden="1">Sheet5!$D$8:$D$13</definedName>
    <definedName name="_xlchart.v1.2" hidden="1">Sheet5!$B$8:$B$13</definedName>
    <definedName name="_xlchart.v1.20" hidden="1">Sheet5!$E$7</definedName>
    <definedName name="_xlchart.v1.21" hidden="1">Sheet5!$E$8:$E$13</definedName>
    <definedName name="_xlchart.v1.22" hidden="1">Sheet5!$F$7</definedName>
    <definedName name="_xlchart.v1.23" hidden="1">Sheet5!$F$8:$F$13</definedName>
    <definedName name="_xlchart.v1.24" hidden="1">Sheet5!$G$7</definedName>
    <definedName name="_xlchart.v1.25" hidden="1">Sheet5!$G$8:$G$13</definedName>
    <definedName name="_xlchart.v1.3" hidden="1">Sheet5!$C$7</definedName>
    <definedName name="_xlchart.v1.4" hidden="1">Sheet5!$C$8:$C$13</definedName>
    <definedName name="_xlchart.v1.5" hidden="1">Sheet5!$D$7</definedName>
    <definedName name="_xlchart.v1.6" hidden="1">Sheet5!$D$8:$D$13</definedName>
    <definedName name="_xlchart.v1.7" hidden="1">Sheet5!$E$7</definedName>
    <definedName name="_xlchart.v1.8" hidden="1">Sheet5!$E$8:$E$13</definedName>
    <definedName name="_xlchart.v1.9" hidden="1">Sheet5!$F$7</definedName>
    <definedName name="Slicer_category">#N/A</definedName>
  </definedNames>
  <calcPr calcId="191029" calcMode="manual"/>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3" i="5" l="1"/>
  <c r="B13" i="5"/>
  <c r="G12" i="5"/>
  <c r="F12" i="5"/>
  <c r="F13" i="5" s="1"/>
  <c r="E12" i="5"/>
  <c r="E13" i="5" s="1"/>
  <c r="D12" i="5"/>
  <c r="D13" i="5" s="1"/>
  <c r="C12" i="5"/>
  <c r="C13" i="5" s="1"/>
  <c r="B12" i="5"/>
  <c r="K4" i="4"/>
  <c r="K3" i="4"/>
  <c r="E19" i="4"/>
  <c r="D20" i="4"/>
  <c r="E8" i="4"/>
  <c r="K2" i="4"/>
  <c r="K5" i="4" s="1"/>
  <c r="B20" i="4"/>
  <c r="E18" i="4"/>
  <c r="E17" i="4"/>
  <c r="E16" i="4"/>
  <c r="E15" i="4"/>
  <c r="E14" i="4"/>
  <c r="E13" i="4"/>
  <c r="E12" i="4"/>
  <c r="E11" i="4"/>
  <c r="E10" i="4"/>
  <c r="E9" i="4"/>
  <c r="E7" i="4"/>
  <c r="E6" i="4"/>
  <c r="E5" i="4"/>
  <c r="E4" i="4"/>
  <c r="E3" i="4"/>
  <c r="E2" i="4"/>
  <c r="E20" i="4" s="1"/>
  <c r="E8" i="2"/>
  <c r="D9" i="2"/>
  <c r="B9" i="2"/>
  <c r="D11" i="2"/>
  <c r="E7" i="2"/>
  <c r="E6" i="2"/>
  <c r="E5" i="2"/>
  <c r="E4" i="2"/>
  <c r="E3" i="2"/>
  <c r="E2" i="2"/>
  <c r="E3" i="1"/>
  <c r="L5" i="1"/>
  <c r="L4" i="1"/>
  <c r="L3" i="1"/>
  <c r="E4" i="1"/>
  <c r="E5" i="1"/>
  <c r="E6" i="1"/>
  <c r="E7" i="1"/>
  <c r="E8" i="1"/>
  <c r="D1048576" i="1"/>
</calcChain>
</file>

<file path=xl/sharedStrings.xml><?xml version="1.0" encoding="utf-8"?>
<sst xmlns="http://schemas.openxmlformats.org/spreadsheetml/2006/main" count="123" uniqueCount="52">
  <si>
    <t>Subway sandwich</t>
  </si>
  <si>
    <t>samosa</t>
  </si>
  <si>
    <t>item description</t>
  </si>
  <si>
    <t>amount</t>
  </si>
  <si>
    <t>date</t>
  </si>
  <si>
    <t>current bill</t>
  </si>
  <si>
    <t>gas bill</t>
  </si>
  <si>
    <t>rent</t>
  </si>
  <si>
    <t>Groceries</t>
  </si>
  <si>
    <t>category</t>
  </si>
  <si>
    <t>food</t>
  </si>
  <si>
    <t>Utilities</t>
  </si>
  <si>
    <t>Rent</t>
  </si>
  <si>
    <t>Expenses</t>
  </si>
  <si>
    <t xml:space="preserve">item </t>
  </si>
  <si>
    <t>salary</t>
  </si>
  <si>
    <t>Income</t>
  </si>
  <si>
    <t>freelancing</t>
  </si>
  <si>
    <t>Major Expense</t>
  </si>
  <si>
    <t>total amount</t>
  </si>
  <si>
    <t>SUMIF</t>
  </si>
  <si>
    <t>Total</t>
  </si>
  <si>
    <t>Avg</t>
  </si>
  <si>
    <t>Company</t>
  </si>
  <si>
    <t>revenue</t>
  </si>
  <si>
    <t>profit</t>
  </si>
  <si>
    <t>Tata Motors</t>
  </si>
  <si>
    <t>Reliance</t>
  </si>
  <si>
    <t>Tesla</t>
  </si>
  <si>
    <t>Maruthi</t>
  </si>
  <si>
    <t>Revenue</t>
  </si>
  <si>
    <t>Operating income</t>
  </si>
  <si>
    <t>Operating income %</t>
  </si>
  <si>
    <t>cost</t>
  </si>
  <si>
    <t>selling</t>
  </si>
  <si>
    <t>Dep</t>
  </si>
  <si>
    <t>Items</t>
  </si>
  <si>
    <t>01-Jan</t>
  </si>
  <si>
    <t>Feb-23</t>
  </si>
  <si>
    <t>Mar-23</t>
  </si>
  <si>
    <t>Apr-23</t>
  </si>
  <si>
    <t>May-23</t>
  </si>
  <si>
    <t>Jun-23</t>
  </si>
  <si>
    <t>Q1</t>
  </si>
  <si>
    <t>Q2</t>
  </si>
  <si>
    <t>NAME</t>
  </si>
  <si>
    <t>COMPENSATION</t>
  </si>
  <si>
    <t>SALARY</t>
  </si>
  <si>
    <t>ARUN</t>
  </si>
  <si>
    <t>PAVAN</t>
  </si>
  <si>
    <t>SUMAN</t>
  </si>
  <si>
    <t>HARSHITH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</si>
</sst>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name val="Calibri"/>
      <family val="2"/>
      <scheme val="minor"/>
    </font>
    <font>
      <sz val="11"/>
      <color theme="1"/>
      <name val="Calibri"/>
      <family val="2"/>
      <scheme val="minor"/>
    </font>
    <font>
      <b/>
      <sz val="11"/>
      <color theme="0"/>
      <name val="Calibri"/>
      <family val="2"/>
      <scheme val="minor"/>
    </font>
    <font>
      <sz val="11"/>
      <color rgb="FF000000"/>
      <name val="Calibri"/>
      <family val="2"/>
      <scheme val="minor"/>
    </font>
  </fonts>
  <fills count="8">
    <fill>
      <patternFill patternType="none"/>
    </fill>
    <fill>
      <patternFill patternType="gray125"/>
    </fill>
    <fill>
      <patternFill patternType="solid">
        <fgColor theme="7" tint="0.59999389629810485"/>
        <bgColor indexed="64"/>
      </patternFill>
    </fill>
    <fill>
      <patternFill patternType="solid">
        <fgColor theme="5" tint="0.59999389629810485"/>
        <bgColor indexed="64"/>
      </patternFill>
    </fill>
    <fill>
      <patternFill patternType="solid">
        <fgColor theme="4" tint="0.79998168889431442"/>
        <bgColor theme="4" tint="0.79998168889431442"/>
      </patternFill>
    </fill>
    <fill>
      <patternFill patternType="solid">
        <fgColor theme="9" tint="0.79998168889431442"/>
        <bgColor theme="9" tint="0.79998168889431442"/>
      </patternFill>
    </fill>
    <fill>
      <patternFill patternType="solid">
        <fgColor theme="9" tint="0.59999389629810485"/>
        <bgColor theme="9" tint="0.59999389629810485"/>
      </patternFill>
    </fill>
    <fill>
      <patternFill patternType="solid">
        <fgColor theme="9" tint="-0.499984740745262"/>
        <bgColor rgb="FF000000"/>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9" fontId="3" fillId="0" borderId="0" applyFont="0" applyFill="0" applyBorder="0" applyAlignment="0" applyProtection="0"/>
  </cellStyleXfs>
  <cellXfs count="21">
    <xf numFmtId="0" fontId="0" fillId="0" borderId="0" xfId="0"/>
    <xf numFmtId="16" fontId="0" fillId="0" borderId="0" xfId="0" applyNumberFormat="1"/>
    <xf numFmtId="0" fontId="2" fillId="2" borderId="0" xfId="0" applyFont="1" applyFill="1"/>
    <xf numFmtId="0" fontId="1" fillId="3" borderId="0" xfId="0" applyFont="1" applyFill="1" applyAlignment="1">
      <alignment horizontal="center"/>
    </xf>
    <xf numFmtId="16" fontId="0" fillId="0" borderId="2" xfId="0" applyNumberFormat="1" applyFont="1" applyBorder="1"/>
    <xf numFmtId="0" fontId="1" fillId="2" borderId="0" xfId="0" applyFont="1" applyFill="1"/>
    <xf numFmtId="0" fontId="0" fillId="3" borderId="0" xfId="0" applyFill="1" applyAlignment="1">
      <alignment horizontal="center"/>
    </xf>
    <xf numFmtId="0" fontId="0" fillId="0" borderId="0" xfId="0" applyNumberFormat="1"/>
    <xf numFmtId="0" fontId="1" fillId="3" borderId="0" xfId="0" applyFont="1" applyFill="1"/>
    <xf numFmtId="16" fontId="0" fillId="4" borderId="1" xfId="0" applyNumberFormat="1" applyFont="1" applyFill="1" applyBorder="1"/>
    <xf numFmtId="16" fontId="0" fillId="0" borderId="1" xfId="0" applyNumberFormat="1" applyFont="1" applyBorder="1"/>
    <xf numFmtId="0" fontId="5" fillId="0" borderId="3" xfId="0" applyFont="1" applyFill="1" applyBorder="1"/>
    <xf numFmtId="0" fontId="1" fillId="5" borderId="4" xfId="0" applyFont="1" applyFill="1" applyBorder="1"/>
    <xf numFmtId="16" fontId="4" fillId="7" borderId="4" xfId="0" applyNumberFormat="1" applyFont="1" applyFill="1" applyBorder="1"/>
    <xf numFmtId="17" fontId="4" fillId="7" borderId="4" xfId="0" applyNumberFormat="1" applyFont="1" applyFill="1" applyBorder="1"/>
    <xf numFmtId="0" fontId="0" fillId="6" borderId="4" xfId="0" applyFont="1" applyFill="1" applyBorder="1"/>
    <xf numFmtId="0" fontId="5" fillId="6" borderId="4" xfId="0" applyFont="1" applyFill="1" applyBorder="1"/>
    <xf numFmtId="0" fontId="0" fillId="5" borderId="4" xfId="0" applyFont="1" applyFill="1" applyBorder="1"/>
    <xf numFmtId="0" fontId="5" fillId="5" borderId="4" xfId="0" applyFont="1" applyFill="1" applyBorder="1"/>
    <xf numFmtId="9" fontId="0" fillId="5" borderId="4" xfId="1" applyNumberFormat="1" applyFont="1" applyFill="1" applyBorder="1"/>
    <xf numFmtId="0" fontId="0" fillId="2" borderId="5" xfId="0" applyFill="1" applyBorder="1" applyAlignment="1">
      <alignment horizontal="center"/>
    </xf>
  </cellXfs>
  <cellStyles count="2">
    <cellStyle name="Normal" xfId="0" builtinId="0"/>
    <cellStyle name="Percent" xfId="1" builtinId="5"/>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21" formatCode="dd/mmm"/>
    </dxf>
    <dxf>
      <numFmt numFmtId="21" formatCode="dd/mmm"/>
    </dxf>
    <dxf>
      <font>
        <b/>
        <i val="0"/>
        <strike val="0"/>
        <condense val="0"/>
        <extend val="0"/>
        <outline val="0"/>
        <shadow val="0"/>
        <u val="none"/>
        <vertAlign val="baseline"/>
        <sz val="11"/>
        <color auto="1"/>
        <name val="Calibri"/>
        <family val="2"/>
        <scheme val="minor"/>
      </font>
      <fill>
        <patternFill patternType="solid">
          <fgColor indexed="64"/>
          <bgColor theme="7" tint="0.59999389629810485"/>
        </patternFill>
      </fill>
    </dxf>
    <dxf>
      <numFmt numFmtId="0" formatCode="General"/>
    </dxf>
    <dxf>
      <numFmt numFmtId="0" formatCode="General"/>
    </dxf>
    <dxf>
      <numFmt numFmtId="21" formatCode="dd/mmm"/>
    </dxf>
    <dxf>
      <numFmt numFmtId="21" formatCode="dd/mmm"/>
    </dxf>
    <dxf>
      <font>
        <b/>
        <i val="0"/>
        <strike val="0"/>
        <condense val="0"/>
        <extend val="0"/>
        <outline val="0"/>
        <shadow val="0"/>
        <u val="none"/>
        <vertAlign val="baseline"/>
        <sz val="11"/>
        <color auto="1"/>
        <name val="Calibri"/>
        <family val="2"/>
        <scheme val="minor"/>
      </font>
      <fill>
        <patternFill patternType="solid">
          <fgColor indexed="64"/>
          <bgColor theme="7" tint="0.59999389629810485"/>
        </patternFill>
      </fill>
    </dxf>
    <dxf>
      <numFmt numFmtId="0" formatCode="General"/>
    </dxf>
    <dxf>
      <numFmt numFmtId="21" formatCode="dd/mmm"/>
    </dxf>
    <dxf>
      <numFmt numFmtId="21" formatCode="dd/mmm"/>
    </dxf>
    <dxf>
      <font>
        <b/>
        <i val="0"/>
        <strike val="0"/>
        <condense val="0"/>
        <extend val="0"/>
        <outline val="0"/>
        <shadow val="0"/>
        <u val="none"/>
        <vertAlign val="baseline"/>
        <sz val="11"/>
        <color auto="1"/>
        <name val="Calibri"/>
        <family val="2"/>
        <scheme val="minor"/>
      </font>
      <fill>
        <patternFill patternType="solid">
          <fgColor indexed="64"/>
          <bgColor theme="7" tint="0.59999389629810485"/>
        </patternFill>
      </fill>
    </dxf>
    <dxf>
      <font>
        <b/>
        <i val="0"/>
        <strike val="0"/>
        <condense val="0"/>
        <extend val="0"/>
        <outline val="0"/>
        <shadow val="0"/>
        <u val="none"/>
        <vertAlign val="baseline"/>
        <sz val="11"/>
        <color auto="1"/>
        <name val="Calibri"/>
        <family val="2"/>
        <scheme val="minor"/>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Split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55-4D4C-94F2-BB92864E91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55-4D4C-94F2-BB92864E91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Sheet1!$G$3:$G$4</c:f>
              <c:strCache>
                <c:ptCount val="2"/>
                <c:pt idx="0">
                  <c:v>Income</c:v>
                </c:pt>
                <c:pt idx="1">
                  <c:v>freelancing</c:v>
                </c:pt>
              </c:strCache>
            </c:strRef>
          </c:cat>
          <c:val>
            <c:numRef>
              <c:f>Sheet1!$H$3:$H$4</c:f>
              <c:numCache>
                <c:formatCode>General</c:formatCode>
                <c:ptCount val="2"/>
                <c:pt idx="0">
                  <c:v>100000</c:v>
                </c:pt>
                <c:pt idx="1">
                  <c:v>5000</c:v>
                </c:pt>
              </c:numCache>
            </c:numRef>
          </c:val>
          <c:extLst>
            <c:ext xmlns:c16="http://schemas.microsoft.com/office/drawing/2014/chart" uri="{C3380CC4-5D6E-409C-BE32-E72D297353CC}">
              <c16:uniqueId val="{00000000-25F1-42FE-9DA3-6F556EE8ADA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9482223812932471E-2"/>
          <c:y val="0.21983601699998914"/>
          <c:w val="0.88021474588403725"/>
          <c:h val="0.65204692447802104"/>
        </c:manualLayout>
      </c:layout>
      <c:barChart>
        <c:barDir val="col"/>
        <c:grouping val="clustered"/>
        <c:varyColors val="0"/>
        <c:ser>
          <c:idx val="0"/>
          <c:order val="0"/>
          <c:tx>
            <c:strRef>
              <c:f>Sheet1!$D$2</c:f>
              <c:strCache>
                <c:ptCount val="1"/>
                <c:pt idx="0">
                  <c:v>amount</c:v>
                </c:pt>
              </c:strCache>
            </c:strRef>
          </c:tx>
          <c:spPr>
            <a:solidFill>
              <a:schemeClr val="accent1"/>
            </a:solidFill>
            <a:ln>
              <a:noFill/>
            </a:ln>
            <a:effectLst/>
          </c:spPr>
          <c:invertIfNegative val="0"/>
          <c:cat>
            <c:strRef>
              <c:f>Sheet1!$C$3:$C$12</c:f>
              <c:strCache>
                <c:ptCount val="6"/>
                <c:pt idx="0">
                  <c:v>Subway sandwich</c:v>
                </c:pt>
                <c:pt idx="1">
                  <c:v>samosa</c:v>
                </c:pt>
                <c:pt idx="2">
                  <c:v>Groceries</c:v>
                </c:pt>
                <c:pt idx="3">
                  <c:v>current bill</c:v>
                </c:pt>
                <c:pt idx="4">
                  <c:v>gas bill</c:v>
                </c:pt>
                <c:pt idx="5">
                  <c:v>rent</c:v>
                </c:pt>
              </c:strCache>
            </c:strRef>
          </c:cat>
          <c:val>
            <c:numRef>
              <c:f>Sheet1!$D$3:$D$12</c:f>
              <c:numCache>
                <c:formatCode>General</c:formatCode>
                <c:ptCount val="10"/>
                <c:pt idx="0">
                  <c:v>10</c:v>
                </c:pt>
                <c:pt idx="1">
                  <c:v>20</c:v>
                </c:pt>
                <c:pt idx="2">
                  <c:v>150</c:v>
                </c:pt>
                <c:pt idx="3">
                  <c:v>100</c:v>
                </c:pt>
                <c:pt idx="4">
                  <c:v>200</c:v>
                </c:pt>
                <c:pt idx="5">
                  <c:v>500</c:v>
                </c:pt>
              </c:numCache>
            </c:numRef>
          </c:val>
          <c:extLst>
            <c:ext xmlns:c16="http://schemas.microsoft.com/office/drawing/2014/chart" uri="{C3380CC4-5D6E-409C-BE32-E72D297353CC}">
              <c16:uniqueId val="{00000000-49A5-4196-9433-47AD7019B149}"/>
            </c:ext>
          </c:extLst>
        </c:ser>
        <c:dLbls>
          <c:showLegendKey val="0"/>
          <c:showVal val="0"/>
          <c:showCatName val="0"/>
          <c:showSerName val="0"/>
          <c:showPercent val="0"/>
          <c:showBubbleSize val="0"/>
        </c:dLbls>
        <c:gapWidth val="219"/>
        <c:overlap val="-27"/>
        <c:axId val="1564542623"/>
        <c:axId val="1564545503"/>
      </c:barChart>
      <c:catAx>
        <c:axId val="15645426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545503"/>
        <c:crosses val="autoZero"/>
        <c:auto val="1"/>
        <c:lblAlgn val="ctr"/>
        <c:lblOffset val="100"/>
        <c:noMultiLvlLbl val="0"/>
      </c:catAx>
      <c:valAx>
        <c:axId val="156454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54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Category vs Total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6469816272965882E-2"/>
          <c:y val="0.17171296296296298"/>
          <c:w val="0.89019685039370078"/>
          <c:h val="0.72088764946048411"/>
        </c:manualLayout>
      </c:layout>
      <c:bar3D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Sheet1!$K$3:$K$5</c:f>
              <c:strCache>
                <c:ptCount val="3"/>
                <c:pt idx="0">
                  <c:v>food</c:v>
                </c:pt>
                <c:pt idx="1">
                  <c:v>Utilities</c:v>
                </c:pt>
                <c:pt idx="2">
                  <c:v>Rent</c:v>
                </c:pt>
              </c:strCache>
            </c:strRef>
          </c:cat>
          <c:val>
            <c:numRef>
              <c:f>Sheet1!$L$3:$L$5</c:f>
              <c:numCache>
                <c:formatCode>General</c:formatCode>
                <c:ptCount val="3"/>
                <c:pt idx="0">
                  <c:v>180</c:v>
                </c:pt>
                <c:pt idx="1">
                  <c:v>300</c:v>
                </c:pt>
                <c:pt idx="2">
                  <c:v>500</c:v>
                </c:pt>
              </c:numCache>
            </c:numRef>
          </c:val>
          <c:extLst>
            <c:ext xmlns:c16="http://schemas.microsoft.com/office/drawing/2014/chart" uri="{C3380CC4-5D6E-409C-BE32-E72D297353CC}">
              <c16:uniqueId val="{00000000-D9EF-4EAB-BF79-50DC2C86EE07}"/>
            </c:ext>
          </c:extLst>
        </c:ser>
        <c:dLbls>
          <c:showLegendKey val="0"/>
          <c:showVal val="0"/>
          <c:showCatName val="0"/>
          <c:showSerName val="0"/>
          <c:showPercent val="0"/>
          <c:showBubbleSize val="0"/>
        </c:dLbls>
        <c:gapWidth val="150"/>
        <c:shape val="box"/>
        <c:axId val="1562780384"/>
        <c:axId val="1562783744"/>
        <c:axId val="0"/>
      </c:bar3DChart>
      <c:catAx>
        <c:axId val="1562780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62783744"/>
        <c:crosses val="autoZero"/>
        <c:auto val="1"/>
        <c:lblAlgn val="ctr"/>
        <c:lblOffset val="100"/>
        <c:noMultiLvlLbl val="0"/>
      </c:catAx>
      <c:valAx>
        <c:axId val="1562783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6278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Company's</a:t>
            </a:r>
            <a:r>
              <a:rPr lang="en-IN" baseline="0"/>
              <a:t> Performance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Sheet3!$B$1</c:f>
              <c:strCache>
                <c:ptCount val="1"/>
                <c:pt idx="0">
                  <c:v>revenue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Sheet3!$A$2:$A$5</c:f>
              <c:strCache>
                <c:ptCount val="4"/>
                <c:pt idx="0">
                  <c:v>Tata Motors</c:v>
                </c:pt>
                <c:pt idx="1">
                  <c:v>Reliance</c:v>
                </c:pt>
                <c:pt idx="2">
                  <c:v>Tesla</c:v>
                </c:pt>
                <c:pt idx="3">
                  <c:v>Maruthi</c:v>
                </c:pt>
              </c:strCache>
            </c:strRef>
          </c:cat>
          <c:val>
            <c:numRef>
              <c:f>Sheet3!$B$2:$B$5</c:f>
              <c:numCache>
                <c:formatCode>General</c:formatCode>
                <c:ptCount val="4"/>
                <c:pt idx="0">
                  <c:v>50000</c:v>
                </c:pt>
                <c:pt idx="1">
                  <c:v>45000</c:v>
                </c:pt>
                <c:pt idx="2">
                  <c:v>39000</c:v>
                </c:pt>
                <c:pt idx="3">
                  <c:v>47000</c:v>
                </c:pt>
              </c:numCache>
            </c:numRef>
          </c:val>
          <c:extLst>
            <c:ext xmlns:c16="http://schemas.microsoft.com/office/drawing/2014/chart" uri="{C3380CC4-5D6E-409C-BE32-E72D297353CC}">
              <c16:uniqueId val="{00000000-08AE-445D-AA83-70BAA53049B1}"/>
            </c:ext>
          </c:extLst>
        </c:ser>
        <c:ser>
          <c:idx val="1"/>
          <c:order val="1"/>
          <c:tx>
            <c:strRef>
              <c:f>Sheet3!$C$1</c:f>
              <c:strCache>
                <c:ptCount val="1"/>
                <c:pt idx="0">
                  <c:v>profit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Sheet3!$A$2:$A$5</c:f>
              <c:strCache>
                <c:ptCount val="4"/>
                <c:pt idx="0">
                  <c:v>Tata Motors</c:v>
                </c:pt>
                <c:pt idx="1">
                  <c:v>Reliance</c:v>
                </c:pt>
                <c:pt idx="2">
                  <c:v>Tesla</c:v>
                </c:pt>
                <c:pt idx="3">
                  <c:v>Maruthi</c:v>
                </c:pt>
              </c:strCache>
            </c:strRef>
          </c:cat>
          <c:val>
            <c:numRef>
              <c:f>Sheet3!$C$2:$C$5</c:f>
              <c:numCache>
                <c:formatCode>General</c:formatCode>
                <c:ptCount val="4"/>
                <c:pt idx="0">
                  <c:v>5000</c:v>
                </c:pt>
                <c:pt idx="1">
                  <c:v>4500</c:v>
                </c:pt>
                <c:pt idx="2">
                  <c:v>3900</c:v>
                </c:pt>
                <c:pt idx="3">
                  <c:v>4700</c:v>
                </c:pt>
              </c:numCache>
            </c:numRef>
          </c:val>
          <c:extLst>
            <c:ext xmlns:c16="http://schemas.microsoft.com/office/drawing/2014/chart" uri="{C3380CC4-5D6E-409C-BE32-E72D297353CC}">
              <c16:uniqueId val="{00000001-08AE-445D-AA83-70BAA53049B1}"/>
            </c:ext>
          </c:extLst>
        </c:ser>
        <c:dLbls>
          <c:showLegendKey val="0"/>
          <c:showVal val="0"/>
          <c:showCatName val="0"/>
          <c:showSerName val="0"/>
          <c:showPercent val="0"/>
          <c:showBubbleSize val="0"/>
        </c:dLbls>
        <c:gapWidth val="315"/>
        <c:overlap val="-40"/>
        <c:axId val="1479395728"/>
        <c:axId val="1479404848"/>
      </c:barChart>
      <c:catAx>
        <c:axId val="1479395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9404848"/>
        <c:crosses val="autoZero"/>
        <c:auto val="1"/>
        <c:lblAlgn val="ctr"/>
        <c:lblOffset val="100"/>
        <c:noMultiLvlLbl val="0"/>
      </c:catAx>
      <c:valAx>
        <c:axId val="1479404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93957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tx>
            <c:strRef>
              <c:f>Sheet4!$K$1</c:f>
              <c:strCache>
                <c:ptCount val="1"/>
                <c:pt idx="0">
                  <c:v>total amount</c:v>
                </c:pt>
              </c:strCache>
            </c:strRef>
          </c:tx>
          <c:spPr>
            <a:ln w="25400" cap="rnd">
              <a:solidFill>
                <a:schemeClr val="lt1"/>
              </a:solidFill>
              <a:round/>
            </a:ln>
            <a:effectLst>
              <a:outerShdw dist="25400" dir="2700000" algn="tl" rotWithShape="0">
                <a:schemeClr val="accent3"/>
              </a:outerShdw>
            </a:effectLst>
          </c:spPr>
          <c:marker>
            <c:symbol val="none"/>
          </c:marker>
          <c:dLbls>
            <c:spPr>
              <a:solidFill>
                <a:schemeClr val="accent3"/>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3">
                          <a:lumMod val="60000"/>
                          <a:lumOff val="40000"/>
                        </a:schemeClr>
                      </a:solidFill>
                    </a:ln>
                    <a:effectLst/>
                  </c:spPr>
                </c15:leaderLines>
              </c:ext>
            </c:extLst>
          </c:dLbls>
          <c:cat>
            <c:numRef>
              <c:f>Sheet4!$J$2:$J$4</c:f>
              <c:numCache>
                <c:formatCode>d\-mmm</c:formatCode>
                <c:ptCount val="3"/>
                <c:pt idx="0">
                  <c:v>45413</c:v>
                </c:pt>
                <c:pt idx="1">
                  <c:v>45414</c:v>
                </c:pt>
                <c:pt idx="2">
                  <c:v>45415</c:v>
                </c:pt>
              </c:numCache>
            </c:numRef>
          </c:cat>
          <c:val>
            <c:numRef>
              <c:f>Sheet4!$K$2:$K$4</c:f>
              <c:numCache>
                <c:formatCode>General</c:formatCode>
                <c:ptCount val="3"/>
                <c:pt idx="0">
                  <c:v>980</c:v>
                </c:pt>
                <c:pt idx="1">
                  <c:v>1038</c:v>
                </c:pt>
                <c:pt idx="2">
                  <c:v>1095</c:v>
                </c:pt>
              </c:numCache>
            </c:numRef>
          </c:val>
          <c:smooth val="0"/>
          <c:extLst>
            <c:ext xmlns:c16="http://schemas.microsoft.com/office/drawing/2014/chart" uri="{C3380CC4-5D6E-409C-BE32-E72D297353CC}">
              <c16:uniqueId val="{00000000-4CA2-45D6-878B-84A9304AD441}"/>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559945184"/>
        <c:axId val="1559946144"/>
      </c:lineChart>
      <c:dateAx>
        <c:axId val="1559945184"/>
        <c:scaling>
          <c:orientation val="minMax"/>
        </c:scaling>
        <c:delete val="0"/>
        <c:axPos val="b"/>
        <c:numFmt formatCode="d\-mmm"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559946144"/>
        <c:crosses val="autoZero"/>
        <c:auto val="1"/>
        <c:lblOffset val="100"/>
        <c:baseTimeUnit val="days"/>
      </c:dateAx>
      <c:valAx>
        <c:axId val="1559946144"/>
        <c:scaling>
          <c:orientation val="minMax"/>
        </c:scaling>
        <c:delete val="1"/>
        <c:axPos val="l"/>
        <c:numFmt formatCode="General" sourceLinked="1"/>
        <c:majorTickMark val="none"/>
        <c:minorTickMark val="none"/>
        <c:tickLblPos val="nextTo"/>
        <c:crossAx val="1559945184"/>
        <c:crosses val="autoZero"/>
        <c:crossBetween val="between"/>
      </c:valAx>
      <c:spPr>
        <a:noFill/>
        <a:ln>
          <a:noFill/>
        </a:ln>
        <a:effectLst/>
      </c:spPr>
    </c:plotArea>
    <c:plotVisOnly val="1"/>
    <c:dispBlanksAs val="gap"/>
    <c:showDLblsOverMax val="0"/>
  </c:chart>
  <c:spPr>
    <a:solidFill>
      <a:schemeClr val="accent3"/>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_xlchart.v1.13</cx:f>
      </cx:strDim>
      <cx:numDim type="size">
        <cx:f>_xlchart.v1.15</cx:f>
      </cx:numDim>
    </cx:data>
    <cx:data id="1">
      <cx:strDim type="cat">
        <cx:f>_xlchart.v1.13</cx:f>
      </cx:strDim>
      <cx:numDim type="size">
        <cx:f>_xlchart.v1.17</cx:f>
      </cx:numDim>
    </cx:data>
    <cx:data id="2">
      <cx:strDim type="cat">
        <cx:f>_xlchart.v1.13</cx:f>
      </cx:strDim>
      <cx:numDim type="size">
        <cx:f>_xlchart.v1.19</cx:f>
      </cx:numDim>
    </cx:data>
    <cx:data id="3">
      <cx:strDim type="cat">
        <cx:f>_xlchart.v1.13</cx:f>
      </cx:strDim>
      <cx:numDim type="size">
        <cx:f>_xlchart.v1.21</cx:f>
      </cx:numDim>
    </cx:data>
    <cx:data id="4">
      <cx:strDim type="cat">
        <cx:f>_xlchart.v1.13</cx:f>
      </cx:strDim>
      <cx:numDim type="size">
        <cx:f>_xlchart.v1.23</cx:f>
      </cx:numDim>
    </cx:data>
    <cx:data id="5">
      <cx:strDim type="cat">
        <cx:f>_xlchart.v1.13</cx:f>
      </cx:strDim>
      <cx:numDim type="size">
        <cx:f>_xlchart.v1.25</cx:f>
      </cx:numDim>
    </cx:data>
  </cx:chartData>
  <cx:chart>
    <cx:title pos="t" align="ctr" overlay="0"/>
    <cx:plotArea>
      <cx:plotAreaRegion>
        <cx:plotSurface>
          <cx:spPr>
            <a:ln>
              <a:solidFill>
                <a:schemeClr val="tx1"/>
              </a:solidFill>
            </a:ln>
          </cx:spPr>
        </cx:plotSurface>
        <cx:series layoutId="sunburst" uniqueId="{3381EC1C-2DE9-4B3A-81F2-B9444005F893}" formatIdx="0">
          <cx:tx>
            <cx:txData>
              <cx:f>_xlchart.v1.14</cx:f>
              <cx:v>01-Jan</cx:v>
            </cx:txData>
          </cx:tx>
          <cx:dataLabels pos="ctr">
            <cx:visibility seriesName="0" categoryName="1" value="0"/>
          </cx:dataLabels>
          <cx:dataId val="0"/>
        </cx:series>
        <cx:series layoutId="sunburst" hidden="1" uniqueId="{A03E2118-C69F-41ED-AD8C-0D0BC616A6EB}" formatIdx="1">
          <cx:tx>
            <cx:txData>
              <cx:f>_xlchart.v1.16</cx:f>
              <cx:v>Feb-23</cx:v>
            </cx:txData>
          </cx:tx>
          <cx:dataLabels pos="ctr">
            <cx:visibility seriesName="0" categoryName="1" value="0"/>
          </cx:dataLabels>
          <cx:dataId val="1"/>
        </cx:series>
        <cx:series layoutId="sunburst" hidden="1" uniqueId="{BBDA1892-39C9-4A4A-9610-023EE1B5CA77}" formatIdx="2">
          <cx:tx>
            <cx:txData>
              <cx:f>_xlchart.v1.18</cx:f>
              <cx:v>Mar-23</cx:v>
            </cx:txData>
          </cx:tx>
          <cx:dataLabels pos="ctr">
            <cx:visibility seriesName="0" categoryName="1" value="0"/>
          </cx:dataLabels>
          <cx:dataId val="2"/>
        </cx:series>
        <cx:series layoutId="sunburst" hidden="1" uniqueId="{50C49C5E-F299-4192-A376-9B26AC9747DD}" formatIdx="3">
          <cx:tx>
            <cx:txData>
              <cx:f>_xlchart.v1.20</cx:f>
              <cx:v>Apr-23</cx:v>
            </cx:txData>
          </cx:tx>
          <cx:dataLabels pos="ctr">
            <cx:visibility seriesName="0" categoryName="1" value="0"/>
          </cx:dataLabels>
          <cx:dataId val="3"/>
        </cx:series>
        <cx:series layoutId="sunburst" hidden="1" uniqueId="{D6053B91-EE40-4EF6-8CCB-0EFC6F439A98}" formatIdx="4">
          <cx:tx>
            <cx:txData>
              <cx:f>_xlchart.v1.22</cx:f>
              <cx:v>May-23</cx:v>
            </cx:txData>
          </cx:tx>
          <cx:dataLabels pos="ctr">
            <cx:visibility seriesName="0" categoryName="1" value="0"/>
          </cx:dataLabels>
          <cx:dataId val="4"/>
        </cx:series>
        <cx:series layoutId="sunburst" hidden="1" uniqueId="{EB3A3567-20E3-4D1D-A6F0-08B520E6EBC8}" formatIdx="5">
          <cx:tx>
            <cx:txData>
              <cx:f>_xlchart.v1.24</cx:f>
              <cx:v>Jun-23</cx:v>
            </cx:txData>
          </cx:tx>
          <cx:dataLabels pos="ctr">
            <cx:visibility seriesName="0" categoryName="1" value="0"/>
          </cx:dataLabels>
          <cx:dataId val="5"/>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403740</xdr:colOff>
      <xdr:row>12</xdr:row>
      <xdr:rowOff>130266</xdr:rowOff>
    </xdr:from>
    <xdr:to>
      <xdr:col>11</xdr:col>
      <xdr:colOff>114075</xdr:colOff>
      <xdr:row>25</xdr:row>
      <xdr:rowOff>119828</xdr:rowOff>
    </xdr:to>
    <xdr:graphicFrame macro="">
      <xdr:nvGraphicFramePr>
        <xdr:cNvPr id="3" name="Chart 2">
          <a:extLst>
            <a:ext uri="{FF2B5EF4-FFF2-40B4-BE49-F238E27FC236}">
              <a16:creationId xmlns:a16="http://schemas.microsoft.com/office/drawing/2014/main" id="{3C9773F2-C21B-AB90-EA04-253F487463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108857</xdr:colOff>
      <xdr:row>12</xdr:row>
      <xdr:rowOff>15551</xdr:rowOff>
    </xdr:from>
    <xdr:to>
      <xdr:col>6</xdr:col>
      <xdr:colOff>217714</xdr:colOff>
      <xdr:row>23</xdr:row>
      <xdr:rowOff>163288</xdr:rowOff>
    </xdr:to>
    <xdr:graphicFrame macro="">
      <xdr:nvGraphicFramePr>
        <xdr:cNvPr id="4" name="Chart 3">
          <a:extLst>
            <a:ext uri="{FF2B5EF4-FFF2-40B4-BE49-F238E27FC236}">
              <a16:creationId xmlns:a16="http://schemas.microsoft.com/office/drawing/2014/main" id="{24474EEE-3AB7-45F2-BB4C-61B7CF082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171060</xdr:colOff>
      <xdr:row>13</xdr:row>
      <xdr:rowOff>62202</xdr:rowOff>
    </xdr:from>
    <xdr:to>
      <xdr:col>19</xdr:col>
      <xdr:colOff>108857</xdr:colOff>
      <xdr:row>25</xdr:row>
      <xdr:rowOff>26434</xdr:rowOff>
    </xdr:to>
    <xdr:graphicFrame macro="">
      <xdr:nvGraphicFramePr>
        <xdr:cNvPr id="5" name="Chart 4">
          <a:extLst>
            <a:ext uri="{FF2B5EF4-FFF2-40B4-BE49-F238E27FC236}">
              <a16:creationId xmlns:a16="http://schemas.microsoft.com/office/drawing/2014/main" id="{25BC8524-2796-8713-7069-AE91CFF555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480060</xdr:colOff>
      <xdr:row>1</xdr:row>
      <xdr:rowOff>68581</xdr:rowOff>
    </xdr:from>
    <xdr:to>
      <xdr:col>9</xdr:col>
      <xdr:colOff>480060</xdr:colOff>
      <xdr:row>10</xdr:row>
      <xdr:rowOff>167641</xdr:rowOff>
    </xdr:to>
    <mc:AlternateContent xmlns:mc="http://schemas.openxmlformats.org/markup-compatibility/2006">
      <mc:Choice xmlns:sle15="http://schemas.microsoft.com/office/drawing/2012/slicer" Requires="sle15">
        <xdr:graphicFrame macro="">
          <xdr:nvGraphicFramePr>
            <xdr:cNvPr id="2" name="category">
              <a:extLst>
                <a:ext uri="{FF2B5EF4-FFF2-40B4-BE49-F238E27FC236}">
                  <a16:creationId xmlns:a16="http://schemas.microsoft.com/office/drawing/2014/main" id="{DC62C3BE-05D3-6E57-4137-A22F37D7E65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137660" y="251461"/>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449580</xdr:colOff>
      <xdr:row>3</xdr:row>
      <xdr:rowOff>121920</xdr:rowOff>
    </xdr:from>
    <xdr:to>
      <xdr:col>17</xdr:col>
      <xdr:colOff>144780</xdr:colOff>
      <xdr:row>18</xdr:row>
      <xdr:rowOff>121920</xdr:rowOff>
    </xdr:to>
    <xdr:graphicFrame macro="">
      <xdr:nvGraphicFramePr>
        <xdr:cNvPr id="2" name="Chart 1">
          <a:extLst>
            <a:ext uri="{FF2B5EF4-FFF2-40B4-BE49-F238E27FC236}">
              <a16:creationId xmlns:a16="http://schemas.microsoft.com/office/drawing/2014/main" id="{FFC5B9B0-70C9-EC23-7707-E54CA22D6E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350520</xdr:colOff>
      <xdr:row>1</xdr:row>
      <xdr:rowOff>60960</xdr:rowOff>
    </xdr:from>
    <xdr:to>
      <xdr:col>22</xdr:col>
      <xdr:colOff>45720</xdr:colOff>
      <xdr:row>16</xdr:row>
      <xdr:rowOff>60960</xdr:rowOff>
    </xdr:to>
    <xdr:graphicFrame macro="">
      <xdr:nvGraphicFramePr>
        <xdr:cNvPr id="2" name="Chart 1">
          <a:extLst>
            <a:ext uri="{FF2B5EF4-FFF2-40B4-BE49-F238E27FC236}">
              <a16:creationId xmlns:a16="http://schemas.microsoft.com/office/drawing/2014/main" id="{0878DFC1-ACC7-8B9B-A893-C444A9579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7620</xdr:colOff>
      <xdr:row>5</xdr:row>
      <xdr:rowOff>106680</xdr:rowOff>
    </xdr:from>
    <xdr:to>
      <xdr:col>16</xdr:col>
      <xdr:colOff>312420</xdr:colOff>
      <xdr:row>20</xdr:row>
      <xdr:rowOff>106680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EE37D69-BEA9-FC02-1154-CD2936E5FE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59880" y="10210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44486E8-81AD-44D5-A010-84332581196D}" sourceName="category">
  <extLst>
    <x:ext xmlns:x15="http://schemas.microsoft.com/office/spreadsheetml/2010/11/main" uri="{2F2917AC-EB37-4324-AD4E-5DD8C200BD13}">
      <x15:tableSlicerCache tableId="3"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B419EA8-B6E7-4696-BDBB-732C43679D07}" cache="Slicer_category" caption="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3B343E-12DD-49AA-A716-04171BADDA1D}" name="Table1" displayName="Table1" ref="G2:H4" totalsRowShown="0" headerRowDxfId="18">
  <autoFilter ref="G2:H4" xr:uid="{003B343E-12DD-49AA-A716-04171BADDA1D}"/>
  <tableColumns count="2">
    <tableColumn id="1" xr3:uid="{636E68AB-2A03-4D42-AF2A-6EC8A6AF4DD3}" name="item "/>
    <tableColumn id="2" xr3:uid="{FC13154B-E156-4C51-9D80-79D95CEBF667}" name="sala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47FA27-D64B-4FF4-B631-3DFFDB6FF751}" name="Table2" displayName="Table2" ref="A2:E8" totalsRowShown="0" headerRowDxfId="17">
  <autoFilter ref="A2:E8" xr:uid="{FF47FA27-D64B-4FF4-B631-3DFFDB6FF751}"/>
  <tableColumns count="5">
    <tableColumn id="1" xr3:uid="{1EBF5C49-CC60-42F1-9885-1FFC0AB46EB2}" name="date" dataDxfId="16"/>
    <tableColumn id="2" xr3:uid="{2A85F2F9-0446-4A76-8E4A-4E4B042392C7}" name="category" dataDxfId="15"/>
    <tableColumn id="3" xr3:uid="{E57D126F-F31B-47B5-AFE9-2ABEA921BE23}" name="item description"/>
    <tableColumn id="4" xr3:uid="{3C93FD6A-20E1-4FB9-9450-39D3ED44E63A}" name="amount"/>
    <tableColumn id="5" xr3:uid="{590071FE-FBBE-40AF-9715-F7704FAFFB6A}" name="Major Expense" dataDxfId="14">
      <calculatedColumnFormula>IF(Table2[[#This Row],[amount]]&gt;=100,"Yes","No")</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7641BA6-0199-4868-ADCC-7B4507DE665B}" name="Myexpenses" displayName="Myexpenses" ref="A1:E9" totalsRowCount="1" headerRowDxfId="13">
  <autoFilter ref="A1:E8" xr:uid="{27641BA6-0199-4868-ADCC-7B4507DE665B}">
    <filterColumn colId="1">
      <filters>
        <filter val="food"/>
      </filters>
    </filterColumn>
  </autoFilter>
  <tableColumns count="5">
    <tableColumn id="1" xr3:uid="{7E0C1209-786D-482C-A14F-6D13710AD3B2}" name="date" totalsRowLabel="Total" dataDxfId="12"/>
    <tableColumn id="2" xr3:uid="{F2050180-7BFF-41D2-9746-C7C3BBC2F5A8}" name="category" totalsRowFunction="count" dataDxfId="11" totalsRowDxfId="9"/>
    <tableColumn id="3" xr3:uid="{83F2EC17-7DA9-4D41-AB15-6179387EF597}" name="item description"/>
    <tableColumn id="4" xr3:uid="{5321C502-51FA-475C-8291-E49D907A253D}" name="amount" totalsRowFunction="sum"/>
    <tableColumn id="5" xr3:uid="{D28CC2AD-71DD-4A2E-91CC-01AEC9944826}" name="Major Expense" dataDxfId="10">
      <calculatedColumnFormula>IF(Myexpenses[[#This Row],[amount]]&gt;=100,"Yes","No")</calculatedColumnFormula>
    </tableColumn>
  </tableColumns>
  <tableStyleInfo name="TableStyleLight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1AF1CBD-723D-4F4D-83A5-85DA446C3D79}" name="expenses" displayName="expenses" ref="A1:E20" totalsRowCount="1" headerRowDxfId="8">
  <autoFilter ref="A1:E19" xr:uid="{D1AF1CBD-723D-4F4D-83A5-85DA446C3D79}"/>
  <tableColumns count="5">
    <tableColumn id="1" xr3:uid="{3D4DF648-AA16-453E-9208-84679C019430}" name="date" totalsRowLabel="Total" dataDxfId="7"/>
    <tableColumn id="2" xr3:uid="{F3397782-8ED1-4000-847B-19287D9C41B5}" name="category" totalsRowFunction="count" dataDxfId="6"/>
    <tableColumn id="3" xr3:uid="{7B10DEDE-0E14-4048-B13B-91375D5A04F4}" name="item description"/>
    <tableColumn id="4" xr3:uid="{109526D5-B532-4911-B8FF-1173CD16BBDF}" name="amount" totalsRowFunction="sum"/>
    <tableColumn id="5" xr3:uid="{BFAEBB7D-33C9-404A-BD01-C656C39338E2}" name="Major Expense" totalsRowFunction="count" dataDxfId="5">
      <calculatedColumnFormula>IF(expenses[[#This Row],[amount]]&gt;=100,"Yes","No")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9C3E8-DE78-4429-B91B-B345ACBDA8CF}">
  <dimension ref="A1:L1048576"/>
  <sheetViews>
    <sheetView zoomScale="98" zoomScaleNormal="98" workbookViewId="0">
      <selection activeCell="C28" sqref="C28"/>
    </sheetView>
  </sheetViews>
  <sheetFormatPr defaultRowHeight="14.4" x14ac:dyDescent="0.3"/>
  <cols>
    <col min="3" max="3" width="15.33203125" customWidth="1"/>
  </cols>
  <sheetData>
    <row r="1" spans="1:12" x14ac:dyDescent="0.3">
      <c r="A1" s="3" t="s">
        <v>13</v>
      </c>
      <c r="B1" s="3"/>
      <c r="C1" s="3"/>
      <c r="D1" s="3"/>
      <c r="G1" s="3" t="s">
        <v>16</v>
      </c>
      <c r="H1" s="3"/>
      <c r="K1" s="6" t="s">
        <v>20</v>
      </c>
      <c r="L1" s="6"/>
    </row>
    <row r="2" spans="1:12" x14ac:dyDescent="0.3">
      <c r="A2" s="2" t="s">
        <v>4</v>
      </c>
      <c r="B2" s="2" t="s">
        <v>9</v>
      </c>
      <c r="C2" s="2" t="s">
        <v>2</v>
      </c>
      <c r="D2" s="2" t="s">
        <v>3</v>
      </c>
      <c r="E2" s="2" t="s">
        <v>18</v>
      </c>
      <c r="G2" s="2" t="s">
        <v>14</v>
      </c>
      <c r="H2" s="2" t="s">
        <v>15</v>
      </c>
      <c r="K2" s="5" t="s">
        <v>9</v>
      </c>
      <c r="L2" s="5" t="s">
        <v>19</v>
      </c>
    </row>
    <row r="3" spans="1:12" x14ac:dyDescent="0.3">
      <c r="A3" s="1">
        <v>45413</v>
      </c>
      <c r="B3" s="1" t="s">
        <v>10</v>
      </c>
      <c r="C3" t="s">
        <v>0</v>
      </c>
      <c r="D3">
        <v>10</v>
      </c>
      <c r="E3" t="str">
        <f>IF(Table2[[#This Row],[amount]]&gt;=100,"Yes","No")</f>
        <v>No</v>
      </c>
      <c r="G3" t="s">
        <v>16</v>
      </c>
      <c r="H3">
        <v>100000</v>
      </c>
      <c r="K3" t="s">
        <v>10</v>
      </c>
      <c r="L3">
        <f>SUMIF(Table2[category],K3,Table2[amount])</f>
        <v>180</v>
      </c>
    </row>
    <row r="4" spans="1:12" x14ac:dyDescent="0.3">
      <c r="A4" s="1">
        <v>45413</v>
      </c>
      <c r="B4" s="1" t="s">
        <v>10</v>
      </c>
      <c r="C4" t="s">
        <v>1</v>
      </c>
      <c r="D4">
        <v>20</v>
      </c>
      <c r="E4" t="str">
        <f>IF(Table2[[#This Row],[amount]]&gt;=100,"Yes","No")</f>
        <v>No</v>
      </c>
      <c r="G4" t="s">
        <v>17</v>
      </c>
      <c r="H4">
        <v>5000</v>
      </c>
      <c r="K4" s="4" t="s">
        <v>11</v>
      </c>
      <c r="L4">
        <f>SUMIF(Table2[category],K4,Table2[amount])</f>
        <v>300</v>
      </c>
    </row>
    <row r="5" spans="1:12" x14ac:dyDescent="0.3">
      <c r="A5" s="1">
        <v>45413</v>
      </c>
      <c r="B5" s="1" t="s">
        <v>10</v>
      </c>
      <c r="C5" t="s">
        <v>8</v>
      </c>
      <c r="D5">
        <v>150</v>
      </c>
      <c r="E5" t="str">
        <f>IF(Table2[[#This Row],[amount]]&gt;=100,"Yes","No")</f>
        <v>Yes</v>
      </c>
      <c r="K5" s="4" t="s">
        <v>12</v>
      </c>
      <c r="L5">
        <f>SUMIF(Table2[category],K5,Table2[amount])</f>
        <v>500</v>
      </c>
    </row>
    <row r="6" spans="1:12" x14ac:dyDescent="0.3">
      <c r="A6" s="1">
        <v>45413</v>
      </c>
      <c r="B6" s="1" t="s">
        <v>11</v>
      </c>
      <c r="C6" t="s">
        <v>5</v>
      </c>
      <c r="D6">
        <v>100</v>
      </c>
      <c r="E6" t="str">
        <f>IF(Table2[[#This Row],[amount]]&gt;=100,"Yes","No")</f>
        <v>Yes</v>
      </c>
    </row>
    <row r="7" spans="1:12" x14ac:dyDescent="0.3">
      <c r="A7" s="1">
        <v>45413</v>
      </c>
      <c r="B7" s="1" t="s">
        <v>11</v>
      </c>
      <c r="C7" t="s">
        <v>6</v>
      </c>
      <c r="D7">
        <v>200</v>
      </c>
      <c r="E7" t="str">
        <f>IF(Table2[[#This Row],[amount]]&gt;=100,"Yes","No")</f>
        <v>Yes</v>
      </c>
    </row>
    <row r="8" spans="1:12" x14ac:dyDescent="0.3">
      <c r="A8" s="1">
        <v>45413</v>
      </c>
      <c r="B8" s="1" t="s">
        <v>12</v>
      </c>
      <c r="C8" t="s">
        <v>7</v>
      </c>
      <c r="D8">
        <v>500</v>
      </c>
      <c r="E8" t="str">
        <f>IF(Table2[[#This Row],[amount]]&gt;=100,"Yes","No")</f>
        <v>Yes</v>
      </c>
    </row>
    <row r="1048576" spans="4:4" x14ac:dyDescent="0.3">
      <c r="D1048576">
        <f>SUM(D2:D1048575)</f>
        <v>980</v>
      </c>
    </row>
  </sheetData>
  <sortState xmlns:xlrd2="http://schemas.microsoft.com/office/spreadsheetml/2017/richdata2" ref="C3:D8">
    <sortCondition ref="D3:D8"/>
  </sortState>
  <mergeCells count="3">
    <mergeCell ref="A1:D1"/>
    <mergeCell ref="G1:H1"/>
    <mergeCell ref="K1:L1"/>
  </mergeCells>
  <conditionalFormatting sqref="D6">
    <cfRule type="cellIs" dxfId="4" priority="1" operator="greaterThan">
      <formula>100</formula>
    </cfRule>
  </conditionalFormatting>
  <pageMargins left="0.7" right="0.7" top="0.75" bottom="0.75" header="0.3" footer="0.3"/>
  <pageSetup paperSize="9" orientation="portrait"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C6708-884B-4FCF-B58A-5F2FF4AEF2A4}">
  <dimension ref="A1:E11"/>
  <sheetViews>
    <sheetView workbookViewId="0">
      <selection activeCell="D30" sqref="D30"/>
    </sheetView>
  </sheetViews>
  <sheetFormatPr defaultRowHeight="14.4" x14ac:dyDescent="0.3"/>
  <sheetData>
    <row r="1" spans="1:5" x14ac:dyDescent="0.3">
      <c r="A1" s="2" t="s">
        <v>4</v>
      </c>
      <c r="B1" s="2" t="s">
        <v>9</v>
      </c>
      <c r="C1" s="2" t="s">
        <v>2</v>
      </c>
      <c r="D1" s="2" t="s">
        <v>3</v>
      </c>
      <c r="E1" s="2" t="s">
        <v>18</v>
      </c>
    </row>
    <row r="2" spans="1:5" x14ac:dyDescent="0.3">
      <c r="A2" s="1">
        <v>45413</v>
      </c>
      <c r="B2" s="1" t="s">
        <v>10</v>
      </c>
      <c r="C2" t="s">
        <v>0</v>
      </c>
      <c r="D2">
        <v>10</v>
      </c>
      <c r="E2" t="str">
        <f>IF(Myexpenses[[#This Row],[amount]]&gt;=100,"Yes","No")</f>
        <v>No</v>
      </c>
    </row>
    <row r="3" spans="1:5" x14ac:dyDescent="0.3">
      <c r="A3" s="1">
        <v>45413</v>
      </c>
      <c r="B3" s="1" t="s">
        <v>10</v>
      </c>
      <c r="C3" t="s">
        <v>1</v>
      </c>
      <c r="D3">
        <v>20</v>
      </c>
      <c r="E3" t="str">
        <f>IF(Myexpenses[[#This Row],[amount]]&gt;=100,"Yes","No")</f>
        <v>No</v>
      </c>
    </row>
    <row r="4" spans="1:5" x14ac:dyDescent="0.3">
      <c r="A4" s="1">
        <v>45413</v>
      </c>
      <c r="B4" s="1" t="s">
        <v>10</v>
      </c>
      <c r="C4" t="s">
        <v>8</v>
      </c>
      <c r="D4">
        <v>150</v>
      </c>
      <c r="E4" t="str">
        <f>IF(Myexpenses[[#This Row],[amount]]&gt;=100,"Yes","No")</f>
        <v>Yes</v>
      </c>
    </row>
    <row r="5" spans="1:5" hidden="1" x14ac:dyDescent="0.3">
      <c r="A5" s="1">
        <v>45413</v>
      </c>
      <c r="B5" s="1" t="s">
        <v>11</v>
      </c>
      <c r="C5" t="s">
        <v>5</v>
      </c>
      <c r="D5">
        <v>100</v>
      </c>
      <c r="E5" t="str">
        <f>IF(Myexpenses[[#This Row],[amount]]&gt;=100,"Yes","No")</f>
        <v>Yes</v>
      </c>
    </row>
    <row r="6" spans="1:5" hidden="1" x14ac:dyDescent="0.3">
      <c r="A6" s="1">
        <v>45413</v>
      </c>
      <c r="B6" s="1" t="s">
        <v>11</v>
      </c>
      <c r="C6" t="s">
        <v>6</v>
      </c>
      <c r="D6">
        <v>200</v>
      </c>
      <c r="E6" t="str">
        <f>IF(Myexpenses[[#This Row],[amount]]&gt;=100,"Yes","No")</f>
        <v>Yes</v>
      </c>
    </row>
    <row r="7" spans="1:5" hidden="1" x14ac:dyDescent="0.3">
      <c r="A7" s="1">
        <v>45413</v>
      </c>
      <c r="B7" s="1" t="s">
        <v>12</v>
      </c>
      <c r="C7" t="s">
        <v>7</v>
      </c>
      <c r="D7">
        <v>500</v>
      </c>
      <c r="E7" t="str">
        <f>IF(Myexpenses[[#This Row],[amount]]&gt;=100,"Yes","No")</f>
        <v>Yes</v>
      </c>
    </row>
    <row r="8" spans="1:5" x14ac:dyDescent="0.3">
      <c r="A8" s="1">
        <v>45413</v>
      </c>
      <c r="B8" s="1" t="s">
        <v>10</v>
      </c>
      <c r="C8" t="s">
        <v>10</v>
      </c>
      <c r="D8">
        <v>120</v>
      </c>
      <c r="E8" s="7" t="str">
        <f>IF(Myexpenses[[#This Row],[amount]]&gt;=100,"Yes","No")</f>
        <v>Yes</v>
      </c>
    </row>
    <row r="9" spans="1:5" x14ac:dyDescent="0.3">
      <c r="A9" t="s">
        <v>21</v>
      </c>
      <c r="B9" s="7">
        <f>SUBTOTAL(103,Myexpenses[category])</f>
        <v>4</v>
      </c>
      <c r="D9">
        <f>SUBTOTAL(109,Myexpenses[amount])</f>
        <v>300</v>
      </c>
    </row>
    <row r="11" spans="1:5" x14ac:dyDescent="0.3">
      <c r="C11" t="s">
        <v>22</v>
      </c>
      <c r="D11">
        <f>AVERAGE(Myexpenses[amount],Myexpenses[category])</f>
        <v>157.14285714285714</v>
      </c>
    </row>
  </sheetData>
  <conditionalFormatting sqref="D5">
    <cfRule type="cellIs" dxfId="3" priority="1" operator="greaterThan">
      <formula>100</formula>
    </cfRule>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FF8F9-D07D-4BD0-BC57-CDF4DF16E3E3}">
  <dimension ref="A1:C5"/>
  <sheetViews>
    <sheetView workbookViewId="0">
      <selection activeCell="U16" sqref="U16"/>
    </sheetView>
  </sheetViews>
  <sheetFormatPr defaultRowHeight="14.4" x14ac:dyDescent="0.3"/>
  <sheetData>
    <row r="1" spans="1:3" x14ac:dyDescent="0.3">
      <c r="A1" s="8" t="s">
        <v>23</v>
      </c>
      <c r="B1" s="8" t="s">
        <v>24</v>
      </c>
      <c r="C1" s="8" t="s">
        <v>25</v>
      </c>
    </row>
    <row r="2" spans="1:3" x14ac:dyDescent="0.3">
      <c r="A2" t="s">
        <v>26</v>
      </c>
      <c r="B2">
        <v>50000</v>
      </c>
      <c r="C2">
        <v>5000</v>
      </c>
    </row>
    <row r="3" spans="1:3" x14ac:dyDescent="0.3">
      <c r="A3" t="s">
        <v>27</v>
      </c>
      <c r="B3">
        <v>45000</v>
      </c>
      <c r="C3">
        <v>4500</v>
      </c>
    </row>
    <row r="4" spans="1:3" x14ac:dyDescent="0.3">
      <c r="A4" t="s">
        <v>28</v>
      </c>
      <c r="B4">
        <v>39000</v>
      </c>
      <c r="C4">
        <v>3900</v>
      </c>
    </row>
    <row r="5" spans="1:3" x14ac:dyDescent="0.3">
      <c r="A5" t="s">
        <v>29</v>
      </c>
      <c r="B5">
        <v>47000</v>
      </c>
      <c r="C5">
        <v>4700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ED69B-F421-4705-9F9B-10560EAD3C2C}">
  <dimension ref="A1:K20"/>
  <sheetViews>
    <sheetView workbookViewId="0">
      <selection activeCell="L12" sqref="L12"/>
    </sheetView>
  </sheetViews>
  <sheetFormatPr defaultRowHeight="14.4" x14ac:dyDescent="0.3"/>
  <sheetData>
    <row r="1" spans="1:11" x14ac:dyDescent="0.3">
      <c r="A1" s="2" t="s">
        <v>4</v>
      </c>
      <c r="B1" s="2" t="s">
        <v>9</v>
      </c>
      <c r="C1" s="2" t="s">
        <v>2</v>
      </c>
      <c r="D1" s="2" t="s">
        <v>3</v>
      </c>
      <c r="E1" s="2" t="s">
        <v>18</v>
      </c>
      <c r="J1" s="8" t="s">
        <v>4</v>
      </c>
      <c r="K1" s="8" t="s">
        <v>19</v>
      </c>
    </row>
    <row r="2" spans="1:11" x14ac:dyDescent="0.3">
      <c r="A2" s="1">
        <v>45413</v>
      </c>
      <c r="B2" s="1" t="s">
        <v>10</v>
      </c>
      <c r="C2" t="s">
        <v>0</v>
      </c>
      <c r="D2">
        <v>10</v>
      </c>
      <c r="E2" t="str">
        <f>IF(expenses[[#This Row],[amount]]&gt;=100,"Yes","No")</f>
        <v>No</v>
      </c>
      <c r="J2" s="9">
        <v>45413</v>
      </c>
      <c r="K2">
        <f>SUMIF(expenses[date],J2,expenses[amount])</f>
        <v>980</v>
      </c>
    </row>
    <row r="3" spans="1:11" x14ac:dyDescent="0.3">
      <c r="A3" s="1">
        <v>45413</v>
      </c>
      <c r="B3" s="1" t="s">
        <v>10</v>
      </c>
      <c r="C3" t="s">
        <v>1</v>
      </c>
      <c r="D3">
        <v>20</v>
      </c>
      <c r="E3" t="str">
        <f>IF(expenses[[#This Row],[amount]]&gt;=100,"Yes","No")</f>
        <v>No</v>
      </c>
      <c r="J3" s="9">
        <v>45414</v>
      </c>
      <c r="K3">
        <f>SUMIF(expenses[date],J3,expenses[amount])</f>
        <v>1038</v>
      </c>
    </row>
    <row r="4" spans="1:11" x14ac:dyDescent="0.3">
      <c r="A4" s="1">
        <v>45413</v>
      </c>
      <c r="B4" s="1" t="s">
        <v>10</v>
      </c>
      <c r="C4" t="s">
        <v>8</v>
      </c>
      <c r="D4">
        <v>150</v>
      </c>
      <c r="E4" t="str">
        <f>IF(expenses[[#This Row],[amount]]&gt;=100,"Yes","No")</f>
        <v>Yes</v>
      </c>
      <c r="J4" s="10">
        <v>45415</v>
      </c>
      <c r="K4">
        <f>SUMIF(expenses[date],J4,expenses[amount])</f>
        <v>1095</v>
      </c>
    </row>
    <row r="5" spans="1:11" x14ac:dyDescent="0.3">
      <c r="A5" s="1">
        <v>45413</v>
      </c>
      <c r="B5" s="1" t="s">
        <v>11</v>
      </c>
      <c r="C5" t="s">
        <v>5</v>
      </c>
      <c r="D5">
        <v>100</v>
      </c>
      <c r="E5" t="str">
        <f>IF(expenses[[#This Row],[amount]]&gt;=100,"Yes","No")</f>
        <v>Yes</v>
      </c>
      <c r="K5">
        <f>SUM(K2:K4)</f>
        <v>3113</v>
      </c>
    </row>
    <row r="6" spans="1:11" x14ac:dyDescent="0.3">
      <c r="A6" s="1">
        <v>45413</v>
      </c>
      <c r="B6" s="1" t="s">
        <v>11</v>
      </c>
      <c r="C6" t="s">
        <v>6</v>
      </c>
      <c r="D6">
        <v>200</v>
      </c>
      <c r="E6" t="str">
        <f>IF(expenses[[#This Row],[amount]]&gt;=100,"Yes","No")</f>
        <v>Yes</v>
      </c>
    </row>
    <row r="7" spans="1:11" x14ac:dyDescent="0.3">
      <c r="A7" s="1">
        <v>45413</v>
      </c>
      <c r="B7" s="1" t="s">
        <v>12</v>
      </c>
      <c r="C7" t="s">
        <v>7</v>
      </c>
      <c r="D7">
        <v>500</v>
      </c>
      <c r="E7" t="str">
        <f>IF(expenses[[#This Row],[amount]]&gt;=100,"Yes","No")</f>
        <v>Yes</v>
      </c>
    </row>
    <row r="8" spans="1:11" x14ac:dyDescent="0.3">
      <c r="A8" s="1">
        <v>45414</v>
      </c>
      <c r="B8" s="1" t="s">
        <v>10</v>
      </c>
      <c r="C8" t="s">
        <v>0</v>
      </c>
      <c r="D8">
        <v>110</v>
      </c>
      <c r="E8" s="7" t="str">
        <f>IF(expenses[[#This Row],[amount]]&gt;=100,"Yes","No")</f>
        <v>Yes</v>
      </c>
    </row>
    <row r="9" spans="1:11" x14ac:dyDescent="0.3">
      <c r="A9" s="1">
        <v>45414</v>
      </c>
      <c r="B9" s="1" t="s">
        <v>10</v>
      </c>
      <c r="C9" t="s">
        <v>1</v>
      </c>
      <c r="D9">
        <v>20</v>
      </c>
      <c r="E9" s="7" t="str">
        <f>IF(expenses[[#This Row],[amount]]&gt;=100,"Yes","No")</f>
        <v>No</v>
      </c>
    </row>
    <row r="10" spans="1:11" x14ac:dyDescent="0.3">
      <c r="A10" s="1">
        <v>45414</v>
      </c>
      <c r="B10" s="1" t="s">
        <v>10</v>
      </c>
      <c r="C10" t="s">
        <v>8</v>
      </c>
      <c r="D10">
        <v>150</v>
      </c>
      <c r="E10" s="7" t="str">
        <f>IF(expenses[[#This Row],[amount]]&gt;=100,"Yes","No")</f>
        <v>Yes</v>
      </c>
    </row>
    <row r="11" spans="1:11" x14ac:dyDescent="0.3">
      <c r="A11" s="1">
        <v>45414</v>
      </c>
      <c r="B11" s="1" t="s">
        <v>11</v>
      </c>
      <c r="C11" t="s">
        <v>5</v>
      </c>
      <c r="D11">
        <v>100</v>
      </c>
      <c r="E11" s="7" t="str">
        <f>IF(expenses[[#This Row],[amount]]&gt;=100,"Yes","No")</f>
        <v>Yes</v>
      </c>
    </row>
    <row r="12" spans="1:11" x14ac:dyDescent="0.3">
      <c r="A12" s="1">
        <v>45414</v>
      </c>
      <c r="B12" s="1" t="s">
        <v>11</v>
      </c>
      <c r="C12" t="s">
        <v>6</v>
      </c>
      <c r="D12">
        <v>200</v>
      </c>
      <c r="E12" s="7" t="str">
        <f>IF(expenses[[#This Row],[amount]]&gt;=100,"Yes","No")</f>
        <v>Yes</v>
      </c>
    </row>
    <row r="13" spans="1:11" x14ac:dyDescent="0.3">
      <c r="A13" s="1">
        <v>45414</v>
      </c>
      <c r="B13" s="1" t="s">
        <v>12</v>
      </c>
      <c r="C13" t="s">
        <v>7</v>
      </c>
      <c r="D13">
        <v>458</v>
      </c>
      <c r="E13" s="7" t="str">
        <f>IF(expenses[[#This Row],[amount]]&gt;=100,"Yes","No")</f>
        <v>Yes</v>
      </c>
    </row>
    <row r="14" spans="1:11" x14ac:dyDescent="0.3">
      <c r="A14" s="1">
        <v>45415</v>
      </c>
      <c r="B14" s="1" t="s">
        <v>10</v>
      </c>
      <c r="C14" t="s">
        <v>0</v>
      </c>
      <c r="D14">
        <v>10</v>
      </c>
      <c r="E14" s="7" t="str">
        <f>IF(expenses[[#This Row],[amount]]&gt;=100,"Yes","No")</f>
        <v>No</v>
      </c>
    </row>
    <row r="15" spans="1:11" x14ac:dyDescent="0.3">
      <c r="A15" s="1">
        <v>45415</v>
      </c>
      <c r="B15" s="1" t="s">
        <v>10</v>
      </c>
      <c r="C15" t="s">
        <v>1</v>
      </c>
      <c r="D15">
        <v>85</v>
      </c>
      <c r="E15" s="7" t="str">
        <f>IF(expenses[[#This Row],[amount]]&gt;=100,"Yes","No")</f>
        <v>No</v>
      </c>
    </row>
    <row r="16" spans="1:11" x14ac:dyDescent="0.3">
      <c r="A16" s="1">
        <v>45415</v>
      </c>
      <c r="B16" s="1" t="s">
        <v>10</v>
      </c>
      <c r="C16" t="s">
        <v>8</v>
      </c>
      <c r="D16">
        <v>175</v>
      </c>
      <c r="E16" s="7" t="str">
        <f>IF(expenses[[#This Row],[amount]]&gt;=100,"Yes","No")</f>
        <v>Yes</v>
      </c>
    </row>
    <row r="17" spans="1:5" x14ac:dyDescent="0.3">
      <c r="A17" s="1">
        <v>45415</v>
      </c>
      <c r="B17" s="1" t="s">
        <v>11</v>
      </c>
      <c r="C17" t="s">
        <v>5</v>
      </c>
      <c r="D17">
        <v>100</v>
      </c>
      <c r="E17" s="7" t="str">
        <f>IF(expenses[[#This Row],[amount]]&gt;=100,"Yes","No")</f>
        <v>Yes</v>
      </c>
    </row>
    <row r="18" spans="1:5" x14ac:dyDescent="0.3">
      <c r="A18" s="1">
        <v>45415</v>
      </c>
      <c r="B18" s="1" t="s">
        <v>11</v>
      </c>
      <c r="C18" t="s">
        <v>6</v>
      </c>
      <c r="D18">
        <v>200</v>
      </c>
      <c r="E18" s="7" t="str">
        <f>IF(expenses[[#This Row],[amount]]&gt;=100,"Yes","No")</f>
        <v>Yes</v>
      </c>
    </row>
    <row r="19" spans="1:5" x14ac:dyDescent="0.3">
      <c r="A19" s="1">
        <v>45415</v>
      </c>
      <c r="B19" s="1" t="s">
        <v>12</v>
      </c>
      <c r="C19" t="s">
        <v>7</v>
      </c>
      <c r="D19">
        <v>525</v>
      </c>
      <c r="E19" s="7" t="str">
        <f>IF(expenses[[#This Row],[amount]]&gt;=100,"Yes","No")</f>
        <v>Yes</v>
      </c>
    </row>
    <row r="20" spans="1:5" x14ac:dyDescent="0.3">
      <c r="A20" t="s">
        <v>21</v>
      </c>
      <c r="B20">
        <f>SUBTOTAL(103,expenses[category])</f>
        <v>18</v>
      </c>
      <c r="D20">
        <f>SUBTOTAL(109,expenses[amount])</f>
        <v>3113</v>
      </c>
      <c r="E20">
        <f>SUBTOTAL(103,expenses[Major Expense])</f>
        <v>18</v>
      </c>
    </row>
  </sheetData>
  <conditionalFormatting sqref="D5">
    <cfRule type="cellIs" dxfId="2" priority="3" operator="greaterThan">
      <formula>100</formula>
    </cfRule>
  </conditionalFormatting>
  <conditionalFormatting sqref="D11">
    <cfRule type="cellIs" dxfId="1" priority="2" operator="greaterThan">
      <formula>100</formula>
    </cfRule>
  </conditionalFormatting>
  <conditionalFormatting sqref="D17">
    <cfRule type="cellIs" dxfId="0" priority="1" operator="greaterThan">
      <formula>100</formula>
    </cfRule>
  </conditionalFormatting>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CDABB-2E54-4127-9BFB-DCF9B5D525AA}">
  <dimension ref="A1:G13"/>
  <sheetViews>
    <sheetView workbookViewId="0">
      <selection activeCell="I8" sqref="I8"/>
    </sheetView>
  </sheetViews>
  <sheetFormatPr defaultRowHeight="14.4" x14ac:dyDescent="0.3"/>
  <cols>
    <col min="1" max="1" width="25.33203125" customWidth="1"/>
    <col min="4" max="4" width="9" customWidth="1"/>
    <col min="6" max="6" width="9.33203125" customWidth="1"/>
  </cols>
  <sheetData>
    <row r="1" spans="1:7" x14ac:dyDescent="0.3">
      <c r="A1" s="11"/>
    </row>
    <row r="6" spans="1:7" x14ac:dyDescent="0.3">
      <c r="B6" s="20" t="s">
        <v>43</v>
      </c>
      <c r="C6" s="20"/>
      <c r="D6" s="20"/>
      <c r="E6" s="20" t="s">
        <v>44</v>
      </c>
      <c r="F6" s="20"/>
      <c r="G6" s="20"/>
    </row>
    <row r="7" spans="1:7" x14ac:dyDescent="0.3">
      <c r="A7" s="12" t="s">
        <v>36</v>
      </c>
      <c r="B7" s="13" t="s">
        <v>37</v>
      </c>
      <c r="C7" s="14" t="s">
        <v>38</v>
      </c>
      <c r="D7" s="14" t="s">
        <v>39</v>
      </c>
      <c r="E7" s="14" t="s">
        <v>40</v>
      </c>
      <c r="F7" s="14" t="s">
        <v>41</v>
      </c>
      <c r="G7" s="14" t="s">
        <v>42</v>
      </c>
    </row>
    <row r="8" spans="1:7" x14ac:dyDescent="0.3">
      <c r="A8" s="15" t="s">
        <v>30</v>
      </c>
      <c r="B8" s="15">
        <v>100</v>
      </c>
      <c r="C8" s="16">
        <v>85</v>
      </c>
      <c r="D8" s="16">
        <v>87</v>
      </c>
      <c r="E8" s="16">
        <v>73</v>
      </c>
      <c r="F8" s="16">
        <v>68</v>
      </c>
      <c r="G8" s="16">
        <v>85</v>
      </c>
    </row>
    <row r="9" spans="1:7" x14ac:dyDescent="0.3">
      <c r="A9" s="17" t="s">
        <v>33</v>
      </c>
      <c r="B9" s="17">
        <v>42</v>
      </c>
      <c r="C9" s="18">
        <v>37</v>
      </c>
      <c r="D9" s="18">
        <v>38</v>
      </c>
      <c r="E9" s="18">
        <v>32</v>
      </c>
      <c r="F9" s="18">
        <v>18</v>
      </c>
      <c r="G9" s="18">
        <v>49</v>
      </c>
    </row>
    <row r="10" spans="1:7" x14ac:dyDescent="0.3">
      <c r="A10" s="15" t="s">
        <v>34</v>
      </c>
      <c r="B10" s="15">
        <v>12</v>
      </c>
      <c r="C10" s="16">
        <v>1</v>
      </c>
      <c r="D10" s="16">
        <v>4</v>
      </c>
      <c r="E10" s="16">
        <v>5</v>
      </c>
      <c r="F10" s="16">
        <v>8</v>
      </c>
      <c r="G10" s="16">
        <v>2</v>
      </c>
    </row>
    <row r="11" spans="1:7" x14ac:dyDescent="0.3">
      <c r="A11" s="17" t="s">
        <v>35</v>
      </c>
      <c r="B11" s="17">
        <v>17</v>
      </c>
      <c r="C11" s="18">
        <v>15</v>
      </c>
      <c r="D11" s="18">
        <v>7</v>
      </c>
      <c r="E11" s="18">
        <v>12</v>
      </c>
      <c r="F11" s="18">
        <v>10</v>
      </c>
      <c r="G11" s="18">
        <v>9</v>
      </c>
    </row>
    <row r="12" spans="1:7" x14ac:dyDescent="0.3">
      <c r="A12" s="15" t="s">
        <v>31</v>
      </c>
      <c r="B12" s="15">
        <f>B8-B9-B10-B11</f>
        <v>29</v>
      </c>
      <c r="C12" s="15">
        <f>C8-C9-C10-C11</f>
        <v>32</v>
      </c>
      <c r="D12" s="15">
        <f>D8-D9-D10-D11</f>
        <v>38</v>
      </c>
      <c r="E12" s="15">
        <f>E8-E9-E10-E11</f>
        <v>24</v>
      </c>
      <c r="F12" s="15">
        <f>F8-F9-F10-F11</f>
        <v>32</v>
      </c>
      <c r="G12" s="15">
        <f>G8-G9-G10-G11</f>
        <v>25</v>
      </c>
    </row>
    <row r="13" spans="1:7" x14ac:dyDescent="0.3">
      <c r="A13" s="18" t="s">
        <v>32</v>
      </c>
      <c r="B13" s="19">
        <f>B12/B8</f>
        <v>0.28999999999999998</v>
      </c>
      <c r="C13" s="19">
        <f>C12/C8</f>
        <v>0.37647058823529411</v>
      </c>
      <c r="D13" s="19">
        <f>D12/D8</f>
        <v>0.43678160919540232</v>
      </c>
      <c r="E13" s="19">
        <f>E12/E8</f>
        <v>0.32876712328767121</v>
      </c>
      <c r="F13" s="19">
        <f>F12/F8</f>
        <v>0.47058823529411764</v>
      </c>
      <c r="G13" s="19">
        <f>G12/G8</f>
        <v>0.29411764705882354</v>
      </c>
    </row>
  </sheetData>
  <mergeCells count="2">
    <mergeCell ref="B6:D6"/>
    <mergeCell ref="E6:G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BC408-866E-4910-A1E6-5B6E1026526D}">
  <dimension ref="A1:C5"/>
  <sheetViews>
    <sheetView tabSelected="1" workbookViewId="0">
      <selection sqref="A1:C5"/>
    </sheetView>
  </sheetViews>
  <sheetFormatPr defaultRowHeight="14.4" x14ac:dyDescent="0.3"/>
  <sheetData>
    <row r="1" spans="1:3" x14ac:dyDescent="0.3">
      <c r="A1" t="s">
        <v>45</v>
      </c>
      <c r="B1" t="s">
        <v>47</v>
      </c>
      <c r="C1" t="s">
        <v>46</v>
      </c>
    </row>
    <row r="2" spans="1:3" x14ac:dyDescent="0.3">
      <c r="A2" t="s">
        <v>48</v>
      </c>
      <c r="B2">
        <v>100000</v>
      </c>
      <c r="C2">
        <v>50000</v>
      </c>
    </row>
    <row r="3" spans="1:3" x14ac:dyDescent="0.3">
      <c r="A3" t="s">
        <v>49</v>
      </c>
      <c r="B3">
        <v>75000</v>
      </c>
      <c r="C3">
        <v>50000</v>
      </c>
    </row>
    <row r="4" spans="1:3" x14ac:dyDescent="0.3">
      <c r="A4" t="s">
        <v>50</v>
      </c>
      <c r="B4">
        <v>50000</v>
      </c>
      <c r="C4">
        <v>25000</v>
      </c>
    </row>
    <row r="5" spans="1:3" x14ac:dyDescent="0.3">
      <c r="A5" t="s">
        <v>51</v>
      </c>
      <c r="B5">
        <v>35000</v>
      </c>
      <c r="C5">
        <v>35000</v>
      </c>
    </row>
  </sheetData>
  <sheetProtection algorithmName="SHA-512" hashValue="IR57TlCEftl1PG023El+c6gysCYKjuYJHHS/ZE5R8Q63qwYODrG/S5vKQKk0wI9z7Vl0ZHVpY89LeIb+Vl9+fw==" saltValue="9TqplxHsVlxgpTbHmaenNg=="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tilak nayak</dc:creator>
  <cp:lastModifiedBy>tilak nayak</cp:lastModifiedBy>
  <dcterms:created xsi:type="dcterms:W3CDTF">2024-04-28T06:44:09Z</dcterms:created>
  <dcterms:modified xsi:type="dcterms:W3CDTF">2024-04-29T07:31:49Z</dcterms:modified>
</cp:coreProperties>
</file>