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/>
  </bookViews>
  <sheets>
    <sheet name="Test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1" i="2" l="1"/>
  <c r="N81" i="2"/>
  <c r="F81" i="2"/>
  <c r="V80" i="2"/>
  <c r="N80" i="2"/>
  <c r="F80" i="2"/>
  <c r="V79" i="2"/>
  <c r="N79" i="2"/>
  <c r="F79" i="2"/>
  <c r="V78" i="2"/>
  <c r="N78" i="2"/>
  <c r="F78" i="2"/>
  <c r="V77" i="2"/>
  <c r="N77" i="2"/>
  <c r="F77" i="2"/>
  <c r="V76" i="2"/>
  <c r="N76" i="2"/>
  <c r="F76" i="2"/>
  <c r="N61" i="2"/>
  <c r="F61" i="2"/>
  <c r="N60" i="2"/>
  <c r="F60" i="2"/>
  <c r="N59" i="2"/>
  <c r="F59" i="2"/>
  <c r="N58" i="2"/>
  <c r="F58" i="2"/>
  <c r="N57" i="2"/>
  <c r="F57" i="2"/>
  <c r="N56" i="2"/>
  <c r="F56" i="2"/>
  <c r="V40" i="2"/>
  <c r="V39" i="2"/>
  <c r="V38" i="2"/>
  <c r="V37" i="2"/>
  <c r="V36" i="2"/>
  <c r="N40" i="2"/>
  <c r="N39" i="2"/>
  <c r="N38" i="2"/>
  <c r="N37" i="2"/>
  <c r="N36" i="2"/>
  <c r="F40" i="2"/>
  <c r="F39" i="2"/>
  <c r="F38" i="2"/>
  <c r="F37" i="2"/>
  <c r="F36" i="2"/>
  <c r="N21" i="2"/>
  <c r="N20" i="2"/>
  <c r="N19" i="2"/>
  <c r="N18" i="2"/>
  <c r="N17" i="2"/>
  <c r="N16" i="2"/>
  <c r="V41" i="2"/>
  <c r="N41" i="2"/>
  <c r="F41" i="2"/>
  <c r="F21" i="2"/>
  <c r="F20" i="2"/>
  <c r="F19" i="2"/>
  <c r="F18" i="2"/>
  <c r="F17" i="2"/>
  <c r="F16" i="2"/>
</calcChain>
</file>

<file path=xl/sharedStrings.xml><?xml version="1.0" encoding="utf-8"?>
<sst xmlns="http://schemas.openxmlformats.org/spreadsheetml/2006/main" count="320" uniqueCount="34">
  <si>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</si>
  <si>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</si>
  <si>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</si>
  <si>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</si>
  <si>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</si>
  <si>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</si>
  <si>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</si>
  <si>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</si>
  <si>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</si>
  <si>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</si>
  <si>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</si>
  <si>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</si>
  <si>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</si>
  <si>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</si>
  <si>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</si>
  <si>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</si>
  <si>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</si>
  <si>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法防</t>
    <phoneticPr fontId="1" type="noConversion"/>
  </si>
  <si>
    <t>速度</t>
    <phoneticPr fontId="1" type="noConversion"/>
  </si>
  <si>
    <t>暴击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</si>
  <si>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</si>
  <si>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</si>
  <si>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</si>
  <si>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灯笼</t>
    <phoneticPr fontId="1" type="noConversion"/>
  </si>
  <si>
    <t>[
    {
        "title":"终焉-菲米丝","num":1,"id":13001,
        "skills":[11300100,11300113,11300123,11300133,11300143],"passive_skills":[],
        "attrs":[{"id":1,"value":2749},{"id":2,"value":40357},{"id":5,"value":534},{"id":6,"value":507},{"id":4,"value":1338},{"id":20,"value":500}]
    },
{
        "title":"终焉-菲米丝","num":6,"id":13001,
        "skills":[11300100],"passive_skills":[],
        "attrs":[{"id":1,"value":1749},{"id":2,"value":10357},{"id":5,"value":534},{"id":6,"value":507},{"id":4,"value":1338},{"id":20,"value":500}]
    },
    {
        "title":"拂晓之盾-艾璐德","num":7,"id":11004,
        "skills":[11100400],"passive_skills":[],
        "attrs":[{"id":1,"value":903},{"id":2,"value":10056},{"id":5,"value":756},{"id":6,"value":495},{"id":4,"value":1356},{"id":20,"value":500}]
    },
    {
        "title":"寒霜巫女-朵拉贝拉","num":8,"id":12005,
        "skills":[11200500],"passive_skills":[],
        "attrs":[{"id":1,"value":1687},{"id":2,"value":9803},{"id":5,"value":503},{"id":6,"value":526},{"id":4,"value":1296},{"id":20,"value":500}]
    },
    {
        "title":"背树男","num":9,"id":22001,
        "skills":[12200100],"passive_skills":[],
        "attrs":[{"id":1,"value":1687},{"id":2,"value":9803},{"id":5,"value":503},{"id":6,"value":526},{"id":4,"value":1296},{"id":20,"value":500}]
    },
    {
        "title":"灯笼","num":10,"id":34003,
        "skills":[13400300],"passive_skills":[],
        "attrs":[{"id":1,"value":1351},{"id":2,"value":6498},{"id":5,"value":530},{"id":6,"value":557},{"id":4,"value":1353},{"id":20,"value":500}]
    }
]</t>
    <phoneticPr fontId="1" type="noConversion"/>
  </si>
  <si>
    <t>菲米丝</t>
    <phoneticPr fontId="1" type="noConversion"/>
  </si>
  <si>
    <t>盾女</t>
    <phoneticPr fontId="1" type="noConversion"/>
  </si>
  <si>
    <t>树男</t>
    <phoneticPr fontId="1" type="noConversion"/>
  </si>
  <si>
    <t>BUFFadd</t>
    <phoneticPr fontId="1" type="noConversion"/>
  </si>
  <si>
    <t>女法</t>
    <phoneticPr fontId="1" type="noConversion"/>
  </si>
  <si>
    <t>技能被动降低属性的字段</t>
    <phoneticPr fontId="1" type="noConversion"/>
  </si>
  <si>
    <t>技能系数修改是加法?</t>
    <phoneticPr fontId="1" type="noConversion"/>
  </si>
  <si>
    <r>
      <t>新增condition类型</t>
    </r>
    <r>
      <rPr>
        <sz val="11"/>
        <color rgb="FFC00000"/>
        <rFont val="等线"/>
        <family val="3"/>
        <charset val="134"/>
        <scheme val="minor"/>
      </rPr>
      <t>209162</t>
    </r>
    <r>
      <rPr>
        <sz val="11"/>
        <color theme="1"/>
        <rFont val="等线"/>
        <family val="2"/>
        <scheme val="minor"/>
      </rPr>
      <t xml:space="preserve">  击杀触发治疗 (目前是触发一个新技能治疗)</t>
    </r>
    <phoneticPr fontId="1" type="noConversion"/>
  </si>
  <si>
    <t>施加控制BUFF 概率走公式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</si>
</sst>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81"/>
  <sheetViews>
    <sheetView tabSelected="1" topLeftCell="A43" workbookViewId="0">
      <selection activeCell="E35" sqref="E35"/>
    </sheetView>
  </sheetViews>
  <sheetFormatPr defaultRowHeight="14.25" x14ac:dyDescent="0.2"/>
  <cols>
    <col min="3" max="5" width="9.5" bestFit="1" customWidth="1"/>
    <col min="8" max="8" width="2.75" customWidth="1"/>
    <col min="11" max="13" width="9.5" bestFit="1" customWidth="1"/>
    <col min="16" max="16" width="2.625" customWidth="1"/>
    <col min="19" max="21" width="9.5" bestFit="1" customWidth="1"/>
    <col min="24" max="24" width="9" customWidth="1"/>
    <col min="32" max="32" width="9" customWidth="1"/>
  </cols>
  <sheetData>
    <row r="4" spans="1:14" hidden="1" x14ac:dyDescent="0.2"/>
    <row r="5" spans="1:14" hidden="1" x14ac:dyDescent="0.2"/>
    <row r="6" spans="1:14" hidden="1" x14ac:dyDescent="0.2"/>
    <row r="7" spans="1:14" hidden="1" x14ac:dyDescent="0.2"/>
    <row r="8" spans="1:14" hidden="1" x14ac:dyDescent="0.2"/>
    <row r="9" spans="1:14" hidden="1" x14ac:dyDescent="0.2"/>
    <row r="10" spans="1:14" x14ac:dyDescent="0.2">
      <c r="A10" t="s">
        <v>2</v>
      </c>
      <c r="B10" t="s">
        <v>0</v>
      </c>
      <c r="C10" t="s">
        <v>1</v>
      </c>
      <c r="I10" t="s">
        <v>2</v>
      </c>
      <c r="J10" t="s">
        <v>0</v>
      </c>
      <c r="K10" t="s">
        <v>20</v>
      </c>
    </row>
    <row r="11" spans="1:14" x14ac:dyDescent="0.2">
      <c r="A11" t="s">
        <v>3</v>
      </c>
      <c r="B11" t="s">
        <v>4</v>
      </c>
      <c r="C11">
        <v>1</v>
      </c>
      <c r="I11" t="s">
        <v>3</v>
      </c>
      <c r="J11" t="s">
        <v>4</v>
      </c>
      <c r="K11">
        <v>2</v>
      </c>
    </row>
    <row r="12" spans="1:14" x14ac:dyDescent="0.2">
      <c r="A12" t="s">
        <v>6</v>
      </c>
      <c r="B12" t="s">
        <v>5</v>
      </c>
      <c r="C12">
        <v>13001</v>
      </c>
      <c r="I12" t="s">
        <v>6</v>
      </c>
      <c r="J12" t="s">
        <v>5</v>
      </c>
      <c r="K12">
        <v>11004</v>
      </c>
    </row>
    <row r="13" spans="1:14" x14ac:dyDescent="0.2">
      <c r="A13" t="s">
        <v>7</v>
      </c>
      <c r="B13" t="s">
        <v>8</v>
      </c>
      <c r="C13">
        <v>11300100</v>
      </c>
      <c r="D13">
        <v>11300113</v>
      </c>
      <c r="E13">
        <v>11300123</v>
      </c>
      <c r="I13" t="s">
        <v>7</v>
      </c>
      <c r="J13" t="s">
        <v>8</v>
      </c>
      <c r="K13">
        <v>11100400</v>
      </c>
      <c r="L13">
        <v>11100413</v>
      </c>
      <c r="M13">
        <v>11100423</v>
      </c>
    </row>
    <row r="14" spans="1:14" x14ac:dyDescent="0.2">
      <c r="A14" t="s">
        <v>10</v>
      </c>
      <c r="B14" t="s">
        <v>9</v>
      </c>
      <c r="C14">
        <v>11300133</v>
      </c>
      <c r="D14">
        <v>11300143</v>
      </c>
      <c r="I14" t="s">
        <v>10</v>
      </c>
      <c r="J14" t="s">
        <v>9</v>
      </c>
      <c r="K14">
        <v>11100433</v>
      </c>
      <c r="L14">
        <v>11100443</v>
      </c>
    </row>
    <row r="15" spans="1:14" x14ac:dyDescent="0.2">
      <c r="A15" t="s">
        <v>12</v>
      </c>
      <c r="B15" t="s">
        <v>11</v>
      </c>
      <c r="I15" t="s">
        <v>12</v>
      </c>
      <c r="J15" t="s">
        <v>11</v>
      </c>
    </row>
    <row r="16" spans="1:14" x14ac:dyDescent="0.2">
      <c r="B16" t="s">
        <v>5</v>
      </c>
      <c r="C16">
        <v>1</v>
      </c>
      <c r="D16" t="s">
        <v>13</v>
      </c>
      <c r="E16" t="s">
        <v>14</v>
      </c>
      <c r="F16">
        <f>(675+10*144)*1.3</f>
        <v>2749.5</v>
      </c>
      <c r="J16" t="s">
        <v>5</v>
      </c>
      <c r="K16">
        <v>1</v>
      </c>
      <c r="L16" t="s">
        <v>13</v>
      </c>
      <c r="M16" t="s">
        <v>14</v>
      </c>
      <c r="N16">
        <f>(456+7*144)*1.3</f>
        <v>1903.2</v>
      </c>
    </row>
    <row r="17" spans="1:19" x14ac:dyDescent="0.2">
      <c r="B17" t="s">
        <v>5</v>
      </c>
      <c r="C17">
        <v>2</v>
      </c>
      <c r="D17" t="s">
        <v>15</v>
      </c>
      <c r="E17" t="s">
        <v>14</v>
      </c>
      <c r="F17">
        <f>(10164+145*144)*1.3</f>
        <v>40357.200000000004</v>
      </c>
      <c r="J17" t="s">
        <v>5</v>
      </c>
      <c r="K17">
        <v>2</v>
      </c>
      <c r="L17" t="s">
        <v>15</v>
      </c>
      <c r="M17" t="s">
        <v>14</v>
      </c>
      <c r="N17">
        <f>(11043+164*144)*1.3</f>
        <v>45056.700000000004</v>
      </c>
    </row>
    <row r="18" spans="1:19" x14ac:dyDescent="0.2">
      <c r="B18" t="s">
        <v>5</v>
      </c>
      <c r="C18">
        <v>5</v>
      </c>
      <c r="D18" t="s">
        <v>16</v>
      </c>
      <c r="E18" t="s">
        <v>14</v>
      </c>
      <c r="F18">
        <f>(123+2*144)*1.3</f>
        <v>534.30000000000007</v>
      </c>
      <c r="J18" t="s">
        <v>5</v>
      </c>
      <c r="K18">
        <v>5</v>
      </c>
      <c r="L18" t="s">
        <v>16</v>
      </c>
      <c r="M18" t="s">
        <v>14</v>
      </c>
      <c r="N18">
        <f>(150+3*144)*1.3</f>
        <v>756.6</v>
      </c>
    </row>
    <row r="19" spans="1:19" x14ac:dyDescent="0.2">
      <c r="B19" t="s">
        <v>5</v>
      </c>
      <c r="C19">
        <v>6</v>
      </c>
      <c r="D19" t="s">
        <v>17</v>
      </c>
      <c r="E19" t="s">
        <v>14</v>
      </c>
      <c r="F19">
        <f>(102+2*144)*1.3</f>
        <v>507</v>
      </c>
      <c r="J19" t="s">
        <v>5</v>
      </c>
      <c r="K19">
        <v>6</v>
      </c>
      <c r="L19" t="s">
        <v>17</v>
      </c>
      <c r="M19" t="s">
        <v>14</v>
      </c>
      <c r="N19">
        <f>(93+2*144)*1.3</f>
        <v>495.3</v>
      </c>
    </row>
    <row r="20" spans="1:19" x14ac:dyDescent="0.2">
      <c r="B20" t="s">
        <v>5</v>
      </c>
      <c r="C20">
        <v>4</v>
      </c>
      <c r="D20" t="s">
        <v>18</v>
      </c>
      <c r="E20" t="s">
        <v>14</v>
      </c>
      <c r="F20">
        <f>618+5*144</f>
        <v>1338</v>
      </c>
      <c r="J20" t="s">
        <v>5</v>
      </c>
      <c r="K20">
        <v>4</v>
      </c>
      <c r="L20" t="s">
        <v>18</v>
      </c>
      <c r="M20" t="s">
        <v>14</v>
      </c>
      <c r="N20">
        <f>636+5*144</f>
        <v>1356</v>
      </c>
    </row>
    <row r="21" spans="1:19" x14ac:dyDescent="0.2">
      <c r="B21" t="s">
        <v>5</v>
      </c>
      <c r="C21">
        <v>20</v>
      </c>
      <c r="D21" t="s">
        <v>19</v>
      </c>
      <c r="E21" t="s">
        <v>14</v>
      </c>
      <c r="F21">
        <f>500</f>
        <v>500</v>
      </c>
      <c r="J21" t="s">
        <v>5</v>
      </c>
      <c r="K21">
        <v>20</v>
      </c>
      <c r="L21" t="s">
        <v>19</v>
      </c>
      <c r="M21" t="s">
        <v>14</v>
      </c>
      <c r="N21">
        <f>500</f>
        <v>500</v>
      </c>
    </row>
    <row r="23" spans="1:19" hidden="1" x14ac:dyDescent="0.2"/>
    <row r="24" spans="1:19" hidden="1" x14ac:dyDescent="0.2"/>
    <row r="25" spans="1:19" hidden="1" x14ac:dyDescent="0.2"/>
    <row r="26" spans="1:19" hidden="1" x14ac:dyDescent="0.2"/>
    <row r="27" spans="1:19" hidden="1" x14ac:dyDescent="0.2"/>
    <row r="28" spans="1:19" hidden="1" x14ac:dyDescent="0.2"/>
    <row r="30" spans="1:19" x14ac:dyDescent="0.2">
      <c r="A30" t="s">
        <v>2</v>
      </c>
      <c r="B30" t="s">
        <v>0</v>
      </c>
      <c r="C30" t="s">
        <v>21</v>
      </c>
      <c r="I30" t="s">
        <v>2</v>
      </c>
      <c r="J30" t="s">
        <v>0</v>
      </c>
      <c r="K30" t="s">
        <v>22</v>
      </c>
      <c r="Q30" t="s">
        <v>2</v>
      </c>
      <c r="R30" t="s">
        <v>0</v>
      </c>
      <c r="S30" t="s">
        <v>23</v>
      </c>
    </row>
    <row r="31" spans="1:19" x14ac:dyDescent="0.2">
      <c r="A31" t="s">
        <v>3</v>
      </c>
      <c r="B31" t="s">
        <v>4</v>
      </c>
      <c r="C31">
        <v>3</v>
      </c>
      <c r="I31" t="s">
        <v>3</v>
      </c>
      <c r="J31" t="s">
        <v>4</v>
      </c>
      <c r="K31">
        <v>4</v>
      </c>
      <c r="Q31" t="s">
        <v>3</v>
      </c>
      <c r="R31" t="s">
        <v>4</v>
      </c>
      <c r="S31">
        <v>5</v>
      </c>
    </row>
    <row r="32" spans="1:19" x14ac:dyDescent="0.2">
      <c r="A32" t="s">
        <v>6</v>
      </c>
      <c r="B32" t="s">
        <v>5</v>
      </c>
      <c r="C32">
        <v>12005</v>
      </c>
      <c r="I32" t="s">
        <v>6</v>
      </c>
      <c r="J32" t="s">
        <v>5</v>
      </c>
      <c r="K32">
        <v>22001</v>
      </c>
      <c r="Q32" t="s">
        <v>6</v>
      </c>
      <c r="R32" t="s">
        <v>5</v>
      </c>
      <c r="S32">
        <v>34003</v>
      </c>
    </row>
    <row r="33" spans="1:22" x14ac:dyDescent="0.2">
      <c r="A33" t="s">
        <v>7</v>
      </c>
      <c r="B33" t="s">
        <v>8</v>
      </c>
      <c r="C33">
        <v>11200500</v>
      </c>
      <c r="D33">
        <v>11200513</v>
      </c>
      <c r="E33">
        <v>11200523</v>
      </c>
      <c r="I33" t="s">
        <v>7</v>
      </c>
      <c r="J33" t="s">
        <v>8</v>
      </c>
      <c r="K33">
        <v>12200100</v>
      </c>
      <c r="L33">
        <v>12200113</v>
      </c>
      <c r="M33">
        <v>12200123</v>
      </c>
      <c r="Q33" t="s">
        <v>7</v>
      </c>
      <c r="R33" t="s">
        <v>8</v>
      </c>
      <c r="S33">
        <v>13400300</v>
      </c>
      <c r="T33">
        <v>13400313</v>
      </c>
      <c r="U33">
        <v>13400323</v>
      </c>
    </row>
    <row r="34" spans="1:22" x14ac:dyDescent="0.2">
      <c r="A34" t="s">
        <v>10</v>
      </c>
      <c r="B34" t="s">
        <v>9</v>
      </c>
      <c r="C34">
        <v>11200533</v>
      </c>
      <c r="D34">
        <v>11200543</v>
      </c>
      <c r="I34" t="s">
        <v>10</v>
      </c>
      <c r="J34" t="s">
        <v>9</v>
      </c>
      <c r="K34">
        <v>12200133</v>
      </c>
      <c r="L34">
        <v>12200143</v>
      </c>
      <c r="Q34" t="s">
        <v>10</v>
      </c>
      <c r="R34" t="s">
        <v>9</v>
      </c>
      <c r="S34">
        <v>13400333</v>
      </c>
      <c r="T34">
        <v>13400343</v>
      </c>
    </row>
    <row r="35" spans="1:22" x14ac:dyDescent="0.2">
      <c r="A35" t="s">
        <v>12</v>
      </c>
      <c r="B35" t="s">
        <v>11</v>
      </c>
      <c r="I35" t="s">
        <v>12</v>
      </c>
      <c r="J35" t="s">
        <v>11</v>
      </c>
      <c r="Q35" t="s">
        <v>12</v>
      </c>
      <c r="R35" t="s">
        <v>11</v>
      </c>
    </row>
    <row r="36" spans="1:22" x14ac:dyDescent="0.2">
      <c r="B36" t="s">
        <v>5</v>
      </c>
      <c r="C36">
        <v>1</v>
      </c>
      <c r="D36" t="s">
        <v>13</v>
      </c>
      <c r="E36" t="s">
        <v>14</v>
      </c>
      <c r="F36">
        <f>(627+10*144)*1.3</f>
        <v>2687.1</v>
      </c>
      <c r="J36" t="s">
        <v>5</v>
      </c>
      <c r="K36">
        <v>1</v>
      </c>
      <c r="L36" t="s">
        <v>13</v>
      </c>
      <c r="M36" t="s">
        <v>14</v>
      </c>
      <c r="N36">
        <f>(627+10*144)*1.3</f>
        <v>2687.1</v>
      </c>
      <c r="R36" t="s">
        <v>5</v>
      </c>
      <c r="S36">
        <v>1</v>
      </c>
      <c r="T36" t="s">
        <v>13</v>
      </c>
      <c r="U36" t="s">
        <v>14</v>
      </c>
      <c r="V36">
        <f>(369+10*144)*1.3</f>
        <v>2351.7000000000003</v>
      </c>
    </row>
    <row r="37" spans="1:22" x14ac:dyDescent="0.2">
      <c r="B37" t="s">
        <v>5</v>
      </c>
      <c r="C37">
        <v>2</v>
      </c>
      <c r="D37" t="s">
        <v>15</v>
      </c>
      <c r="E37" t="s">
        <v>14</v>
      </c>
      <c r="F37">
        <f>(9738+145*144)*1.3</f>
        <v>39803.4</v>
      </c>
      <c r="J37" t="s">
        <v>5</v>
      </c>
      <c r="K37">
        <v>2</v>
      </c>
      <c r="L37" t="s">
        <v>15</v>
      </c>
      <c r="M37" t="s">
        <v>14</v>
      </c>
      <c r="N37">
        <f>(9738+145*144)*1.3</f>
        <v>39803.4</v>
      </c>
      <c r="R37" t="s">
        <v>5</v>
      </c>
      <c r="S37">
        <v>2</v>
      </c>
      <c r="T37" t="s">
        <v>15</v>
      </c>
      <c r="U37" t="s">
        <v>14</v>
      </c>
      <c r="V37">
        <f>(11811+145*144)*1.3</f>
        <v>42498.3</v>
      </c>
    </row>
    <row r="38" spans="1:22" x14ac:dyDescent="0.2">
      <c r="B38" t="s">
        <v>5</v>
      </c>
      <c r="C38">
        <v>5</v>
      </c>
      <c r="D38" t="s">
        <v>16</v>
      </c>
      <c r="E38" t="s">
        <v>14</v>
      </c>
      <c r="F38">
        <f>(99+2*144)*1.3</f>
        <v>503.1</v>
      </c>
      <c r="J38" t="s">
        <v>5</v>
      </c>
      <c r="K38">
        <v>5</v>
      </c>
      <c r="L38" t="s">
        <v>16</v>
      </c>
      <c r="M38" t="s">
        <v>14</v>
      </c>
      <c r="N38">
        <f>(99+2*144)*1.3</f>
        <v>503.1</v>
      </c>
      <c r="R38" t="s">
        <v>5</v>
      </c>
      <c r="S38">
        <v>5</v>
      </c>
      <c r="T38" t="s">
        <v>16</v>
      </c>
      <c r="U38" t="s">
        <v>14</v>
      </c>
      <c r="V38">
        <f>(120+2*144)*1.3</f>
        <v>530.4</v>
      </c>
    </row>
    <row r="39" spans="1:22" x14ac:dyDescent="0.2">
      <c r="B39" t="s">
        <v>5</v>
      </c>
      <c r="C39">
        <v>6</v>
      </c>
      <c r="D39" t="s">
        <v>17</v>
      </c>
      <c r="E39" t="s">
        <v>14</v>
      </c>
      <c r="F39">
        <f>(117+2*144)*1.3</f>
        <v>526.5</v>
      </c>
      <c r="J39" t="s">
        <v>5</v>
      </c>
      <c r="K39">
        <v>6</v>
      </c>
      <c r="L39" t="s">
        <v>17</v>
      </c>
      <c r="M39" t="s">
        <v>14</v>
      </c>
      <c r="N39">
        <f>(117+2*144)*1.3</f>
        <v>526.5</v>
      </c>
      <c r="R39" t="s">
        <v>5</v>
      </c>
      <c r="S39">
        <v>6</v>
      </c>
      <c r="T39" t="s">
        <v>17</v>
      </c>
      <c r="U39" t="s">
        <v>14</v>
      </c>
      <c r="V39">
        <f>(141+2*144)*1.3</f>
        <v>557.70000000000005</v>
      </c>
    </row>
    <row r="40" spans="1:22" x14ac:dyDescent="0.2">
      <c r="B40" t="s">
        <v>5</v>
      </c>
      <c r="C40">
        <v>4</v>
      </c>
      <c r="D40" t="s">
        <v>18</v>
      </c>
      <c r="E40" t="s">
        <v>14</v>
      </c>
      <c r="F40">
        <f>576+5*144</f>
        <v>1296</v>
      </c>
      <c r="J40" t="s">
        <v>5</v>
      </c>
      <c r="K40">
        <v>4</v>
      </c>
      <c r="L40" t="s">
        <v>18</v>
      </c>
      <c r="M40" t="s">
        <v>14</v>
      </c>
      <c r="N40">
        <f>576+5*144</f>
        <v>1296</v>
      </c>
      <c r="R40" t="s">
        <v>5</v>
      </c>
      <c r="S40">
        <v>4</v>
      </c>
      <c r="T40" t="s">
        <v>18</v>
      </c>
      <c r="U40" t="s">
        <v>14</v>
      </c>
      <c r="V40">
        <f>633+5*144</f>
        <v>1353</v>
      </c>
    </row>
    <row r="41" spans="1:22" x14ac:dyDescent="0.2">
      <c r="B41" t="s">
        <v>5</v>
      </c>
      <c r="C41">
        <v>20</v>
      </c>
      <c r="D41" t="s">
        <v>19</v>
      </c>
      <c r="E41" t="s">
        <v>14</v>
      </c>
      <c r="F41">
        <f>500</f>
        <v>500</v>
      </c>
      <c r="J41" t="s">
        <v>5</v>
      </c>
      <c r="K41">
        <v>20</v>
      </c>
      <c r="L41" t="s">
        <v>19</v>
      </c>
      <c r="M41" t="s">
        <v>14</v>
      </c>
      <c r="N41">
        <f>500</f>
        <v>500</v>
      </c>
      <c r="R41" t="s">
        <v>5</v>
      </c>
      <c r="S41">
        <v>20</v>
      </c>
      <c r="T41" t="s">
        <v>19</v>
      </c>
      <c r="U41" t="s">
        <v>14</v>
      </c>
      <c r="V41">
        <f>500</f>
        <v>500</v>
      </c>
    </row>
    <row r="50" spans="1:14" x14ac:dyDescent="0.2">
      <c r="A50" t="s">
        <v>2</v>
      </c>
      <c r="B50" t="s">
        <v>0</v>
      </c>
      <c r="C50" t="s">
        <v>1</v>
      </c>
      <c r="I50" t="s">
        <v>2</v>
      </c>
      <c r="J50" t="s">
        <v>0</v>
      </c>
      <c r="K50" t="s">
        <v>20</v>
      </c>
    </row>
    <row r="51" spans="1:14" x14ac:dyDescent="0.2">
      <c r="A51" t="s">
        <v>3</v>
      </c>
      <c r="B51" t="s">
        <v>4</v>
      </c>
      <c r="C51">
        <v>6</v>
      </c>
      <c r="I51" t="s">
        <v>3</v>
      </c>
      <c r="J51" t="s">
        <v>4</v>
      </c>
      <c r="K51">
        <v>7</v>
      </c>
    </row>
    <row r="52" spans="1:14" x14ac:dyDescent="0.2">
      <c r="A52" t="s">
        <v>6</v>
      </c>
      <c r="B52" t="s">
        <v>5</v>
      </c>
      <c r="C52">
        <v>13001</v>
      </c>
      <c r="I52" t="s">
        <v>6</v>
      </c>
      <c r="J52" t="s">
        <v>5</v>
      </c>
      <c r="K52">
        <v>11004</v>
      </c>
    </row>
    <row r="53" spans="1:14" x14ac:dyDescent="0.2">
      <c r="A53" t="s">
        <v>7</v>
      </c>
      <c r="B53" t="s">
        <v>8</v>
      </c>
      <c r="C53">
        <v>11300100</v>
      </c>
      <c r="D53">
        <v>11300113</v>
      </c>
      <c r="E53">
        <v>11300123</v>
      </c>
      <c r="I53" t="s">
        <v>7</v>
      </c>
      <c r="J53" t="s">
        <v>8</v>
      </c>
      <c r="K53">
        <v>11100400</v>
      </c>
      <c r="L53">
        <v>11100413</v>
      </c>
      <c r="M53">
        <v>11100423</v>
      </c>
    </row>
    <row r="54" spans="1:14" x14ac:dyDescent="0.2">
      <c r="A54" t="s">
        <v>10</v>
      </c>
      <c r="B54" t="s">
        <v>9</v>
      </c>
      <c r="C54">
        <v>11300133</v>
      </c>
      <c r="D54">
        <v>11300143</v>
      </c>
      <c r="I54" t="s">
        <v>10</v>
      </c>
      <c r="J54" t="s">
        <v>9</v>
      </c>
      <c r="K54">
        <v>11100433</v>
      </c>
      <c r="L54">
        <v>11100443</v>
      </c>
    </row>
    <row r="55" spans="1:14" x14ac:dyDescent="0.2">
      <c r="A55" t="s">
        <v>12</v>
      </c>
      <c r="B55" t="s">
        <v>11</v>
      </c>
      <c r="I55" t="s">
        <v>12</v>
      </c>
      <c r="J55" t="s">
        <v>11</v>
      </c>
    </row>
    <row r="56" spans="1:14" x14ac:dyDescent="0.2">
      <c r="B56" t="s">
        <v>5</v>
      </c>
      <c r="C56">
        <v>1</v>
      </c>
      <c r="D56" t="s">
        <v>13</v>
      </c>
      <c r="E56" t="s">
        <v>14</v>
      </c>
      <c r="F56">
        <f>(675+10*144)*1.3</f>
        <v>2749.5</v>
      </c>
      <c r="J56" t="s">
        <v>5</v>
      </c>
      <c r="K56">
        <v>1</v>
      </c>
      <c r="L56" t="s">
        <v>13</v>
      </c>
      <c r="M56" t="s">
        <v>14</v>
      </c>
      <c r="N56">
        <f>(456+7*144)*1.3</f>
        <v>1903.2</v>
      </c>
    </row>
    <row r="57" spans="1:14" x14ac:dyDescent="0.2">
      <c r="B57" t="s">
        <v>5</v>
      </c>
      <c r="C57">
        <v>2</v>
      </c>
      <c r="D57" t="s">
        <v>15</v>
      </c>
      <c r="E57" t="s">
        <v>14</v>
      </c>
      <c r="F57">
        <f>(10164+145*144)*1.3</f>
        <v>40357.200000000004</v>
      </c>
      <c r="J57" t="s">
        <v>5</v>
      </c>
      <c r="K57">
        <v>2</v>
      </c>
      <c r="L57" t="s">
        <v>15</v>
      </c>
      <c r="M57" t="s">
        <v>14</v>
      </c>
      <c r="N57">
        <f>(11043+164*144)*1.3</f>
        <v>45056.700000000004</v>
      </c>
    </row>
    <row r="58" spans="1:14" x14ac:dyDescent="0.2">
      <c r="B58" t="s">
        <v>5</v>
      </c>
      <c r="C58">
        <v>5</v>
      </c>
      <c r="D58" t="s">
        <v>16</v>
      </c>
      <c r="E58" t="s">
        <v>14</v>
      </c>
      <c r="F58">
        <f>(123+2*144)*1.3</f>
        <v>534.30000000000007</v>
      </c>
      <c r="J58" t="s">
        <v>5</v>
      </c>
      <c r="K58">
        <v>5</v>
      </c>
      <c r="L58" t="s">
        <v>16</v>
      </c>
      <c r="M58" t="s">
        <v>14</v>
      </c>
      <c r="N58">
        <f>(150+3*144)*1.3</f>
        <v>756.6</v>
      </c>
    </row>
    <row r="59" spans="1:14" x14ac:dyDescent="0.2">
      <c r="B59" t="s">
        <v>5</v>
      </c>
      <c r="C59">
        <v>6</v>
      </c>
      <c r="D59" t="s">
        <v>17</v>
      </c>
      <c r="E59" t="s">
        <v>14</v>
      </c>
      <c r="F59">
        <f>(102+2*144)*1.3</f>
        <v>507</v>
      </c>
      <c r="J59" t="s">
        <v>5</v>
      </c>
      <c r="K59">
        <v>6</v>
      </c>
      <c r="L59" t="s">
        <v>17</v>
      </c>
      <c r="M59" t="s">
        <v>14</v>
      </c>
      <c r="N59">
        <f>(93+2*144)*1.3</f>
        <v>495.3</v>
      </c>
    </row>
    <row r="60" spans="1:14" x14ac:dyDescent="0.2">
      <c r="B60" t="s">
        <v>5</v>
      </c>
      <c r="C60">
        <v>4</v>
      </c>
      <c r="D60" t="s">
        <v>18</v>
      </c>
      <c r="E60" t="s">
        <v>14</v>
      </c>
      <c r="F60">
        <f>618+5*144</f>
        <v>1338</v>
      </c>
      <c r="J60" t="s">
        <v>5</v>
      </c>
      <c r="K60">
        <v>4</v>
      </c>
      <c r="L60" t="s">
        <v>18</v>
      </c>
      <c r="M60" t="s">
        <v>14</v>
      </c>
      <c r="N60">
        <f>636+5*144</f>
        <v>1356</v>
      </c>
    </row>
    <row r="61" spans="1:14" x14ac:dyDescent="0.2">
      <c r="B61" t="s">
        <v>5</v>
      </c>
      <c r="C61">
        <v>20</v>
      </c>
      <c r="D61" t="s">
        <v>19</v>
      </c>
      <c r="E61" t="s">
        <v>14</v>
      </c>
      <c r="F61">
        <f>500</f>
        <v>500</v>
      </c>
      <c r="J61" t="s">
        <v>5</v>
      </c>
      <c r="K61">
        <v>20</v>
      </c>
      <c r="L61" t="s">
        <v>19</v>
      </c>
      <c r="M61" t="s">
        <v>14</v>
      </c>
      <c r="N61">
        <f>500</f>
        <v>500</v>
      </c>
    </row>
    <row r="63" spans="1:14" hidden="1" x14ac:dyDescent="0.2"/>
    <row r="64" spans="1:14" hidden="1" x14ac:dyDescent="0.2"/>
    <row r="65" spans="1:22" hidden="1" x14ac:dyDescent="0.2"/>
    <row r="66" spans="1:22" hidden="1" x14ac:dyDescent="0.2"/>
    <row r="67" spans="1:22" hidden="1" x14ac:dyDescent="0.2"/>
    <row r="68" spans="1:22" hidden="1" x14ac:dyDescent="0.2"/>
    <row r="70" spans="1:22" x14ac:dyDescent="0.2">
      <c r="A70" t="s">
        <v>2</v>
      </c>
      <c r="B70" t="s">
        <v>0</v>
      </c>
      <c r="C70" t="s">
        <v>21</v>
      </c>
      <c r="I70" t="s">
        <v>2</v>
      </c>
      <c r="J70" t="s">
        <v>0</v>
      </c>
      <c r="K70" t="s">
        <v>22</v>
      </c>
      <c r="Q70" t="s">
        <v>2</v>
      </c>
      <c r="R70" t="s">
        <v>0</v>
      </c>
      <c r="S70" t="s">
        <v>23</v>
      </c>
    </row>
    <row r="71" spans="1:22" x14ac:dyDescent="0.2">
      <c r="A71" t="s">
        <v>3</v>
      </c>
      <c r="B71" t="s">
        <v>4</v>
      </c>
      <c r="C71">
        <v>8</v>
      </c>
      <c r="I71" t="s">
        <v>3</v>
      </c>
      <c r="J71" t="s">
        <v>4</v>
      </c>
      <c r="K71">
        <v>9</v>
      </c>
      <c r="Q71" t="s">
        <v>3</v>
      </c>
      <c r="R71" t="s">
        <v>4</v>
      </c>
      <c r="S71">
        <v>10</v>
      </c>
    </row>
    <row r="72" spans="1:22" x14ac:dyDescent="0.2">
      <c r="A72" t="s">
        <v>6</v>
      </c>
      <c r="B72" t="s">
        <v>5</v>
      </c>
      <c r="C72">
        <v>12005</v>
      </c>
      <c r="I72" t="s">
        <v>6</v>
      </c>
      <c r="J72" t="s">
        <v>5</v>
      </c>
      <c r="K72">
        <v>22001</v>
      </c>
      <c r="Q72" t="s">
        <v>6</v>
      </c>
      <c r="R72" t="s">
        <v>5</v>
      </c>
      <c r="S72">
        <v>34003</v>
      </c>
    </row>
    <row r="73" spans="1:22" x14ac:dyDescent="0.2">
      <c r="A73" t="s">
        <v>7</v>
      </c>
      <c r="B73" t="s">
        <v>8</v>
      </c>
      <c r="C73">
        <v>11200500</v>
      </c>
      <c r="D73">
        <v>11200513</v>
      </c>
      <c r="E73">
        <v>11200523</v>
      </c>
      <c r="I73" t="s">
        <v>7</v>
      </c>
      <c r="J73" t="s">
        <v>8</v>
      </c>
      <c r="K73">
        <v>12200100</v>
      </c>
      <c r="L73">
        <v>12200113</v>
      </c>
      <c r="M73">
        <v>12200123</v>
      </c>
      <c r="Q73" t="s">
        <v>7</v>
      </c>
      <c r="R73" t="s">
        <v>8</v>
      </c>
      <c r="S73">
        <v>13400300</v>
      </c>
      <c r="T73">
        <v>13400313</v>
      </c>
      <c r="U73">
        <v>13400323</v>
      </c>
    </row>
    <row r="74" spans="1:22" x14ac:dyDescent="0.2">
      <c r="A74" t="s">
        <v>10</v>
      </c>
      <c r="B74" t="s">
        <v>9</v>
      </c>
      <c r="C74">
        <v>11200533</v>
      </c>
      <c r="D74">
        <v>11200543</v>
      </c>
      <c r="I74" t="s">
        <v>10</v>
      </c>
      <c r="J74" t="s">
        <v>9</v>
      </c>
      <c r="K74">
        <v>12200133</v>
      </c>
      <c r="L74">
        <v>12200143</v>
      </c>
      <c r="Q74" t="s">
        <v>10</v>
      </c>
      <c r="R74" t="s">
        <v>9</v>
      </c>
      <c r="S74">
        <v>13400333</v>
      </c>
      <c r="T74">
        <v>13400343</v>
      </c>
    </row>
    <row r="75" spans="1:22" x14ac:dyDescent="0.2">
      <c r="A75" t="s">
        <v>12</v>
      </c>
      <c r="B75" t="s">
        <v>11</v>
      </c>
      <c r="I75" t="s">
        <v>12</v>
      </c>
      <c r="J75" t="s">
        <v>11</v>
      </c>
      <c r="Q75" t="s">
        <v>12</v>
      </c>
      <c r="R75" t="s">
        <v>11</v>
      </c>
    </row>
    <row r="76" spans="1:22" x14ac:dyDescent="0.2">
      <c r="B76" t="s">
        <v>5</v>
      </c>
      <c r="C76">
        <v>1</v>
      </c>
      <c r="D76" t="s">
        <v>13</v>
      </c>
      <c r="E76" t="s">
        <v>14</v>
      </c>
      <c r="F76">
        <f>(627+10*144)*1.3</f>
        <v>2687.1</v>
      </c>
      <c r="J76" t="s">
        <v>5</v>
      </c>
      <c r="K76">
        <v>1</v>
      </c>
      <c r="L76" t="s">
        <v>13</v>
      </c>
      <c r="M76" t="s">
        <v>14</v>
      </c>
      <c r="N76">
        <f>(627+10*144)*1.3</f>
        <v>2687.1</v>
      </c>
      <c r="R76" t="s">
        <v>5</v>
      </c>
      <c r="S76">
        <v>1</v>
      </c>
      <c r="T76" t="s">
        <v>13</v>
      </c>
      <c r="U76" t="s">
        <v>14</v>
      </c>
      <c r="V76">
        <f>(369+10*144)*1.3</f>
        <v>2351.7000000000003</v>
      </c>
    </row>
    <row r="77" spans="1:22" x14ac:dyDescent="0.2">
      <c r="B77" t="s">
        <v>5</v>
      </c>
      <c r="C77">
        <v>2</v>
      </c>
      <c r="D77" t="s">
        <v>15</v>
      </c>
      <c r="E77" t="s">
        <v>14</v>
      </c>
      <c r="F77">
        <f>(9738+145*144)*1.3</f>
        <v>39803.4</v>
      </c>
      <c r="J77" t="s">
        <v>5</v>
      </c>
      <c r="K77">
        <v>2</v>
      </c>
      <c r="L77" t="s">
        <v>15</v>
      </c>
      <c r="M77" t="s">
        <v>14</v>
      </c>
      <c r="N77">
        <f>(9738+145*144)*1.3</f>
        <v>39803.4</v>
      </c>
      <c r="R77" t="s">
        <v>5</v>
      </c>
      <c r="S77">
        <v>2</v>
      </c>
      <c r="T77" t="s">
        <v>15</v>
      </c>
      <c r="U77" t="s">
        <v>14</v>
      </c>
      <c r="V77">
        <f>(11811+145*144)*1.3</f>
        <v>42498.3</v>
      </c>
    </row>
    <row r="78" spans="1:22" x14ac:dyDescent="0.2">
      <c r="B78" t="s">
        <v>5</v>
      </c>
      <c r="C78">
        <v>5</v>
      </c>
      <c r="D78" t="s">
        <v>16</v>
      </c>
      <c r="E78" t="s">
        <v>14</v>
      </c>
      <c r="F78">
        <f>(99+2*144)*1.3</f>
        <v>503.1</v>
      </c>
      <c r="J78" t="s">
        <v>5</v>
      </c>
      <c r="K78">
        <v>5</v>
      </c>
      <c r="L78" t="s">
        <v>16</v>
      </c>
      <c r="M78" t="s">
        <v>14</v>
      </c>
      <c r="N78">
        <f>(99+2*144)*1.3</f>
        <v>503.1</v>
      </c>
      <c r="R78" t="s">
        <v>5</v>
      </c>
      <c r="S78">
        <v>5</v>
      </c>
      <c r="T78" t="s">
        <v>16</v>
      </c>
      <c r="U78" t="s">
        <v>14</v>
      </c>
      <c r="V78">
        <f>(120+2*144)*1.3</f>
        <v>530.4</v>
      </c>
    </row>
    <row r="79" spans="1:22" x14ac:dyDescent="0.2">
      <c r="B79" t="s">
        <v>5</v>
      </c>
      <c r="C79">
        <v>6</v>
      </c>
      <c r="D79" t="s">
        <v>17</v>
      </c>
      <c r="E79" t="s">
        <v>14</v>
      </c>
      <c r="F79">
        <f>(117+2*144)*1.3</f>
        <v>526.5</v>
      </c>
      <c r="J79" t="s">
        <v>5</v>
      </c>
      <c r="K79">
        <v>6</v>
      </c>
      <c r="L79" t="s">
        <v>17</v>
      </c>
      <c r="M79" t="s">
        <v>14</v>
      </c>
      <c r="N79">
        <f>(117+2*144)*1.3</f>
        <v>526.5</v>
      </c>
      <c r="R79" t="s">
        <v>5</v>
      </c>
      <c r="S79">
        <v>6</v>
      </c>
      <c r="T79" t="s">
        <v>17</v>
      </c>
      <c r="U79" t="s">
        <v>14</v>
      </c>
      <c r="V79">
        <f>(141+2*144)*1.3</f>
        <v>557.70000000000005</v>
      </c>
    </row>
    <row r="80" spans="1:22" x14ac:dyDescent="0.2">
      <c r="B80" t="s">
        <v>5</v>
      </c>
      <c r="C80">
        <v>4</v>
      </c>
      <c r="D80" t="s">
        <v>18</v>
      </c>
      <c r="E80" t="s">
        <v>14</v>
      </c>
      <c r="F80">
        <f>576+5*144</f>
        <v>1296</v>
      </c>
      <c r="J80" t="s">
        <v>5</v>
      </c>
      <c r="K80">
        <v>4</v>
      </c>
      <c r="L80" t="s">
        <v>18</v>
      </c>
      <c r="M80" t="s">
        <v>14</v>
      </c>
      <c r="N80">
        <f>576+5*144</f>
        <v>1296</v>
      </c>
      <c r="R80" t="s">
        <v>5</v>
      </c>
      <c r="S80">
        <v>4</v>
      </c>
      <c r="T80" t="s">
        <v>18</v>
      </c>
      <c r="U80" t="s">
        <v>14</v>
      </c>
      <c r="V80">
        <f>633+5*144</f>
        <v>1353</v>
      </c>
    </row>
    <row r="81" spans="2:22" x14ac:dyDescent="0.2">
      <c r="B81" t="s">
        <v>5</v>
      </c>
      <c r="C81">
        <v>20</v>
      </c>
      <c r="D81" t="s">
        <v>19</v>
      </c>
      <c r="E81" t="s">
        <v>14</v>
      </c>
      <c r="F81">
        <f>500</f>
        <v>500</v>
      </c>
      <c r="J81" t="s">
        <v>5</v>
      </c>
      <c r="K81">
        <v>20</v>
      </c>
      <c r="L81" t="s">
        <v>19</v>
      </c>
      <c r="M81" t="s">
        <v>14</v>
      </c>
      <c r="N81">
        <f>500</f>
        <v>500</v>
      </c>
      <c r="R81" t="s">
        <v>5</v>
      </c>
      <c r="S81">
        <v>20</v>
      </c>
      <c r="T81" t="s">
        <v>19</v>
      </c>
      <c r="U81" t="s">
        <v>14</v>
      </c>
      <c r="V81">
        <f>500</f>
        <v>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opLeftCell="A5" workbookViewId="0">
      <selection activeCell="A18" sqref="A18"/>
    </sheetView>
  </sheetViews>
  <sheetFormatPr defaultRowHeight="14.25" x14ac:dyDescent="0.2"/>
  <cols>
    <col min="1" max="1" width="105.875" customWidth="1"/>
  </cols>
  <sheetData>
    <row r="1" spans="1:1" ht="409.5" x14ac:dyDescent="0.2">
      <c r="A1" s="1" t="s">
        <v>24</v>
      </c>
    </row>
    <row r="8" spans="1:1" x14ac:dyDescent="0.2">
      <c r="A8" t="s">
        <v>25</v>
      </c>
    </row>
    <row r="9" spans="1:1" x14ac:dyDescent="0.2">
      <c r="A9" t="s">
        <v>32</v>
      </c>
    </row>
    <row r="10" spans="1:1" x14ac:dyDescent="0.2">
      <c r="A10" t="s">
        <v>31</v>
      </c>
    </row>
    <row r="13" spans="1:1" x14ac:dyDescent="0.2">
      <c r="A13" t="s">
        <v>26</v>
      </c>
    </row>
    <row r="14" spans="1:1" x14ac:dyDescent="0.2">
      <c r="A14" t="s">
        <v>33</v>
      </c>
    </row>
    <row r="17" spans="1:1" x14ac:dyDescent="0.2">
      <c r="A17" t="s">
        <v>29</v>
      </c>
    </row>
    <row r="18" spans="1:1" x14ac:dyDescent="0.2">
      <c r="A18" t="s">
        <v>30</v>
      </c>
    </row>
    <row r="21" spans="1:1" x14ac:dyDescent="0.2">
      <c r="A21" t="s">
        <v>27</v>
      </c>
    </row>
    <row r="22" spans="1:1" x14ac:dyDescent="0.2">
      <c r="A22" t="s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2020-08-26T12:56:01Z</dcterms:modified>
</cp:coreProperties>
</file>