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git\mips\riscv-n-trace\refcode\c\examples\all\"/>
    </mc:Choice>
  </mc:AlternateContent>
  <xr:revisionPtr revIDLastSave="0" documentId="13_ncr:1_{1893EB71-BF65-430E-80EF-B2CBB85A962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9" i="1" l="1"/>
  <c r="W39" i="1"/>
  <c r="S39" i="1"/>
  <c r="R39" i="1"/>
  <c r="N39" i="1"/>
  <c r="M39" i="1"/>
  <c r="I39" i="1"/>
  <c r="H39" i="1"/>
  <c r="E39" i="1"/>
  <c r="D39" i="1"/>
  <c r="C39" i="1"/>
  <c r="X38" i="1"/>
  <c r="W38" i="1"/>
  <c r="Y38" i="1" s="1"/>
  <c r="S38" i="1"/>
  <c r="R38" i="1"/>
  <c r="T38" i="1" s="1"/>
  <c r="N38" i="1"/>
  <c r="M38" i="1"/>
  <c r="O38" i="1" s="1"/>
  <c r="I38" i="1"/>
  <c r="H38" i="1"/>
  <c r="J38" i="1" s="1"/>
  <c r="E38" i="1"/>
  <c r="D38" i="1"/>
  <c r="C38" i="1"/>
  <c r="Y37" i="1"/>
  <c r="T37" i="1"/>
  <c r="Z37" i="1" s="1"/>
  <c r="O37" i="1"/>
  <c r="J37" i="1"/>
  <c r="AB37" i="1" s="1"/>
  <c r="F37" i="1"/>
  <c r="K37" i="1" s="1"/>
  <c r="Y36" i="1"/>
  <c r="T36" i="1"/>
  <c r="O36" i="1"/>
  <c r="J36" i="1"/>
  <c r="AB36" i="1" s="1"/>
  <c r="F36" i="1"/>
  <c r="K36" i="1" s="1"/>
  <c r="Y35" i="1"/>
  <c r="T35" i="1"/>
  <c r="O35" i="1"/>
  <c r="J35" i="1"/>
  <c r="P35" i="1" s="1"/>
  <c r="F35" i="1"/>
  <c r="K35" i="1" s="1"/>
  <c r="Y34" i="1"/>
  <c r="T34" i="1"/>
  <c r="O34" i="1"/>
  <c r="J34" i="1"/>
  <c r="F34" i="1"/>
  <c r="K34" i="1" s="1"/>
  <c r="Y33" i="1"/>
  <c r="T33" i="1"/>
  <c r="Z33" i="1" s="1"/>
  <c r="O33" i="1"/>
  <c r="J33" i="1"/>
  <c r="F33" i="1"/>
  <c r="K33" i="1" s="1"/>
  <c r="Y32" i="1"/>
  <c r="T32" i="1"/>
  <c r="O32" i="1"/>
  <c r="J32" i="1"/>
  <c r="F32" i="1"/>
  <c r="K32" i="1" s="1"/>
  <c r="Y31" i="1"/>
  <c r="T31" i="1"/>
  <c r="Z31" i="1" s="1"/>
  <c r="O31" i="1"/>
  <c r="J31" i="1"/>
  <c r="P31" i="1" s="1"/>
  <c r="F31" i="1"/>
  <c r="K31" i="1" s="1"/>
  <c r="Y30" i="1"/>
  <c r="T30" i="1"/>
  <c r="O30" i="1"/>
  <c r="J30" i="1"/>
  <c r="F30" i="1"/>
  <c r="K30" i="1" s="1"/>
  <c r="Y29" i="1"/>
  <c r="T29" i="1"/>
  <c r="Z29" i="1" s="1"/>
  <c r="O29" i="1"/>
  <c r="J29" i="1"/>
  <c r="F29" i="1"/>
  <c r="K29" i="1" s="1"/>
  <c r="Y28" i="1"/>
  <c r="T28" i="1"/>
  <c r="O28" i="1"/>
  <c r="J28" i="1"/>
  <c r="AB28" i="1" s="1"/>
  <c r="F28" i="1"/>
  <c r="K28" i="1" s="1"/>
  <c r="Y27" i="1"/>
  <c r="T27" i="1"/>
  <c r="Z27" i="1" s="1"/>
  <c r="O27" i="1"/>
  <c r="J27" i="1"/>
  <c r="P27" i="1" s="1"/>
  <c r="F27" i="1"/>
  <c r="K27" i="1" s="1"/>
  <c r="Y26" i="1"/>
  <c r="T26" i="1"/>
  <c r="O26" i="1"/>
  <c r="J26" i="1"/>
  <c r="F26" i="1"/>
  <c r="K26" i="1" s="1"/>
  <c r="Y25" i="1"/>
  <c r="T25" i="1"/>
  <c r="O25" i="1"/>
  <c r="J25" i="1"/>
  <c r="P25" i="1" s="1"/>
  <c r="F25" i="1"/>
  <c r="K25" i="1" s="1"/>
  <c r="Y24" i="1"/>
  <c r="T24" i="1"/>
  <c r="O24" i="1"/>
  <c r="J24" i="1"/>
  <c r="AB24" i="1" s="1"/>
  <c r="F24" i="1"/>
  <c r="K24" i="1" s="1"/>
  <c r="Y23" i="1"/>
  <c r="T23" i="1"/>
  <c r="Z23" i="1" s="1"/>
  <c r="O23" i="1"/>
  <c r="J23" i="1"/>
  <c r="U23" i="1" s="1"/>
  <c r="F23" i="1"/>
  <c r="K23" i="1" s="1"/>
  <c r="Y22" i="1"/>
  <c r="AB22" i="1" s="1"/>
  <c r="T22" i="1"/>
  <c r="O22" i="1"/>
  <c r="J22" i="1"/>
  <c r="F22" i="1"/>
  <c r="K22" i="1" s="1"/>
  <c r="Y21" i="1"/>
  <c r="T21" i="1"/>
  <c r="Z21" i="1" s="1"/>
  <c r="O21" i="1"/>
  <c r="J21" i="1"/>
  <c r="P21" i="1" s="1"/>
  <c r="F21" i="1"/>
  <c r="K21" i="1" s="1"/>
  <c r="Y20" i="1"/>
  <c r="T20" i="1"/>
  <c r="O20" i="1"/>
  <c r="J20" i="1"/>
  <c r="AB20" i="1" s="1"/>
  <c r="F20" i="1"/>
  <c r="K20" i="1" s="1"/>
  <c r="Y19" i="1"/>
  <c r="T19" i="1"/>
  <c r="Z19" i="1" s="1"/>
  <c r="O19" i="1"/>
  <c r="J19" i="1"/>
  <c r="U19" i="1" s="1"/>
  <c r="F19" i="1"/>
  <c r="K19" i="1" s="1"/>
  <c r="Y18" i="1"/>
  <c r="T18" i="1"/>
  <c r="O18" i="1"/>
  <c r="J18" i="1"/>
  <c r="AB18" i="1" s="1"/>
  <c r="F18" i="1"/>
  <c r="Y17" i="1"/>
  <c r="T17" i="1"/>
  <c r="Z17" i="1" s="1"/>
  <c r="O17" i="1"/>
  <c r="J17" i="1"/>
  <c r="U17" i="1" s="1"/>
  <c r="F17" i="1"/>
  <c r="K17" i="1" s="1"/>
  <c r="Y16" i="1"/>
  <c r="T16" i="1"/>
  <c r="O16" i="1"/>
  <c r="J16" i="1"/>
  <c r="AB16" i="1" s="1"/>
  <c r="F16" i="1"/>
  <c r="K16" i="1" s="1"/>
  <c r="Y15" i="1"/>
  <c r="T15" i="1"/>
  <c r="O15" i="1"/>
  <c r="J15" i="1"/>
  <c r="F15" i="1"/>
  <c r="Y14" i="1"/>
  <c r="T14" i="1"/>
  <c r="O14" i="1"/>
  <c r="J14" i="1"/>
  <c r="AB14" i="1" s="1"/>
  <c r="F14" i="1"/>
  <c r="K14" i="1" s="1"/>
  <c r="Y13" i="1"/>
  <c r="T13" i="1"/>
  <c r="Z13" i="1" s="1"/>
  <c r="O13" i="1"/>
  <c r="J13" i="1"/>
  <c r="U13" i="1" s="1"/>
  <c r="F13" i="1"/>
  <c r="K13" i="1" s="1"/>
  <c r="Y12" i="1"/>
  <c r="T12" i="1"/>
  <c r="O12" i="1"/>
  <c r="J12" i="1"/>
  <c r="F12" i="1"/>
  <c r="K12" i="1" s="1"/>
  <c r="Y11" i="1"/>
  <c r="T11" i="1"/>
  <c r="Z11" i="1" s="1"/>
  <c r="O11" i="1"/>
  <c r="J11" i="1"/>
  <c r="F11" i="1"/>
  <c r="K11" i="1" s="1"/>
  <c r="Y10" i="1"/>
  <c r="T10" i="1"/>
  <c r="O10" i="1"/>
  <c r="J10" i="1"/>
  <c r="AB10" i="1" s="1"/>
  <c r="F10" i="1"/>
  <c r="K10" i="1" s="1"/>
  <c r="Y9" i="1"/>
  <c r="T9" i="1"/>
  <c r="Z9" i="1" s="1"/>
  <c r="O9" i="1"/>
  <c r="J9" i="1"/>
  <c r="U9" i="1" s="1"/>
  <c r="F9" i="1"/>
  <c r="K9" i="1" s="1"/>
  <c r="Y8" i="1"/>
  <c r="T8" i="1"/>
  <c r="O8" i="1"/>
  <c r="J8" i="1"/>
  <c r="AB8" i="1" s="1"/>
  <c r="F8" i="1"/>
  <c r="K8" i="1" s="1"/>
  <c r="Y7" i="1"/>
  <c r="T7" i="1"/>
  <c r="Z7" i="1" s="1"/>
  <c r="O7" i="1"/>
  <c r="J7" i="1"/>
  <c r="F7" i="1"/>
  <c r="K7" i="1" s="1"/>
  <c r="Y6" i="1"/>
  <c r="T6" i="1"/>
  <c r="Z6" i="1" s="1"/>
  <c r="O6" i="1"/>
  <c r="J6" i="1"/>
  <c r="AB6" i="1" s="1"/>
  <c r="F6" i="1"/>
  <c r="K6" i="1" s="1"/>
  <c r="U12" i="1" l="1"/>
  <c r="P29" i="1"/>
  <c r="U32" i="1"/>
  <c r="K18" i="1"/>
  <c r="P33" i="1"/>
  <c r="P12" i="1"/>
  <c r="AB12" i="1"/>
  <c r="P32" i="1"/>
  <c r="AB32" i="1"/>
  <c r="AB26" i="1"/>
  <c r="U7" i="1"/>
  <c r="P22" i="1"/>
  <c r="AB30" i="1"/>
  <c r="U11" i="1"/>
  <c r="K15" i="1"/>
  <c r="U22" i="1"/>
  <c r="AB34" i="1"/>
  <c r="F38" i="1"/>
  <c r="K38" i="1" s="1"/>
  <c r="P16" i="1"/>
  <c r="P36" i="1"/>
  <c r="U16" i="1"/>
  <c r="U26" i="1"/>
  <c r="P10" i="1"/>
  <c r="P20" i="1"/>
  <c r="P30" i="1"/>
  <c r="U10" i="1"/>
  <c r="U20" i="1"/>
  <c r="U30" i="1"/>
  <c r="P34" i="1"/>
  <c r="P6" i="1"/>
  <c r="P26" i="1"/>
  <c r="J39" i="1"/>
  <c r="O39" i="1"/>
  <c r="P14" i="1"/>
  <c r="P24" i="1"/>
  <c r="U14" i="1"/>
  <c r="U24" i="1"/>
  <c r="U34" i="1"/>
  <c r="T39" i="1"/>
  <c r="U39" i="1" s="1"/>
  <c r="Y39" i="1"/>
  <c r="Z39" i="1" s="1"/>
  <c r="P8" i="1"/>
  <c r="P18" i="1"/>
  <c r="P28" i="1"/>
  <c r="U8" i="1"/>
  <c r="U15" i="1"/>
  <c r="U18" i="1"/>
  <c r="U28" i="1"/>
  <c r="U36" i="1"/>
  <c r="F39" i="1"/>
  <c r="Z15" i="1"/>
  <c r="Z25" i="1"/>
  <c r="Z35" i="1"/>
  <c r="AB38" i="1"/>
  <c r="Z38" i="1"/>
  <c r="P39" i="1"/>
  <c r="Z36" i="1"/>
  <c r="P38" i="1"/>
  <c r="Z8" i="1"/>
  <c r="Z10" i="1"/>
  <c r="Z12" i="1"/>
  <c r="Z14" i="1"/>
  <c r="Z16" i="1"/>
  <c r="Z18" i="1"/>
  <c r="Z20" i="1"/>
  <c r="Z22" i="1"/>
  <c r="Z24" i="1"/>
  <c r="Z26" i="1"/>
  <c r="Z28" i="1"/>
  <c r="Z30" i="1"/>
  <c r="Z32" i="1"/>
  <c r="Z34" i="1"/>
  <c r="U6" i="1"/>
  <c r="U25" i="1"/>
  <c r="P37" i="1"/>
  <c r="U38" i="1"/>
  <c r="U21" i="1"/>
  <c r="U27" i="1"/>
  <c r="U29" i="1"/>
  <c r="U31" i="1"/>
  <c r="U33" i="1"/>
  <c r="U35" i="1"/>
  <c r="U37" i="1"/>
  <c r="AB7" i="1"/>
  <c r="AB9" i="1"/>
  <c r="AB11" i="1"/>
  <c r="AB13" i="1"/>
  <c r="AB15" i="1"/>
  <c r="AB17" i="1"/>
  <c r="AB19" i="1"/>
  <c r="AB21" i="1"/>
  <c r="AB23" i="1"/>
  <c r="AB25" i="1"/>
  <c r="AB27" i="1"/>
  <c r="AB29" i="1"/>
  <c r="AB31" i="1"/>
  <c r="AB33" i="1"/>
  <c r="AB35" i="1"/>
  <c r="P7" i="1"/>
  <c r="P9" i="1"/>
  <c r="P11" i="1"/>
  <c r="P13" i="1"/>
  <c r="P15" i="1"/>
  <c r="P17" i="1"/>
  <c r="P19" i="1"/>
  <c r="P23" i="1"/>
  <c r="AB39" i="1" l="1"/>
  <c r="K39" i="1"/>
</calcChain>
</file>

<file path=xl/sharedStrings.xml><?xml version="1.0" encoding="utf-8"?>
<sst xmlns="http://schemas.openxmlformats.org/spreadsheetml/2006/main" count="87" uniqueCount="71">
  <si>
    <t>N-Trace Compression Tests from</t>
  </si>
  <si>
    <t>all?.txt files created by 'make tst'.</t>
  </si>
  <si>
    <t>BTM, No Repeat</t>
  </si>
  <si>
    <t>HTM base (-cs=0, -rpt=0)</t>
  </si>
  <si>
    <t>Gain</t>
  </si>
  <si>
    <t>HTM (-cs=0 -rpt=2)</t>
  </si>
  <si>
    <t>HTM (-cs=8 -rpt=0)</t>
  </si>
  <si>
    <t>HTM best (-cs=8 -rpt=2)</t>
  </si>
  <si>
    <t>Total Gain</t>
  </si>
  <si>
    <t>Name</t>
  </si>
  <si>
    <t>InstrCnt</t>
  </si>
  <si>
    <t>Bytes (total)</t>
  </si>
  <si>
    <t>MsgCnt</t>
  </si>
  <si>
    <t>Bits/ instr</t>
  </si>
  <si>
    <t>BTM/ HTM</t>
  </si>
  <si>
    <t>Prev/ This</t>
  </si>
  <si>
    <t>cs=0/ This</t>
  </si>
  <si>
    <t>HTM base/ HTM best</t>
  </si>
  <si>
    <t>coremark</t>
  </si>
  <si>
    <t>dhrystone</t>
  </si>
  <si>
    <t>embench-aha-mont64</t>
  </si>
  <si>
    <t>embench-crc32 (not averaged!)</t>
  </si>
  <si>
    <t>embench-cubic</t>
  </si>
  <si>
    <t>embench-edn</t>
  </si>
  <si>
    <t>embench-huffbench</t>
  </si>
  <si>
    <t>embench-matmult-int</t>
  </si>
  <si>
    <t>embench-minver</t>
  </si>
  <si>
    <t>embench-nbody</t>
  </si>
  <si>
    <t>embench-nettle-aes</t>
  </si>
  <si>
    <t>embench-nettle-sha256</t>
  </si>
  <si>
    <t>embench-nsichneu</t>
  </si>
  <si>
    <t>embench-picojpeg</t>
  </si>
  <si>
    <t>embench-qrduino</t>
  </si>
  <si>
    <t>embench-sglib-combined</t>
  </si>
  <si>
    <t>embench-slre</t>
  </si>
  <si>
    <t>embench-st</t>
  </si>
  <si>
    <t>embench-statemate</t>
  </si>
  <si>
    <t>embench-ud</t>
  </si>
  <si>
    <t>embench-wikisort</t>
  </si>
  <si>
    <t>median</t>
  </si>
  <si>
    <t>mm</t>
  </si>
  <si>
    <t>mt-matmul</t>
  </si>
  <si>
    <t>mt-vvadd</t>
  </si>
  <si>
    <t>multiply</t>
  </si>
  <si>
    <t>qsort</t>
  </si>
  <si>
    <t>rsort</t>
  </si>
  <si>
    <t>spmv</t>
  </si>
  <si>
    <t>towers</t>
  </si>
  <si>
    <t>vvadd</t>
  </si>
  <si>
    <t>xrle</t>
  </si>
  <si>
    <t>Sum/averages of Embench only</t>
  </si>
  <si>
    <t>Sum/averages of ALL tests</t>
  </si>
  <si>
    <t>Sum/average excludes (too crazy …)</t>
  </si>
  <si>
    <t>BTM mode is not GOOD</t>
  </si>
  <si>
    <t>HTM is 3.3X better on average</t>
  </si>
  <si>
    <t>Repeat gives 6% average gain</t>
  </si>
  <si>
    <t>CallStack gives 75% gain</t>
  </si>
  <si>
    <t>Repeat gain is 12% with CS</t>
  </si>
  <si>
    <t>Total gain (cs=8, rpt=2) from base is</t>
  </si>
  <si>
    <t>embench-crc32 results</t>
  </si>
  <si>
    <t>(not recommended)</t>
  </si>
  <si>
    <t>but sometimes over 8X!</t>
  </si>
  <si>
    <t>but sometimes over 5X!</t>
  </si>
  <si>
    <t>but sometimes almost  5X!</t>
  </si>
  <si>
    <t>but sometimes over 6X!</t>
  </si>
  <si>
    <t>almost 2X, but sometimes over 6X!</t>
  </si>
  <si>
    <t>Data from all0.txt</t>
  </si>
  <si>
    <t>Data from all1.txt</t>
  </si>
  <si>
    <t>Data from all2.txt</t>
  </si>
  <si>
    <t>Data from all3.txt</t>
  </si>
  <si>
    <t>Data from all4.txt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</si>
</sst>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</cellStyleXfs>
  <cellXfs count="121">
    <xf numFmtId="0" fontId="0" fillId="0" borderId="0" xfId="0"/>
    <xf numFmtId="164" fontId="0" fillId="0" borderId="0" xfId="0" applyNumberFormat="1"/>
    <xf numFmtId="0" fontId="8" fillId="4" borderId="2" xfId="4" applyFont="1" applyBorder="1" applyAlignment="1">
      <alignment horizontal="center"/>
    </xf>
    <xf numFmtId="0" fontId="8" fillId="4" borderId="6" xfId="4" applyFont="1" applyBorder="1" applyAlignment="1">
      <alignment horizontal="center"/>
    </xf>
    <xf numFmtId="165" fontId="7" fillId="0" borderId="2" xfId="1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7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7" fillId="0" borderId="11" xfId="0" applyFont="1" applyBorder="1" applyAlignment="1">
      <alignment vertical="top" wrapText="1"/>
    </xf>
    <xf numFmtId="0" fontId="0" fillId="0" borderId="0" xfId="0" applyAlignment="1">
      <alignment vertical="top" wrapText="1"/>
    </xf>
    <xf numFmtId="165" fontId="7" fillId="0" borderId="7" xfId="1" applyNumberFormat="1" applyFont="1" applyBorder="1" applyAlignment="1">
      <alignment horizontal="center" vertical="top" wrapText="1"/>
    </xf>
    <xf numFmtId="165" fontId="7" fillId="0" borderId="0" xfId="1" applyNumberFormat="1" applyFont="1" applyBorder="1" applyAlignment="1">
      <alignment horizontal="center" vertical="top" wrapText="1"/>
    </xf>
    <xf numFmtId="165" fontId="9" fillId="2" borderId="7" xfId="2" applyNumberFormat="1" applyFont="1" applyBorder="1" applyAlignment="1">
      <alignment horizontal="center" vertical="top" wrapText="1"/>
    </xf>
    <xf numFmtId="0" fontId="0" fillId="0" borderId="12" xfId="0" applyBorder="1"/>
    <xf numFmtId="1" fontId="0" fillId="0" borderId="12" xfId="0" applyNumberFormat="1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164" fontId="0" fillId="0" borderId="13" xfId="0" applyNumberFormat="1" applyBorder="1"/>
    <xf numFmtId="165" fontId="0" fillId="0" borderId="14" xfId="1" applyNumberFormat="1" applyFont="1" applyBorder="1"/>
    <xf numFmtId="165" fontId="0" fillId="0" borderId="0" xfId="1" applyNumberFormat="1" applyFont="1" applyBorder="1"/>
    <xf numFmtId="1" fontId="0" fillId="0" borderId="0" xfId="0" applyNumberFormat="1"/>
    <xf numFmtId="165" fontId="0" fillId="0" borderId="16" xfId="1" applyNumberFormat="1" applyFont="1" applyBorder="1" applyAlignment="1">
      <alignment horizontal="center"/>
    </xf>
    <xf numFmtId="0" fontId="0" fillId="0" borderId="17" xfId="0" applyBorder="1"/>
    <xf numFmtId="1" fontId="0" fillId="0" borderId="17" xfId="0" applyNumberFormat="1" applyBorder="1"/>
    <xf numFmtId="0" fontId="0" fillId="0" borderId="18" xfId="0" applyBorder="1"/>
    <xf numFmtId="164" fontId="0" fillId="0" borderId="19" xfId="0" applyNumberFormat="1" applyBorder="1"/>
    <xf numFmtId="0" fontId="0" fillId="0" borderId="20" xfId="0" applyBorder="1"/>
    <xf numFmtId="164" fontId="0" fillId="0" borderId="18" xfId="0" applyNumberFormat="1" applyBorder="1"/>
    <xf numFmtId="165" fontId="0" fillId="0" borderId="19" xfId="1" applyNumberFormat="1" applyFont="1" applyBorder="1"/>
    <xf numFmtId="165" fontId="0" fillId="0" borderId="21" xfId="1" applyNumberFormat="1" applyFont="1" applyBorder="1" applyAlignment="1">
      <alignment horizontal="center"/>
    </xf>
    <xf numFmtId="0" fontId="5" fillId="5" borderId="12" xfId="5" applyBorder="1"/>
    <xf numFmtId="0" fontId="6" fillId="6" borderId="22" xfId="6" applyBorder="1"/>
    <xf numFmtId="1" fontId="6" fillId="6" borderId="22" xfId="6" applyNumberFormat="1" applyBorder="1"/>
    <xf numFmtId="0" fontId="6" fillId="6" borderId="23" xfId="6" applyBorder="1"/>
    <xf numFmtId="164" fontId="6" fillId="6" borderId="24" xfId="6" applyNumberFormat="1" applyBorder="1"/>
    <xf numFmtId="1" fontId="6" fillId="6" borderId="25" xfId="6" applyNumberFormat="1" applyBorder="1"/>
    <xf numFmtId="1" fontId="6" fillId="6" borderId="23" xfId="6" applyNumberFormat="1" applyBorder="1"/>
    <xf numFmtId="164" fontId="6" fillId="6" borderId="23" xfId="6" applyNumberFormat="1" applyBorder="1"/>
    <xf numFmtId="9" fontId="6" fillId="6" borderId="24" xfId="1" applyFont="1" applyFill="1" applyBorder="1"/>
    <xf numFmtId="9" fontId="6" fillId="6" borderId="26" xfId="1" applyFont="1" applyFill="1" applyBorder="1" applyAlignment="1">
      <alignment horizontal="center"/>
    </xf>
    <xf numFmtId="0" fontId="5" fillId="5" borderId="22" xfId="5" applyBorder="1"/>
    <xf numFmtId="1" fontId="0" fillId="0" borderId="22" xfId="0" applyNumberFormat="1" applyBorder="1"/>
    <xf numFmtId="0" fontId="0" fillId="0" borderId="23" xfId="0" applyBorder="1"/>
    <xf numFmtId="164" fontId="0" fillId="0" borderId="24" xfId="0" applyNumberFormat="1" applyBorder="1"/>
    <xf numFmtId="0" fontId="0" fillId="0" borderId="25" xfId="0" applyBorder="1"/>
    <xf numFmtId="164" fontId="0" fillId="0" borderId="23" xfId="0" applyNumberFormat="1" applyBorder="1"/>
    <xf numFmtId="165" fontId="0" fillId="0" borderId="24" xfId="1" applyNumberFormat="1" applyFont="1" applyBorder="1"/>
    <xf numFmtId="165" fontId="0" fillId="0" borderId="26" xfId="1" applyNumberFormat="1" applyFont="1" applyBorder="1" applyAlignment="1">
      <alignment horizontal="center"/>
    </xf>
    <xf numFmtId="0" fontId="5" fillId="5" borderId="27" xfId="5" applyBorder="1"/>
    <xf numFmtId="1" fontId="0" fillId="0" borderId="27" xfId="0" applyNumberFormat="1" applyBorder="1"/>
    <xf numFmtId="0" fontId="0" fillId="0" borderId="28" xfId="0" applyBorder="1"/>
    <xf numFmtId="164" fontId="0" fillId="0" borderId="29" xfId="0" applyNumberFormat="1" applyBorder="1"/>
    <xf numFmtId="0" fontId="0" fillId="0" borderId="30" xfId="0" applyBorder="1"/>
    <xf numFmtId="164" fontId="0" fillId="0" borderId="28" xfId="0" applyNumberFormat="1" applyBorder="1"/>
    <xf numFmtId="165" fontId="0" fillId="0" borderId="29" xfId="1" applyNumberFormat="1" applyFont="1" applyBorder="1"/>
    <xf numFmtId="165" fontId="0" fillId="0" borderId="31" xfId="1" applyNumberFormat="1" applyFont="1" applyBorder="1" applyAlignment="1">
      <alignment horizontal="center"/>
    </xf>
    <xf numFmtId="0" fontId="0" fillId="0" borderId="32" xfId="0" applyBorder="1"/>
    <xf numFmtId="1" fontId="0" fillId="0" borderId="32" xfId="0" applyNumberFormat="1" applyBorder="1"/>
    <xf numFmtId="0" fontId="0" fillId="0" borderId="33" xfId="0" applyBorder="1"/>
    <xf numFmtId="164" fontId="0" fillId="0" borderId="34" xfId="0" applyNumberFormat="1" applyBorder="1"/>
    <xf numFmtId="0" fontId="0" fillId="0" borderId="35" xfId="0" applyBorder="1"/>
    <xf numFmtId="164" fontId="0" fillId="0" borderId="33" xfId="0" applyNumberFormat="1" applyBorder="1"/>
    <xf numFmtId="165" fontId="0" fillId="0" borderId="34" xfId="1" applyNumberFormat="1" applyFont="1" applyBorder="1"/>
    <xf numFmtId="165" fontId="0" fillId="0" borderId="36" xfId="1" applyNumberFormat="1" applyFont="1" applyBorder="1" applyAlignment="1">
      <alignment horizontal="center"/>
    </xf>
    <xf numFmtId="0" fontId="0" fillId="0" borderId="22" xfId="0" applyBorder="1"/>
    <xf numFmtId="0" fontId="0" fillId="0" borderId="27" xfId="0" applyBorder="1"/>
    <xf numFmtId="0" fontId="7" fillId="7" borderId="37" xfId="0" applyFont="1" applyFill="1" applyBorder="1"/>
    <xf numFmtId="1" fontId="0" fillId="0" borderId="37" xfId="0" applyNumberFormat="1" applyBorder="1"/>
    <xf numFmtId="1" fontId="0" fillId="0" borderId="38" xfId="0" applyNumberFormat="1" applyBorder="1"/>
    <xf numFmtId="164" fontId="3" fillId="3" borderId="39" xfId="3" applyNumberFormat="1" applyBorder="1"/>
    <xf numFmtId="1" fontId="0" fillId="0" borderId="9" xfId="0" applyNumberFormat="1" applyBorder="1"/>
    <xf numFmtId="1" fontId="0" fillId="0" borderId="10" xfId="0" applyNumberFormat="1" applyBorder="1"/>
    <xf numFmtId="164" fontId="4" fillId="4" borderId="10" xfId="4" applyNumberFormat="1" applyBorder="1"/>
    <xf numFmtId="165" fontId="2" fillId="2" borderId="11" xfId="2" applyNumberFormat="1" applyBorder="1"/>
    <xf numFmtId="165" fontId="4" fillId="4" borderId="11" xfId="4" applyNumberFormat="1" applyBorder="1"/>
    <xf numFmtId="164" fontId="2" fillId="2" borderId="10" xfId="2" applyNumberFormat="1" applyBorder="1"/>
    <xf numFmtId="165" fontId="2" fillId="2" borderId="6" xfId="2" applyNumberFormat="1" applyBorder="1" applyAlignment="1">
      <alignment horizontal="center"/>
    </xf>
    <xf numFmtId="0" fontId="7" fillId="7" borderId="40" xfId="0" applyFont="1" applyFill="1" applyBorder="1"/>
    <xf numFmtId="1" fontId="0" fillId="0" borderId="41" xfId="0" applyNumberFormat="1" applyBorder="1"/>
    <xf numFmtId="164" fontId="4" fillId="4" borderId="38" xfId="4" applyNumberFormat="1" applyBorder="1"/>
    <xf numFmtId="165" fontId="2" fillId="2" borderId="39" xfId="2" applyNumberFormat="1" applyBorder="1"/>
    <xf numFmtId="165" fontId="4" fillId="4" borderId="39" xfId="4" applyNumberFormat="1" applyBorder="1"/>
    <xf numFmtId="164" fontId="2" fillId="2" borderId="38" xfId="2" applyNumberFormat="1" applyBorder="1"/>
    <xf numFmtId="165" fontId="2" fillId="2" borderId="7" xfId="2" applyNumberFormat="1" applyBorder="1" applyAlignment="1">
      <alignment horizontal="center"/>
    </xf>
    <xf numFmtId="0" fontId="2" fillId="2" borderId="42" xfId="2" applyBorder="1" applyAlignment="1">
      <alignment horizontal="left"/>
    </xf>
    <xf numFmtId="0" fontId="2" fillId="2" borderId="44" xfId="2" applyBorder="1" applyAlignment="1">
      <alignment horizontal="left"/>
    </xf>
    <xf numFmtId="0" fontId="2" fillId="2" borderId="43" xfId="2" applyBorder="1" applyAlignment="1">
      <alignment horizontal="left"/>
    </xf>
    <xf numFmtId="0" fontId="2" fillId="2" borderId="37" xfId="2" applyBorder="1" applyAlignment="1">
      <alignment horizontal="left"/>
    </xf>
    <xf numFmtId="0" fontId="2" fillId="2" borderId="46" xfId="2" applyBorder="1" applyAlignment="1">
      <alignment horizontal="left"/>
    </xf>
    <xf numFmtId="0" fontId="2" fillId="2" borderId="45" xfId="2" applyBorder="1" applyAlignment="1">
      <alignment horizontal="left"/>
    </xf>
    <xf numFmtId="0" fontId="6" fillId="6" borderId="37" xfId="6" applyBorder="1" applyAlignment="1">
      <alignment horizontal="center"/>
    </xf>
    <xf numFmtId="0" fontId="6" fillId="6" borderId="45" xfId="6" applyBorder="1" applyAlignment="1">
      <alignment horizontal="center"/>
    </xf>
    <xf numFmtId="0" fontId="10" fillId="3" borderId="37" xfId="3" applyFont="1" applyBorder="1" applyAlignment="1">
      <alignment horizontal="center"/>
    </xf>
    <xf numFmtId="0" fontId="10" fillId="3" borderId="46" xfId="3" applyFont="1" applyBorder="1" applyAlignment="1">
      <alignment horizontal="center"/>
    </xf>
    <xf numFmtId="0" fontId="10" fillId="3" borderId="45" xfId="3" applyFont="1" applyBorder="1" applyAlignment="1">
      <alignment horizontal="center"/>
    </xf>
    <xf numFmtId="0" fontId="6" fillId="6" borderId="42" xfId="6" applyBorder="1" applyAlignment="1">
      <alignment horizontal="center"/>
    </xf>
    <xf numFmtId="0" fontId="6" fillId="6" borderId="43" xfId="6" applyBorder="1" applyAlignment="1">
      <alignment horizontal="center"/>
    </xf>
    <xf numFmtId="0" fontId="10" fillId="3" borderId="42" xfId="3" applyFont="1" applyBorder="1" applyAlignment="1">
      <alignment horizontal="center"/>
    </xf>
    <xf numFmtId="0" fontId="10" fillId="3" borderId="44" xfId="3" applyFont="1" applyBorder="1" applyAlignment="1">
      <alignment horizontal="center"/>
    </xf>
    <xf numFmtId="0" fontId="10" fillId="3" borderId="43" xfId="3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2" fillId="2" borderId="42" xfId="2" applyBorder="1" applyAlignment="1">
      <alignment horizontal="center"/>
    </xf>
    <xf numFmtId="0" fontId="2" fillId="2" borderId="44" xfId="2" applyBorder="1" applyAlignment="1">
      <alignment horizontal="center"/>
    </xf>
    <xf numFmtId="0" fontId="2" fillId="2" borderId="43" xfId="2" applyBorder="1" applyAlignment="1">
      <alignment horizontal="center"/>
    </xf>
    <xf numFmtId="0" fontId="2" fillId="2" borderId="37" xfId="2" applyBorder="1" applyAlignment="1">
      <alignment horizontal="center"/>
    </xf>
    <xf numFmtId="0" fontId="2" fillId="2" borderId="46" xfId="2" applyBorder="1" applyAlignment="1">
      <alignment horizontal="center"/>
    </xf>
    <xf numFmtId="0" fontId="2" fillId="2" borderId="45" xfId="2" applyBorder="1" applyAlignment="1">
      <alignment horizontal="center"/>
    </xf>
    <xf numFmtId="0" fontId="4" fillId="4" borderId="42" xfId="4" applyBorder="1" applyAlignment="1">
      <alignment horizontal="center"/>
    </xf>
    <xf numFmtId="0" fontId="4" fillId="4" borderId="44" xfId="4" applyBorder="1" applyAlignment="1">
      <alignment horizontal="center"/>
    </xf>
    <xf numFmtId="0" fontId="4" fillId="4" borderId="43" xfId="4" applyBorder="1" applyAlignment="1">
      <alignment horizontal="center"/>
    </xf>
    <xf numFmtId="0" fontId="4" fillId="4" borderId="37" xfId="4" applyBorder="1" applyAlignment="1">
      <alignment horizontal="center"/>
    </xf>
    <xf numFmtId="0" fontId="4" fillId="4" borderId="46" xfId="4" applyBorder="1" applyAlignment="1">
      <alignment horizontal="center"/>
    </xf>
    <xf numFmtId="0" fontId="4" fillId="4" borderId="45" xfId="4" applyBorder="1" applyAlignment="1">
      <alignment horizontal="center"/>
    </xf>
  </cellXfs>
  <cellStyles count="7">
    <cellStyle name="Bad" xfId="3" builtinId="27"/>
    <cellStyle name="Calculation" xfId="6" builtinId="22"/>
    <cellStyle name="Good" xfId="2" builtinId="26"/>
    <cellStyle name="Input" xfId="5" builtinId="20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1"/>
  <sheetViews>
    <sheetView tabSelected="1" workbookViewId="0">
      <selection activeCell="AI15" sqref="AI15"/>
    </sheetView>
  </sheetViews>
  <sheetFormatPr defaultRowHeight="15" x14ac:dyDescent="0.25"/>
  <cols>
    <col min="1" max="1" width="2.7109375" customWidth="1"/>
    <col min="2" max="2" width="30.42578125" customWidth="1"/>
    <col min="4" max="4" width="9.28515625" customWidth="1"/>
    <col min="5" max="5" width="7.85546875" customWidth="1"/>
    <col min="6" max="6" width="5.7109375" customWidth="1"/>
    <col min="7" max="7" width="2.28515625" customWidth="1"/>
    <col min="8" max="8" width="8.5703125" customWidth="1"/>
    <col min="9" max="9" width="7.85546875" customWidth="1"/>
    <col min="10" max="10" width="6.42578125" customWidth="1"/>
    <col min="11" max="11" width="7.140625" customWidth="1"/>
    <col min="12" max="12" width="2.28515625" customWidth="1"/>
    <col min="13" max="13" width="8.5703125" customWidth="1"/>
    <col min="14" max="14" width="7.85546875" customWidth="1"/>
    <col min="15" max="15" width="6.42578125" customWidth="1"/>
    <col min="16" max="16" width="7.140625" customWidth="1"/>
    <col min="17" max="17" width="2.28515625" customWidth="1"/>
    <col min="18" max="18" width="8.5703125" customWidth="1"/>
    <col min="19" max="19" width="7.85546875" customWidth="1"/>
    <col min="20" max="20" width="6.42578125" customWidth="1"/>
    <col min="21" max="21" width="7.140625" customWidth="1"/>
    <col min="22" max="22" width="2.28515625" customWidth="1"/>
    <col min="23" max="23" width="8.5703125" customWidth="1"/>
    <col min="24" max="24" width="7.85546875" customWidth="1"/>
    <col min="25" max="25" width="6.42578125" customWidth="1"/>
    <col min="26" max="26" width="7.140625" customWidth="1"/>
    <col min="27" max="27" width="2.28515625" customWidth="1"/>
    <col min="28" max="28" width="10.42578125" customWidth="1"/>
    <col min="29" max="29" width="13.140625" customWidth="1"/>
  </cols>
  <sheetData>
    <row r="1" spans="2:28" ht="15.75" thickBot="1" x14ac:dyDescent="0.3">
      <c r="V1" s="1"/>
    </row>
    <row r="2" spans="2:28" ht="15.75" thickBot="1" x14ac:dyDescent="0.3">
      <c r="B2" s="2" t="s">
        <v>0</v>
      </c>
      <c r="D2" s="103" t="s">
        <v>66</v>
      </c>
      <c r="E2" s="104"/>
      <c r="F2" s="105"/>
      <c r="H2" s="103" t="s">
        <v>67</v>
      </c>
      <c r="I2" s="104"/>
      <c r="J2" s="105"/>
      <c r="M2" s="103" t="s">
        <v>68</v>
      </c>
      <c r="N2" s="104"/>
      <c r="O2" s="105"/>
      <c r="R2" s="103" t="s">
        <v>69</v>
      </c>
      <c r="S2" s="104"/>
      <c r="T2" s="105"/>
      <c r="V2" s="1"/>
      <c r="W2" s="103" t="s">
        <v>70</v>
      </c>
      <c r="X2" s="104"/>
      <c r="Y2" s="105"/>
    </row>
    <row r="3" spans="2:28" ht="15.75" thickBot="1" x14ac:dyDescent="0.3">
      <c r="B3" s="3" t="s">
        <v>1</v>
      </c>
      <c r="D3" s="106" t="s">
        <v>2</v>
      </c>
      <c r="E3" s="107"/>
      <c r="F3" s="108"/>
      <c r="H3" s="106" t="s">
        <v>3</v>
      </c>
      <c r="I3" s="107"/>
      <c r="J3" s="108"/>
      <c r="K3" s="4" t="s">
        <v>4</v>
      </c>
      <c r="L3" s="5"/>
      <c r="M3" s="106" t="s">
        <v>5</v>
      </c>
      <c r="N3" s="107"/>
      <c r="O3" s="108"/>
      <c r="P3" s="4" t="s">
        <v>4</v>
      </c>
      <c r="R3" s="106" t="s">
        <v>6</v>
      </c>
      <c r="S3" s="107"/>
      <c r="T3" s="108"/>
      <c r="U3" s="4" t="s">
        <v>4</v>
      </c>
      <c r="V3" s="1"/>
      <c r="W3" s="106" t="s">
        <v>7</v>
      </c>
      <c r="X3" s="107"/>
      <c r="Y3" s="108"/>
      <c r="Z3" s="4" t="s">
        <v>4</v>
      </c>
      <c r="AB3" s="4" t="s">
        <v>8</v>
      </c>
    </row>
    <row r="4" spans="2:28" ht="30.75" customHeight="1" thickBot="1" x14ac:dyDescent="0.3">
      <c r="B4" s="6" t="s">
        <v>9</v>
      </c>
      <c r="C4" s="7" t="s">
        <v>10</v>
      </c>
      <c r="D4" s="8" t="s">
        <v>11</v>
      </c>
      <c r="E4" s="9" t="s">
        <v>12</v>
      </c>
      <c r="F4" s="10" t="s">
        <v>13</v>
      </c>
      <c r="G4" s="11"/>
      <c r="H4" s="8" t="s">
        <v>11</v>
      </c>
      <c r="I4" s="9" t="s">
        <v>12</v>
      </c>
      <c r="J4" s="10" t="s">
        <v>13</v>
      </c>
      <c r="K4" s="12" t="s">
        <v>14</v>
      </c>
      <c r="L4" s="13"/>
      <c r="M4" s="8" t="s">
        <v>11</v>
      </c>
      <c r="N4" s="9" t="s">
        <v>12</v>
      </c>
      <c r="O4" s="10" t="s">
        <v>13</v>
      </c>
      <c r="P4" s="12" t="s">
        <v>15</v>
      </c>
      <c r="R4" s="8" t="s">
        <v>11</v>
      </c>
      <c r="S4" s="9" t="s">
        <v>12</v>
      </c>
      <c r="T4" s="10" t="s">
        <v>13</v>
      </c>
      <c r="U4" s="12" t="s">
        <v>16</v>
      </c>
      <c r="V4" s="1"/>
      <c r="W4" s="8" t="s">
        <v>11</v>
      </c>
      <c r="X4" s="9" t="s">
        <v>12</v>
      </c>
      <c r="Y4" s="10" t="s">
        <v>13</v>
      </c>
      <c r="Z4" s="12" t="s">
        <v>15</v>
      </c>
      <c r="AB4" s="14" t="s">
        <v>17</v>
      </c>
    </row>
    <row r="5" spans="2:28" ht="6" customHeight="1" thickBot="1" x14ac:dyDescent="0.3">
      <c r="V5" s="1"/>
    </row>
    <row r="6" spans="2:28" x14ac:dyDescent="0.25">
      <c r="B6" s="15" t="s">
        <v>18</v>
      </c>
      <c r="C6" s="16">
        <v>33399227</v>
      </c>
      <c r="D6" s="17">
        <v>6308812</v>
      </c>
      <c r="E6" s="17">
        <v>3098601</v>
      </c>
      <c r="F6" s="18">
        <f>D6*8/C6</f>
        <v>1.5111276677151839</v>
      </c>
      <c r="H6" s="19">
        <v>1586381</v>
      </c>
      <c r="I6" s="17">
        <v>228644</v>
      </c>
      <c r="J6" s="20">
        <f>H6*8/$C6</f>
        <v>0.37998029116063076</v>
      </c>
      <c r="K6" s="21">
        <f t="shared" ref="K6:K39" si="0">F6/J6</f>
        <v>3.9768580183448994</v>
      </c>
      <c r="L6" s="22"/>
      <c r="M6" s="19">
        <v>1529254</v>
      </c>
      <c r="N6" s="17">
        <v>219625</v>
      </c>
      <c r="O6" s="20">
        <f>M6*8/$C6</f>
        <v>0.3662968607027941</v>
      </c>
      <c r="P6" s="21">
        <f t="shared" ref="P6:P39" si="1">J6/O6</f>
        <v>1.0373561226584989</v>
      </c>
      <c r="Q6" s="23"/>
      <c r="R6" s="19">
        <v>1286129</v>
      </c>
      <c r="S6" s="17">
        <v>183739</v>
      </c>
      <c r="T6" s="20">
        <f>R6*8/$C6</f>
        <v>0.30806197999732149</v>
      </c>
      <c r="U6" s="21">
        <f>J6/T6</f>
        <v>1.2334540314385261</v>
      </c>
      <c r="V6" s="1"/>
      <c r="W6" s="19">
        <v>1227088</v>
      </c>
      <c r="X6" s="17">
        <v>173797</v>
      </c>
      <c r="Y6" s="20">
        <f>W6*8/$C6</f>
        <v>0.29392009581539119</v>
      </c>
      <c r="Z6" s="21">
        <f>T6/Y6</f>
        <v>1.0481147236384023</v>
      </c>
      <c r="AA6" s="1"/>
      <c r="AB6" s="24">
        <f>J6/Y6</f>
        <v>1.292801331281864</v>
      </c>
    </row>
    <row r="7" spans="2:28" ht="15.75" thickBot="1" x14ac:dyDescent="0.3">
      <c r="B7" s="25" t="s">
        <v>19</v>
      </c>
      <c r="C7" s="26">
        <v>215010</v>
      </c>
      <c r="D7" s="27">
        <v>71264</v>
      </c>
      <c r="E7" s="27">
        <v>27228</v>
      </c>
      <c r="F7" s="28">
        <f t="shared" ref="F7:F39" si="2">D7*8/C7</f>
        <v>2.6515603925398818</v>
      </c>
      <c r="H7" s="29">
        <v>44160</v>
      </c>
      <c r="I7" s="27">
        <v>8041</v>
      </c>
      <c r="J7" s="30">
        <f t="shared" ref="J7:J37" si="3">H7*8/$C7</f>
        <v>1.6430863680759034</v>
      </c>
      <c r="K7" s="31">
        <f t="shared" si="0"/>
        <v>1.613768115942029</v>
      </c>
      <c r="L7" s="22"/>
      <c r="M7" s="29">
        <v>42834</v>
      </c>
      <c r="N7" s="27">
        <v>7851</v>
      </c>
      <c r="O7" s="30">
        <f t="shared" ref="O7:O37" si="4">M7*8/$C7</f>
        <v>1.5937491279475373</v>
      </c>
      <c r="P7" s="31">
        <f t="shared" si="1"/>
        <v>1.0309567166269784</v>
      </c>
      <c r="Q7" s="23"/>
      <c r="R7" s="29">
        <v>8902</v>
      </c>
      <c r="S7" s="27">
        <v>1307</v>
      </c>
      <c r="T7" s="30">
        <f t="shared" ref="T7:T37" si="5">R7*8/$C7</f>
        <v>0.33122180363704012</v>
      </c>
      <c r="U7" s="31">
        <f t="shared" ref="U7:U39" si="6">J7/T7</f>
        <v>4.9606829925859355</v>
      </c>
      <c r="V7" s="1"/>
      <c r="W7" s="29">
        <v>7576</v>
      </c>
      <c r="X7" s="27">
        <v>1117</v>
      </c>
      <c r="Y7" s="30">
        <f t="shared" ref="Y7:Y37" si="7">W7*8/$C7</f>
        <v>0.28188456350867402</v>
      </c>
      <c r="Z7" s="31">
        <f t="shared" ref="Z7:Z39" si="8">T7/Y7</f>
        <v>1.175026399155227</v>
      </c>
      <c r="AA7" s="1"/>
      <c r="AB7" s="32">
        <f t="shared" ref="AB7:AB39" si="9">J7/Y7</f>
        <v>5.828933474128827</v>
      </c>
    </row>
    <row r="8" spans="2:28" x14ac:dyDescent="0.25">
      <c r="B8" s="33" t="s">
        <v>20</v>
      </c>
      <c r="C8" s="16">
        <v>4541661</v>
      </c>
      <c r="D8" s="17">
        <v>714908</v>
      </c>
      <c r="E8" s="17">
        <v>354473</v>
      </c>
      <c r="F8" s="18">
        <f t="shared" si="2"/>
        <v>1.2592890574615763</v>
      </c>
      <c r="H8" s="19">
        <v>109017</v>
      </c>
      <c r="I8" s="17">
        <v>15698</v>
      </c>
      <c r="J8" s="20">
        <f t="shared" si="3"/>
        <v>0.19203018455142293</v>
      </c>
      <c r="K8" s="21">
        <f t="shared" si="0"/>
        <v>6.5577662199473474</v>
      </c>
      <c r="L8" s="22"/>
      <c r="M8" s="19">
        <v>109017</v>
      </c>
      <c r="N8" s="17">
        <v>15698</v>
      </c>
      <c r="O8" s="20">
        <f t="shared" si="4"/>
        <v>0.19203018455142293</v>
      </c>
      <c r="P8" s="21">
        <f t="shared" si="1"/>
        <v>1</v>
      </c>
      <c r="Q8" s="23"/>
      <c r="R8" s="19">
        <v>103894</v>
      </c>
      <c r="S8" s="17">
        <v>14842</v>
      </c>
      <c r="T8" s="20">
        <f t="shared" si="5"/>
        <v>0.18300617329210614</v>
      </c>
      <c r="U8" s="21">
        <f t="shared" si="6"/>
        <v>1.0493098735249389</v>
      </c>
      <c r="V8" s="1"/>
      <c r="W8" s="19">
        <v>103894</v>
      </c>
      <c r="X8" s="17">
        <v>14842</v>
      </c>
      <c r="Y8" s="20">
        <f t="shared" si="7"/>
        <v>0.18300617329210614</v>
      </c>
      <c r="Z8" s="21">
        <f t="shared" si="8"/>
        <v>1</v>
      </c>
      <c r="AA8" s="1"/>
      <c r="AB8" s="24">
        <f t="shared" si="9"/>
        <v>1.0493098735249389</v>
      </c>
    </row>
    <row r="9" spans="2:28" x14ac:dyDescent="0.25">
      <c r="B9" s="34" t="s">
        <v>21</v>
      </c>
      <c r="C9" s="35">
        <v>4028857</v>
      </c>
      <c r="D9" s="36">
        <v>1051518</v>
      </c>
      <c r="E9" s="36">
        <v>350388</v>
      </c>
      <c r="F9" s="37">
        <f t="shared" si="2"/>
        <v>2.0879728419251418</v>
      </c>
      <c r="H9" s="38">
        <v>876587</v>
      </c>
      <c r="I9" s="39">
        <v>175285</v>
      </c>
      <c r="J9" s="40">
        <f t="shared" si="3"/>
        <v>1.7406167555711209</v>
      </c>
      <c r="K9" s="41">
        <f t="shared" si="0"/>
        <v>1.1995591994861892</v>
      </c>
      <c r="L9" s="22"/>
      <c r="M9" s="38">
        <v>876587</v>
      </c>
      <c r="N9" s="39">
        <v>175285</v>
      </c>
      <c r="O9" s="40">
        <f t="shared" si="4"/>
        <v>1.7406167555711209</v>
      </c>
      <c r="P9" s="41">
        <f t="shared" si="1"/>
        <v>1</v>
      </c>
      <c r="Q9" s="23"/>
      <c r="R9" s="38">
        <v>39592</v>
      </c>
      <c r="S9" s="39">
        <v>5656</v>
      </c>
      <c r="T9" s="40">
        <f t="shared" si="5"/>
        <v>7.8616838473045833E-2</v>
      </c>
      <c r="U9" s="41">
        <f t="shared" si="6"/>
        <v>22.140508183471407</v>
      </c>
      <c r="V9" s="1"/>
      <c r="W9" s="38">
        <v>2579</v>
      </c>
      <c r="X9" s="39">
        <v>344</v>
      </c>
      <c r="Y9" s="40">
        <f t="shared" si="7"/>
        <v>5.1210554258937458E-3</v>
      </c>
      <c r="Z9" s="41">
        <f t="shared" si="8"/>
        <v>15.351686700271424</v>
      </c>
      <c r="AA9" s="1"/>
      <c r="AB9" s="42">
        <f t="shared" si="9"/>
        <v>339.89414501744864</v>
      </c>
    </row>
    <row r="10" spans="2:28" x14ac:dyDescent="0.25">
      <c r="B10" s="43" t="s">
        <v>22</v>
      </c>
      <c r="C10" s="44">
        <v>7724337</v>
      </c>
      <c r="D10" s="45">
        <v>1153325</v>
      </c>
      <c r="E10" s="45">
        <v>493161</v>
      </c>
      <c r="F10" s="46">
        <f t="shared" si="2"/>
        <v>1.1944843939356866</v>
      </c>
      <c r="H10" s="47">
        <v>370449</v>
      </c>
      <c r="I10" s="45">
        <v>51664</v>
      </c>
      <c r="J10" s="48">
        <f t="shared" si="3"/>
        <v>0.38366943337661213</v>
      </c>
      <c r="K10" s="49">
        <f t="shared" si="0"/>
        <v>3.1133165428979428</v>
      </c>
      <c r="L10" s="22"/>
      <c r="M10" s="47">
        <v>370449</v>
      </c>
      <c r="N10" s="45">
        <v>51664</v>
      </c>
      <c r="O10" s="48">
        <f t="shared" si="4"/>
        <v>0.38366943337661213</v>
      </c>
      <c r="P10" s="49">
        <f t="shared" si="1"/>
        <v>1</v>
      </c>
      <c r="Q10" s="23"/>
      <c r="R10" s="47">
        <v>169592</v>
      </c>
      <c r="S10" s="45">
        <v>24171</v>
      </c>
      <c r="T10" s="48">
        <f t="shared" si="5"/>
        <v>0.17564433038071747</v>
      </c>
      <c r="U10" s="49">
        <f t="shared" si="6"/>
        <v>2.1843542148214539</v>
      </c>
      <c r="V10" s="1"/>
      <c r="W10" s="47">
        <v>169097</v>
      </c>
      <c r="X10" s="45">
        <v>24072</v>
      </c>
      <c r="Y10" s="48">
        <f t="shared" si="7"/>
        <v>0.17513166502186531</v>
      </c>
      <c r="Z10" s="49">
        <f t="shared" si="8"/>
        <v>1.002927313908585</v>
      </c>
      <c r="AA10" s="1"/>
      <c r="AB10" s="50">
        <f t="shared" si="9"/>
        <v>2.1907485052957769</v>
      </c>
    </row>
    <row r="11" spans="2:28" x14ac:dyDescent="0.25">
      <c r="B11" s="43" t="s">
        <v>23</v>
      </c>
      <c r="C11" s="44">
        <v>3493777</v>
      </c>
      <c r="D11" s="45">
        <v>692741</v>
      </c>
      <c r="E11" s="45">
        <v>345476</v>
      </c>
      <c r="F11" s="46">
        <f t="shared" si="2"/>
        <v>1.5862283139421891</v>
      </c>
      <c r="H11" s="47">
        <v>80772</v>
      </c>
      <c r="I11" s="45">
        <v>11504</v>
      </c>
      <c r="J11" s="48">
        <f t="shared" si="3"/>
        <v>0.18495055637494895</v>
      </c>
      <c r="K11" s="49">
        <f t="shared" si="0"/>
        <v>8.5764992819293813</v>
      </c>
      <c r="L11" s="22"/>
      <c r="M11" s="47">
        <v>75847</v>
      </c>
      <c r="N11" s="45">
        <v>10750</v>
      </c>
      <c r="O11" s="48">
        <f t="shared" si="4"/>
        <v>0.17367336266739405</v>
      </c>
      <c r="P11" s="49">
        <f t="shared" si="1"/>
        <v>1.0649333526705078</v>
      </c>
      <c r="Q11" s="23"/>
      <c r="R11" s="47">
        <v>80228</v>
      </c>
      <c r="S11" s="45">
        <v>11461</v>
      </c>
      <c r="T11" s="48">
        <f t="shared" si="5"/>
        <v>0.18370491304968806</v>
      </c>
      <c r="U11" s="49">
        <f t="shared" si="6"/>
        <v>1.0067806750760333</v>
      </c>
      <c r="V11" s="1"/>
      <c r="W11" s="47">
        <v>75240</v>
      </c>
      <c r="X11" s="45">
        <v>10698</v>
      </c>
      <c r="Y11" s="48">
        <f t="shared" si="7"/>
        <v>0.17228346285409743</v>
      </c>
      <c r="Z11" s="49">
        <f t="shared" si="8"/>
        <v>1.0662945241892612</v>
      </c>
      <c r="AA11" s="1"/>
      <c r="AB11" s="50">
        <f t="shared" si="9"/>
        <v>1.073524720893142</v>
      </c>
    </row>
    <row r="12" spans="2:28" x14ac:dyDescent="0.25">
      <c r="B12" s="43" t="s">
        <v>24</v>
      </c>
      <c r="C12" s="44">
        <v>2461117</v>
      </c>
      <c r="D12" s="45">
        <v>619722</v>
      </c>
      <c r="E12" s="45">
        <v>307886</v>
      </c>
      <c r="F12" s="46">
        <f t="shared" si="2"/>
        <v>2.0144414101401926</v>
      </c>
      <c r="H12" s="47">
        <v>116714</v>
      </c>
      <c r="I12" s="45">
        <v>16675</v>
      </c>
      <c r="J12" s="48">
        <f t="shared" si="3"/>
        <v>0.37938545790387046</v>
      </c>
      <c r="K12" s="49">
        <f t="shared" si="0"/>
        <v>5.3097486162756828</v>
      </c>
      <c r="L12" s="22"/>
      <c r="M12" s="47">
        <v>110054</v>
      </c>
      <c r="N12" s="45">
        <v>15660</v>
      </c>
      <c r="O12" s="48">
        <f t="shared" si="4"/>
        <v>0.35773675123937626</v>
      </c>
      <c r="P12" s="49">
        <f t="shared" si="1"/>
        <v>1.0605157468151998</v>
      </c>
      <c r="Q12" s="23"/>
      <c r="R12" s="47">
        <v>115989</v>
      </c>
      <c r="S12" s="45">
        <v>16569</v>
      </c>
      <c r="T12" s="48">
        <f t="shared" si="5"/>
        <v>0.37702880440060349</v>
      </c>
      <c r="U12" s="49">
        <f t="shared" si="6"/>
        <v>1.0062505927286207</v>
      </c>
      <c r="V12" s="1"/>
      <c r="W12" s="47">
        <v>109240</v>
      </c>
      <c r="X12" s="45">
        <v>15531</v>
      </c>
      <c r="Y12" s="48">
        <f t="shared" si="7"/>
        <v>0.35509079820260475</v>
      </c>
      <c r="Z12" s="49">
        <f t="shared" si="8"/>
        <v>1.0617813987550349</v>
      </c>
      <c r="AA12" s="1"/>
      <c r="AB12" s="50">
        <f t="shared" si="9"/>
        <v>1.0684181618454778</v>
      </c>
    </row>
    <row r="13" spans="2:28" x14ac:dyDescent="0.25">
      <c r="B13" s="43" t="s">
        <v>25</v>
      </c>
      <c r="C13" s="44">
        <v>2891806</v>
      </c>
      <c r="D13" s="45">
        <v>778851</v>
      </c>
      <c r="E13" s="45">
        <v>389413</v>
      </c>
      <c r="F13" s="46">
        <f t="shared" si="2"/>
        <v>2.154642462184531</v>
      </c>
      <c r="H13" s="47">
        <v>92483</v>
      </c>
      <c r="I13" s="45">
        <v>13214</v>
      </c>
      <c r="J13" s="48">
        <f t="shared" si="3"/>
        <v>0.25584842136713182</v>
      </c>
      <c r="K13" s="49">
        <f t="shared" si="0"/>
        <v>8.4215585567077191</v>
      </c>
      <c r="L13" s="22"/>
      <c r="M13" s="47">
        <v>91054</v>
      </c>
      <c r="N13" s="45">
        <v>12996</v>
      </c>
      <c r="O13" s="48">
        <f t="shared" si="4"/>
        <v>0.25189518245691445</v>
      </c>
      <c r="P13" s="49">
        <f t="shared" si="1"/>
        <v>1.0156939837898391</v>
      </c>
      <c r="Q13" s="23"/>
      <c r="R13" s="47">
        <v>92443</v>
      </c>
      <c r="S13" s="45">
        <v>13206</v>
      </c>
      <c r="T13" s="48">
        <f t="shared" si="5"/>
        <v>0.25573776387489339</v>
      </c>
      <c r="U13" s="49">
        <f t="shared" si="6"/>
        <v>1.0004326990686154</v>
      </c>
      <c r="V13" s="1"/>
      <c r="W13" s="47">
        <v>91014</v>
      </c>
      <c r="X13" s="45">
        <v>12988</v>
      </c>
      <c r="Y13" s="48">
        <f t="shared" si="7"/>
        <v>0.25178452496467607</v>
      </c>
      <c r="Z13" s="49">
        <f t="shared" si="8"/>
        <v>1.0157008811831145</v>
      </c>
      <c r="AA13" s="1"/>
      <c r="AB13" s="50">
        <f t="shared" si="9"/>
        <v>1.0161403740083943</v>
      </c>
    </row>
    <row r="14" spans="2:28" x14ac:dyDescent="0.25">
      <c r="B14" s="43" t="s">
        <v>26</v>
      </c>
      <c r="C14" s="44">
        <v>2620515</v>
      </c>
      <c r="D14" s="45">
        <v>547936</v>
      </c>
      <c r="E14" s="45">
        <v>222193</v>
      </c>
      <c r="F14" s="46">
        <f t="shared" si="2"/>
        <v>1.6727582173733027</v>
      </c>
      <c r="H14" s="47">
        <v>260604</v>
      </c>
      <c r="I14" s="45">
        <v>37878</v>
      </c>
      <c r="J14" s="48">
        <f t="shared" si="3"/>
        <v>0.79558102128780028</v>
      </c>
      <c r="K14" s="49">
        <f t="shared" si="0"/>
        <v>2.1025617411858608</v>
      </c>
      <c r="L14" s="22"/>
      <c r="M14" s="47">
        <v>260604</v>
      </c>
      <c r="N14" s="45">
        <v>37878</v>
      </c>
      <c r="O14" s="48">
        <f t="shared" si="4"/>
        <v>0.79558102128780028</v>
      </c>
      <c r="P14" s="49">
        <f t="shared" si="1"/>
        <v>1</v>
      </c>
      <c r="Q14" s="23"/>
      <c r="R14" s="47">
        <v>86276</v>
      </c>
      <c r="S14" s="45">
        <v>11690</v>
      </c>
      <c r="T14" s="48">
        <f t="shared" si="5"/>
        <v>0.26338639542227388</v>
      </c>
      <c r="U14" s="49">
        <f t="shared" si="6"/>
        <v>3.0205850989846539</v>
      </c>
      <c r="V14" s="1"/>
      <c r="W14" s="47">
        <v>86276</v>
      </c>
      <c r="X14" s="45">
        <v>11690</v>
      </c>
      <c r="Y14" s="48">
        <f t="shared" si="7"/>
        <v>0.26338639542227388</v>
      </c>
      <c r="Z14" s="49">
        <f t="shared" si="8"/>
        <v>1</v>
      </c>
      <c r="AA14" s="1"/>
      <c r="AB14" s="50">
        <f t="shared" si="9"/>
        <v>3.0205850989846539</v>
      </c>
    </row>
    <row r="15" spans="2:28" x14ac:dyDescent="0.25">
      <c r="B15" s="43" t="s">
        <v>27</v>
      </c>
      <c r="C15" s="44">
        <v>6394542</v>
      </c>
      <c r="D15" s="45">
        <v>1128134</v>
      </c>
      <c r="E15" s="45">
        <v>495050</v>
      </c>
      <c r="F15" s="46">
        <f t="shared" si="2"/>
        <v>1.4113711349460212</v>
      </c>
      <c r="H15" s="47">
        <v>356340</v>
      </c>
      <c r="I15" s="45">
        <v>50579</v>
      </c>
      <c r="J15" s="48">
        <f t="shared" si="3"/>
        <v>0.44580518823709342</v>
      </c>
      <c r="K15" s="49">
        <f t="shared" si="0"/>
        <v>3.1658921254981198</v>
      </c>
      <c r="L15" s="22"/>
      <c r="M15" s="47">
        <v>356340</v>
      </c>
      <c r="N15" s="45">
        <v>50579</v>
      </c>
      <c r="O15" s="48">
        <f t="shared" si="4"/>
        <v>0.44580518823709342</v>
      </c>
      <c r="P15" s="49">
        <f t="shared" si="1"/>
        <v>1</v>
      </c>
      <c r="Q15" s="23"/>
      <c r="R15" s="47">
        <v>183052</v>
      </c>
      <c r="S15" s="45">
        <v>26149</v>
      </c>
      <c r="T15" s="48">
        <f t="shared" si="5"/>
        <v>0.22901030284889834</v>
      </c>
      <c r="U15" s="49">
        <f t="shared" si="6"/>
        <v>1.9466599654742913</v>
      </c>
      <c r="V15" s="1"/>
      <c r="W15" s="47">
        <v>183040</v>
      </c>
      <c r="X15" s="45">
        <v>26147</v>
      </c>
      <c r="Y15" s="48">
        <f t="shared" si="7"/>
        <v>0.22899529004579217</v>
      </c>
      <c r="Z15" s="49">
        <f t="shared" si="8"/>
        <v>1.0000655594405596</v>
      </c>
      <c r="AA15" s="1"/>
      <c r="AB15" s="50">
        <f t="shared" si="9"/>
        <v>1.9467875874125873</v>
      </c>
    </row>
    <row r="16" spans="2:28" x14ac:dyDescent="0.25">
      <c r="B16" s="43" t="s">
        <v>28</v>
      </c>
      <c r="C16" s="44">
        <v>4523969</v>
      </c>
      <c r="D16" s="45">
        <v>139984</v>
      </c>
      <c r="E16" s="45">
        <v>50429</v>
      </c>
      <c r="F16" s="46">
        <f t="shared" si="2"/>
        <v>0.24754192612725684</v>
      </c>
      <c r="H16" s="47">
        <v>17798</v>
      </c>
      <c r="I16" s="45">
        <v>2466</v>
      </c>
      <c r="J16" s="48">
        <f t="shared" si="3"/>
        <v>3.1473248379907115E-2</v>
      </c>
      <c r="K16" s="49">
        <f t="shared" si="0"/>
        <v>7.8651533880211257</v>
      </c>
      <c r="L16" s="22"/>
      <c r="M16" s="47">
        <v>9457</v>
      </c>
      <c r="N16" s="45">
        <v>1275</v>
      </c>
      <c r="O16" s="48">
        <f t="shared" si="4"/>
        <v>1.6723368351993569E-2</v>
      </c>
      <c r="P16" s="49">
        <f t="shared" si="1"/>
        <v>1.8819921751083857</v>
      </c>
      <c r="Q16" s="23"/>
      <c r="R16" s="47">
        <v>16090</v>
      </c>
      <c r="S16" s="45">
        <v>2298</v>
      </c>
      <c r="T16" s="48">
        <f t="shared" si="5"/>
        <v>2.8452891697533737E-2</v>
      </c>
      <c r="U16" s="49">
        <f t="shared" si="6"/>
        <v>1.1061528899937851</v>
      </c>
      <c r="V16" s="1"/>
      <c r="W16" s="47">
        <v>7486</v>
      </c>
      <c r="X16" s="45">
        <v>1035</v>
      </c>
      <c r="Y16" s="48">
        <f t="shared" si="7"/>
        <v>1.3237933328013521E-2</v>
      </c>
      <c r="Z16" s="49">
        <f t="shared" si="8"/>
        <v>2.1493454448303497</v>
      </c>
      <c r="AA16" s="1"/>
      <c r="AB16" s="50">
        <f t="shared" si="9"/>
        <v>2.3775046753940692</v>
      </c>
    </row>
    <row r="17" spans="2:28" x14ac:dyDescent="0.25">
      <c r="B17" s="43" t="s">
        <v>29</v>
      </c>
      <c r="C17" s="44">
        <v>3874834</v>
      </c>
      <c r="D17" s="45">
        <v>28604</v>
      </c>
      <c r="E17" s="45">
        <v>8101</v>
      </c>
      <c r="F17" s="46">
        <f t="shared" si="2"/>
        <v>5.9055949235502732E-2</v>
      </c>
      <c r="H17" s="47">
        <v>17661</v>
      </c>
      <c r="I17" s="45">
        <v>2866</v>
      </c>
      <c r="J17" s="48">
        <f t="shared" si="3"/>
        <v>3.6462981381912105E-2</v>
      </c>
      <c r="K17" s="49">
        <f t="shared" si="0"/>
        <v>1.6196138384009964</v>
      </c>
      <c r="L17" s="22"/>
      <c r="M17" s="47">
        <v>17661</v>
      </c>
      <c r="N17" s="45">
        <v>2866</v>
      </c>
      <c r="O17" s="48">
        <f t="shared" si="4"/>
        <v>3.6462981381912105E-2</v>
      </c>
      <c r="P17" s="49">
        <f t="shared" si="1"/>
        <v>1</v>
      </c>
      <c r="Q17" s="23"/>
      <c r="R17" s="47">
        <v>6202</v>
      </c>
      <c r="S17" s="45">
        <v>954</v>
      </c>
      <c r="T17" s="48">
        <f t="shared" si="5"/>
        <v>1.2804677568122919E-2</v>
      </c>
      <c r="U17" s="49">
        <f t="shared" si="6"/>
        <v>2.8476297968397293</v>
      </c>
      <c r="V17" s="1"/>
      <c r="W17" s="47">
        <v>6202</v>
      </c>
      <c r="X17" s="45">
        <v>954</v>
      </c>
      <c r="Y17" s="48">
        <f t="shared" si="7"/>
        <v>1.2804677568122919E-2</v>
      </c>
      <c r="Z17" s="49">
        <f t="shared" si="8"/>
        <v>1</v>
      </c>
      <c r="AA17" s="1"/>
      <c r="AB17" s="50">
        <f t="shared" si="9"/>
        <v>2.8476297968397293</v>
      </c>
    </row>
    <row r="18" spans="2:28" x14ac:dyDescent="0.25">
      <c r="B18" s="43" t="s">
        <v>30</v>
      </c>
      <c r="C18" s="44">
        <v>2241141</v>
      </c>
      <c r="D18" s="45">
        <v>373340</v>
      </c>
      <c r="E18" s="45">
        <v>186044</v>
      </c>
      <c r="F18" s="46">
        <f t="shared" si="2"/>
        <v>1.3326783098430666</v>
      </c>
      <c r="H18" s="47">
        <v>173920</v>
      </c>
      <c r="I18" s="45">
        <v>24848</v>
      </c>
      <c r="J18" s="48">
        <f t="shared" si="3"/>
        <v>0.62082662358147034</v>
      </c>
      <c r="K18" s="49">
        <f t="shared" si="0"/>
        <v>2.1466191352345905</v>
      </c>
      <c r="L18" s="22"/>
      <c r="M18" s="47">
        <v>41327</v>
      </c>
      <c r="N18" s="45">
        <v>5554</v>
      </c>
      <c r="O18" s="48">
        <f t="shared" si="4"/>
        <v>0.14752128491692401</v>
      </c>
      <c r="P18" s="49">
        <f t="shared" si="1"/>
        <v>4.208386768940402</v>
      </c>
      <c r="Q18" s="23"/>
      <c r="R18" s="47">
        <v>173888</v>
      </c>
      <c r="S18" s="45">
        <v>24841</v>
      </c>
      <c r="T18" s="48">
        <f t="shared" si="5"/>
        <v>0.62071239605183248</v>
      </c>
      <c r="U18" s="49">
        <f t="shared" si="6"/>
        <v>1.0001840264998161</v>
      </c>
      <c r="V18" s="1"/>
      <c r="W18" s="47">
        <v>41296</v>
      </c>
      <c r="X18" s="45">
        <v>5547</v>
      </c>
      <c r="Y18" s="48">
        <f t="shared" si="7"/>
        <v>0.14741062699758739</v>
      </c>
      <c r="Z18" s="49">
        <f t="shared" si="8"/>
        <v>4.2107710189848895</v>
      </c>
      <c r="AA18" s="1"/>
      <c r="AB18" s="50">
        <f t="shared" si="9"/>
        <v>4.2115459124370398</v>
      </c>
    </row>
    <row r="19" spans="2:28" x14ac:dyDescent="0.25">
      <c r="B19" s="43" t="s">
        <v>31</v>
      </c>
      <c r="C19" s="44">
        <v>4012848</v>
      </c>
      <c r="D19" s="45">
        <v>686160</v>
      </c>
      <c r="E19" s="45">
        <v>332728</v>
      </c>
      <c r="F19" s="46">
        <f t="shared" si="2"/>
        <v>1.3679262209782179</v>
      </c>
      <c r="H19" s="47">
        <v>112349</v>
      </c>
      <c r="I19" s="45">
        <v>15432</v>
      </c>
      <c r="J19" s="48">
        <f t="shared" si="3"/>
        <v>0.2239785807984753</v>
      </c>
      <c r="K19" s="49">
        <f t="shared" si="0"/>
        <v>6.1073974846238057</v>
      </c>
      <c r="L19" s="22"/>
      <c r="M19" s="47">
        <v>87971</v>
      </c>
      <c r="N19" s="45">
        <v>11757</v>
      </c>
      <c r="O19" s="48">
        <f t="shared" si="4"/>
        <v>0.1753786836680582</v>
      </c>
      <c r="P19" s="49">
        <f t="shared" si="1"/>
        <v>1.2771140489479487</v>
      </c>
      <c r="Q19" s="23"/>
      <c r="R19" s="47">
        <v>96225</v>
      </c>
      <c r="S19" s="45">
        <v>13749</v>
      </c>
      <c r="T19" s="48">
        <f t="shared" si="5"/>
        <v>0.19183382973887872</v>
      </c>
      <c r="U19" s="49">
        <f t="shared" si="6"/>
        <v>1.1675656014549234</v>
      </c>
      <c r="V19" s="1"/>
      <c r="W19" s="47">
        <v>70951</v>
      </c>
      <c r="X19" s="45">
        <v>9892</v>
      </c>
      <c r="Y19" s="48">
        <f t="shared" si="7"/>
        <v>0.14144767008369119</v>
      </c>
      <c r="Z19" s="49">
        <f t="shared" si="8"/>
        <v>1.3562176713506504</v>
      </c>
      <c r="AA19" s="1"/>
      <c r="AB19" s="50">
        <f t="shared" si="9"/>
        <v>1.5834731011543177</v>
      </c>
    </row>
    <row r="20" spans="2:28" x14ac:dyDescent="0.25">
      <c r="B20" s="43" t="s">
        <v>32</v>
      </c>
      <c r="C20" s="44">
        <v>3426824</v>
      </c>
      <c r="D20" s="45">
        <v>610717</v>
      </c>
      <c r="E20" s="45">
        <v>290071</v>
      </c>
      <c r="F20" s="46">
        <f t="shared" si="2"/>
        <v>1.4257329819097799</v>
      </c>
      <c r="H20" s="47">
        <v>128803</v>
      </c>
      <c r="I20" s="45">
        <v>18037</v>
      </c>
      <c r="J20" s="48">
        <f t="shared" si="3"/>
        <v>0.30069358683142172</v>
      </c>
      <c r="K20" s="49">
        <f t="shared" si="0"/>
        <v>4.7414811766806677</v>
      </c>
      <c r="L20" s="22"/>
      <c r="M20" s="47">
        <v>128311</v>
      </c>
      <c r="N20" s="45">
        <v>17959</v>
      </c>
      <c r="O20" s="48">
        <f t="shared" si="4"/>
        <v>0.29954500143573176</v>
      </c>
      <c r="P20" s="49">
        <f t="shared" si="1"/>
        <v>1.0038344335247951</v>
      </c>
      <c r="Q20" s="23"/>
      <c r="R20" s="47">
        <v>116007</v>
      </c>
      <c r="S20" s="45">
        <v>16557</v>
      </c>
      <c r="T20" s="48">
        <f t="shared" si="5"/>
        <v>0.27082102845083378</v>
      </c>
      <c r="U20" s="49">
        <f t="shared" si="6"/>
        <v>1.1103036885705171</v>
      </c>
      <c r="V20" s="1"/>
      <c r="W20" s="47">
        <v>115461</v>
      </c>
      <c r="X20" s="45">
        <v>16461</v>
      </c>
      <c r="Y20" s="48">
        <f t="shared" si="7"/>
        <v>0.2695463788043973</v>
      </c>
      <c r="Z20" s="49">
        <f t="shared" si="8"/>
        <v>1.0047288694883987</v>
      </c>
      <c r="AA20" s="1"/>
      <c r="AB20" s="50">
        <f t="shared" si="9"/>
        <v>1.1155541698062548</v>
      </c>
    </row>
    <row r="21" spans="2:28" x14ac:dyDescent="0.25">
      <c r="B21" s="43" t="s">
        <v>33</v>
      </c>
      <c r="C21" s="44">
        <v>2269619</v>
      </c>
      <c r="D21" s="45">
        <v>553369</v>
      </c>
      <c r="E21" s="45">
        <v>249202</v>
      </c>
      <c r="F21" s="46">
        <f t="shared" si="2"/>
        <v>1.9505264980598065</v>
      </c>
      <c r="H21" s="47">
        <v>221425</v>
      </c>
      <c r="I21" s="45">
        <v>31056</v>
      </c>
      <c r="J21" s="48">
        <f t="shared" si="3"/>
        <v>0.78048342034500062</v>
      </c>
      <c r="K21" s="49">
        <f t="shared" si="0"/>
        <v>2.4991261149373378</v>
      </c>
      <c r="L21" s="22"/>
      <c r="M21" s="47">
        <v>217724</v>
      </c>
      <c r="N21" s="45">
        <v>30488</v>
      </c>
      <c r="O21" s="48">
        <f t="shared" si="4"/>
        <v>0.76743805898699302</v>
      </c>
      <c r="P21" s="49">
        <f t="shared" si="1"/>
        <v>1.0169985853649575</v>
      </c>
      <c r="Q21" s="23"/>
      <c r="R21" s="47">
        <v>118141</v>
      </c>
      <c r="S21" s="45">
        <v>16877</v>
      </c>
      <c r="T21" s="48">
        <f t="shared" si="5"/>
        <v>0.41642584063668836</v>
      </c>
      <c r="U21" s="49">
        <f t="shared" si="6"/>
        <v>1.87424348871264</v>
      </c>
      <c r="V21" s="1"/>
      <c r="W21" s="47">
        <v>111792</v>
      </c>
      <c r="X21" s="45">
        <v>15923</v>
      </c>
      <c r="Y21" s="48">
        <f t="shared" si="7"/>
        <v>0.39404675410278112</v>
      </c>
      <c r="Z21" s="49">
        <f t="shared" si="8"/>
        <v>1.0567929726635179</v>
      </c>
      <c r="AA21" s="1"/>
      <c r="AB21" s="50">
        <f t="shared" si="9"/>
        <v>1.9806873479318734</v>
      </c>
    </row>
    <row r="22" spans="2:28" x14ac:dyDescent="0.25">
      <c r="B22" s="43" t="s">
        <v>34</v>
      </c>
      <c r="C22" s="44">
        <v>2622477</v>
      </c>
      <c r="D22" s="45">
        <v>514857</v>
      </c>
      <c r="E22" s="45">
        <v>208689</v>
      </c>
      <c r="F22" s="46">
        <f t="shared" si="2"/>
        <v>1.570597568634539</v>
      </c>
      <c r="H22" s="47">
        <v>276989</v>
      </c>
      <c r="I22" s="45">
        <v>39748</v>
      </c>
      <c r="J22" s="48">
        <f t="shared" si="3"/>
        <v>0.84496908838475993</v>
      </c>
      <c r="K22" s="49">
        <f t="shared" si="0"/>
        <v>1.8587633443927376</v>
      </c>
      <c r="L22" s="22"/>
      <c r="M22" s="47">
        <v>276989</v>
      </c>
      <c r="N22" s="45">
        <v>39748</v>
      </c>
      <c r="O22" s="48">
        <f t="shared" si="4"/>
        <v>0.84496908838475993</v>
      </c>
      <c r="P22" s="49">
        <f t="shared" si="1"/>
        <v>1</v>
      </c>
      <c r="Q22" s="23"/>
      <c r="R22" s="47">
        <v>118913</v>
      </c>
      <c r="S22" s="45">
        <v>16987</v>
      </c>
      <c r="T22" s="48">
        <f t="shared" si="5"/>
        <v>0.36275017855256692</v>
      </c>
      <c r="U22" s="49">
        <f t="shared" si="6"/>
        <v>2.3293416195033343</v>
      </c>
      <c r="V22" s="1"/>
      <c r="W22" s="47">
        <v>118913</v>
      </c>
      <c r="X22" s="45">
        <v>16987</v>
      </c>
      <c r="Y22" s="48">
        <f t="shared" si="7"/>
        <v>0.36275017855256692</v>
      </c>
      <c r="Z22" s="49">
        <f t="shared" si="8"/>
        <v>1</v>
      </c>
      <c r="AA22" s="1"/>
      <c r="AB22" s="50">
        <f t="shared" si="9"/>
        <v>2.3293416195033343</v>
      </c>
    </row>
    <row r="23" spans="2:28" x14ac:dyDescent="0.25">
      <c r="B23" s="43" t="s">
        <v>35</v>
      </c>
      <c r="C23" s="44">
        <v>4412657</v>
      </c>
      <c r="D23" s="45">
        <v>674721</v>
      </c>
      <c r="E23" s="45">
        <v>253634</v>
      </c>
      <c r="F23" s="46">
        <f t="shared" si="2"/>
        <v>1.2232466742826373</v>
      </c>
      <c r="H23" s="47">
        <v>314862</v>
      </c>
      <c r="I23" s="45">
        <v>44172</v>
      </c>
      <c r="J23" s="48">
        <f t="shared" si="3"/>
        <v>0.57083430685865677</v>
      </c>
      <c r="K23" s="49">
        <f t="shared" si="0"/>
        <v>2.142910227337691</v>
      </c>
      <c r="L23" s="22"/>
      <c r="M23" s="47">
        <v>314862</v>
      </c>
      <c r="N23" s="45">
        <v>44172</v>
      </c>
      <c r="O23" s="48">
        <f t="shared" si="4"/>
        <v>0.57083430685865677</v>
      </c>
      <c r="P23" s="49">
        <f t="shared" si="1"/>
        <v>1</v>
      </c>
      <c r="Q23" s="23"/>
      <c r="R23" s="47">
        <v>98067</v>
      </c>
      <c r="S23" s="45">
        <v>14009</v>
      </c>
      <c r="T23" s="48">
        <f t="shared" si="5"/>
        <v>0.17779220093472028</v>
      </c>
      <c r="U23" s="49">
        <f t="shared" si="6"/>
        <v>3.210682492581602</v>
      </c>
      <c r="V23" s="1"/>
      <c r="W23" s="47">
        <v>98067</v>
      </c>
      <c r="X23" s="45">
        <v>14009</v>
      </c>
      <c r="Y23" s="48">
        <f t="shared" si="7"/>
        <v>0.17779220093472028</v>
      </c>
      <c r="Z23" s="49">
        <f t="shared" si="8"/>
        <v>1</v>
      </c>
      <c r="AA23" s="1"/>
      <c r="AB23" s="50">
        <f t="shared" si="9"/>
        <v>3.210682492581602</v>
      </c>
    </row>
    <row r="24" spans="2:28" x14ac:dyDescent="0.25">
      <c r="B24" s="43" t="s">
        <v>36</v>
      </c>
      <c r="C24" s="44">
        <v>1038135</v>
      </c>
      <c r="D24" s="45">
        <v>171139</v>
      </c>
      <c r="E24" s="45">
        <v>66888</v>
      </c>
      <c r="F24" s="46">
        <f t="shared" si="2"/>
        <v>1.3188188434066861</v>
      </c>
      <c r="H24" s="47">
        <v>82615</v>
      </c>
      <c r="I24" s="45">
        <v>11805</v>
      </c>
      <c r="J24" s="48">
        <f t="shared" si="3"/>
        <v>0.63664166991768889</v>
      </c>
      <c r="K24" s="49">
        <f t="shared" si="0"/>
        <v>2.0715245415481451</v>
      </c>
      <c r="L24" s="22"/>
      <c r="M24" s="47">
        <v>82599</v>
      </c>
      <c r="N24" s="45">
        <v>11803</v>
      </c>
      <c r="O24" s="48">
        <f t="shared" si="4"/>
        <v>0.63651837188804927</v>
      </c>
      <c r="P24" s="49">
        <f t="shared" si="1"/>
        <v>1.0001937069456046</v>
      </c>
      <c r="Q24" s="23"/>
      <c r="R24" s="47">
        <v>22677</v>
      </c>
      <c r="S24" s="45">
        <v>3239</v>
      </c>
      <c r="T24" s="48">
        <f t="shared" si="5"/>
        <v>0.17475183863370372</v>
      </c>
      <c r="U24" s="49">
        <f t="shared" si="6"/>
        <v>3.6431185782951885</v>
      </c>
      <c r="V24" s="1"/>
      <c r="W24" s="47">
        <v>22660</v>
      </c>
      <c r="X24" s="45">
        <v>3237</v>
      </c>
      <c r="Y24" s="48">
        <f t="shared" si="7"/>
        <v>0.17462083447721155</v>
      </c>
      <c r="Z24" s="49">
        <f t="shared" si="8"/>
        <v>1.0007502206531333</v>
      </c>
      <c r="AA24" s="1"/>
      <c r="AB24" s="50">
        <f t="shared" si="9"/>
        <v>3.6458517210944392</v>
      </c>
    </row>
    <row r="25" spans="2:28" x14ac:dyDescent="0.25">
      <c r="B25" s="43" t="s">
        <v>37</v>
      </c>
      <c r="C25" s="44">
        <v>1277146</v>
      </c>
      <c r="D25" s="45">
        <v>114259</v>
      </c>
      <c r="E25" s="45">
        <v>48981</v>
      </c>
      <c r="F25" s="46">
        <f t="shared" si="2"/>
        <v>0.71571456982991766</v>
      </c>
      <c r="H25" s="47">
        <v>29670</v>
      </c>
      <c r="I25" s="45">
        <v>4453</v>
      </c>
      <c r="J25" s="48">
        <f t="shared" si="3"/>
        <v>0.18585189163964025</v>
      </c>
      <c r="K25" s="49">
        <f t="shared" si="0"/>
        <v>3.8509942703067073</v>
      </c>
      <c r="L25" s="22"/>
      <c r="M25" s="47">
        <v>29650</v>
      </c>
      <c r="N25" s="45">
        <v>4450</v>
      </c>
      <c r="O25" s="48">
        <f t="shared" si="4"/>
        <v>0.18572661230587575</v>
      </c>
      <c r="P25" s="49">
        <f t="shared" si="1"/>
        <v>1.0006745362563236</v>
      </c>
      <c r="Q25" s="23"/>
      <c r="R25" s="47">
        <v>22426</v>
      </c>
      <c r="S25" s="45">
        <v>3203</v>
      </c>
      <c r="T25" s="48">
        <f t="shared" si="5"/>
        <v>0.14047571695013725</v>
      </c>
      <c r="U25" s="49">
        <f t="shared" si="6"/>
        <v>1.3230179256220458</v>
      </c>
      <c r="V25" s="1"/>
      <c r="W25" s="47">
        <v>22406</v>
      </c>
      <c r="X25" s="45">
        <v>3200</v>
      </c>
      <c r="Y25" s="48">
        <f t="shared" si="7"/>
        <v>0.14035043761637275</v>
      </c>
      <c r="Z25" s="49">
        <f t="shared" si="8"/>
        <v>1.000892618048737</v>
      </c>
      <c r="AA25" s="1"/>
      <c r="AB25" s="50">
        <f t="shared" si="9"/>
        <v>1.3241988753012586</v>
      </c>
    </row>
    <row r="26" spans="2:28" ht="15.75" thickBot="1" x14ac:dyDescent="0.3">
      <c r="B26" s="51" t="s">
        <v>38</v>
      </c>
      <c r="C26" s="52">
        <v>2346529</v>
      </c>
      <c r="D26" s="53">
        <v>518337</v>
      </c>
      <c r="E26" s="53">
        <v>210279</v>
      </c>
      <c r="F26" s="54">
        <f t="shared" si="2"/>
        <v>1.7671616246805388</v>
      </c>
      <c r="H26" s="55">
        <v>245062</v>
      </c>
      <c r="I26" s="53">
        <v>40063</v>
      </c>
      <c r="J26" s="56">
        <f t="shared" si="3"/>
        <v>0.83548765005674341</v>
      </c>
      <c r="K26" s="57">
        <f t="shared" si="0"/>
        <v>2.1151259681223529</v>
      </c>
      <c r="L26" s="22"/>
      <c r="M26" s="55">
        <v>238002</v>
      </c>
      <c r="N26" s="53">
        <v>39018</v>
      </c>
      <c r="O26" s="56">
        <f t="shared" si="4"/>
        <v>0.81141805620130836</v>
      </c>
      <c r="P26" s="57">
        <f t="shared" si="1"/>
        <v>1.0296636162721322</v>
      </c>
      <c r="Q26" s="23"/>
      <c r="R26" s="55">
        <v>97706</v>
      </c>
      <c r="S26" s="53">
        <v>15423</v>
      </c>
      <c r="T26" s="56">
        <f t="shared" si="5"/>
        <v>0.33310817807919696</v>
      </c>
      <c r="U26" s="57">
        <f t="shared" si="6"/>
        <v>2.5081571244345282</v>
      </c>
      <c r="V26" s="1"/>
      <c r="W26" s="55">
        <v>90264</v>
      </c>
      <c r="X26" s="53">
        <v>14330</v>
      </c>
      <c r="Y26" s="56">
        <f t="shared" si="7"/>
        <v>0.30773623509447356</v>
      </c>
      <c r="Z26" s="57">
        <f t="shared" si="8"/>
        <v>1.0824470442258265</v>
      </c>
      <c r="AA26" s="1"/>
      <c r="AB26" s="58">
        <f t="shared" si="9"/>
        <v>2.7149472657981035</v>
      </c>
    </row>
    <row r="27" spans="2:28" x14ac:dyDescent="0.25">
      <c r="B27" s="59" t="s">
        <v>39</v>
      </c>
      <c r="C27" s="60">
        <v>15010</v>
      </c>
      <c r="D27" s="61">
        <v>7675</v>
      </c>
      <c r="E27" s="61">
        <v>3756</v>
      </c>
      <c r="F27" s="62">
        <f t="shared" si="2"/>
        <v>4.0906062624916721</v>
      </c>
      <c r="H27" s="63">
        <v>1569</v>
      </c>
      <c r="I27" s="61">
        <v>247</v>
      </c>
      <c r="J27" s="64">
        <f t="shared" si="3"/>
        <v>0.83624250499666886</v>
      </c>
      <c r="K27" s="65">
        <f t="shared" si="0"/>
        <v>4.8916507329509242</v>
      </c>
      <c r="L27" s="22"/>
      <c r="M27" s="63">
        <v>1099</v>
      </c>
      <c r="N27" s="61">
        <v>179</v>
      </c>
      <c r="O27" s="64">
        <f t="shared" si="4"/>
        <v>0.58574283810792804</v>
      </c>
      <c r="P27" s="65">
        <f t="shared" si="1"/>
        <v>1.4276615104640582</v>
      </c>
      <c r="Q27" s="23"/>
      <c r="R27" s="63">
        <v>1384</v>
      </c>
      <c r="S27" s="61">
        <v>206</v>
      </c>
      <c r="T27" s="64">
        <f t="shared" si="5"/>
        <v>0.73764157228514327</v>
      </c>
      <c r="U27" s="65">
        <f t="shared" si="6"/>
        <v>1.1336705202312138</v>
      </c>
      <c r="V27" s="1"/>
      <c r="W27" s="63">
        <v>913</v>
      </c>
      <c r="X27" s="61">
        <v>138</v>
      </c>
      <c r="Y27" s="64">
        <f t="shared" si="7"/>
        <v>0.48660892738174549</v>
      </c>
      <c r="Z27" s="65">
        <f t="shared" si="8"/>
        <v>1.5158817086527931</v>
      </c>
      <c r="AA27" s="1"/>
      <c r="AB27" s="66">
        <f t="shared" si="9"/>
        <v>1.7185104052573932</v>
      </c>
    </row>
    <row r="28" spans="2:28" x14ac:dyDescent="0.25">
      <c r="B28" s="67" t="s">
        <v>40</v>
      </c>
      <c r="C28" s="44">
        <v>297033</v>
      </c>
      <c r="D28" s="45">
        <v>31019</v>
      </c>
      <c r="E28" s="45">
        <v>14230</v>
      </c>
      <c r="F28" s="46">
        <f t="shared" si="2"/>
        <v>0.83543579332936069</v>
      </c>
      <c r="H28" s="47">
        <v>5368</v>
      </c>
      <c r="I28" s="45">
        <v>809</v>
      </c>
      <c r="J28" s="48">
        <f t="shared" si="3"/>
        <v>0.1445765285338666</v>
      </c>
      <c r="K28" s="49">
        <f t="shared" si="0"/>
        <v>5.7785022354694489</v>
      </c>
      <c r="L28" s="22"/>
      <c r="M28" s="47">
        <v>2816</v>
      </c>
      <c r="N28" s="45">
        <v>440</v>
      </c>
      <c r="O28" s="48">
        <f t="shared" si="4"/>
        <v>7.5843424804651338E-2</v>
      </c>
      <c r="P28" s="49">
        <f t="shared" si="1"/>
        <v>1.9062499999999998</v>
      </c>
      <c r="Q28" s="23"/>
      <c r="R28" s="47">
        <v>4293</v>
      </c>
      <c r="S28" s="45">
        <v>643</v>
      </c>
      <c r="T28" s="48">
        <f t="shared" si="5"/>
        <v>0.11562351657896597</v>
      </c>
      <c r="U28" s="49">
        <f t="shared" si="6"/>
        <v>1.2504076403447473</v>
      </c>
      <c r="V28" s="1"/>
      <c r="W28" s="47">
        <v>1747</v>
      </c>
      <c r="X28" s="45">
        <v>274</v>
      </c>
      <c r="Y28" s="48">
        <f t="shared" si="7"/>
        <v>4.7052011056010611E-2</v>
      </c>
      <c r="Z28" s="49">
        <f t="shared" si="8"/>
        <v>2.457355466514024</v>
      </c>
      <c r="AA28" s="1"/>
      <c r="AB28" s="50">
        <f t="shared" si="9"/>
        <v>3.0726960503720662</v>
      </c>
    </row>
    <row r="29" spans="2:28" x14ac:dyDescent="0.25">
      <c r="B29" s="67" t="s">
        <v>41</v>
      </c>
      <c r="C29" s="44">
        <v>41449</v>
      </c>
      <c r="D29" s="45">
        <v>14314</v>
      </c>
      <c r="E29" s="45">
        <v>6593</v>
      </c>
      <c r="F29" s="46">
        <f t="shared" si="2"/>
        <v>2.762720451639364</v>
      </c>
      <c r="H29" s="47">
        <v>2896</v>
      </c>
      <c r="I29" s="45">
        <v>463</v>
      </c>
      <c r="J29" s="48">
        <f t="shared" si="3"/>
        <v>0.55895196506550215</v>
      </c>
      <c r="K29" s="49">
        <f t="shared" si="0"/>
        <v>4.9426795580110499</v>
      </c>
      <c r="L29" s="22"/>
      <c r="M29" s="47">
        <v>1668</v>
      </c>
      <c r="N29" s="45">
        <v>286</v>
      </c>
      <c r="O29" s="48">
        <f t="shared" si="4"/>
        <v>0.32193780308330722</v>
      </c>
      <c r="P29" s="49">
        <f t="shared" si="1"/>
        <v>1.7362110311750598</v>
      </c>
      <c r="Q29" s="23"/>
      <c r="R29" s="47">
        <v>2184</v>
      </c>
      <c r="S29" s="45">
        <v>343</v>
      </c>
      <c r="T29" s="48">
        <f t="shared" si="5"/>
        <v>0.42153007310188423</v>
      </c>
      <c r="U29" s="49">
        <f t="shared" si="6"/>
        <v>1.326007326007326</v>
      </c>
      <c r="V29" s="1"/>
      <c r="W29" s="47">
        <v>960</v>
      </c>
      <c r="X29" s="45">
        <v>167</v>
      </c>
      <c r="Y29" s="48">
        <f t="shared" si="7"/>
        <v>0.18528794422060846</v>
      </c>
      <c r="Z29" s="49">
        <f t="shared" si="8"/>
        <v>2.2749999999999999</v>
      </c>
      <c r="AA29" s="1"/>
      <c r="AB29" s="50">
        <f t="shared" si="9"/>
        <v>3.0166666666666666</v>
      </c>
    </row>
    <row r="30" spans="2:28" x14ac:dyDescent="0.25">
      <c r="B30" s="67" t="s">
        <v>42</v>
      </c>
      <c r="C30" s="44">
        <v>61067</v>
      </c>
      <c r="D30" s="45">
        <v>30235</v>
      </c>
      <c r="E30" s="45">
        <v>14502</v>
      </c>
      <c r="F30" s="46">
        <f t="shared" si="2"/>
        <v>3.9608954099595528</v>
      </c>
      <c r="H30" s="47">
        <v>6305</v>
      </c>
      <c r="I30" s="45">
        <v>1000</v>
      </c>
      <c r="J30" s="48">
        <f t="shared" si="3"/>
        <v>0.82597802413742283</v>
      </c>
      <c r="K30" s="49">
        <f t="shared" si="0"/>
        <v>4.7954004758128468</v>
      </c>
      <c r="L30" s="22"/>
      <c r="M30" s="47">
        <v>2929</v>
      </c>
      <c r="N30" s="45">
        <v>515</v>
      </c>
      <c r="O30" s="48">
        <f t="shared" si="4"/>
        <v>0.38370969590777343</v>
      </c>
      <c r="P30" s="49">
        <f t="shared" si="1"/>
        <v>2.1526118129054286</v>
      </c>
      <c r="Q30" s="23"/>
      <c r="R30" s="47">
        <v>4860</v>
      </c>
      <c r="S30" s="45">
        <v>758</v>
      </c>
      <c r="T30" s="48">
        <f t="shared" si="5"/>
        <v>0.6366777473922085</v>
      </c>
      <c r="U30" s="49">
        <f t="shared" si="6"/>
        <v>1.2973251028806585</v>
      </c>
      <c r="V30" s="1"/>
      <c r="W30" s="47">
        <v>1481</v>
      </c>
      <c r="X30" s="45">
        <v>274</v>
      </c>
      <c r="Y30" s="48">
        <f t="shared" si="7"/>
        <v>0.19401640820737878</v>
      </c>
      <c r="Z30" s="49">
        <f t="shared" si="8"/>
        <v>3.2815665091154624</v>
      </c>
      <c r="AA30" s="1"/>
      <c r="AB30" s="50">
        <f t="shared" si="9"/>
        <v>4.2572586090479403</v>
      </c>
    </row>
    <row r="31" spans="2:28" ht="15.75" thickBot="1" x14ac:dyDescent="0.3">
      <c r="B31" s="25" t="s">
        <v>43</v>
      </c>
      <c r="C31" s="26">
        <v>55011</v>
      </c>
      <c r="D31" s="27">
        <v>29981</v>
      </c>
      <c r="E31" s="27">
        <v>14806</v>
      </c>
      <c r="F31" s="28">
        <f t="shared" si="2"/>
        <v>4.3600007271273018</v>
      </c>
      <c r="H31" s="29">
        <v>4802</v>
      </c>
      <c r="I31" s="27">
        <v>768</v>
      </c>
      <c r="J31" s="30">
        <f t="shared" si="3"/>
        <v>0.6983330606605952</v>
      </c>
      <c r="K31" s="31">
        <f t="shared" si="0"/>
        <v>6.2434402332361509</v>
      </c>
      <c r="L31" s="22"/>
      <c r="M31" s="29">
        <v>4239</v>
      </c>
      <c r="N31" s="27">
        <v>687</v>
      </c>
      <c r="O31" s="30">
        <f t="shared" si="4"/>
        <v>0.61645852647652288</v>
      </c>
      <c r="P31" s="31">
        <f t="shared" si="1"/>
        <v>1.1328143430054258</v>
      </c>
      <c r="Q31" s="23"/>
      <c r="R31" s="29">
        <v>3756</v>
      </c>
      <c r="S31" s="27">
        <v>545</v>
      </c>
      <c r="T31" s="30">
        <f t="shared" si="5"/>
        <v>0.54621802912144846</v>
      </c>
      <c r="U31" s="31">
        <f t="shared" si="6"/>
        <v>1.2784877529286476</v>
      </c>
      <c r="V31" s="1"/>
      <c r="W31" s="29">
        <v>3184</v>
      </c>
      <c r="X31" s="27">
        <v>463</v>
      </c>
      <c r="Y31" s="30">
        <f t="shared" si="7"/>
        <v>0.4630346657941139</v>
      </c>
      <c r="Z31" s="31">
        <f t="shared" si="8"/>
        <v>1.1796482412060303</v>
      </c>
      <c r="AA31" s="1"/>
      <c r="AB31" s="32">
        <f t="shared" si="9"/>
        <v>1.5081658291457287</v>
      </c>
    </row>
    <row r="32" spans="2:28" x14ac:dyDescent="0.25">
      <c r="B32" s="15" t="s">
        <v>44</v>
      </c>
      <c r="C32" s="16">
        <v>235010</v>
      </c>
      <c r="D32" s="17">
        <v>76348</v>
      </c>
      <c r="E32" s="17">
        <v>38054</v>
      </c>
      <c r="F32" s="18">
        <f t="shared" si="2"/>
        <v>2.5989702565848263</v>
      </c>
      <c r="H32" s="19">
        <v>14501</v>
      </c>
      <c r="I32" s="17">
        <v>2097</v>
      </c>
      <c r="J32" s="20">
        <f t="shared" si="3"/>
        <v>0.49363005829539169</v>
      </c>
      <c r="K32" s="21">
        <f t="shared" si="0"/>
        <v>5.2650162057789123</v>
      </c>
      <c r="L32" s="22"/>
      <c r="M32" s="19">
        <v>11442</v>
      </c>
      <c r="N32" s="17">
        <v>1654</v>
      </c>
      <c r="O32" s="20">
        <f t="shared" si="4"/>
        <v>0.38949831922045869</v>
      </c>
      <c r="P32" s="21">
        <f t="shared" si="1"/>
        <v>1.2673483656703375</v>
      </c>
      <c r="Q32" s="23"/>
      <c r="R32" s="19">
        <v>14292</v>
      </c>
      <c r="S32" s="17">
        <v>2051</v>
      </c>
      <c r="T32" s="20">
        <f t="shared" si="5"/>
        <v>0.48651546742691798</v>
      </c>
      <c r="U32" s="21">
        <f t="shared" si="6"/>
        <v>1.0146235656311224</v>
      </c>
      <c r="V32" s="1"/>
      <c r="W32" s="19">
        <v>11246</v>
      </c>
      <c r="X32" s="17">
        <v>1610</v>
      </c>
      <c r="Y32" s="20">
        <f t="shared" si="7"/>
        <v>0.38282626271222503</v>
      </c>
      <c r="Z32" s="21">
        <f t="shared" si="8"/>
        <v>1.2708518584385557</v>
      </c>
      <c r="AA32" s="1"/>
      <c r="AB32" s="24">
        <f t="shared" si="9"/>
        <v>1.2894362439978659</v>
      </c>
    </row>
    <row r="33" spans="2:30" x14ac:dyDescent="0.25">
      <c r="B33" s="67" t="s">
        <v>45</v>
      </c>
      <c r="C33" s="44">
        <v>375011</v>
      </c>
      <c r="D33" s="45">
        <v>36100</v>
      </c>
      <c r="E33" s="45">
        <v>15906</v>
      </c>
      <c r="F33" s="46">
        <f t="shared" si="2"/>
        <v>0.77011074341819308</v>
      </c>
      <c r="H33" s="47">
        <v>4917</v>
      </c>
      <c r="I33" s="45">
        <v>729</v>
      </c>
      <c r="J33" s="48">
        <f t="shared" si="3"/>
        <v>0.1048929231409212</v>
      </c>
      <c r="K33" s="49">
        <f t="shared" si="0"/>
        <v>7.3418751271100264</v>
      </c>
      <c r="L33" s="22"/>
      <c r="M33" s="47">
        <v>955</v>
      </c>
      <c r="N33" s="45">
        <v>157</v>
      </c>
      <c r="O33" s="48">
        <f t="shared" si="4"/>
        <v>2.0372735733085161E-2</v>
      </c>
      <c r="P33" s="49">
        <f t="shared" si="1"/>
        <v>5.1486910994764408</v>
      </c>
      <c r="Q33" s="23"/>
      <c r="R33" s="47">
        <v>4708</v>
      </c>
      <c r="S33" s="45">
        <v>682</v>
      </c>
      <c r="T33" s="48">
        <f t="shared" si="5"/>
        <v>0.10043438725797377</v>
      </c>
      <c r="U33" s="49">
        <f t="shared" si="6"/>
        <v>1.044392523364486</v>
      </c>
      <c r="V33" s="1"/>
      <c r="W33" s="47">
        <v>780</v>
      </c>
      <c r="X33" s="45">
        <v>115</v>
      </c>
      <c r="Y33" s="48">
        <f t="shared" si="7"/>
        <v>1.6639511907650707E-2</v>
      </c>
      <c r="Z33" s="49">
        <f t="shared" si="8"/>
        <v>6.0358974358974367</v>
      </c>
      <c r="AA33" s="1"/>
      <c r="AB33" s="50">
        <f t="shared" si="9"/>
        <v>6.3038461538461545</v>
      </c>
    </row>
    <row r="34" spans="2:30" x14ac:dyDescent="0.25">
      <c r="B34" s="67" t="s">
        <v>46</v>
      </c>
      <c r="C34" s="44">
        <v>70010</v>
      </c>
      <c r="D34" s="45">
        <v>7759</v>
      </c>
      <c r="E34" s="45">
        <v>3427</v>
      </c>
      <c r="F34" s="46">
        <f t="shared" si="2"/>
        <v>0.88661619768604483</v>
      </c>
      <c r="H34" s="47">
        <v>1901</v>
      </c>
      <c r="I34" s="45">
        <v>296</v>
      </c>
      <c r="J34" s="48">
        <f t="shared" si="3"/>
        <v>0.2172261105556349</v>
      </c>
      <c r="K34" s="49">
        <f t="shared" si="0"/>
        <v>4.0815360336664916</v>
      </c>
      <c r="L34" s="22"/>
      <c r="M34" s="47">
        <v>1669</v>
      </c>
      <c r="N34" s="45">
        <v>262</v>
      </c>
      <c r="O34" s="48">
        <f t="shared" si="4"/>
        <v>0.19071561205542065</v>
      </c>
      <c r="P34" s="49">
        <f t="shared" si="1"/>
        <v>1.1390053924505692</v>
      </c>
      <c r="Q34" s="23"/>
      <c r="R34" s="47">
        <v>1709</v>
      </c>
      <c r="S34" s="45">
        <v>253</v>
      </c>
      <c r="T34" s="48">
        <f t="shared" si="5"/>
        <v>0.19528638765890588</v>
      </c>
      <c r="U34" s="49">
        <f t="shared" si="6"/>
        <v>1.1123464014043298</v>
      </c>
      <c r="V34" s="1"/>
      <c r="W34" s="47">
        <v>1472</v>
      </c>
      <c r="X34" s="45">
        <v>219</v>
      </c>
      <c r="Y34" s="48">
        <f t="shared" si="7"/>
        <v>0.16820454220825595</v>
      </c>
      <c r="Z34" s="49">
        <f t="shared" si="8"/>
        <v>1.1610054347826089</v>
      </c>
      <c r="AA34" s="1"/>
      <c r="AB34" s="50">
        <f t="shared" si="9"/>
        <v>1.2914402173913044</v>
      </c>
    </row>
    <row r="35" spans="2:30" x14ac:dyDescent="0.25">
      <c r="B35" s="67" t="s">
        <v>47</v>
      </c>
      <c r="C35" s="44">
        <v>15011</v>
      </c>
      <c r="D35" s="45">
        <v>3386</v>
      </c>
      <c r="E35" s="45">
        <v>1348</v>
      </c>
      <c r="F35" s="46">
        <f t="shared" si="2"/>
        <v>1.8045433348877489</v>
      </c>
      <c r="H35" s="47">
        <v>1812</v>
      </c>
      <c r="I35" s="45">
        <v>354</v>
      </c>
      <c r="J35" s="48">
        <f t="shared" si="3"/>
        <v>0.96569182599427084</v>
      </c>
      <c r="K35" s="49">
        <f t="shared" si="0"/>
        <v>1.868653421633554</v>
      </c>
      <c r="L35" s="22"/>
      <c r="M35" s="47">
        <v>1701</v>
      </c>
      <c r="N35" s="45">
        <v>338</v>
      </c>
      <c r="O35" s="48">
        <f t="shared" si="4"/>
        <v>0.90653520751448935</v>
      </c>
      <c r="P35" s="49">
        <f t="shared" si="1"/>
        <v>1.0652557319223985</v>
      </c>
      <c r="Q35" s="23"/>
      <c r="R35" s="47">
        <v>439</v>
      </c>
      <c r="S35" s="45">
        <v>71</v>
      </c>
      <c r="T35" s="48">
        <f t="shared" si="5"/>
        <v>0.23396176137499167</v>
      </c>
      <c r="U35" s="49">
        <f t="shared" si="6"/>
        <v>4.1275626423690204</v>
      </c>
      <c r="V35" s="1"/>
      <c r="W35" s="47">
        <v>328</v>
      </c>
      <c r="X35" s="45">
        <v>55</v>
      </c>
      <c r="Y35" s="48">
        <f t="shared" si="7"/>
        <v>0.17480514289521018</v>
      </c>
      <c r="Z35" s="49">
        <f t="shared" si="8"/>
        <v>1.3384146341463414</v>
      </c>
      <c r="AA35" s="1"/>
      <c r="AB35" s="50">
        <f t="shared" si="9"/>
        <v>5.524390243902439</v>
      </c>
    </row>
    <row r="36" spans="2:30" x14ac:dyDescent="0.25">
      <c r="B36" s="67" t="s">
        <v>48</v>
      </c>
      <c r="C36" s="44">
        <v>10011</v>
      </c>
      <c r="D36" s="45">
        <v>4411</v>
      </c>
      <c r="E36" s="45">
        <v>2125</v>
      </c>
      <c r="F36" s="46">
        <f t="shared" si="2"/>
        <v>3.5249225851563279</v>
      </c>
      <c r="H36" s="47">
        <v>884</v>
      </c>
      <c r="I36" s="45">
        <v>148</v>
      </c>
      <c r="J36" s="48">
        <f t="shared" si="3"/>
        <v>0.70642293477175111</v>
      </c>
      <c r="K36" s="49">
        <f t="shared" si="0"/>
        <v>4.9898190045248869</v>
      </c>
      <c r="L36" s="22"/>
      <c r="M36" s="47">
        <v>450</v>
      </c>
      <c r="N36" s="45">
        <v>85</v>
      </c>
      <c r="O36" s="48">
        <f t="shared" si="4"/>
        <v>0.35960443512136647</v>
      </c>
      <c r="P36" s="49">
        <f t="shared" si="1"/>
        <v>1.9644444444444447</v>
      </c>
      <c r="Q36" s="23"/>
      <c r="R36" s="47">
        <v>710</v>
      </c>
      <c r="S36" s="45">
        <v>110</v>
      </c>
      <c r="T36" s="48">
        <f t="shared" si="5"/>
        <v>0.56737588652482274</v>
      </c>
      <c r="U36" s="49">
        <f t="shared" si="6"/>
        <v>1.2450704225352112</v>
      </c>
      <c r="V36" s="1"/>
      <c r="W36" s="47">
        <v>276</v>
      </c>
      <c r="X36" s="45">
        <v>47</v>
      </c>
      <c r="Y36" s="48">
        <f t="shared" si="7"/>
        <v>0.22055738687443813</v>
      </c>
      <c r="Z36" s="49">
        <f t="shared" si="8"/>
        <v>2.5724637681159419</v>
      </c>
      <c r="AA36" s="1"/>
      <c r="AB36" s="50">
        <f t="shared" si="9"/>
        <v>3.2028985507246377</v>
      </c>
    </row>
    <row r="37" spans="2:30" ht="15.75" thickBot="1" x14ac:dyDescent="0.3">
      <c r="B37" s="68" t="s">
        <v>49</v>
      </c>
      <c r="C37" s="52">
        <v>164959</v>
      </c>
      <c r="D37" s="53">
        <v>12978</v>
      </c>
      <c r="E37" s="53">
        <v>6233</v>
      </c>
      <c r="F37" s="54">
        <f t="shared" si="2"/>
        <v>0.62939275820052254</v>
      </c>
      <c r="H37" s="55">
        <v>3393</v>
      </c>
      <c r="I37" s="53">
        <v>485</v>
      </c>
      <c r="J37" s="56">
        <f t="shared" si="3"/>
        <v>0.1645499790857122</v>
      </c>
      <c r="K37" s="57">
        <f t="shared" si="0"/>
        <v>3.8249336870026527</v>
      </c>
      <c r="L37" s="22"/>
      <c r="M37" s="29">
        <v>2628</v>
      </c>
      <c r="N37" s="27">
        <v>371</v>
      </c>
      <c r="O37" s="30">
        <f t="shared" si="4"/>
        <v>0.12744985117514049</v>
      </c>
      <c r="P37" s="31">
        <f t="shared" si="1"/>
        <v>1.2910958904109588</v>
      </c>
      <c r="Q37" s="23"/>
      <c r="R37" s="29">
        <v>3374</v>
      </c>
      <c r="S37" s="27">
        <v>482</v>
      </c>
      <c r="T37" s="30">
        <f t="shared" si="5"/>
        <v>0.1636285380003516</v>
      </c>
      <c r="U37" s="31">
        <f t="shared" si="6"/>
        <v>1.0056312981624185</v>
      </c>
      <c r="V37" s="1"/>
      <c r="W37" s="29">
        <v>2604</v>
      </c>
      <c r="X37" s="27">
        <v>367</v>
      </c>
      <c r="Y37" s="30">
        <f t="shared" si="7"/>
        <v>0.12628592559363236</v>
      </c>
      <c r="Z37" s="31">
        <f t="shared" si="8"/>
        <v>1.2956989247311828</v>
      </c>
      <c r="AA37" s="1"/>
      <c r="AB37" s="58">
        <f t="shared" si="9"/>
        <v>1.302995391705069</v>
      </c>
    </row>
    <row r="38" spans="2:30" ht="15.75" thickBot="1" x14ac:dyDescent="0.3">
      <c r="B38" s="69" t="s">
        <v>50</v>
      </c>
      <c r="C38" s="70">
        <f>SUM(C8:C26)-C9</f>
        <v>62173934</v>
      </c>
      <c r="D38" s="71">
        <f>SUM(D8:D26)-D9</f>
        <v>10021104</v>
      </c>
      <c r="E38" s="71">
        <f>SUM(E8:E26)-E9</f>
        <v>4512698</v>
      </c>
      <c r="F38" s="72">
        <f t="shared" si="2"/>
        <v>1.2894283318150659</v>
      </c>
      <c r="H38" s="73">
        <f>SUM(H8:H26)-H9</f>
        <v>3007533</v>
      </c>
      <c r="I38" s="74">
        <f>SUM(I8:I26)-I9</f>
        <v>432158</v>
      </c>
      <c r="J38" s="75">
        <f>H38*8/$C38</f>
        <v>0.38698313669519446</v>
      </c>
      <c r="K38" s="76">
        <f t="shared" si="0"/>
        <v>3.3320013446236505</v>
      </c>
      <c r="L38" s="22"/>
      <c r="M38" s="73">
        <f>SUM(M8:M26)-M9</f>
        <v>2817918</v>
      </c>
      <c r="N38" s="74">
        <f>SUM(N8:N26)-N9</f>
        <v>404315</v>
      </c>
      <c r="O38" s="75">
        <f>M38*8/$C38</f>
        <v>0.362585130932844</v>
      </c>
      <c r="P38" s="77">
        <f t="shared" si="1"/>
        <v>1.0672890410579725</v>
      </c>
      <c r="R38" s="73">
        <f>SUM(R8:R26)-R9</f>
        <v>1717816</v>
      </c>
      <c r="S38" s="74">
        <f>SUM(S8:S26)-S9</f>
        <v>246225</v>
      </c>
      <c r="T38" s="78">
        <f>R38*8/$C38</f>
        <v>0.22103359263063521</v>
      </c>
      <c r="U38" s="76">
        <f t="shared" si="6"/>
        <v>1.7507887922804304</v>
      </c>
      <c r="V38" s="1"/>
      <c r="W38" s="73">
        <f>SUM(W8:W26)-W9</f>
        <v>1523299</v>
      </c>
      <c r="X38" s="74">
        <f>SUM(X8:X26)-X9</f>
        <v>217543</v>
      </c>
      <c r="Y38" s="78">
        <f>W38*8/$C38</f>
        <v>0.19600484022773917</v>
      </c>
      <c r="Z38" s="77">
        <f t="shared" si="8"/>
        <v>1.1276945629190329</v>
      </c>
      <c r="AB38" s="79">
        <f t="shared" si="9"/>
        <v>1.9743550018742215</v>
      </c>
    </row>
    <row r="39" spans="2:30" ht="15.75" thickBot="1" x14ac:dyDescent="0.3">
      <c r="B39" s="80" t="s">
        <v>51</v>
      </c>
      <c r="C39" s="70">
        <f>SUM(C6:C37)-C9</f>
        <v>97127753</v>
      </c>
      <c r="D39" s="71">
        <f>SUM(D6:D37)-D9</f>
        <v>16655386</v>
      </c>
      <c r="E39" s="71">
        <f>SUM(E6:E37)-E9</f>
        <v>7759507</v>
      </c>
      <c r="F39" s="72">
        <f t="shared" si="2"/>
        <v>1.3718333214194711</v>
      </c>
      <c r="H39" s="81">
        <f>SUM(H6:H37)-H9</f>
        <v>4686422</v>
      </c>
      <c r="I39" s="71">
        <f>SUM(I6:I37)-I9</f>
        <v>676239</v>
      </c>
      <c r="J39" s="82">
        <f>H39*8/$C39</f>
        <v>0.386000652151399</v>
      </c>
      <c r="K39" s="83">
        <f t="shared" si="0"/>
        <v>3.5539663308169858</v>
      </c>
      <c r="L39" s="22"/>
      <c r="M39" s="81">
        <f>SUM(M6:M37)-M9</f>
        <v>4421602</v>
      </c>
      <c r="N39" s="71">
        <f>SUM(N6:N37)-N9</f>
        <v>636765</v>
      </c>
      <c r="O39" s="82">
        <f>M39*8/$C39</f>
        <v>0.36418855484075702</v>
      </c>
      <c r="P39" s="84">
        <f t="shared" si="1"/>
        <v>1.0598923195710515</v>
      </c>
      <c r="R39" s="81">
        <f>SUM(R6:R37)-R9</f>
        <v>3054556</v>
      </c>
      <c r="S39" s="71">
        <f>SUM(S6:S37)-S9</f>
        <v>437415</v>
      </c>
      <c r="T39" s="85">
        <f>R39*8/$C39</f>
        <v>0.25159078888605607</v>
      </c>
      <c r="U39" s="83">
        <f t="shared" si="6"/>
        <v>1.5342400008380925</v>
      </c>
      <c r="V39" s="1"/>
      <c r="W39" s="81">
        <f>SUM(W6:W37)-W9</f>
        <v>2782954</v>
      </c>
      <c r="X39" s="71">
        <f>SUM(X6:X37)-X9</f>
        <v>396186</v>
      </c>
      <c r="Y39" s="85">
        <f>W39*8/$C39</f>
        <v>0.22922008707439159</v>
      </c>
      <c r="Z39" s="84">
        <f t="shared" si="8"/>
        <v>1.0975948578381101</v>
      </c>
      <c r="AB39" s="86">
        <f t="shared" si="9"/>
        <v>1.6839739356094281</v>
      </c>
    </row>
    <row r="40" spans="2:30" x14ac:dyDescent="0.25">
      <c r="B40" s="98" t="s">
        <v>52</v>
      </c>
      <c r="C40" s="99"/>
      <c r="D40" s="100" t="s">
        <v>53</v>
      </c>
      <c r="E40" s="101"/>
      <c r="F40" s="102"/>
      <c r="H40" s="109" t="s">
        <v>54</v>
      </c>
      <c r="I40" s="110"/>
      <c r="J40" s="110"/>
      <c r="K40" s="111"/>
      <c r="M40" s="115" t="s">
        <v>55</v>
      </c>
      <c r="N40" s="116"/>
      <c r="O40" s="116"/>
      <c r="P40" s="117"/>
      <c r="R40" s="109" t="s">
        <v>56</v>
      </c>
      <c r="S40" s="110"/>
      <c r="T40" s="110"/>
      <c r="U40" s="111"/>
      <c r="V40" s="1"/>
      <c r="W40" s="115" t="s">
        <v>57</v>
      </c>
      <c r="X40" s="116"/>
      <c r="Y40" s="116"/>
      <c r="Z40" s="117"/>
      <c r="AB40" s="87" t="s">
        <v>58</v>
      </c>
      <c r="AC40" s="88"/>
      <c r="AD40" s="89"/>
    </row>
    <row r="41" spans="2:30" ht="15.75" thickBot="1" x14ac:dyDescent="0.3">
      <c r="B41" s="93" t="s">
        <v>59</v>
      </c>
      <c r="C41" s="94"/>
      <c r="D41" s="95" t="s">
        <v>60</v>
      </c>
      <c r="E41" s="96"/>
      <c r="F41" s="97"/>
      <c r="H41" s="112" t="s">
        <v>61</v>
      </c>
      <c r="I41" s="113"/>
      <c r="J41" s="113"/>
      <c r="K41" s="114"/>
      <c r="M41" s="118" t="s">
        <v>62</v>
      </c>
      <c r="N41" s="119"/>
      <c r="O41" s="119"/>
      <c r="P41" s="120"/>
      <c r="R41" s="112" t="s">
        <v>63</v>
      </c>
      <c r="S41" s="113"/>
      <c r="T41" s="113"/>
      <c r="U41" s="114"/>
      <c r="V41" s="1"/>
      <c r="W41" s="118" t="s">
        <v>64</v>
      </c>
      <c r="X41" s="119"/>
      <c r="Y41" s="119"/>
      <c r="Z41" s="120"/>
      <c r="AB41" s="90" t="s">
        <v>65</v>
      </c>
      <c r="AC41" s="91"/>
      <c r="AD41" s="92"/>
    </row>
  </sheetData>
  <mergeCells count="22">
    <mergeCell ref="H40:K40"/>
    <mergeCell ref="H41:K41"/>
    <mergeCell ref="M40:P40"/>
    <mergeCell ref="M41:P41"/>
    <mergeCell ref="D3:F3"/>
    <mergeCell ref="H3:J3"/>
    <mergeCell ref="M3:O3"/>
    <mergeCell ref="R3:T3"/>
    <mergeCell ref="W3:Y3"/>
    <mergeCell ref="D2:F2"/>
    <mergeCell ref="H2:J2"/>
    <mergeCell ref="M2:O2"/>
    <mergeCell ref="R2:T2"/>
    <mergeCell ref="W2:Y2"/>
    <mergeCell ref="B40:C40"/>
    <mergeCell ref="D40:F40"/>
    <mergeCell ref="R40:U40"/>
    <mergeCell ref="R41:U41"/>
    <mergeCell ref="W40:Z40"/>
    <mergeCell ref="W41:Z41"/>
    <mergeCell ref="B41:C41"/>
    <mergeCell ref="D41:F41"/>
  </mergeCells>
  <conditionalFormatting sqref="F10:F37 F6:F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0:J37 J6:J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0:K37 K6:K8">
    <cfRule type="colorScale" priority="5">
      <colorScale>
        <cfvo type="min"/>
        <cfvo type="max"/>
        <color rgb="FFFFEF9C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37 O6:O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:P37">
    <cfRule type="colorScale" priority="4">
      <colorScale>
        <cfvo type="min"/>
        <cfvo type="max"/>
        <color rgb="FFFFEF9C"/>
        <color rgb="FF63BE7B"/>
      </colorScale>
    </cfRule>
  </conditionalFormatting>
  <conditionalFormatting sqref="P10:P37 P6:P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T37 T6:T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0:U37 U6:U8">
    <cfRule type="colorScale" priority="3">
      <colorScale>
        <cfvo type="min"/>
        <cfvo type="max"/>
        <color rgb="FFFFEF9C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37 Y6:Y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0:Z37 Z6:Z8">
    <cfRule type="colorScale" priority="2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:AB37 AB6:AB8">
    <cfRule type="colorScale" priority="1">
      <colorScale>
        <cfvo type="min"/>
        <cfvo type="max"/>
        <color rgb="FFFFEF9C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Chyla</dc:creator>
  <cp:lastModifiedBy>Robert Chyla</cp:lastModifiedBy>
  <dcterms:created xsi:type="dcterms:W3CDTF">2015-06-05T18:17:20Z</dcterms:created>
  <dcterms:modified xsi:type="dcterms:W3CDTF">2025-01-03T03:04:09Z</dcterms:modified>
</cp:coreProperties>
</file>