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https://onevirtualoffice-my.sharepoint.com/personal/tim_hanson_edwardsvacuum_com/Documents/01-My Folders/BPP/Data Science Professional Practice/DSProject/Data Set Options/"/>
    </mc:Choice>
  </mc:AlternateContent>
  <xr:revisionPtr revIDLastSave="0" documentId="13_ncr:1_{E295A3D8-4E87-4983-B947-B68590314481}" xr6:coauthVersionLast="47" xr6:coauthVersionMax="47" xr10:uidLastSave="{00000000-0000-0000-0000-000000000000}"/>
  <bookViews>
    <workbookView xWindow="-28920" yWindow="-120" windowWidth="29040" windowHeight="15720" tabRatio="776" activeTab="3" xr2:uid="{00000000-000D-0000-FFFF-FFFF00000000}"/>
  </bookViews>
  <sheets>
    <sheet name="Cover sheet" sheetId="28" r:id="rId1"/>
    <sheet name="Contents" sheetId="31" r:id="rId2"/>
    <sheet name="3.2.1" sheetId="27" r:id="rId3"/>
    <sheet name="3.2.1 (Real)" sheetId="19" r:id="rId4"/>
    <sheet name="3.2.1 (Annual)" sheetId="3" r:id="rId5"/>
    <sheet name="3.2.1 (Annual real)" sheetId="20" r:id="rId6"/>
    <sheet name="Methodology" sheetId="30" r:id="rId7"/>
    <sheet name="Charts" sheetId="25" r:id="rId8"/>
  </sheets>
  <externalReferences>
    <externalReference r:id="rId9"/>
  </externalReferences>
  <definedNames>
    <definedName name="_xlnm._FilterDatabase" localSheetId="3" hidden="1">'3.2.1 (Real)'!$J$14:$J$128</definedName>
    <definedName name="Formerly_Table_26">#REF!</definedName>
    <definedName name="INPUT_BOX" localSheetId="6">[1]Calculation!$C$1</definedName>
    <definedName name="INPUT_BOX">#REF!</definedName>
    <definedName name="_xlnm.Print_Area" localSheetId="4">'3.2.1 (Annual)'!$A$1:$H$23</definedName>
    <definedName name="_xlnm.Print_Area" localSheetId="0">'Cover sheet'!#REF!</definedName>
    <definedName name="t25Q2" localSheetId="0">#REF!</definedName>
    <definedName name="t25Q2" localSheetId="6">#REF!</definedName>
    <definedName name="t25Q2">#REF!</definedName>
    <definedName name="t26full">#REF!</definedName>
    <definedName name="table_25_Q2">#REF!</definedName>
    <definedName name="table_26_full">#REF!</definedName>
    <definedName name="TABLE_6.3_no_footnot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52" i="19" l="1"/>
  <c r="D152" i="19"/>
  <c r="E152" i="19"/>
  <c r="F152" i="19"/>
  <c r="G152" i="19"/>
  <c r="J149" i="27"/>
  <c r="C151" i="19"/>
  <c r="D151" i="19"/>
  <c r="E151" i="19"/>
  <c r="F151" i="19"/>
  <c r="G151" i="19"/>
  <c r="J148" i="27"/>
  <c r="B47" i="20"/>
  <c r="C47" i="20"/>
  <c r="D47" i="20"/>
  <c r="E47" i="20"/>
  <c r="F47" i="20"/>
  <c r="I45" i="3"/>
  <c r="C150" i="19" l="1"/>
  <c r="D150" i="19"/>
  <c r="E150" i="19"/>
  <c r="F150" i="19"/>
  <c r="G150" i="19"/>
  <c r="J147" i="27"/>
  <c r="G149" i="19"/>
  <c r="F149" i="19"/>
  <c r="E149" i="19"/>
  <c r="J145" i="27"/>
  <c r="C148" i="19"/>
  <c r="D148" i="19"/>
  <c r="E148" i="19"/>
  <c r="F148" i="19"/>
  <c r="G148" i="19"/>
  <c r="C147" i="19"/>
  <c r="D147" i="19"/>
  <c r="E147" i="19"/>
  <c r="F147" i="19"/>
  <c r="G147" i="19"/>
  <c r="J144" i="27"/>
  <c r="B46" i="20"/>
  <c r="C46" i="20"/>
  <c r="D46" i="20"/>
  <c r="E46" i="20"/>
  <c r="F46" i="20"/>
  <c r="I44" i="3"/>
  <c r="C146" i="19"/>
  <c r="D146" i="19"/>
  <c r="E146" i="19"/>
  <c r="F146" i="19"/>
  <c r="G146" i="19"/>
  <c r="J143" i="27"/>
  <c r="C145" i="19"/>
  <c r="D145" i="19"/>
  <c r="E145" i="19"/>
  <c r="F145" i="19"/>
  <c r="G145" i="19"/>
  <c r="J142" i="27"/>
  <c r="C144" i="19"/>
  <c r="C143" i="19"/>
  <c r="J141" i="27" l="1"/>
  <c r="D144" i="19" l="1"/>
  <c r="E144" i="19"/>
  <c r="F144" i="19"/>
  <c r="G144" i="19"/>
  <c r="I43" i="3"/>
  <c r="D143" i="19" l="1"/>
  <c r="E143" i="19"/>
  <c r="F143" i="19"/>
  <c r="G143" i="19"/>
  <c r="J140" i="27"/>
  <c r="I26" i="19"/>
  <c r="I25" i="19"/>
  <c r="I24" i="19"/>
  <c r="I23" i="19"/>
  <c r="I22" i="19"/>
  <c r="I21" i="19"/>
  <c r="I20" i="19"/>
  <c r="I19" i="19"/>
  <c r="I18" i="19"/>
  <c r="I17" i="19"/>
  <c r="I16" i="19"/>
  <c r="I15" i="19"/>
  <c r="H26" i="19"/>
  <c r="H25" i="19"/>
  <c r="H24" i="19"/>
  <c r="H23" i="19"/>
  <c r="H22" i="19"/>
  <c r="H21" i="19"/>
  <c r="H20" i="19"/>
  <c r="H19" i="19"/>
  <c r="H18" i="19"/>
  <c r="H17" i="19"/>
  <c r="H16" i="19"/>
  <c r="H15" i="19"/>
  <c r="I42" i="3" l="1"/>
  <c r="I41" i="3"/>
  <c r="I40" i="3"/>
  <c r="I39" i="3"/>
  <c r="I38" i="3"/>
  <c r="I37" i="3"/>
  <c r="I36" i="3"/>
  <c r="I35" i="3"/>
  <c r="I34" i="3"/>
  <c r="B45" i="20" l="1"/>
  <c r="C45" i="20"/>
  <c r="D45" i="20"/>
  <c r="E45" i="20"/>
  <c r="F45" i="20"/>
  <c r="C142" i="19"/>
  <c r="D142" i="19"/>
  <c r="E142" i="19"/>
  <c r="F142" i="19"/>
  <c r="G142" i="19"/>
  <c r="J139" i="27"/>
  <c r="C141" i="19" l="1"/>
  <c r="D141" i="19"/>
  <c r="E141" i="19"/>
  <c r="F141" i="19"/>
  <c r="G141" i="19"/>
  <c r="J138" i="27"/>
  <c r="B44" i="20"/>
  <c r="D140" i="19"/>
  <c r="G140" i="19"/>
  <c r="F140" i="19"/>
  <c r="E140" i="19"/>
  <c r="C140" i="19"/>
  <c r="J137" i="27"/>
  <c r="J136" i="27"/>
  <c r="I12" i="3" l="1"/>
  <c r="C139" i="19"/>
  <c r="D139" i="19"/>
  <c r="E139" i="19"/>
  <c r="F139" i="19"/>
  <c r="G139" i="19"/>
  <c r="C44" i="20" l="1"/>
  <c r="D44" i="20"/>
  <c r="E44" i="20"/>
  <c r="F44" i="20"/>
  <c r="C138" i="19"/>
  <c r="D138" i="19"/>
  <c r="E138" i="19"/>
  <c r="F138" i="19"/>
  <c r="G138" i="19"/>
  <c r="J135" i="27"/>
  <c r="C137" i="19" l="1"/>
  <c r="D137" i="19" l="1"/>
  <c r="E137" i="19"/>
  <c r="F137" i="19"/>
  <c r="G137" i="19"/>
  <c r="J134" i="27"/>
  <c r="C72" i="19" l="1"/>
  <c r="D72" i="19"/>
  <c r="E72" i="19"/>
  <c r="F72" i="19"/>
  <c r="G72" i="19"/>
  <c r="C73" i="19"/>
  <c r="D73" i="19"/>
  <c r="E73" i="19"/>
  <c r="F73" i="19"/>
  <c r="G73" i="19"/>
  <c r="C74" i="19"/>
  <c r="D74" i="19"/>
  <c r="E74" i="19"/>
  <c r="F74" i="19"/>
  <c r="G74" i="19"/>
  <c r="C75" i="19"/>
  <c r="D75" i="19"/>
  <c r="E75" i="19"/>
  <c r="F75" i="19"/>
  <c r="G75" i="19"/>
  <c r="C76" i="19"/>
  <c r="D76" i="19"/>
  <c r="E76" i="19"/>
  <c r="F76" i="19"/>
  <c r="G76" i="19"/>
  <c r="C77" i="19"/>
  <c r="D77" i="19"/>
  <c r="E77" i="19"/>
  <c r="F77" i="19"/>
  <c r="G77" i="19"/>
  <c r="C78" i="19"/>
  <c r="D78" i="19"/>
  <c r="E78" i="19"/>
  <c r="F78" i="19"/>
  <c r="G78" i="19"/>
  <c r="C79" i="19"/>
  <c r="D79" i="19"/>
  <c r="E79" i="19"/>
  <c r="F79" i="19"/>
  <c r="G79" i="19"/>
  <c r="C80" i="19"/>
  <c r="D80" i="19"/>
  <c r="E80" i="19"/>
  <c r="F80" i="19"/>
  <c r="G80" i="19"/>
  <c r="C81" i="19"/>
  <c r="D81" i="19"/>
  <c r="E81" i="19"/>
  <c r="F81" i="19"/>
  <c r="G81" i="19"/>
  <c r="C82" i="19"/>
  <c r="D82" i="19"/>
  <c r="E82" i="19"/>
  <c r="F82" i="19"/>
  <c r="G82" i="19"/>
  <c r="C83" i="19"/>
  <c r="D83" i="19"/>
  <c r="E83" i="19"/>
  <c r="F83" i="19"/>
  <c r="G83" i="19"/>
  <c r="C84" i="19"/>
  <c r="D84" i="19"/>
  <c r="E84" i="19"/>
  <c r="F84" i="19"/>
  <c r="G84" i="19"/>
  <c r="C85" i="19"/>
  <c r="D85" i="19"/>
  <c r="E85" i="19"/>
  <c r="F85" i="19"/>
  <c r="G85" i="19"/>
  <c r="C86" i="19"/>
  <c r="D86" i="19"/>
  <c r="E86" i="19"/>
  <c r="F86" i="19"/>
  <c r="G86" i="19"/>
  <c r="C87" i="19"/>
  <c r="D87" i="19"/>
  <c r="E87" i="19"/>
  <c r="F87" i="19"/>
  <c r="G87" i="19"/>
  <c r="C88" i="19"/>
  <c r="D88" i="19"/>
  <c r="E88" i="19"/>
  <c r="F88" i="19"/>
  <c r="G88" i="19"/>
  <c r="C89" i="19"/>
  <c r="D89" i="19"/>
  <c r="E89" i="19"/>
  <c r="F89" i="19"/>
  <c r="G89" i="19"/>
  <c r="C90" i="19"/>
  <c r="D90" i="19"/>
  <c r="E90" i="19"/>
  <c r="F90" i="19"/>
  <c r="G90" i="19"/>
  <c r="C91" i="19"/>
  <c r="D91" i="19"/>
  <c r="E91" i="19"/>
  <c r="F91" i="19"/>
  <c r="G91" i="19"/>
  <c r="C92" i="19"/>
  <c r="D92" i="19"/>
  <c r="E92" i="19"/>
  <c r="F92" i="19"/>
  <c r="G92" i="19"/>
  <c r="C93" i="19"/>
  <c r="D93" i="19"/>
  <c r="E93" i="19"/>
  <c r="F93" i="19"/>
  <c r="G93" i="19"/>
  <c r="C94" i="19"/>
  <c r="D94" i="19"/>
  <c r="E94" i="19"/>
  <c r="F94" i="19"/>
  <c r="G94" i="19"/>
  <c r="C95" i="19"/>
  <c r="D95" i="19"/>
  <c r="E95" i="19"/>
  <c r="F95" i="19"/>
  <c r="G95" i="19"/>
  <c r="C96" i="19"/>
  <c r="D96" i="19"/>
  <c r="E96" i="19"/>
  <c r="F96" i="19"/>
  <c r="G96" i="19"/>
  <c r="C97" i="19"/>
  <c r="D97" i="19"/>
  <c r="E97" i="19"/>
  <c r="F97" i="19"/>
  <c r="G97" i="19"/>
  <c r="C98" i="19"/>
  <c r="D98" i="19"/>
  <c r="E98" i="19"/>
  <c r="F98" i="19"/>
  <c r="G98" i="19"/>
  <c r="C99" i="19"/>
  <c r="D99" i="19"/>
  <c r="E99" i="19"/>
  <c r="F99" i="19"/>
  <c r="G99" i="19"/>
  <c r="C100" i="19"/>
  <c r="D100" i="19"/>
  <c r="E100" i="19"/>
  <c r="F100" i="19"/>
  <c r="G100" i="19"/>
  <c r="C101" i="19"/>
  <c r="D101" i="19"/>
  <c r="E101" i="19"/>
  <c r="F101" i="19"/>
  <c r="G101" i="19"/>
  <c r="C102" i="19"/>
  <c r="D102" i="19"/>
  <c r="E102" i="19"/>
  <c r="F102" i="19"/>
  <c r="G102" i="19"/>
  <c r="C103" i="19"/>
  <c r="D103" i="19"/>
  <c r="E103" i="19"/>
  <c r="F103" i="19"/>
  <c r="G103" i="19"/>
  <c r="C104" i="19"/>
  <c r="D104" i="19"/>
  <c r="E104" i="19"/>
  <c r="F104" i="19"/>
  <c r="G104" i="19"/>
  <c r="C105" i="19"/>
  <c r="D105" i="19"/>
  <c r="E105" i="19"/>
  <c r="F105" i="19"/>
  <c r="G105" i="19"/>
  <c r="C106" i="19"/>
  <c r="D106" i="19"/>
  <c r="E106" i="19"/>
  <c r="F106" i="19"/>
  <c r="G106" i="19"/>
  <c r="C107" i="19"/>
  <c r="D107" i="19"/>
  <c r="E107" i="19"/>
  <c r="F107" i="19"/>
  <c r="G107" i="19"/>
  <c r="C108" i="19"/>
  <c r="D108" i="19"/>
  <c r="E108" i="19"/>
  <c r="F108" i="19"/>
  <c r="G108" i="19"/>
  <c r="C109" i="19"/>
  <c r="D109" i="19"/>
  <c r="E109" i="19"/>
  <c r="F109" i="19"/>
  <c r="G109" i="19"/>
  <c r="C110" i="19"/>
  <c r="D110" i="19"/>
  <c r="E110" i="19"/>
  <c r="F110" i="19"/>
  <c r="G110" i="19"/>
  <c r="C111" i="19"/>
  <c r="D111" i="19"/>
  <c r="E111" i="19"/>
  <c r="F111" i="19"/>
  <c r="G111" i="19"/>
  <c r="C112" i="19"/>
  <c r="D112" i="19"/>
  <c r="E112" i="19"/>
  <c r="F112" i="19"/>
  <c r="G112" i="19"/>
  <c r="C113" i="19"/>
  <c r="D113" i="19"/>
  <c r="E113" i="19"/>
  <c r="F113" i="19"/>
  <c r="G113" i="19"/>
  <c r="C114" i="19"/>
  <c r="D114" i="19"/>
  <c r="E114" i="19"/>
  <c r="F114" i="19"/>
  <c r="G114" i="19"/>
  <c r="C115" i="19"/>
  <c r="D115" i="19"/>
  <c r="E115" i="19"/>
  <c r="F115" i="19"/>
  <c r="G115" i="19"/>
  <c r="C116" i="19"/>
  <c r="D116" i="19"/>
  <c r="E116" i="19"/>
  <c r="F116" i="19"/>
  <c r="G116" i="19"/>
  <c r="C117" i="19"/>
  <c r="D117" i="19"/>
  <c r="E117" i="19"/>
  <c r="F117" i="19"/>
  <c r="G117" i="19"/>
  <c r="C118" i="19"/>
  <c r="D118" i="19"/>
  <c r="E118" i="19"/>
  <c r="F118" i="19"/>
  <c r="G118" i="19"/>
  <c r="C119" i="19"/>
  <c r="D119" i="19"/>
  <c r="E119" i="19"/>
  <c r="F119" i="19"/>
  <c r="G119" i="19"/>
  <c r="C120" i="19"/>
  <c r="D120" i="19"/>
  <c r="E120" i="19"/>
  <c r="F120" i="19"/>
  <c r="G120" i="19"/>
  <c r="C121" i="19"/>
  <c r="D121" i="19"/>
  <c r="E121" i="19"/>
  <c r="F121" i="19"/>
  <c r="G121" i="19"/>
  <c r="C122" i="19"/>
  <c r="D122" i="19"/>
  <c r="E122" i="19"/>
  <c r="F122" i="19"/>
  <c r="G122" i="19"/>
  <c r="C123" i="19"/>
  <c r="D123" i="19"/>
  <c r="E123" i="19"/>
  <c r="F123" i="19"/>
  <c r="G123" i="19"/>
  <c r="C124" i="19"/>
  <c r="D124" i="19"/>
  <c r="E124" i="19"/>
  <c r="F124" i="19"/>
  <c r="G124" i="19"/>
  <c r="C125" i="19"/>
  <c r="D125" i="19"/>
  <c r="E125" i="19"/>
  <c r="F125" i="19"/>
  <c r="G125" i="19"/>
  <c r="C126" i="19"/>
  <c r="D126" i="19"/>
  <c r="E126" i="19"/>
  <c r="F126" i="19"/>
  <c r="G126" i="19"/>
  <c r="C127" i="19"/>
  <c r="D127" i="19"/>
  <c r="E127" i="19"/>
  <c r="F127" i="19"/>
  <c r="G127" i="19"/>
  <c r="C128" i="19"/>
  <c r="D128" i="19"/>
  <c r="E128" i="19"/>
  <c r="F128" i="19"/>
  <c r="G128" i="19"/>
  <c r="C129" i="19"/>
  <c r="D129" i="19"/>
  <c r="E129" i="19"/>
  <c r="F129" i="19"/>
  <c r="G129" i="19"/>
  <c r="C130" i="19"/>
  <c r="D130" i="19"/>
  <c r="E130" i="19"/>
  <c r="F130" i="19"/>
  <c r="G130" i="19"/>
  <c r="C131" i="19"/>
  <c r="D131" i="19"/>
  <c r="E131" i="19"/>
  <c r="F131" i="19"/>
  <c r="G131" i="19"/>
  <c r="C132" i="19"/>
  <c r="D132" i="19"/>
  <c r="E132" i="19"/>
  <c r="F132" i="19"/>
  <c r="G132" i="19"/>
  <c r="C133" i="19"/>
  <c r="D133" i="19"/>
  <c r="E133" i="19"/>
  <c r="F133" i="19"/>
  <c r="G133" i="19"/>
  <c r="C134" i="19"/>
  <c r="D134" i="19"/>
  <c r="E134" i="19"/>
  <c r="F134" i="19"/>
  <c r="G134" i="19"/>
  <c r="C135" i="19"/>
  <c r="D135" i="19"/>
  <c r="E135" i="19"/>
  <c r="F135" i="19"/>
  <c r="G135" i="19"/>
  <c r="C136" i="19"/>
  <c r="D136" i="19"/>
  <c r="E136" i="19"/>
  <c r="F136" i="19"/>
  <c r="G136" i="19"/>
  <c r="C28" i="19"/>
  <c r="D28" i="19"/>
  <c r="E28" i="19"/>
  <c r="F28" i="19"/>
  <c r="G28" i="19"/>
  <c r="H28" i="19"/>
  <c r="I28" i="19"/>
  <c r="C29" i="19"/>
  <c r="D29" i="19"/>
  <c r="E29" i="19"/>
  <c r="F29" i="19"/>
  <c r="G29" i="19"/>
  <c r="H29" i="19"/>
  <c r="I29" i="19"/>
  <c r="C30" i="19"/>
  <c r="D30" i="19"/>
  <c r="E30" i="19"/>
  <c r="F30" i="19"/>
  <c r="G30" i="19"/>
  <c r="H30" i="19"/>
  <c r="I30" i="19"/>
  <c r="C31" i="19"/>
  <c r="D31" i="19"/>
  <c r="E31" i="19"/>
  <c r="F31" i="19"/>
  <c r="G31" i="19"/>
  <c r="H31" i="19"/>
  <c r="I31" i="19"/>
  <c r="C32" i="19"/>
  <c r="D32" i="19"/>
  <c r="E32" i="19"/>
  <c r="F32" i="19"/>
  <c r="G32" i="19"/>
  <c r="H32" i="19"/>
  <c r="I32" i="19"/>
  <c r="C33" i="19"/>
  <c r="D33" i="19"/>
  <c r="E33" i="19"/>
  <c r="F33" i="19"/>
  <c r="G33" i="19"/>
  <c r="H33" i="19"/>
  <c r="I33" i="19"/>
  <c r="C34" i="19"/>
  <c r="D34" i="19"/>
  <c r="E34" i="19"/>
  <c r="F34" i="19"/>
  <c r="G34" i="19"/>
  <c r="H34" i="19"/>
  <c r="I34" i="19"/>
  <c r="C35" i="19"/>
  <c r="D35" i="19"/>
  <c r="E35" i="19"/>
  <c r="F35" i="19"/>
  <c r="G35" i="19"/>
  <c r="H35" i="19"/>
  <c r="I35" i="19"/>
  <c r="C36" i="19"/>
  <c r="D36" i="19"/>
  <c r="E36" i="19"/>
  <c r="F36" i="19"/>
  <c r="G36" i="19"/>
  <c r="H36" i="19"/>
  <c r="I36" i="19"/>
  <c r="C37" i="19"/>
  <c r="D37" i="19"/>
  <c r="E37" i="19"/>
  <c r="F37" i="19"/>
  <c r="G37" i="19"/>
  <c r="H37" i="19"/>
  <c r="I37" i="19"/>
  <c r="C38" i="19"/>
  <c r="D38" i="19"/>
  <c r="E38" i="19"/>
  <c r="F38" i="19"/>
  <c r="G38" i="19"/>
  <c r="H38" i="19"/>
  <c r="I38" i="19"/>
  <c r="C39" i="19"/>
  <c r="D39" i="19"/>
  <c r="E39" i="19"/>
  <c r="F39" i="19"/>
  <c r="G39" i="19"/>
  <c r="H39" i="19"/>
  <c r="I39" i="19"/>
  <c r="C40" i="19"/>
  <c r="D40" i="19"/>
  <c r="E40" i="19"/>
  <c r="F40" i="19"/>
  <c r="G40" i="19"/>
  <c r="H40" i="19"/>
  <c r="I40" i="19"/>
  <c r="C41" i="19"/>
  <c r="D41" i="19"/>
  <c r="E41" i="19"/>
  <c r="F41" i="19"/>
  <c r="G41" i="19"/>
  <c r="H41" i="19"/>
  <c r="I41" i="19"/>
  <c r="C42" i="19"/>
  <c r="D42" i="19"/>
  <c r="E42" i="19"/>
  <c r="F42" i="19"/>
  <c r="G42" i="19"/>
  <c r="H42" i="19"/>
  <c r="I42" i="19"/>
  <c r="C43" i="19"/>
  <c r="D43" i="19"/>
  <c r="E43" i="19"/>
  <c r="F43" i="19"/>
  <c r="G43" i="19"/>
  <c r="H43" i="19"/>
  <c r="I43" i="19"/>
  <c r="C44" i="19"/>
  <c r="D44" i="19"/>
  <c r="E44" i="19"/>
  <c r="F44" i="19"/>
  <c r="G44" i="19"/>
  <c r="H44" i="19"/>
  <c r="I44" i="19"/>
  <c r="C45" i="19"/>
  <c r="D45" i="19"/>
  <c r="E45" i="19"/>
  <c r="F45" i="19"/>
  <c r="G45" i="19"/>
  <c r="H45" i="19"/>
  <c r="I45" i="19"/>
  <c r="C46" i="19"/>
  <c r="D46" i="19"/>
  <c r="E46" i="19"/>
  <c r="F46" i="19"/>
  <c r="G46" i="19"/>
  <c r="H46" i="19"/>
  <c r="I46" i="19"/>
  <c r="C47" i="19"/>
  <c r="D47" i="19"/>
  <c r="E47" i="19"/>
  <c r="F47" i="19"/>
  <c r="G47" i="19"/>
  <c r="H47" i="19"/>
  <c r="I47" i="19"/>
  <c r="C48" i="19"/>
  <c r="D48" i="19"/>
  <c r="E48" i="19"/>
  <c r="F48" i="19"/>
  <c r="G48" i="19"/>
  <c r="H48" i="19"/>
  <c r="I48" i="19"/>
  <c r="C49" i="19"/>
  <c r="D49" i="19"/>
  <c r="E49" i="19"/>
  <c r="F49" i="19"/>
  <c r="G49" i="19"/>
  <c r="H49" i="19"/>
  <c r="I49" i="19"/>
  <c r="C50" i="19"/>
  <c r="D50" i="19"/>
  <c r="E50" i="19"/>
  <c r="F50" i="19"/>
  <c r="G50" i="19"/>
  <c r="H50" i="19"/>
  <c r="I50" i="19"/>
  <c r="C51" i="19"/>
  <c r="D51" i="19"/>
  <c r="E51" i="19"/>
  <c r="F51" i="19"/>
  <c r="G51" i="19"/>
  <c r="H51" i="19"/>
  <c r="I51" i="19"/>
  <c r="C52" i="19"/>
  <c r="D52" i="19"/>
  <c r="E52" i="19"/>
  <c r="F52" i="19"/>
  <c r="G52" i="19"/>
  <c r="H52" i="19"/>
  <c r="I52" i="19"/>
  <c r="C53" i="19"/>
  <c r="D53" i="19"/>
  <c r="E53" i="19"/>
  <c r="F53" i="19"/>
  <c r="G53" i="19"/>
  <c r="H53" i="19"/>
  <c r="I53" i="19"/>
  <c r="C54" i="19"/>
  <c r="D54" i="19"/>
  <c r="E54" i="19"/>
  <c r="F54" i="19"/>
  <c r="G54" i="19"/>
  <c r="H54" i="19"/>
  <c r="I54" i="19"/>
  <c r="C55" i="19"/>
  <c r="D55" i="19"/>
  <c r="E55" i="19"/>
  <c r="F55" i="19"/>
  <c r="G55" i="19"/>
  <c r="H55" i="19"/>
  <c r="I55" i="19"/>
  <c r="C56" i="19"/>
  <c r="D56" i="19"/>
  <c r="E56" i="19"/>
  <c r="F56" i="19"/>
  <c r="G56" i="19"/>
  <c r="H56" i="19"/>
  <c r="I56" i="19"/>
  <c r="C57" i="19"/>
  <c r="D57" i="19"/>
  <c r="E57" i="19"/>
  <c r="F57" i="19"/>
  <c r="G57" i="19"/>
  <c r="H57" i="19"/>
  <c r="I57" i="19"/>
  <c r="C58" i="19"/>
  <c r="D58" i="19"/>
  <c r="E58" i="19"/>
  <c r="F58" i="19"/>
  <c r="G58" i="19"/>
  <c r="H58" i="19"/>
  <c r="I58" i="19"/>
  <c r="C59" i="19"/>
  <c r="D59" i="19"/>
  <c r="E59" i="19"/>
  <c r="F59" i="19"/>
  <c r="G59" i="19"/>
  <c r="H59" i="19"/>
  <c r="I59" i="19"/>
  <c r="C60" i="19"/>
  <c r="D60" i="19"/>
  <c r="E60" i="19"/>
  <c r="F60" i="19"/>
  <c r="G60" i="19"/>
  <c r="H60" i="19"/>
  <c r="I60" i="19"/>
  <c r="C61" i="19"/>
  <c r="D61" i="19"/>
  <c r="E61" i="19"/>
  <c r="F61" i="19"/>
  <c r="G61" i="19"/>
  <c r="H61" i="19"/>
  <c r="I61" i="19"/>
  <c r="C62" i="19"/>
  <c r="D62" i="19"/>
  <c r="E62" i="19"/>
  <c r="F62" i="19"/>
  <c r="G62" i="19"/>
  <c r="H62" i="19"/>
  <c r="I62" i="19"/>
  <c r="C63" i="19"/>
  <c r="D63" i="19"/>
  <c r="E63" i="19"/>
  <c r="F63" i="19"/>
  <c r="G63" i="19"/>
  <c r="H63" i="19"/>
  <c r="I63" i="19"/>
  <c r="C64" i="19"/>
  <c r="D64" i="19"/>
  <c r="E64" i="19"/>
  <c r="F64" i="19"/>
  <c r="G64" i="19"/>
  <c r="H64" i="19"/>
  <c r="I64" i="19"/>
  <c r="C65" i="19"/>
  <c r="D65" i="19"/>
  <c r="E65" i="19"/>
  <c r="F65" i="19"/>
  <c r="G65" i="19"/>
  <c r="H65" i="19"/>
  <c r="I65" i="19"/>
  <c r="C66" i="19"/>
  <c r="D66" i="19"/>
  <c r="E66" i="19"/>
  <c r="F66" i="19"/>
  <c r="G66" i="19"/>
  <c r="H66" i="19"/>
  <c r="I66" i="19"/>
  <c r="C67" i="19"/>
  <c r="D67" i="19"/>
  <c r="E67" i="19"/>
  <c r="F67" i="19"/>
  <c r="G67" i="19"/>
  <c r="H67" i="19"/>
  <c r="I67" i="19"/>
  <c r="C68" i="19"/>
  <c r="D68" i="19"/>
  <c r="E68" i="19"/>
  <c r="F68" i="19"/>
  <c r="G68" i="19"/>
  <c r="H68" i="19"/>
  <c r="I68" i="19"/>
  <c r="C69" i="19"/>
  <c r="D69" i="19"/>
  <c r="E69" i="19"/>
  <c r="F69" i="19"/>
  <c r="G69" i="19"/>
  <c r="H69" i="19"/>
  <c r="I69" i="19"/>
  <c r="C70" i="19"/>
  <c r="D70" i="19"/>
  <c r="E70" i="19"/>
  <c r="F70" i="19"/>
  <c r="G70" i="19"/>
  <c r="H70" i="19"/>
  <c r="I70" i="19"/>
  <c r="C71" i="19"/>
  <c r="D71" i="19"/>
  <c r="E71" i="19"/>
  <c r="F71" i="19"/>
  <c r="G71" i="19"/>
  <c r="H71" i="19"/>
  <c r="I71" i="19"/>
  <c r="H27" i="19"/>
  <c r="I27" i="19"/>
  <c r="G27" i="19"/>
  <c r="F27" i="19"/>
  <c r="E27" i="19"/>
  <c r="C19" i="19"/>
  <c r="D19" i="19"/>
  <c r="C20" i="19"/>
  <c r="D20" i="19"/>
  <c r="C21" i="19"/>
  <c r="D21" i="19"/>
  <c r="C22" i="19"/>
  <c r="D22" i="19"/>
  <c r="C23" i="19"/>
  <c r="D23" i="19"/>
  <c r="C24" i="19"/>
  <c r="D24" i="19"/>
  <c r="C25" i="19"/>
  <c r="D25" i="19"/>
  <c r="C26" i="19"/>
  <c r="D26" i="19"/>
  <c r="C27" i="19"/>
  <c r="D27" i="19"/>
  <c r="C16" i="19"/>
  <c r="D16" i="19"/>
  <c r="C17" i="19"/>
  <c r="D17" i="19"/>
  <c r="C18" i="19"/>
  <c r="D18" i="19"/>
  <c r="D15" i="19"/>
  <c r="C15" i="19"/>
  <c r="J133" i="27"/>
  <c r="J132" i="27"/>
  <c r="J131" i="27"/>
  <c r="J130" i="27"/>
  <c r="J129" i="27"/>
  <c r="J128" i="27"/>
  <c r="J127" i="27"/>
  <c r="J126" i="27"/>
  <c r="J125" i="27"/>
  <c r="J124" i="27"/>
  <c r="J123" i="27"/>
  <c r="J122" i="27"/>
  <c r="J121" i="27"/>
  <c r="J120" i="27"/>
  <c r="J119" i="27"/>
  <c r="J118" i="27"/>
  <c r="J117" i="27"/>
  <c r="J116" i="27"/>
  <c r="J115" i="27"/>
  <c r="J114" i="27"/>
  <c r="J113" i="27"/>
  <c r="J112" i="27"/>
  <c r="J111" i="27"/>
  <c r="J110" i="27"/>
  <c r="J109" i="27"/>
  <c r="J108" i="27"/>
  <c r="J107" i="27"/>
  <c r="J106" i="27"/>
  <c r="J105" i="27"/>
  <c r="J104" i="27"/>
  <c r="J103" i="27"/>
  <c r="J102" i="27"/>
  <c r="J101" i="27"/>
  <c r="J100" i="27"/>
  <c r="J99" i="27"/>
  <c r="J98" i="27"/>
  <c r="J97" i="27"/>
  <c r="J96" i="27"/>
  <c r="J95" i="27"/>
  <c r="J94" i="27"/>
  <c r="J93" i="27"/>
  <c r="J92" i="27"/>
  <c r="J91" i="27"/>
  <c r="J90" i="27"/>
  <c r="J89" i="27"/>
  <c r="J88" i="27"/>
  <c r="J87" i="27"/>
  <c r="J86" i="27"/>
  <c r="J85" i="27"/>
  <c r="J84" i="27"/>
  <c r="J83" i="27"/>
  <c r="J82" i="27"/>
  <c r="J81" i="27"/>
  <c r="J80" i="27"/>
  <c r="J79" i="27"/>
  <c r="J78" i="27"/>
  <c r="J77" i="27"/>
  <c r="J76" i="27"/>
  <c r="J75" i="27"/>
  <c r="J74" i="27"/>
  <c r="J73" i="27"/>
  <c r="J72" i="27"/>
  <c r="J71" i="27"/>
  <c r="J70" i="27"/>
  <c r="J69" i="27"/>
  <c r="J68" i="27"/>
  <c r="J67" i="27"/>
  <c r="J66" i="27"/>
  <c r="J65" i="27"/>
  <c r="J64" i="27"/>
  <c r="J63" i="27"/>
  <c r="J62" i="27"/>
  <c r="J61" i="27"/>
  <c r="J60" i="27"/>
  <c r="J59" i="27"/>
  <c r="J58" i="27"/>
  <c r="J57" i="27"/>
  <c r="J56" i="27"/>
  <c r="J55" i="27"/>
  <c r="J54" i="27"/>
  <c r="J53" i="27"/>
  <c r="J52" i="27"/>
  <c r="J51" i="27"/>
  <c r="J50" i="27"/>
  <c r="J49" i="27"/>
  <c r="J48" i="27"/>
  <c r="J47" i="27"/>
  <c r="J46" i="27"/>
  <c r="J45" i="27"/>
  <c r="J44" i="27"/>
  <c r="J43" i="27"/>
  <c r="J42" i="27"/>
  <c r="J41" i="27"/>
  <c r="J40" i="27"/>
  <c r="J39" i="27"/>
  <c r="J38" i="27"/>
  <c r="J37" i="27"/>
  <c r="J36" i="27"/>
  <c r="J35" i="27"/>
  <c r="J34" i="27"/>
  <c r="J33" i="27"/>
  <c r="J32" i="27"/>
  <c r="J31" i="27"/>
  <c r="J30" i="27"/>
  <c r="J29" i="27"/>
  <c r="J28" i="27"/>
  <c r="J27" i="27"/>
  <c r="J26" i="27"/>
  <c r="J25" i="27"/>
  <c r="J24" i="27"/>
  <c r="B43" i="20" l="1"/>
  <c r="C43" i="20"/>
  <c r="D43" i="20"/>
  <c r="E43" i="20"/>
  <c r="F43" i="20"/>
  <c r="I21" i="3" l="1"/>
  <c r="B42" i="20" l="1"/>
  <c r="C42" i="20"/>
  <c r="D42" i="20"/>
  <c r="E42" i="20"/>
  <c r="F42" i="20"/>
  <c r="B41" i="20" l="1"/>
  <c r="C41" i="20"/>
  <c r="D41" i="20"/>
  <c r="E41" i="20"/>
  <c r="F41" i="20"/>
  <c r="B40" i="20"/>
  <c r="C40" i="20"/>
  <c r="D40" i="20"/>
  <c r="E40" i="20"/>
  <c r="F40" i="20"/>
  <c r="B39" i="20"/>
  <c r="C39" i="20"/>
  <c r="D39" i="20"/>
  <c r="E39" i="20"/>
  <c r="F39" i="20"/>
  <c r="F38" i="20"/>
  <c r="E38" i="20"/>
  <c r="D38" i="20"/>
  <c r="C38" i="20"/>
  <c r="B38" i="20"/>
  <c r="I13" i="3"/>
  <c r="I14" i="3"/>
  <c r="I15" i="3"/>
  <c r="I16" i="3"/>
  <c r="I17" i="3"/>
  <c r="I18" i="3"/>
  <c r="I19" i="3"/>
  <c r="I20" i="3"/>
  <c r="I22" i="3"/>
  <c r="I23" i="3"/>
  <c r="I24" i="3"/>
  <c r="I25" i="3"/>
  <c r="I26" i="3"/>
  <c r="I27" i="3"/>
  <c r="I28" i="3"/>
  <c r="I29" i="3"/>
  <c r="I30" i="3"/>
  <c r="I31" i="3"/>
  <c r="I32" i="3"/>
  <c r="I33" i="3"/>
  <c r="F37" i="20"/>
  <c r="E37" i="20"/>
  <c r="D37" i="20"/>
  <c r="C37" i="20"/>
  <c r="B37" i="20"/>
  <c r="F36" i="20"/>
  <c r="E36" i="20"/>
  <c r="D36" i="20"/>
  <c r="C36" i="20"/>
  <c r="B36" i="20"/>
  <c r="C35" i="20"/>
  <c r="B35" i="20"/>
  <c r="H32" i="3"/>
  <c r="J33" i="3" s="1"/>
  <c r="J35" i="20" s="1"/>
  <c r="H33" i="3"/>
  <c r="H35" i="20" s="1"/>
  <c r="H31" i="3"/>
  <c r="H33" i="20" s="1"/>
  <c r="G35" i="20"/>
  <c r="F35" i="20"/>
  <c r="E35" i="20"/>
  <c r="D35" i="20"/>
  <c r="G34" i="20"/>
  <c r="F34" i="20"/>
  <c r="E34" i="20"/>
  <c r="D34" i="20"/>
  <c r="C34" i="20"/>
  <c r="B34" i="20"/>
  <c r="B14" i="20"/>
  <c r="C14" i="20"/>
  <c r="D14" i="20"/>
  <c r="E14" i="20"/>
  <c r="G14" i="20"/>
  <c r="H14" i="20"/>
  <c r="B15" i="20"/>
  <c r="C15" i="20"/>
  <c r="D15" i="20"/>
  <c r="E15" i="20"/>
  <c r="G15" i="20"/>
  <c r="H15" i="20"/>
  <c r="B16" i="20"/>
  <c r="C16" i="20"/>
  <c r="D16" i="20"/>
  <c r="E16" i="20"/>
  <c r="G16" i="20"/>
  <c r="H16" i="20"/>
  <c r="B17" i="20"/>
  <c r="C17" i="20"/>
  <c r="D17" i="20"/>
  <c r="E17" i="20"/>
  <c r="F17" i="20"/>
  <c r="G17" i="20"/>
  <c r="H17" i="20"/>
  <c r="B18" i="20"/>
  <c r="C18" i="20"/>
  <c r="D18" i="20"/>
  <c r="E18" i="20"/>
  <c r="F18" i="20"/>
  <c r="G18" i="20"/>
  <c r="H18" i="20"/>
  <c r="B19" i="20"/>
  <c r="C19" i="20"/>
  <c r="D19" i="20"/>
  <c r="E19" i="20"/>
  <c r="F19" i="20"/>
  <c r="G19" i="20"/>
  <c r="H19" i="20"/>
  <c r="B20" i="20"/>
  <c r="C20" i="20"/>
  <c r="D20" i="20"/>
  <c r="E20" i="20"/>
  <c r="F20" i="20"/>
  <c r="G20" i="20"/>
  <c r="H20" i="20"/>
  <c r="B21" i="20"/>
  <c r="C21" i="20"/>
  <c r="D21" i="20"/>
  <c r="E21" i="20"/>
  <c r="F21" i="20"/>
  <c r="G21" i="20"/>
  <c r="H21" i="20"/>
  <c r="B22" i="20"/>
  <c r="C22" i="20"/>
  <c r="D22" i="20"/>
  <c r="E22" i="20"/>
  <c r="F22" i="20"/>
  <c r="G22" i="20"/>
  <c r="H22" i="20"/>
  <c r="B23" i="20"/>
  <c r="C23" i="20"/>
  <c r="D23" i="20"/>
  <c r="E23" i="20"/>
  <c r="F23" i="20"/>
  <c r="G23" i="20"/>
  <c r="H23" i="20"/>
  <c r="B24" i="20"/>
  <c r="C24" i="20"/>
  <c r="D24" i="20"/>
  <c r="E24" i="20"/>
  <c r="F24" i="20"/>
  <c r="G24" i="20"/>
  <c r="H24" i="20"/>
  <c r="B25" i="20"/>
  <c r="C25" i="20"/>
  <c r="D25" i="20"/>
  <c r="E25" i="20"/>
  <c r="F25" i="20"/>
  <c r="G25" i="20"/>
  <c r="H25" i="20"/>
  <c r="B26" i="20"/>
  <c r="C26" i="20"/>
  <c r="D26" i="20"/>
  <c r="E26" i="20"/>
  <c r="F26" i="20"/>
  <c r="G26" i="20"/>
  <c r="H26" i="20"/>
  <c r="B27" i="20"/>
  <c r="C27" i="20"/>
  <c r="D27" i="20"/>
  <c r="E27" i="20"/>
  <c r="F27" i="20"/>
  <c r="G27" i="20"/>
  <c r="H27" i="20"/>
  <c r="B28" i="20"/>
  <c r="C28" i="20"/>
  <c r="D28" i="20"/>
  <c r="E28" i="20"/>
  <c r="F28" i="20"/>
  <c r="G28" i="20"/>
  <c r="H28" i="20"/>
  <c r="B29" i="20"/>
  <c r="C29" i="20"/>
  <c r="D29" i="20"/>
  <c r="E29" i="20"/>
  <c r="F29" i="20"/>
  <c r="G29" i="20"/>
  <c r="H29" i="20"/>
  <c r="B30" i="20"/>
  <c r="C30" i="20"/>
  <c r="D30" i="20"/>
  <c r="E30" i="20"/>
  <c r="F30" i="20"/>
  <c r="G30" i="20"/>
  <c r="H30" i="20"/>
  <c r="B31" i="20"/>
  <c r="C31" i="20"/>
  <c r="D31" i="20"/>
  <c r="E31" i="20"/>
  <c r="F31" i="20"/>
  <c r="G31" i="20"/>
  <c r="H31" i="20"/>
  <c r="B32" i="20"/>
  <c r="C32" i="20"/>
  <c r="D32" i="20"/>
  <c r="E32" i="20"/>
  <c r="F32" i="20"/>
  <c r="G32" i="20"/>
  <c r="H32" i="20"/>
  <c r="B33" i="20"/>
  <c r="C33" i="20"/>
  <c r="D33" i="20"/>
  <c r="E33" i="20"/>
  <c r="F33" i="20"/>
  <c r="G33" i="20"/>
  <c r="K27" i="3" l="1"/>
  <c r="K29" i="20" s="1"/>
  <c r="J32" i="3"/>
  <c r="K23" i="3"/>
  <c r="K25" i="20" s="1"/>
  <c r="H34" i="20"/>
  <c r="J21" i="3"/>
  <c r="J23" i="20" s="1"/>
  <c r="K32" i="3"/>
  <c r="K34" i="20" s="1"/>
  <c r="K26" i="3"/>
  <c r="K28" i="20" s="1"/>
  <c r="K14" i="3"/>
  <c r="K16" i="20" s="1"/>
  <c r="J31" i="3"/>
  <c r="J33" i="20" s="1"/>
  <c r="J26" i="3"/>
  <c r="J28" i="20" s="1"/>
  <c r="J16" i="3"/>
  <c r="J18" i="20" s="1"/>
  <c r="K16" i="3"/>
  <c r="K18" i="20" s="1"/>
  <c r="J27" i="3"/>
  <c r="K15" i="3"/>
  <c r="K17" i="20" s="1"/>
  <c r="J14" i="3"/>
  <c r="J16" i="20" s="1"/>
  <c r="J22" i="3"/>
  <c r="J13" i="3"/>
  <c r="K21" i="3"/>
  <c r="K23" i="20" s="1"/>
  <c r="K18" i="3"/>
  <c r="K20" i="20" s="1"/>
  <c r="K13" i="3"/>
  <c r="K15" i="20" s="1"/>
  <c r="J18" i="3"/>
  <c r="K17" i="3"/>
  <c r="K19" i="20" s="1"/>
  <c r="K22" i="3"/>
  <c r="K24" i="20" s="1"/>
  <c r="K28" i="3"/>
  <c r="K30" i="20" s="1"/>
  <c r="K20" i="3"/>
  <c r="K22" i="20" s="1"/>
  <c r="J23" i="3"/>
  <c r="K19" i="3"/>
  <c r="K21" i="20" s="1"/>
  <c r="J20" i="3"/>
  <c r="J12" i="3"/>
  <c r="J14" i="20" s="1"/>
  <c r="K25" i="3"/>
  <c r="K27" i="20" s="1"/>
  <c r="J24" i="3"/>
  <c r="J30" i="3"/>
  <c r="J32" i="20" s="1"/>
  <c r="J29" i="3"/>
  <c r="J31" i="20" s="1"/>
  <c r="K29" i="3"/>
  <c r="K31" i="20" s="1"/>
  <c r="J15" i="3"/>
  <c r="J17" i="20" s="1"/>
  <c r="J28" i="3"/>
  <c r="J30" i="20" s="1"/>
  <c r="J25" i="3"/>
  <c r="K24" i="3"/>
  <c r="K26" i="20" s="1"/>
  <c r="J19" i="3"/>
  <c r="J21" i="20" s="1"/>
  <c r="K12" i="3"/>
  <c r="K14" i="20" s="1"/>
  <c r="J17" i="3"/>
  <c r="K30" i="3"/>
  <c r="K32" i="20" s="1"/>
  <c r="K33" i="3"/>
  <c r="K35" i="20" s="1"/>
  <c r="K31" i="3"/>
  <c r="K33" i="20" s="1"/>
  <c r="J26" i="20" l="1"/>
  <c r="J20" i="20"/>
  <c r="J29" i="20"/>
  <c r="J27" i="20"/>
  <c r="J25" i="20"/>
  <c r="J15" i="20"/>
  <c r="J34" i="20"/>
  <c r="J19" i="20"/>
  <c r="J24" i="20"/>
  <c r="J22" i="20"/>
</calcChain>
</file>

<file path=xl/sharedStrings.xml><?xml version="1.0" encoding="utf-8"?>
<sst xmlns="http://schemas.openxmlformats.org/spreadsheetml/2006/main" count="428" uniqueCount="97">
  <si>
    <t>Return to Contents Page</t>
  </si>
  <si>
    <t>Contents</t>
  </si>
  <si>
    <t>Charts</t>
  </si>
  <si>
    <t>Methodology</t>
  </si>
  <si>
    <t>Methodology notes</t>
  </si>
  <si>
    <t>Further information</t>
  </si>
  <si>
    <t>Contacts</t>
  </si>
  <si>
    <t>Average prices of fuels purchased by the major UK power producers</t>
  </si>
  <si>
    <t xml:space="preserve">Data in these tables shows quarterly and annual prices for fuels purchased by UK electricity generators. </t>
  </si>
  <si>
    <t>Data is available in current (cash) and real terms.  Real terms data has been deflated using the GDP deflator.</t>
  </si>
  <si>
    <t>Data is available quarterly and annually back to 1990 in current and real terms on the historic data sheets.</t>
  </si>
  <si>
    <t>Quarter</t>
  </si>
  <si>
    <t>Charts 3.2.1 - 3.2.3: Average prices of fuels purchased by the major UK power producers and of gas at UK delivery points</t>
  </si>
  <si>
    <t>Quarterly average prices of fuels purchased by the major UK power producers and of gas at UK delivery points, from 1990 (in current terms)</t>
  </si>
  <si>
    <t>Quarterly average prices of fuels purchased by the major UK power producers and of gas at UK delivery points, from 1990 (in real terms)</t>
  </si>
  <si>
    <t>Annual average prices of fuels purchased by the major UK power producers and of gas at UK delivery points, from 1990 (in current terms)</t>
  </si>
  <si>
    <t>Annual average prices of fuels purchased by the major UK power producers and of gas at UK delivery points, from 1990 (in real terms)</t>
  </si>
  <si>
    <t>About this data</t>
  </si>
  <si>
    <t>Table 3.2.1 Methodology Notes</t>
  </si>
  <si>
    <t>Price of gas to coal (%)</t>
  </si>
  <si>
    <t>Year</t>
  </si>
  <si>
    <t xml:space="preserve"> Price of Oil to Coal (%)</t>
  </si>
  <si>
    <t xml:space="preserve">Companies that produce electricity from nuclear sources plus all companies whose prime purpose is the generation of electricity are included under the heading “Major Power Producers”.  A list of these companies is given in the methodology. </t>
  </si>
  <si>
    <t>Note 1.  Includes slurry. Price excludes CPS (Carbon Price Support) levy.</t>
  </si>
  <si>
    <t>Note 3.  Includes hydrocarbon oil duty.</t>
  </si>
  <si>
    <t xml:space="preserve">Note 2.  Includes oil for burning, for gas turbines and for internal combustion engines (other than for use in road vehicles).  Excludes any natural gas liquids burnt at Peterhead power station. </t>
  </si>
  <si>
    <t>Note 4.  Includes sour gas. Price excludes CPS (Carbon Price Support) levy.</t>
  </si>
  <si>
    <t>Note 5. Prices of natural gas at UK delivery points have been removed since April 2004 due to unavailability of data.</t>
  </si>
  <si>
    <t>Figures in cash terms</t>
  </si>
  <si>
    <t>Figures in real terms</t>
  </si>
  <si>
    <t>Table 3.2.1 Average prices of fuels purchased in real terms by the major UK power producers and of gas at UK delivery points (Annual)</t>
  </si>
  <si>
    <t>Table 3.2.1 Average prices of fuels purchased in cash terms by the major UK power producers and of gas at UK delivery points (Annual)</t>
  </si>
  <si>
    <t>Table 3.2.1 Average prices of fuels in real terms purchased by the major UK power producers and of gas at UK delivery points (Quarterly)</t>
  </si>
  <si>
    <t>Table 3.2.1 Average prices of fuels in cash terms purchased by the major UK power producers and of gas at UK delivery points (Quarterly)</t>
  </si>
  <si>
    <t>In the table r indicates revised data. An r in the date column indicates all data in the row has been revised.</t>
  </si>
  <si>
    <t>Oct to Dec</t>
  </si>
  <si>
    <t>Jan to Mar</t>
  </si>
  <si>
    <t>Freeze panes are turned on. To turn off freeze panes select the 'View' ribbon then 'Freeze Panes' then 'Unfreeze Panes' or use [Alt,W,F]</t>
  </si>
  <si>
    <t>Quarterly Energy Prices Publication (opens in a new window)</t>
  </si>
  <si>
    <t>Industrial price statistics data sources and methodologies (opens in a new window)</t>
  </si>
  <si>
    <t>Digest of United Kingdom Energy Statistics (DUKES): glossary and acronyms (opens in a new window)</t>
  </si>
  <si>
    <t>Energy Prices Statistics Team</t>
  </si>
  <si>
    <t>0207 215 1000</t>
  </si>
  <si>
    <r>
      <t>Energy Prices</t>
    </r>
    <r>
      <rPr>
        <sz val="18"/>
        <rFont val="Arial"/>
        <family val="2"/>
      </rPr>
      <t xml:space="preserve"> Non-Domestic Prices</t>
    </r>
  </si>
  <si>
    <t>Prices of fuels purchased by major power producers (opens in a new window)</t>
  </si>
  <si>
    <t>Tables</t>
  </si>
  <si>
    <t>Chart 3.2.2 Chart of annual average prices of fuels purchased by major UK power producers</t>
  </si>
  <si>
    <t>Charts 3.2.1 - 3.2.2 Average nominal prices of fuels purchased by the major UK power producers</t>
  </si>
  <si>
    <t xml:space="preserve">The prices for fuels used in electricity generation are collected via a quarterly inquiry of electricity generators in the United Kingdom.  This covers companies that produce electricity from nuclear </t>
  </si>
  <si>
    <t xml:space="preserve">sources plus all companies whose prime purpose is the generation of electricity. The companies are: </t>
  </si>
  <si>
    <t xml:space="preserve">AES Electric Ltd., Centrica plc., Coryton Energy Company Ltd., Eggborough Power Ltd., E.On UK plc., Fellside Heat and Power Ltd., Fibrogen Ltd., Fibropower Ltd., Fibrothetford Ltd., International </t>
  </si>
  <si>
    <t>Power, Premier Power Ltd., Rocksavage Power Company Ltd., RWE Npower plc., Scottish Power plc., Scottish and Southern Energy plc., SELCHP Ltd., Spalding Energy Company Ltd.</t>
  </si>
  <si>
    <t xml:space="preserve">The data reported are the value and volume of fuel purchased during the quarter and may not always reflect the fuel actually used (i.e. there can be stocking and destocking, especially of coal).  The </t>
  </si>
  <si>
    <t xml:space="preserve">prices reported are typically for long-term contracts, with price escalator factors, some of which may have been entered into some time ago.  As such, the prices can be higher than those paid by large </t>
  </si>
  <si>
    <t xml:space="preserve">industrial users who typically negotiate contracts each year.  Generation costs are also affected by non-fuel costs, and by the efficiency with which fuel is converted into electricity in different types of </t>
  </si>
  <si>
    <t>power station, therefore comparing the fuel input costs in common units does not necessarily provide a picture of full costs.</t>
  </si>
  <si>
    <t xml:space="preserve">Provisional quarterly data is published three months in arrears, with final data being published six months in arrears.  Any revised data is marked with an “r”.  Provisional annual data is published in </t>
  </si>
  <si>
    <t xml:space="preserve">the March edition of QEP, with final data being published in June.  </t>
  </si>
  <si>
    <t xml:space="preserve">The gas beach price series, published until 2011, is derived from gas sales by licensees in the UKCS to delivery points in the UK.  It excludes exported gas and is adjusted to include imported gas.  It </t>
  </si>
  <si>
    <t>is calculated as follows:</t>
  </si>
  <si>
    <t xml:space="preserve">Value of (UKCS gas sales + gas imports - gas exports) </t>
  </si>
  <si>
    <t>Volume of (UKCS gas sales + gas imports - gas exports)</t>
  </si>
  <si>
    <t xml:space="preserve">where the UKCS sales value and volume data are derived from DECC’s statistical inquiry into oil and gas extraction (PQ1100).  Returns from the inquiry give the value and volume of gas sold by each </t>
  </si>
  <si>
    <t xml:space="preserve">licensee from a particular field (or group of fields).  Data from the inquiry on sales and expenditure by licensees are covered and further explained in Annex G of the internet version of the Digest of </t>
  </si>
  <si>
    <t>UK Energy Statistics (DUKES).   Trade data are supplied by Revenue and Customs and published in the internet version of the Digest in Annex G, Chart G1.0.</t>
  </si>
  <si>
    <t xml:space="preserve">The gas levy applied to gas purchased under certain contracts originally entered into before July 1975.  The cost of gas under these pre-July 1975 contracts had historically been substantially less </t>
  </si>
  <si>
    <t xml:space="preserve">than the prevailing market price.  Gas sold under these contracts was not subject to Petroleum Revenue Tax (PRT) because the contracts were classified as "tax-exempt" when PRT was introduced </t>
  </si>
  <si>
    <t xml:space="preserve">in 1975.  Instead, under the Gas Levy Act 1981, the purchaser of gas subject to the relevant contracts had to pay a levy on every therm of such gas that they purchased.  The purpose of the gas levy </t>
  </si>
  <si>
    <t xml:space="preserve">was to capture for the Exchequer the bulk of the economic rent which would otherwise accrue to the purchaser from purchasing this gas at below market prices.  However, current and expected </t>
  </si>
  <si>
    <t>future gas market prices are now below the average cost of this gas (even before adding the cost of the levy).  The gas levy was abolished from 1 April 1998.</t>
  </si>
  <si>
    <t>Apr to Jun</t>
  </si>
  <si>
    <t>Jul to Sep</t>
  </si>
  <si>
    <t>GDP Deflator  2010=100
[Note 6]</t>
  </si>
  <si>
    <t>Note 6. ONS update the GDP Deflator on a regular basis.  As such the real terms price indices are subject to regular revisions to the whole series.</t>
  </si>
  <si>
    <t xml:space="preserve">Note 6. ONS update the GDP Deflator on a regular basis.  As such the real terms price indices are subject to regular revisions to the whole series.   </t>
  </si>
  <si>
    <r>
      <t xml:space="preserve">Major power producers: Coal </t>
    </r>
    <r>
      <rPr>
        <sz val="10"/>
        <rFont val="Arial"/>
        <family val="2"/>
      </rPr>
      <t>(pence per kWh)
[Note 1]</t>
    </r>
  </si>
  <si>
    <r>
      <t xml:space="preserve">Major power producers: Coal </t>
    </r>
    <r>
      <rPr>
        <sz val="10"/>
        <rFont val="Arial"/>
        <family val="2"/>
      </rPr>
      <t>(£ per tonne)
[Note 1]</t>
    </r>
  </si>
  <si>
    <r>
      <t xml:space="preserve">Major power producers: Oil </t>
    </r>
    <r>
      <rPr>
        <sz val="10"/>
        <rFont val="Arial"/>
        <family val="2"/>
      </rPr>
      <t>(£ per tonne)
[Note 2, 3]</t>
    </r>
  </si>
  <si>
    <r>
      <t xml:space="preserve">Major power producers: Oil </t>
    </r>
    <r>
      <rPr>
        <sz val="10"/>
        <rFont val="Arial"/>
        <family val="2"/>
      </rPr>
      <t>(pence per kWh)
[Note 2, 3]</t>
    </r>
  </si>
  <si>
    <r>
      <t xml:space="preserve">Major power producers: Natural gas </t>
    </r>
    <r>
      <rPr>
        <sz val="10"/>
        <rFont val="Arial"/>
        <family val="2"/>
      </rPr>
      <t>(pence per kWh)
[Note 4]</t>
    </r>
  </si>
  <si>
    <r>
      <t xml:space="preserve">Natural gas: UK delivery points excluding levy </t>
    </r>
    <r>
      <rPr>
        <sz val="10"/>
        <rFont val="Arial"/>
        <family val="2"/>
      </rPr>
      <t>(pence per kWh) [Note 5]</t>
    </r>
  </si>
  <si>
    <r>
      <t xml:space="preserve">Natural gas: UK delivery points including levy </t>
    </r>
    <r>
      <rPr>
        <sz val="10"/>
        <rFont val="Arial"/>
        <family val="2"/>
      </rPr>
      <t>(pence per kWh) [Note 5]</t>
    </r>
  </si>
  <si>
    <r>
      <t xml:space="preserve">GDP Deflator  2010=100
</t>
    </r>
    <r>
      <rPr>
        <sz val="10"/>
        <rFont val="Arial"/>
        <family val="2"/>
      </rPr>
      <t>[Note 6]</t>
    </r>
  </si>
  <si>
    <r>
      <t xml:space="preserve">Beach Gas Index (2010=100): </t>
    </r>
    <r>
      <rPr>
        <sz val="10"/>
        <rFont val="Arial"/>
        <family val="2"/>
      </rPr>
      <t>Excluding levy</t>
    </r>
  </si>
  <si>
    <r>
      <t xml:space="preserve">Beach Gas Index (2010=100): </t>
    </r>
    <r>
      <rPr>
        <sz val="10"/>
        <rFont val="Arial"/>
        <family val="2"/>
      </rPr>
      <t>Including levy</t>
    </r>
  </si>
  <si>
    <t>Press Office (media enquiries)</t>
  </si>
  <si>
    <t>Revision policy and standards for official statistics (opens in a new window)</t>
  </si>
  <si>
    <t>Source: Department for Energy Security and Net Zero</t>
  </si>
  <si>
    <t>Data may have changed due to ONS now using the current full year=100, The department rebases to 2010=100</t>
  </si>
  <si>
    <t xml:space="preserve">newsdesk@energysecurity.gov.uk </t>
  </si>
  <si>
    <t>energyprices.stats@energysecurity.gov.uk</t>
  </si>
  <si>
    <t>..</t>
  </si>
  <si>
    <r>
      <t xml:space="preserve">Publication date: </t>
    </r>
    <r>
      <rPr>
        <sz val="11"/>
        <rFont val="Arial"/>
        <family val="2"/>
      </rPr>
      <t>26/09/2024</t>
    </r>
  </si>
  <si>
    <r>
      <t xml:space="preserve">Next update: </t>
    </r>
    <r>
      <rPr>
        <sz val="11"/>
        <rFont val="Arial"/>
        <family val="2"/>
      </rPr>
      <t>19/12/2024</t>
    </r>
  </si>
  <si>
    <t>Chart 3.2.1 Average Price of Fuels Paid by UK Power Producers Q2 2022 to Q2 2024</t>
  </si>
  <si>
    <r>
      <t xml:space="preserve">Data period: </t>
    </r>
    <r>
      <rPr>
        <sz val="11"/>
        <rFont val="Arial"/>
        <family val="2"/>
      </rPr>
      <t>New data for Q2 2024, updates to real terms and oil  revisions.</t>
    </r>
  </si>
  <si>
    <t>020 7215 1445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</si>
</sst>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164" formatCode="#,##0.000\ "/>
    <numFmt numFmtId="165" formatCode="0.000"/>
    <numFmt numFmtId="166" formatCode="0.00\ "/>
    <numFmt numFmtId="167" formatCode="0.000\ "/>
    <numFmt numFmtId="168" formatCode="0.0\ "/>
    <numFmt numFmtId="169" formatCode="0.0%"/>
    <numFmt numFmtId="170" formatCode="@\ \ "/>
    <numFmt numFmtId="171" formatCode="dd\-mmm\-yyyy"/>
    <numFmt numFmtId="172" formatCode="#,##0.000"/>
    <numFmt numFmtId="173" formatCode="0.000\r"/>
    <numFmt numFmtId="174" formatCode="0.00\r"/>
  </numFmts>
  <fonts count="23" x14ac:knownFonts="1">
    <font>
      <sz val="10"/>
      <name val="Arial"/>
    </font>
    <font>
      <sz val="10"/>
      <name val="Arial"/>
      <family val="2"/>
    </font>
    <font>
      <sz val="8"/>
      <name val="Arial"/>
      <family val="2"/>
    </font>
    <font>
      <b/>
      <sz val="10"/>
      <name val="Arial"/>
      <family val="2"/>
    </font>
    <font>
      <b/>
      <sz val="12"/>
      <name val="Arial"/>
      <family val="2"/>
    </font>
    <font>
      <sz val="12"/>
      <name val="Arial"/>
      <family val="2"/>
    </font>
    <font>
      <sz val="9"/>
      <name val="Arial"/>
      <family val="2"/>
    </font>
    <font>
      <sz val="10"/>
      <name val="Times New Roman"/>
      <family val="1"/>
    </font>
    <font>
      <u/>
      <sz val="10"/>
      <color indexed="12"/>
      <name val="Arial"/>
      <family val="2"/>
    </font>
    <font>
      <sz val="11"/>
      <name val="Arial"/>
      <family val="2"/>
    </font>
    <font>
      <b/>
      <sz val="14"/>
      <name val="Arial"/>
      <family val="2"/>
    </font>
    <font>
      <sz val="12"/>
      <name val="MS Sans Serif"/>
      <family val="2"/>
    </font>
    <font>
      <u/>
      <sz val="12"/>
      <color indexed="12"/>
      <name val="Arial"/>
      <family val="2"/>
    </font>
    <font>
      <b/>
      <sz val="11"/>
      <name val="Arial"/>
      <family val="2"/>
    </font>
    <font>
      <sz val="12"/>
      <color theme="3"/>
      <name val="Arial"/>
      <family val="2"/>
    </font>
    <font>
      <b/>
      <sz val="11"/>
      <color theme="3"/>
      <name val="Arial"/>
      <family val="2"/>
    </font>
    <font>
      <sz val="8"/>
      <name val="Arial"/>
      <family val="2"/>
    </font>
    <font>
      <sz val="12"/>
      <color rgb="FF000000"/>
      <name val="Arial"/>
      <family val="2"/>
    </font>
    <font>
      <b/>
      <sz val="18"/>
      <name val="Arial"/>
      <family val="2"/>
    </font>
    <font>
      <sz val="18"/>
      <name val="Arial"/>
      <family val="2"/>
    </font>
    <font>
      <u/>
      <sz val="10"/>
      <color indexed="12"/>
      <name val="MS Sans Serif"/>
      <family val="2"/>
    </font>
    <font>
      <sz val="11"/>
      <color theme="3"/>
      <name val="Arial"/>
      <family val="2"/>
    </font>
    <font>
      <sz val="11"/>
      <color rgb="FF000000"/>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3">
    <border>
      <left/>
      <right/>
      <top/>
      <bottom/>
      <diagonal/>
    </border>
    <border>
      <left/>
      <right/>
      <top/>
      <bottom style="thick">
        <color theme="4"/>
      </bottom>
      <diagonal/>
    </border>
    <border>
      <left/>
      <right/>
      <top/>
      <bottom style="thick">
        <color auto="1"/>
      </bottom>
      <diagonal/>
    </border>
  </borders>
  <cellStyleXfs count="8">
    <xf numFmtId="0" fontId="0" fillId="0" borderId="0"/>
    <xf numFmtId="0" fontId="8" fillId="0" borderId="0" applyNumberFormat="0" applyFill="0" applyBorder="0" applyAlignment="0" applyProtection="0">
      <alignment vertical="top"/>
      <protection locked="0"/>
    </xf>
    <xf numFmtId="0" fontId="1" fillId="0" borderId="0"/>
    <xf numFmtId="9" fontId="1" fillId="0" borderId="0" applyFont="0" applyFill="0" applyBorder="0" applyAlignment="0" applyProtection="0"/>
    <xf numFmtId="0" fontId="1" fillId="0" borderId="0"/>
    <xf numFmtId="0" fontId="4" fillId="0" borderId="1" applyNumberFormat="0" applyFill="0" applyAlignment="0" applyProtection="0"/>
    <xf numFmtId="0" fontId="20" fillId="0" borderId="0" applyNumberFormat="0" applyFill="0" applyBorder="0" applyAlignment="0" applyProtection="0">
      <alignment vertical="top"/>
      <protection locked="0"/>
    </xf>
    <xf numFmtId="0" fontId="1" fillId="0" borderId="0"/>
  </cellStyleXfs>
  <cellXfs count="95">
    <xf numFmtId="0" fontId="0" fillId="0" borderId="0" xfId="0"/>
    <xf numFmtId="0" fontId="4" fillId="2" borderId="0" xfId="0" applyFont="1" applyFill="1" applyAlignment="1">
      <alignment vertical="top"/>
    </xf>
    <xf numFmtId="0" fontId="0" fillId="3" borderId="0" xfId="0" applyFill="1"/>
    <xf numFmtId="0" fontId="3" fillId="3" borderId="0" xfId="0" applyFont="1" applyFill="1"/>
    <xf numFmtId="0" fontId="1" fillId="0" borderId="0" xfId="0" applyFont="1" applyAlignment="1">
      <alignment vertical="center"/>
    </xf>
    <xf numFmtId="0" fontId="0" fillId="3" borderId="0" xfId="0" applyFill="1" applyAlignment="1">
      <alignment vertical="center"/>
    </xf>
    <xf numFmtId="0" fontId="4" fillId="3" borderId="0" xfId="0" applyFont="1" applyFill="1" applyAlignment="1">
      <alignment vertical="center"/>
    </xf>
    <xf numFmtId="0" fontId="11" fillId="3" borderId="0" xfId="0" applyFont="1" applyFill="1" applyAlignment="1">
      <alignment vertical="center"/>
    </xf>
    <xf numFmtId="0" fontId="5" fillId="3" borderId="0" xfId="0" applyFont="1" applyFill="1" applyAlignment="1">
      <alignment vertical="center"/>
    </xf>
    <xf numFmtId="0" fontId="5" fillId="3" borderId="0" xfId="0" applyFont="1" applyFill="1" applyAlignment="1">
      <alignment horizontal="left" vertical="center"/>
    </xf>
    <xf numFmtId="0" fontId="14" fillId="3" borderId="0" xfId="1" applyFont="1" applyFill="1" applyAlignment="1" applyProtection="1">
      <alignment horizontal="left" vertical="center"/>
    </xf>
    <xf numFmtId="0" fontId="0" fillId="0" borderId="0" xfId="0" applyAlignment="1">
      <alignment vertical="center"/>
    </xf>
    <xf numFmtId="0" fontId="13" fillId="3" borderId="0" xfId="0" applyFont="1" applyFill="1" applyAlignment="1">
      <alignment vertical="center"/>
    </xf>
    <xf numFmtId="0" fontId="12" fillId="3" borderId="0" xfId="1" applyFont="1" applyFill="1" applyAlignment="1" applyProtection="1">
      <alignment vertical="center"/>
    </xf>
    <xf numFmtId="0" fontId="5" fillId="0" borderId="0" xfId="0" applyFont="1" applyAlignment="1">
      <alignment vertical="center"/>
    </xf>
    <xf numFmtId="0" fontId="5" fillId="0" borderId="0" xfId="4" applyFont="1"/>
    <xf numFmtId="0" fontId="15" fillId="0" borderId="0" xfId="1" applyFont="1" applyAlignment="1" applyProtection="1"/>
    <xf numFmtId="0" fontId="13" fillId="0" borderId="0" xfId="0" applyFont="1" applyAlignment="1">
      <alignment vertical="center"/>
    </xf>
    <xf numFmtId="0" fontId="1" fillId="0" borderId="0" xfId="2"/>
    <xf numFmtId="0" fontId="6" fillId="0" borderId="0" xfId="0" applyFont="1" applyAlignment="1">
      <alignment vertical="center"/>
    </xf>
    <xf numFmtId="166" fontId="6" fillId="0" borderId="0" xfId="0" applyNumberFormat="1" applyFont="1" applyAlignment="1">
      <alignment horizontal="right" vertical="center"/>
    </xf>
    <xf numFmtId="0" fontId="17" fillId="0" borderId="0" xfId="0" applyFont="1" applyAlignment="1">
      <alignment horizontal="left" vertical="center" readingOrder="1"/>
    </xf>
    <xf numFmtId="167" fontId="6" fillId="0" borderId="0" xfId="3" applyNumberFormat="1" applyFont="1" applyFill="1" applyBorder="1" applyAlignment="1">
      <alignment horizontal="right" vertical="center"/>
    </xf>
    <xf numFmtId="166" fontId="6" fillId="0" borderId="0" xfId="3" applyNumberFormat="1" applyFont="1" applyFill="1" applyBorder="1" applyAlignment="1">
      <alignment horizontal="right" vertical="center"/>
    </xf>
    <xf numFmtId="167" fontId="6" fillId="0" borderId="0" xfId="0" applyNumberFormat="1" applyFont="1" applyAlignment="1">
      <alignment horizontal="right" vertical="center"/>
    </xf>
    <xf numFmtId="164" fontId="6" fillId="0" borderId="0" xfId="0" applyNumberFormat="1" applyFont="1" applyAlignment="1">
      <alignment horizontal="right" vertical="center"/>
    </xf>
    <xf numFmtId="164" fontId="6" fillId="0" borderId="0" xfId="3" applyNumberFormat="1" applyFont="1" applyFill="1" applyBorder="1" applyAlignment="1">
      <alignment horizontal="right" vertical="center"/>
    </xf>
    <xf numFmtId="170" fontId="6" fillId="0" borderId="0" xfId="3" applyNumberFormat="1" applyFont="1" applyFill="1" applyBorder="1" applyAlignment="1">
      <alignment horizontal="right" vertical="center"/>
    </xf>
    <xf numFmtId="0" fontId="6" fillId="0" borderId="0" xfId="0" applyFont="1" applyAlignment="1">
      <alignment horizontal="right"/>
    </xf>
    <xf numFmtId="0" fontId="5" fillId="0" borderId="0" xfId="0" applyFont="1" applyAlignment="1">
      <alignment horizontal="left" vertical="center" readingOrder="1"/>
    </xf>
    <xf numFmtId="0" fontId="3" fillId="0" borderId="0" xfId="0" applyFont="1" applyAlignment="1">
      <alignment vertical="center" wrapText="1"/>
    </xf>
    <xf numFmtId="2" fontId="3" fillId="0" borderId="0" xfId="0" applyNumberFormat="1" applyFont="1" applyAlignment="1">
      <alignment horizontal="right" vertical="center" wrapText="1"/>
    </xf>
    <xf numFmtId="165" fontId="3" fillId="0" borderId="0" xfId="0" applyNumberFormat="1" applyFont="1" applyAlignment="1">
      <alignment horizontal="right" vertical="center" wrapText="1"/>
    </xf>
    <xf numFmtId="0" fontId="6" fillId="0" borderId="0" xfId="0" applyFont="1" applyAlignment="1">
      <alignment horizontal="right" vertical="center"/>
    </xf>
    <xf numFmtId="2" fontId="6" fillId="0" borderId="0" xfId="0" applyNumberFormat="1" applyFont="1" applyAlignment="1">
      <alignment horizontal="right" vertical="center"/>
    </xf>
    <xf numFmtId="165" fontId="6" fillId="0" borderId="0" xfId="0" applyNumberFormat="1" applyFont="1" applyAlignment="1">
      <alignment horizontal="right" vertical="center"/>
    </xf>
    <xf numFmtId="169" fontId="6" fillId="0" borderId="0" xfId="3" applyNumberFormat="1" applyFont="1" applyFill="1" applyBorder="1" applyAlignment="1">
      <alignment horizontal="right" vertical="center"/>
    </xf>
    <xf numFmtId="165" fontId="6" fillId="0" borderId="0" xfId="3" applyNumberFormat="1" applyFont="1" applyFill="1" applyBorder="1" applyAlignment="1">
      <alignment horizontal="right" vertical="center"/>
    </xf>
    <xf numFmtId="2" fontId="6" fillId="0" borderId="0" xfId="3" applyNumberFormat="1" applyFont="1" applyFill="1" applyBorder="1" applyAlignment="1">
      <alignment horizontal="right" vertical="center"/>
    </xf>
    <xf numFmtId="0" fontId="3" fillId="0" borderId="0" xfId="0" applyFont="1" applyAlignment="1">
      <alignment horizontal="right" vertical="center" wrapText="1"/>
    </xf>
    <xf numFmtId="172" fontId="6" fillId="0" borderId="0" xfId="0" applyNumberFormat="1" applyFont="1" applyAlignment="1">
      <alignment horizontal="right" vertical="center"/>
    </xf>
    <xf numFmtId="10" fontId="6" fillId="0" borderId="0" xfId="0" applyNumberFormat="1" applyFont="1" applyAlignment="1">
      <alignment horizontal="right" vertical="center"/>
    </xf>
    <xf numFmtId="172" fontId="6" fillId="0" borderId="0" xfId="3" applyNumberFormat="1" applyFont="1" applyFill="1" applyBorder="1" applyAlignment="1">
      <alignment horizontal="right" vertical="center"/>
    </xf>
    <xf numFmtId="0" fontId="4" fillId="3" borderId="0" xfId="0" applyFont="1" applyFill="1"/>
    <xf numFmtId="0" fontId="18" fillId="0" borderId="0" xfId="0" applyFont="1" applyAlignment="1">
      <alignment vertical="center"/>
    </xf>
    <xf numFmtId="0" fontId="10" fillId="0" borderId="0" xfId="0" applyFont="1" applyAlignment="1">
      <alignment vertical="center"/>
    </xf>
    <xf numFmtId="0" fontId="11" fillId="0" borderId="0" xfId="0" applyFont="1" applyAlignment="1">
      <alignment vertical="center"/>
    </xf>
    <xf numFmtId="171" fontId="5" fillId="0" borderId="0" xfId="7" applyNumberFormat="1" applyFont="1" applyAlignment="1">
      <alignment horizontal="left" vertical="center"/>
    </xf>
    <xf numFmtId="0" fontId="5" fillId="0" borderId="0" xfId="7" applyFont="1" applyAlignment="1">
      <alignment vertical="center"/>
    </xf>
    <xf numFmtId="0" fontId="4" fillId="0" borderId="0" xfId="0" applyFont="1"/>
    <xf numFmtId="0" fontId="9" fillId="0" borderId="0" xfId="0" applyFont="1" applyAlignment="1">
      <alignment vertical="center"/>
    </xf>
    <xf numFmtId="0" fontId="5" fillId="0" borderId="0" xfId="0" applyFont="1"/>
    <xf numFmtId="0" fontId="21" fillId="0" borderId="0" xfId="1" applyFont="1" applyFill="1" applyAlignment="1" applyProtection="1">
      <alignment horizontal="left" vertical="center"/>
    </xf>
    <xf numFmtId="0" fontId="21" fillId="0" borderId="0" xfId="1" applyFont="1" applyFill="1" applyAlignment="1" applyProtection="1">
      <alignment vertical="center"/>
    </xf>
    <xf numFmtId="0" fontId="9" fillId="3" borderId="0" xfId="0" applyFont="1" applyFill="1"/>
    <xf numFmtId="0" fontId="9" fillId="3" borderId="0" xfId="0" applyFont="1" applyFill="1" applyAlignment="1">
      <alignment vertical="center"/>
    </xf>
    <xf numFmtId="0" fontId="21" fillId="0" borderId="0" xfId="6" applyFont="1" applyAlignment="1" applyProtection="1">
      <alignment horizontal="left" vertical="center"/>
    </xf>
    <xf numFmtId="0" fontId="9" fillId="0" borderId="0" xfId="0" applyFont="1"/>
    <xf numFmtId="0" fontId="4" fillId="0" borderId="0" xfId="5" applyFill="1" applyBorder="1" applyAlignment="1">
      <alignment vertical="center"/>
    </xf>
    <xf numFmtId="0" fontId="3" fillId="0" borderId="0" xfId="0" applyFont="1" applyAlignment="1">
      <alignment vertical="center"/>
    </xf>
    <xf numFmtId="168" fontId="7" fillId="0" borderId="0" xfId="0" applyNumberFormat="1" applyFont="1" applyAlignment="1">
      <alignment vertical="center"/>
    </xf>
    <xf numFmtId="2" fontId="5" fillId="0" borderId="0" xfId="0" applyNumberFormat="1" applyFont="1" applyAlignment="1">
      <alignment horizontal="left" vertical="center"/>
    </xf>
    <xf numFmtId="0" fontId="5" fillId="0" borderId="0" xfId="0" applyFont="1" applyAlignment="1">
      <alignment horizontal="left" vertical="center"/>
    </xf>
    <xf numFmtId="0" fontId="4" fillId="0" borderId="0" xfId="5" applyFill="1" applyBorder="1" applyAlignment="1">
      <alignment horizontal="left" vertical="center"/>
    </xf>
    <xf numFmtId="0" fontId="4" fillId="0" borderId="0" xfId="0" applyFont="1" applyAlignment="1">
      <alignment vertical="center"/>
    </xf>
    <xf numFmtId="165" fontId="4" fillId="0" borderId="0" xfId="0" applyNumberFormat="1" applyFont="1" applyAlignment="1">
      <alignment vertical="center"/>
    </xf>
    <xf numFmtId="165" fontId="4" fillId="0" borderId="0" xfId="0" applyNumberFormat="1" applyFont="1" applyAlignment="1">
      <alignment horizontal="center" vertical="center"/>
    </xf>
    <xf numFmtId="167" fontId="6" fillId="0" borderId="0" xfId="3" applyNumberFormat="1" applyFont="1" applyFill="1" applyAlignment="1">
      <alignment horizontal="right" vertical="center"/>
    </xf>
    <xf numFmtId="170" fontId="6" fillId="0" borderId="0" xfId="3" applyNumberFormat="1" applyFont="1" applyFill="1" applyAlignment="1">
      <alignment horizontal="right" vertical="center"/>
    </xf>
    <xf numFmtId="2" fontId="6" fillId="0" borderId="0" xfId="3" applyNumberFormat="1" applyFont="1" applyFill="1" applyAlignment="1">
      <alignment horizontal="right" vertical="center"/>
    </xf>
    <xf numFmtId="165" fontId="6" fillId="0" borderId="0" xfId="3" applyNumberFormat="1" applyFont="1" applyFill="1" applyAlignment="1">
      <alignment horizontal="right" vertical="center"/>
    </xf>
    <xf numFmtId="10" fontId="6" fillId="0" borderId="0" xfId="3" applyNumberFormat="1" applyFont="1" applyFill="1" applyBorder="1" applyAlignment="1">
      <alignment horizontal="right" vertical="center"/>
    </xf>
    <xf numFmtId="2" fontId="6" fillId="0" borderId="0" xfId="0" applyNumberFormat="1" applyFont="1" applyAlignment="1">
      <alignment wrapText="1"/>
    </xf>
    <xf numFmtId="173" fontId="6" fillId="0" borderId="0" xfId="3" applyNumberFormat="1" applyFont="1" applyFill="1" applyBorder="1" applyAlignment="1">
      <alignment horizontal="right" vertical="center"/>
    </xf>
    <xf numFmtId="0" fontId="3" fillId="0" borderId="0" xfId="2" applyFont="1" applyAlignment="1">
      <alignment horizontal="right" wrapText="1"/>
    </xf>
    <xf numFmtId="0" fontId="5" fillId="2" borderId="0" xfId="0" applyFont="1" applyFill="1" applyAlignment="1">
      <alignment horizontal="left" vertical="center"/>
    </xf>
    <xf numFmtId="0" fontId="0" fillId="0" borderId="0" xfId="0" applyAlignment="1">
      <alignment vertical="center" wrapText="1"/>
    </xf>
    <xf numFmtId="0" fontId="2" fillId="2" borderId="0" xfId="0" quotePrefix="1" applyFont="1" applyFill="1" applyAlignment="1">
      <alignment horizontal="right" vertical="center"/>
    </xf>
    <xf numFmtId="0" fontId="2" fillId="2" borderId="0" xfId="0" applyFont="1" applyFill="1" applyAlignment="1">
      <alignment horizontal="left" vertical="center"/>
    </xf>
    <xf numFmtId="0" fontId="0" fillId="0" borderId="0" xfId="0" applyAlignment="1">
      <alignment wrapText="1"/>
    </xf>
    <xf numFmtId="0" fontId="2" fillId="0" borderId="0" xfId="0" quotePrefix="1" applyFont="1" applyAlignment="1">
      <alignment horizontal="right" vertical="center"/>
    </xf>
    <xf numFmtId="0" fontId="2" fillId="0" borderId="0" xfId="0" applyFont="1" applyAlignment="1">
      <alignment horizontal="left" vertical="center"/>
    </xf>
    <xf numFmtId="172" fontId="6" fillId="0" borderId="0" xfId="3" applyNumberFormat="1" applyFont="1" applyFill="1" applyAlignment="1">
      <alignment horizontal="right" vertical="center"/>
    </xf>
    <xf numFmtId="0" fontId="4" fillId="3" borderId="0" xfId="2" applyFont="1" applyFill="1" applyAlignment="1">
      <alignment vertical="center"/>
    </xf>
    <xf numFmtId="0" fontId="1" fillId="3" borderId="0" xfId="2" applyFill="1" applyAlignment="1">
      <alignment vertical="center"/>
    </xf>
    <xf numFmtId="0" fontId="1" fillId="0" borderId="0" xfId="2" applyAlignment="1">
      <alignment vertical="center"/>
    </xf>
    <xf numFmtId="0" fontId="22" fillId="0" borderId="0" xfId="0" applyFont="1" applyAlignment="1">
      <alignment vertical="center"/>
    </xf>
    <xf numFmtId="0" fontId="9" fillId="3" borderId="0" xfId="2" applyFont="1" applyFill="1" applyAlignment="1">
      <alignment vertical="center"/>
    </xf>
    <xf numFmtId="0" fontId="9" fillId="3" borderId="2" xfId="2" applyFont="1" applyFill="1" applyBorder="1" applyAlignment="1">
      <alignment vertical="center"/>
    </xf>
    <xf numFmtId="0" fontId="22" fillId="0" borderId="2" xfId="0" applyFont="1" applyBorder="1" applyAlignment="1">
      <alignment vertical="center"/>
    </xf>
    <xf numFmtId="0" fontId="1" fillId="3" borderId="2" xfId="2" applyFill="1" applyBorder="1" applyAlignment="1">
      <alignment vertical="center"/>
    </xf>
    <xf numFmtId="174" fontId="6" fillId="0" borderId="0" xfId="3" applyNumberFormat="1" applyFont="1" applyFill="1" applyAlignment="1">
      <alignment horizontal="right" vertical="center"/>
    </xf>
    <xf numFmtId="166" fontId="6" fillId="0" borderId="0" xfId="3" applyNumberFormat="1" applyFont="1" applyFill="1" applyAlignment="1">
      <alignment horizontal="right" vertical="center"/>
    </xf>
    <xf numFmtId="174" fontId="6" fillId="0" borderId="0" xfId="3" applyNumberFormat="1" applyFont="1" applyFill="1" applyBorder="1" applyAlignment="1">
      <alignment horizontal="right" vertical="center"/>
    </xf>
    <xf numFmtId="9" fontId="0" fillId="0" borderId="0" xfId="3" applyFont="1"/>
  </cellXfs>
  <cellStyles count="8">
    <cellStyle name="Heading 1" xfId="5" builtinId="16" customBuiltin="1"/>
    <cellStyle name="Hyperlink" xfId="1" builtinId="8"/>
    <cellStyle name="Hyperlink 2" xfId="6" xr:uid="{2EBA2A2D-EC1D-4A3D-B9DF-7F3CEE883179}"/>
    <cellStyle name="Normal" xfId="0" builtinId="0"/>
    <cellStyle name="Normal 2" xfId="2" xr:uid="{00000000-0005-0000-0000-000003000000}"/>
    <cellStyle name="Normal 2 2" xfId="7" xr:uid="{EF1EBFA8-894E-4CF2-8EC5-868972B834D5}"/>
    <cellStyle name="Normal 3" xfId="4" xr:uid="{5CDFC5BE-6033-4C5B-BD4A-D34576A404E0}"/>
    <cellStyle name="Percent" xfId="3" builtinId="5"/>
  </cellStyles>
  <dxfs count="50">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000"/>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0"/>
        <color auto="1"/>
        <name val="Arial"/>
        <scheme val="none"/>
      </font>
      <numFmt numFmtId="165" formatCode="0.000"/>
      <fill>
        <patternFill patternType="none">
          <fgColor indexed="64"/>
          <bgColor auto="1"/>
        </patternFill>
      </fill>
      <alignment horizontal="right" vertical="center"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70" formatCode="@\ \ "/>
      <fill>
        <patternFill patternType="none">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72" formatCode="#,##0.000"/>
      <fill>
        <patternFill patternType="none">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72" formatCode="#,##0.000"/>
      <fill>
        <patternFill patternType="none">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72" formatCode="#,##0.000"/>
      <fill>
        <patternFill patternType="none">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72" formatCode="#,##0.000"/>
      <fill>
        <patternFill patternType="none">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72" formatCode="#,##0.000"/>
      <fill>
        <patternFill patternType="none">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000"/>
      <fill>
        <patternFill patternType="none">
          <bgColor auto="1"/>
        </patternFill>
      </fill>
      <alignment horizontal="right"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65" formatCode="0.000"/>
      <fill>
        <patternFill patternType="none">
          <bgColor auto="1"/>
        </patternFill>
      </fill>
      <alignment horizontal="right" vertical="center"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70" formatCode="@\ \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70" formatCode="@\ \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73" formatCode="0.000\r"/>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000"/>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65" formatCode="0.000"/>
      <fill>
        <patternFill patternType="none">
          <fgColor indexed="64"/>
          <bgColor auto="1"/>
        </patternFill>
      </fill>
      <alignment horizontal="right" vertical="center"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6" formatCode="0.0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70" formatCode="@\ \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70" formatCode="@\ \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0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000"/>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65" formatCode="0.000"/>
      <fill>
        <patternFill patternType="none">
          <fgColor indexed="64"/>
          <bgColor auto="1"/>
        </patternFill>
      </fill>
      <alignment horizontal="right" vertical="center" textRotation="0" wrapText="1" indent="0" justifyLastLine="0" shrinkToFit="0" readingOrder="0"/>
    </dxf>
  </dxfs>
  <tableStyles count="1" defaultTableStyle="TableStyleMedium9" defaultPivotStyle="PivotStyleLight16">
    <tableStyle name="Invisible" pivot="0" table="0" count="0" xr9:uid="{3456193E-A920-47BB-82E3-772007C6CCFC}"/>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8989FF"/>
      <color rgb="FF0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887425199245142E-2"/>
          <c:y val="6.5493859312883859E-2"/>
          <c:w val="0.87957124757612726"/>
          <c:h val="0.71623361111111106"/>
        </c:manualLayout>
      </c:layout>
      <c:lineChart>
        <c:grouping val="standard"/>
        <c:varyColors val="0"/>
        <c:ser>
          <c:idx val="3"/>
          <c:order val="0"/>
          <c:tx>
            <c:v>Oil</c:v>
          </c:tx>
          <c:spPr>
            <a:ln w="25400">
              <a:solidFill>
                <a:schemeClr val="accent4">
                  <a:lumMod val="40000"/>
                  <a:lumOff val="60000"/>
                </a:schemeClr>
              </a:solidFill>
              <a:prstDash val="solid"/>
            </a:ln>
          </c:spPr>
          <c:marker>
            <c:symbol val="none"/>
          </c:marker>
          <c:cat>
            <c:multiLvlStrRef>
              <c:extLst>
                <c:ext xmlns:c15="http://schemas.microsoft.com/office/drawing/2012/chart" uri="{02D57815-91ED-43cb-92C2-25804820EDAC}">
                  <c15:fullRef>
                    <c15:sqref>'3.2.1'!$A$134:$B$149</c15:sqref>
                  </c15:fullRef>
                </c:ext>
              </c:extLst>
              <c:f>'3.2.1'!$A$141:$B$149</c:f>
              <c:multiLvlStrCache>
                <c:ptCount val="9"/>
                <c:lvl>
                  <c:pt idx="0">
                    <c:v>Apr to Jun</c:v>
                  </c:pt>
                  <c:pt idx="1">
                    <c:v>Jul to Sep</c:v>
                  </c:pt>
                  <c:pt idx="2">
                    <c:v>Oct to Dec</c:v>
                  </c:pt>
                  <c:pt idx="3">
                    <c:v>Jan to Mar</c:v>
                  </c:pt>
                  <c:pt idx="4">
                    <c:v>Apr to Jun</c:v>
                  </c:pt>
                  <c:pt idx="5">
                    <c:v>Jul to Sep</c:v>
                  </c:pt>
                  <c:pt idx="6">
                    <c:v>Oct to Dec</c:v>
                  </c:pt>
                  <c:pt idx="7">
                    <c:v>Jan to Mar</c:v>
                  </c:pt>
                  <c:pt idx="8">
                    <c:v>Apr to Jun</c:v>
                  </c:pt>
                </c:lvl>
                <c:lvl>
                  <c:pt idx="0">
                    <c:v>2022</c:v>
                  </c:pt>
                  <c:pt idx="1">
                    <c:v>2022</c:v>
                  </c:pt>
                  <c:pt idx="2">
                    <c:v>2022</c:v>
                  </c:pt>
                  <c:pt idx="3">
                    <c:v>2023</c:v>
                  </c:pt>
                  <c:pt idx="4">
                    <c:v>2023</c:v>
                  </c:pt>
                  <c:pt idx="5">
                    <c:v>2023</c:v>
                  </c:pt>
                  <c:pt idx="6">
                    <c:v>2023</c:v>
                  </c:pt>
                  <c:pt idx="7">
                    <c:v>2024</c:v>
                  </c:pt>
                  <c:pt idx="8">
                    <c:v>2024</c:v>
                  </c:pt>
                </c:lvl>
              </c:multiLvlStrCache>
            </c:multiLvlStrRef>
          </c:cat>
          <c:val>
            <c:numRef>
              <c:extLst>
                <c:ext xmlns:c15="http://schemas.microsoft.com/office/drawing/2012/chart" uri="{02D57815-91ED-43cb-92C2-25804820EDAC}">
                  <c15:fullRef>
                    <c15:sqref>'3.2.1'!$F$134:$F$149</c15:sqref>
                  </c15:fullRef>
                </c:ext>
              </c:extLst>
              <c:f>'3.2.1'!$F$141:$F$149</c:f>
              <c:numCache>
                <c:formatCode>0.000</c:formatCode>
                <c:ptCount val="9"/>
                <c:pt idx="0">
                  <c:v>8.9049999999999994</c:v>
                </c:pt>
                <c:pt idx="1">
                  <c:v>10.176</c:v>
                </c:pt>
                <c:pt idx="2">
                  <c:v>7.8289999999999997</c:v>
                </c:pt>
                <c:pt idx="3" formatCode="0.000\r">
                  <c:v>4.3460000000000001</c:v>
                </c:pt>
                <c:pt idx="4" formatCode="0.000\r">
                  <c:v>6.4429999999999996</c:v>
                </c:pt>
                <c:pt idx="5" formatCode="0.000\r">
                  <c:v>5.968</c:v>
                </c:pt>
                <c:pt idx="6" formatCode="0.000\r">
                  <c:v>5.2679999999999998</c:v>
                </c:pt>
                <c:pt idx="7" formatCode="0.000\r">
                  <c:v>4.181</c:v>
                </c:pt>
                <c:pt idx="8" formatCode="0.000\ ">
                  <c:v>5.8760000000000003</c:v>
                </c:pt>
              </c:numCache>
            </c:numRef>
          </c:val>
          <c:smooth val="0"/>
          <c:extLst>
            <c:ext xmlns:c16="http://schemas.microsoft.com/office/drawing/2014/chart" uri="{C3380CC4-5D6E-409C-BE32-E72D297353CC}">
              <c16:uniqueId val="{00000000-E6C0-4267-811D-8FE3867636FD}"/>
            </c:ext>
          </c:extLst>
        </c:ser>
        <c:ser>
          <c:idx val="4"/>
          <c:order val="1"/>
          <c:tx>
            <c:v>Gas</c:v>
          </c:tx>
          <c:spPr>
            <a:ln w="25400">
              <a:solidFill>
                <a:schemeClr val="accent1">
                  <a:lumMod val="60000"/>
                  <a:lumOff val="40000"/>
                </a:schemeClr>
              </a:solidFill>
              <a:prstDash val="solid"/>
            </a:ln>
          </c:spPr>
          <c:marker>
            <c:symbol val="none"/>
          </c:marker>
          <c:cat>
            <c:multiLvlStrRef>
              <c:extLst>
                <c:ext xmlns:c15="http://schemas.microsoft.com/office/drawing/2012/chart" uri="{02D57815-91ED-43cb-92C2-25804820EDAC}">
                  <c15:fullRef>
                    <c15:sqref>'3.2.1'!$A$134:$B$149</c15:sqref>
                  </c15:fullRef>
                </c:ext>
              </c:extLst>
              <c:f>'3.2.1'!$A$141:$B$149</c:f>
              <c:multiLvlStrCache>
                <c:ptCount val="9"/>
                <c:lvl>
                  <c:pt idx="0">
                    <c:v>Apr to Jun</c:v>
                  </c:pt>
                  <c:pt idx="1">
                    <c:v>Jul to Sep</c:v>
                  </c:pt>
                  <c:pt idx="2">
                    <c:v>Oct to Dec</c:v>
                  </c:pt>
                  <c:pt idx="3">
                    <c:v>Jan to Mar</c:v>
                  </c:pt>
                  <c:pt idx="4">
                    <c:v>Apr to Jun</c:v>
                  </c:pt>
                  <c:pt idx="5">
                    <c:v>Jul to Sep</c:v>
                  </c:pt>
                  <c:pt idx="6">
                    <c:v>Oct to Dec</c:v>
                  </c:pt>
                  <c:pt idx="7">
                    <c:v>Jan to Mar</c:v>
                  </c:pt>
                  <c:pt idx="8">
                    <c:v>Apr to Jun</c:v>
                  </c:pt>
                </c:lvl>
                <c:lvl>
                  <c:pt idx="0">
                    <c:v>2022</c:v>
                  </c:pt>
                  <c:pt idx="1">
                    <c:v>2022</c:v>
                  </c:pt>
                  <c:pt idx="2">
                    <c:v>2022</c:v>
                  </c:pt>
                  <c:pt idx="3">
                    <c:v>2023</c:v>
                  </c:pt>
                  <c:pt idx="4">
                    <c:v>2023</c:v>
                  </c:pt>
                  <c:pt idx="5">
                    <c:v>2023</c:v>
                  </c:pt>
                  <c:pt idx="6">
                    <c:v>2023</c:v>
                  </c:pt>
                  <c:pt idx="7">
                    <c:v>2024</c:v>
                  </c:pt>
                  <c:pt idx="8">
                    <c:v>2024</c:v>
                  </c:pt>
                </c:lvl>
              </c:multiLvlStrCache>
            </c:multiLvlStrRef>
          </c:cat>
          <c:val>
            <c:numRef>
              <c:extLst>
                <c:ext xmlns:c15="http://schemas.microsoft.com/office/drawing/2012/chart" uri="{02D57815-91ED-43cb-92C2-25804820EDAC}">
                  <c15:fullRef>
                    <c15:sqref>'3.2.1'!$G$134:$G$149</c15:sqref>
                  </c15:fullRef>
                </c:ext>
              </c:extLst>
              <c:f>'3.2.1'!$G$141:$G$149</c:f>
              <c:numCache>
                <c:formatCode>0.000</c:formatCode>
                <c:ptCount val="9"/>
                <c:pt idx="0">
                  <c:v>5.6425471930415814</c:v>
                </c:pt>
                <c:pt idx="1">
                  <c:v>7.7159744472131004</c:v>
                </c:pt>
                <c:pt idx="2">
                  <c:v>6.4290728390780396</c:v>
                </c:pt>
                <c:pt idx="3">
                  <c:v>7.1831461967006609</c:v>
                </c:pt>
                <c:pt idx="4">
                  <c:v>6.888155755469457</c:v>
                </c:pt>
                <c:pt idx="5">
                  <c:v>5.9772240826233487</c:v>
                </c:pt>
                <c:pt idx="6">
                  <c:v>6.6752201534207121</c:v>
                </c:pt>
                <c:pt idx="7">
                  <c:v>4.4569427480292294</c:v>
                </c:pt>
                <c:pt idx="8">
                  <c:v>2.6633827591147585</c:v>
                </c:pt>
              </c:numCache>
            </c:numRef>
          </c:val>
          <c:smooth val="0"/>
          <c:extLst>
            <c:ext xmlns:c16="http://schemas.microsoft.com/office/drawing/2014/chart" uri="{C3380CC4-5D6E-409C-BE32-E72D297353CC}">
              <c16:uniqueId val="{00000001-E6C0-4267-811D-8FE3867636FD}"/>
            </c:ext>
          </c:extLst>
        </c:ser>
        <c:ser>
          <c:idx val="1"/>
          <c:order val="2"/>
          <c:tx>
            <c:v>Coal</c:v>
          </c:tx>
          <c:spPr>
            <a:ln w="25400">
              <a:solidFill>
                <a:schemeClr val="tx1">
                  <a:lumMod val="65000"/>
                  <a:lumOff val="35000"/>
                </a:schemeClr>
              </a:solidFill>
              <a:prstDash val="solid"/>
            </a:ln>
          </c:spPr>
          <c:marker>
            <c:symbol val="none"/>
          </c:marker>
          <c:cat>
            <c:multiLvlStrRef>
              <c:extLst>
                <c:ext xmlns:c15="http://schemas.microsoft.com/office/drawing/2012/chart" uri="{02D57815-91ED-43cb-92C2-25804820EDAC}">
                  <c15:fullRef>
                    <c15:sqref>'3.2.1'!$A$134:$B$149</c15:sqref>
                  </c15:fullRef>
                </c:ext>
              </c:extLst>
              <c:f>'3.2.1'!$A$141:$B$149</c:f>
              <c:multiLvlStrCache>
                <c:ptCount val="9"/>
                <c:lvl>
                  <c:pt idx="0">
                    <c:v>Apr to Jun</c:v>
                  </c:pt>
                  <c:pt idx="1">
                    <c:v>Jul to Sep</c:v>
                  </c:pt>
                  <c:pt idx="2">
                    <c:v>Oct to Dec</c:v>
                  </c:pt>
                  <c:pt idx="3">
                    <c:v>Jan to Mar</c:v>
                  </c:pt>
                  <c:pt idx="4">
                    <c:v>Apr to Jun</c:v>
                  </c:pt>
                  <c:pt idx="5">
                    <c:v>Jul to Sep</c:v>
                  </c:pt>
                  <c:pt idx="6">
                    <c:v>Oct to Dec</c:v>
                  </c:pt>
                  <c:pt idx="7">
                    <c:v>Jan to Mar</c:v>
                  </c:pt>
                  <c:pt idx="8">
                    <c:v>Apr to Jun</c:v>
                  </c:pt>
                </c:lvl>
                <c:lvl>
                  <c:pt idx="0">
                    <c:v>2022</c:v>
                  </c:pt>
                  <c:pt idx="1">
                    <c:v>2022</c:v>
                  </c:pt>
                  <c:pt idx="2">
                    <c:v>2022</c:v>
                  </c:pt>
                  <c:pt idx="3">
                    <c:v>2023</c:v>
                  </c:pt>
                  <c:pt idx="4">
                    <c:v>2023</c:v>
                  </c:pt>
                  <c:pt idx="5">
                    <c:v>2023</c:v>
                  </c:pt>
                  <c:pt idx="6">
                    <c:v>2023</c:v>
                  </c:pt>
                  <c:pt idx="7">
                    <c:v>2024</c:v>
                  </c:pt>
                  <c:pt idx="8">
                    <c:v>2024</c:v>
                  </c:pt>
                </c:lvl>
              </c:multiLvlStrCache>
            </c:multiLvlStrRef>
          </c:cat>
          <c:val>
            <c:numRef>
              <c:extLst>
                <c:ext xmlns:c15="http://schemas.microsoft.com/office/drawing/2012/chart" uri="{02D57815-91ED-43cb-92C2-25804820EDAC}">
                  <c15:fullRef>
                    <c15:sqref>'3.2.1'!$D$134:$D$149</c15:sqref>
                  </c15:fullRef>
                </c:ext>
              </c:extLst>
              <c:f>'3.2.1'!$D$141:$D$149</c:f>
              <c:numCache>
                <c:formatCode>0.000</c:formatCode>
                <c:ptCount val="9"/>
                <c:pt idx="0">
                  <c:v>3.7751701</c:v>
                </c:pt>
                <c:pt idx="1">
                  <c:v>4.6276012</c:v>
                </c:pt>
                <c:pt idx="2">
                  <c:v>3.7731788000000002</c:v>
                </c:pt>
                <c:pt idx="3">
                  <c:v>2.3409794000000002</c:v>
                </c:pt>
                <c:pt idx="4">
                  <c:v>3.5742845999999999</c:v>
                </c:pt>
                <c:pt idx="5">
                  <c:v>0</c:v>
                </c:pt>
                <c:pt idx="6">
                  <c:v>1.5012785</c:v>
                </c:pt>
                <c:pt idx="7">
                  <c:v>1.5029201999999999</c:v>
                </c:pt>
                <c:pt idx="8">
                  <c:v>1.3475234</c:v>
                </c:pt>
              </c:numCache>
            </c:numRef>
          </c:val>
          <c:smooth val="0"/>
          <c:extLst>
            <c:ext xmlns:c16="http://schemas.microsoft.com/office/drawing/2014/chart" uri="{C3380CC4-5D6E-409C-BE32-E72D297353CC}">
              <c16:uniqueId val="{00000002-E6C0-4267-811D-8FE3867636FD}"/>
            </c:ext>
          </c:extLst>
        </c:ser>
        <c:dLbls>
          <c:showLegendKey val="0"/>
          <c:showVal val="0"/>
          <c:showCatName val="0"/>
          <c:showSerName val="0"/>
          <c:showPercent val="0"/>
          <c:showBubbleSize val="0"/>
        </c:dLbls>
        <c:smooth val="0"/>
        <c:axId val="815803088"/>
        <c:axId val="1"/>
      </c:lineChart>
      <c:catAx>
        <c:axId val="81580308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2"/>
        </c:scaling>
        <c:delete val="0"/>
        <c:axPos val="l"/>
        <c:title>
          <c:tx>
            <c:rich>
              <a:bodyPr/>
              <a:lstStyle/>
              <a:p>
                <a:pPr>
                  <a:defRPr sz="1000" b="1" i="0" u="none" strike="noStrike" baseline="0">
                    <a:solidFill>
                      <a:srgbClr val="000000"/>
                    </a:solidFill>
                    <a:latin typeface="Arial"/>
                    <a:ea typeface="Arial"/>
                    <a:cs typeface="Arial"/>
                  </a:defRPr>
                </a:pPr>
                <a:r>
                  <a:rPr lang="en-GB"/>
                  <a:t>Pence per kWh</a:t>
                </a:r>
              </a:p>
            </c:rich>
          </c:tx>
          <c:layout>
            <c:manualLayout>
              <c:xMode val="edge"/>
              <c:yMode val="edge"/>
              <c:x val="0"/>
              <c:y val="0.37351483977124211"/>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15803088"/>
        <c:crosses val="autoZero"/>
        <c:crossBetween val="midCat"/>
        <c:majorUnit val="1"/>
      </c:valAx>
      <c:spPr>
        <a:noFill/>
        <a:ln w="25400">
          <a:noFill/>
        </a:ln>
      </c:spPr>
    </c:plotArea>
    <c:legend>
      <c:legendPos val="r"/>
      <c:layout>
        <c:manualLayout>
          <c:xMode val="edge"/>
          <c:yMode val="edge"/>
          <c:x val="0.10644167287245693"/>
          <c:y val="9.0238834847007801E-2"/>
          <c:w val="0.42630744421728767"/>
          <c:h val="8.044382801664357E-2"/>
        </c:manualLayout>
      </c:layout>
      <c:overlay val="0"/>
      <c:spPr>
        <a:solidFill>
          <a:srgbClr val="FFFFFF"/>
        </a:solidFill>
        <a:ln w="25400">
          <a:noFill/>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35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242225963751965E-2"/>
          <c:y val="0.11754136459814769"/>
          <c:w val="0.87324764309764313"/>
          <c:h val="0.73401245048104136"/>
        </c:manualLayout>
      </c:layout>
      <c:lineChart>
        <c:grouping val="standard"/>
        <c:varyColors val="0"/>
        <c:ser>
          <c:idx val="1"/>
          <c:order val="0"/>
          <c:tx>
            <c:v>Oil</c:v>
          </c:tx>
          <c:spPr>
            <a:ln w="25400">
              <a:solidFill>
                <a:schemeClr val="accent4">
                  <a:lumMod val="40000"/>
                  <a:lumOff val="60000"/>
                </a:schemeClr>
              </a:solidFill>
              <a:prstDash val="solid"/>
            </a:ln>
          </c:spPr>
          <c:marker>
            <c:symbol val="none"/>
          </c:marker>
          <c:cat>
            <c:numRef>
              <c:f>'3.2.1 (Annual)'!$A$23:$A$45</c:f>
              <c:numCache>
                <c:formatCode>General</c:formatCode>
                <c:ptCount val="23"/>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numCache>
            </c:numRef>
          </c:cat>
          <c:val>
            <c:numRef>
              <c:f>'3.2.1 (Annual)'!$E$23:$E$45</c:f>
              <c:numCache>
                <c:formatCode>#,##0.000</c:formatCode>
                <c:ptCount val="23"/>
                <c:pt idx="0">
                  <c:v>0.98224458158597261</c:v>
                </c:pt>
                <c:pt idx="1">
                  <c:v>1.0607245536416379</c:v>
                </c:pt>
                <c:pt idx="2">
                  <c:v>1.308567545629316</c:v>
                </c:pt>
                <c:pt idx="3">
                  <c:v>1.2044597046092886</c:v>
                </c:pt>
                <c:pt idx="4">
                  <c:v>1.9317522282373372</c:v>
                </c:pt>
                <c:pt idx="5">
                  <c:v>2.1146228172964441</c:v>
                </c:pt>
                <c:pt idx="6">
                  <c:v>1.9820139479432606</c:v>
                </c:pt>
                <c:pt idx="7">
                  <c:v>2.3731927700828681</c:v>
                </c:pt>
                <c:pt idx="8">
                  <c:v>2.2226467674915447</c:v>
                </c:pt>
                <c:pt idx="9">
                  <c:v>3.4856743566198043</c:v>
                </c:pt>
                <c:pt idx="10">
                  <c:v>4.4169380318103579</c:v>
                </c:pt>
                <c:pt idx="11">
                  <c:v>4.7967212916028288</c:v>
                </c:pt>
                <c:pt idx="12">
                  <c:v>4.48889281962298</c:v>
                </c:pt>
                <c:pt idx="13">
                  <c:v>4.0576313944598441</c:v>
                </c:pt>
                <c:pt idx="14">
                  <c:v>2.7049524772700995</c:v>
                </c:pt>
                <c:pt idx="15">
                  <c:v>2.3918982707514229</c:v>
                </c:pt>
                <c:pt idx="16">
                  <c:v>3.0862047028324762</c:v>
                </c:pt>
                <c:pt idx="17">
                  <c:v>3.8548769179201079</c:v>
                </c:pt>
                <c:pt idx="18">
                  <c:v>4.0109202740979519</c:v>
                </c:pt>
                <c:pt idx="19">
                  <c:v>3.4010882915966407</c:v>
                </c:pt>
                <c:pt idx="20">
                  <c:v>4.5634454548311654</c:v>
                </c:pt>
                <c:pt idx="21">
                  <c:v>7.5810048857610068</c:v>
                </c:pt>
                <c:pt idx="22">
                  <c:v>5.9060708545957752</c:v>
                </c:pt>
              </c:numCache>
            </c:numRef>
          </c:val>
          <c:smooth val="0"/>
          <c:extLst>
            <c:ext xmlns:c16="http://schemas.microsoft.com/office/drawing/2014/chart" uri="{C3380CC4-5D6E-409C-BE32-E72D297353CC}">
              <c16:uniqueId val="{00000000-90BF-4070-91A7-7558BFF67755}"/>
            </c:ext>
          </c:extLst>
        </c:ser>
        <c:ser>
          <c:idx val="2"/>
          <c:order val="1"/>
          <c:tx>
            <c:v>Natural Gas</c:v>
          </c:tx>
          <c:spPr>
            <a:ln w="25400">
              <a:solidFill>
                <a:schemeClr val="accent1">
                  <a:lumMod val="60000"/>
                  <a:lumOff val="40000"/>
                </a:schemeClr>
              </a:solidFill>
              <a:prstDash val="solid"/>
            </a:ln>
          </c:spPr>
          <c:marker>
            <c:symbol val="none"/>
          </c:marker>
          <c:cat>
            <c:numRef>
              <c:f>'3.2.1 (Annual)'!$A$23:$A$45</c:f>
              <c:numCache>
                <c:formatCode>General</c:formatCode>
                <c:ptCount val="23"/>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numCache>
            </c:numRef>
          </c:cat>
          <c:val>
            <c:numRef>
              <c:f>'3.2.1 (Annual)'!$F$23:$F$45</c:f>
              <c:numCache>
                <c:formatCode>#,##0.000</c:formatCode>
                <c:ptCount val="23"/>
                <c:pt idx="0">
                  <c:v>0.66400000000000003</c:v>
                </c:pt>
                <c:pt idx="1">
                  <c:v>0.60899999999999999</c:v>
                </c:pt>
                <c:pt idx="2">
                  <c:v>0.68200000000000005</c:v>
                </c:pt>
                <c:pt idx="3">
                  <c:v>0.76100000000000001</c:v>
                </c:pt>
                <c:pt idx="4">
                  <c:v>1.0149999999999999</c:v>
                </c:pt>
                <c:pt idx="5">
                  <c:v>1.2839</c:v>
                </c:pt>
                <c:pt idx="6">
                  <c:v>1.2358</c:v>
                </c:pt>
                <c:pt idx="7">
                  <c:v>1.6437095226559455</c:v>
                </c:pt>
                <c:pt idx="8">
                  <c:v>1.4031</c:v>
                </c:pt>
                <c:pt idx="9">
                  <c:v>1.4611343605103526</c:v>
                </c:pt>
                <c:pt idx="10">
                  <c:v>1.9142360606316786</c:v>
                </c:pt>
                <c:pt idx="11">
                  <c:v>2.1354878997515834</c:v>
                </c:pt>
                <c:pt idx="12">
                  <c:v>2.2992855009575046</c:v>
                </c:pt>
                <c:pt idx="13">
                  <c:v>1.8897356135974541</c:v>
                </c:pt>
                <c:pt idx="14">
                  <c:v>1.5855202007177081</c:v>
                </c:pt>
                <c:pt idx="15">
                  <c:v>1.2758731599011224</c:v>
                </c:pt>
                <c:pt idx="16">
                  <c:v>1.5241494507076345</c:v>
                </c:pt>
                <c:pt idx="17">
                  <c:v>1.925200583274177</c:v>
                </c:pt>
                <c:pt idx="18">
                  <c:v>1.4195129662615138</c:v>
                </c:pt>
                <c:pt idx="19">
                  <c:v>1.1897826137557157</c:v>
                </c:pt>
                <c:pt idx="20">
                  <c:v>2.915914548363272</c:v>
                </c:pt>
                <c:pt idx="21">
                  <c:v>6.2710280302824781</c:v>
                </c:pt>
                <c:pt idx="22">
                  <c:v>6.7781135038400215</c:v>
                </c:pt>
              </c:numCache>
            </c:numRef>
          </c:val>
          <c:smooth val="0"/>
          <c:extLst>
            <c:ext xmlns:c16="http://schemas.microsoft.com/office/drawing/2014/chart" uri="{C3380CC4-5D6E-409C-BE32-E72D297353CC}">
              <c16:uniqueId val="{00000001-90BF-4070-91A7-7558BFF67755}"/>
            </c:ext>
          </c:extLst>
        </c:ser>
        <c:ser>
          <c:idx val="0"/>
          <c:order val="2"/>
          <c:tx>
            <c:v>Coal</c:v>
          </c:tx>
          <c:spPr>
            <a:ln w="25400">
              <a:solidFill>
                <a:schemeClr val="tx1">
                  <a:lumMod val="65000"/>
                  <a:lumOff val="35000"/>
                </a:schemeClr>
              </a:solidFill>
              <a:prstDash val="solid"/>
            </a:ln>
          </c:spPr>
          <c:marker>
            <c:symbol val="none"/>
          </c:marker>
          <c:cat>
            <c:numRef>
              <c:f>'3.2.1 (Annual)'!$A$23:$A$45</c:f>
              <c:numCache>
                <c:formatCode>General</c:formatCode>
                <c:ptCount val="23"/>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numCache>
            </c:numRef>
          </c:cat>
          <c:val>
            <c:numRef>
              <c:f>'3.2.1 (Annual)'!$C$23:$C$45</c:f>
              <c:numCache>
                <c:formatCode>#,##0.000</c:formatCode>
                <c:ptCount val="23"/>
                <c:pt idx="0">
                  <c:v>0.4437445340476428</c:v>
                </c:pt>
                <c:pt idx="1">
                  <c:v>0.40970446311837844</c:v>
                </c:pt>
                <c:pt idx="2">
                  <c:v>0.38990186994115078</c:v>
                </c:pt>
                <c:pt idx="3">
                  <c:v>0.45035133142878248</c:v>
                </c:pt>
                <c:pt idx="4">
                  <c:v>0.49697425933124112</c:v>
                </c:pt>
                <c:pt idx="5">
                  <c:v>0.52330124389593247</c:v>
                </c:pt>
                <c:pt idx="6">
                  <c:v>0.5645116613591229</c:v>
                </c:pt>
                <c:pt idx="7">
                  <c:v>0.89945457865747824</c:v>
                </c:pt>
                <c:pt idx="8">
                  <c:v>0.75245153350831784</c:v>
                </c:pt>
                <c:pt idx="9">
                  <c:v>0.86964620332682674</c:v>
                </c:pt>
                <c:pt idx="10">
                  <c:v>1.10784423687964</c:v>
                </c:pt>
                <c:pt idx="11">
                  <c:v>0.91204694185353752</c:v>
                </c:pt>
                <c:pt idx="12">
                  <c:v>0.84190545675884787</c:v>
                </c:pt>
                <c:pt idx="13">
                  <c:v>0.77775563186455809</c:v>
                </c:pt>
                <c:pt idx="14">
                  <c:v>0.66976638318426862</c:v>
                </c:pt>
                <c:pt idx="15">
                  <c:v>0.73788500907976406</c:v>
                </c:pt>
                <c:pt idx="16">
                  <c:v>1.0047248987176722</c:v>
                </c:pt>
                <c:pt idx="17">
                  <c:v>1.0442813093360976</c:v>
                </c:pt>
                <c:pt idx="18">
                  <c:v>0.82566569368757725</c:v>
                </c:pt>
                <c:pt idx="19">
                  <c:v>0.84190807462184936</c:v>
                </c:pt>
                <c:pt idx="20">
                  <c:v>1.8092375208976539</c:v>
                </c:pt>
                <c:pt idx="21">
                  <c:v>3.6511211142938387</c:v>
                </c:pt>
                <c:pt idx="22">
                  <c:v>2.4533804149994936</c:v>
                </c:pt>
              </c:numCache>
            </c:numRef>
          </c:val>
          <c:smooth val="0"/>
          <c:extLst>
            <c:ext xmlns:c16="http://schemas.microsoft.com/office/drawing/2014/chart" uri="{C3380CC4-5D6E-409C-BE32-E72D297353CC}">
              <c16:uniqueId val="{00000002-90BF-4070-91A7-7558BFF67755}"/>
            </c:ext>
          </c:extLst>
        </c:ser>
        <c:dLbls>
          <c:showLegendKey val="0"/>
          <c:showVal val="0"/>
          <c:showCatName val="0"/>
          <c:showSerName val="0"/>
          <c:showPercent val="0"/>
          <c:showBubbleSize val="0"/>
        </c:dLbls>
        <c:smooth val="0"/>
        <c:axId val="815795872"/>
        <c:axId val="1"/>
      </c:lineChart>
      <c:catAx>
        <c:axId val="81579587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en-GB"/>
                  <a:t>pence per kWh</a:t>
                </a:r>
              </a:p>
            </c:rich>
          </c:tx>
          <c:layout>
            <c:manualLayout>
              <c:xMode val="edge"/>
              <c:yMode val="edge"/>
              <c:x val="0"/>
              <c:y val="0.29527751762307242"/>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15795872"/>
        <c:crosses val="autoZero"/>
        <c:crossBetween val="between"/>
      </c:valAx>
      <c:spPr>
        <a:noFill/>
        <a:ln w="25400">
          <a:noFill/>
        </a:ln>
      </c:spPr>
    </c:plotArea>
    <c:legend>
      <c:legendPos val="r"/>
      <c:layout>
        <c:manualLayout>
          <c:xMode val="edge"/>
          <c:yMode val="edge"/>
          <c:x val="0.10729267676767676"/>
          <c:y val="0.13758555555555557"/>
          <c:w val="0.35424686030763441"/>
          <c:h val="0.19110771946458233"/>
        </c:manualLayout>
      </c:layout>
      <c:overlay val="0"/>
      <c:spPr>
        <a:solidFill>
          <a:srgbClr val="FFFFFF"/>
        </a:solidFill>
        <a:ln w="25400">
          <a:noFill/>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35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0</xdr:row>
      <xdr:rowOff>0</xdr:rowOff>
    </xdr:from>
    <xdr:to>
      <xdr:col>14</xdr:col>
      <xdr:colOff>488448</xdr:colOff>
      <xdr:row>3</xdr:row>
      <xdr:rowOff>17400</xdr:rowOff>
    </xdr:to>
    <xdr:pic>
      <xdr:nvPicPr>
        <xdr:cNvPr id="7" name="Picture 6">
          <a:extLst>
            <a:ext uri="{FF2B5EF4-FFF2-40B4-BE49-F238E27FC236}">
              <a16:creationId xmlns:a16="http://schemas.microsoft.com/office/drawing/2014/main" id="{F5978E92-0C02-4704-8247-EA6FDA272637}"/>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7315200" y="0"/>
          <a:ext cx="1707648" cy="1008000"/>
        </a:xfrm>
        <a:prstGeom prst="rect">
          <a:avLst/>
        </a:prstGeom>
      </xdr:spPr>
    </xdr:pic>
    <xdr:clientData/>
  </xdr:twoCellAnchor>
  <xdr:twoCellAnchor editAs="oneCell">
    <xdr:from>
      <xdr:col>15</xdr:col>
      <xdr:colOff>0</xdr:colOff>
      <xdr:row>0</xdr:row>
      <xdr:rowOff>0</xdr:rowOff>
    </xdr:from>
    <xdr:to>
      <xdr:col>16</xdr:col>
      <xdr:colOff>282138</xdr:colOff>
      <xdr:row>2</xdr:row>
      <xdr:rowOff>95250</xdr:rowOff>
    </xdr:to>
    <xdr:pic>
      <xdr:nvPicPr>
        <xdr:cNvPr id="2" name="Graphic 35" descr="Accredited Official Statistics logo">
          <a:extLst>
            <a:ext uri="{FF2B5EF4-FFF2-40B4-BE49-F238E27FC236}">
              <a16:creationId xmlns:a16="http://schemas.microsoft.com/office/drawing/2014/main" id="{B017092D-C19D-4F78-A9C6-9AF2236623A8}"/>
            </a:ext>
            <a:ext uri="{C183D7F6-B498-43B3-948B-1728B52AA6E4}">
              <adec:decorative xmlns:adec="http://schemas.microsoft.com/office/drawing/2017/decorative" val="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715375" y="0"/>
          <a:ext cx="863163" cy="8572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0</xdr:rowOff>
    </xdr:from>
    <xdr:to>
      <xdr:col>13</xdr:col>
      <xdr:colOff>242850</xdr:colOff>
      <xdr:row>25</xdr:row>
      <xdr:rowOff>37650</xdr:rowOff>
    </xdr:to>
    <xdr:graphicFrame macro="">
      <xdr:nvGraphicFramePr>
        <xdr:cNvPr id="5" name="Chart 1" descr="Chart showing average prices of fuels paid by UK power producers from Q1 2020 to Q2 2022">
          <a:extLst>
            <a:ext uri="{FF2B5EF4-FFF2-40B4-BE49-F238E27FC236}">
              <a16:creationId xmlns:a16="http://schemas.microsoft.com/office/drawing/2014/main" id="{5387926E-89E7-4D67-97E9-3B4C44DEA7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30</xdr:row>
      <xdr:rowOff>0</xdr:rowOff>
    </xdr:from>
    <xdr:to>
      <xdr:col>13</xdr:col>
      <xdr:colOff>242850</xdr:colOff>
      <xdr:row>52</xdr:row>
      <xdr:rowOff>9075</xdr:rowOff>
    </xdr:to>
    <xdr:graphicFrame macro="">
      <xdr:nvGraphicFramePr>
        <xdr:cNvPr id="6" name="Chart 1" descr="Chart showing average prices of fuels paid by UK power producers from 2000 to 2001">
          <a:extLst>
            <a:ext uri="{FF2B5EF4-FFF2-40B4-BE49-F238E27FC236}">
              <a16:creationId xmlns:a16="http://schemas.microsoft.com/office/drawing/2014/main" id="{CF589D3B-F270-43E1-AE4D-18FAB0ECC7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U:\Statistics\Prices%20Team\Quarterly%20Prices%20Publication%20QEP\Tables\methodology%20pages\new%20tables\table_311%20inc%20methodology%20pag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posals for QEP"/>
      <sheetName val="Highlights"/>
      <sheetName val="Main Table Q1"/>
      <sheetName val="Main Table Q3"/>
      <sheetName val="Main Table Q4"/>
      <sheetName val="Main Table Q2"/>
      <sheetName val="Notes"/>
      <sheetName val="Chart 3.1.1"/>
      <sheetName val="Quarter"/>
      <sheetName val="To Hide - pdf copy"/>
      <sheetName val="Calculation"/>
      <sheetName val="Hide me please"/>
      <sheetName val="quarter real terms (hide)"/>
      <sheetName val="Methodology"/>
    </sheetNames>
    <sheetDataSet>
      <sheetData sheetId="0"/>
      <sheetData sheetId="1"/>
      <sheetData sheetId="2"/>
      <sheetData sheetId="3"/>
      <sheetData sheetId="4"/>
      <sheetData sheetId="5"/>
      <sheetData sheetId="6"/>
      <sheetData sheetId="7" refreshError="1"/>
      <sheetData sheetId="8"/>
      <sheetData sheetId="9"/>
      <sheetData sheetId="10">
        <row r="1">
          <cell r="C1">
            <v>2009</v>
          </cell>
        </row>
      </sheetData>
      <sheetData sheetId="11"/>
      <sheetData sheetId="12"/>
      <sheetData sheetId="1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815F0D-100D-455B-94A1-2CCE3C6C6FE3}" name="Average_prices_of_fuels_in_cash_terms_purchased_by_the_major_UK_power_producers_and_of_gas_at_UK_delivery_points_quarterly" displayName="Average_prices_of_fuels_in_cash_terms_purchased_by_the_major_UK_power_producers_and_of_gas_at_UK_delivery_points_quarterly" ref="A11:J149" totalsRowShown="0" headerRowDxfId="49" dataDxfId="48">
  <autoFilter ref="A11:J149" xr:uid="{21815F0D-100D-455B-94A1-2CCE3C6C6FE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C4C4E6B4-0D91-4FCA-AF6D-76BCC8A83CC5}" name="Year" dataDxfId="47"/>
    <tableColumn id="2" xr3:uid="{49C07B40-C348-42FB-943F-09CA6072D65F}" name="Quarter" dataDxfId="46"/>
    <tableColumn id="3" xr3:uid="{2D4CB331-1656-46BF-B843-CDAB706528BF}" name="Major power producers: Coal (£ per tonne)_x000a_[Note 1]" dataDxfId="45"/>
    <tableColumn id="4" xr3:uid="{C956C11A-BAEE-4865-97B2-ED9FCA200515}" name="Major power producers: Coal (pence per kWh)_x000a_[Note 1]" dataDxfId="44"/>
    <tableColumn id="5" xr3:uid="{3EF5D9B2-4D8D-4A56-A378-59906DEAA3B3}" name="Major power producers: Oil (£ per tonne)_x000a_[Note 2, 3]" dataDxfId="43"/>
    <tableColumn id="6" xr3:uid="{23497197-EFB5-4469-9ABF-7047E0E14E89}" name="Major power producers: Oil (pence per kWh)_x000a_[Note 2, 3]" dataDxfId="42"/>
    <tableColumn id="7" xr3:uid="{880AB0B4-6231-452D-98DB-D9595FF1A8B9}" name="Major power producers: Natural gas (pence per kWh)_x000a_[Note 4]" dataDxfId="41"/>
    <tableColumn id="8" xr3:uid="{0923E448-FD30-4B2D-AB52-BD34B16A4041}" name="Natural gas: UK delivery points excluding levy (pence per kWh) [Note 5]" dataDxfId="40"/>
    <tableColumn id="9" xr3:uid="{1B193C4C-0D14-4C63-9700-F082AECB303F}" name="Natural gas: UK delivery points including levy (pence per kWh) [Note 5]" dataDxfId="39"/>
    <tableColumn id="10" xr3:uid="{FDE6988D-871C-45B5-ADD9-C9E6E3414F7B}" name="Price of gas to coal (%)" dataDxfId="38">
      <calculatedColumnFormula>G12/D12-1</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3DB6C88-50B3-43E6-BA59-AFFC2F2D3FD7}" name="Average_prices_of_fuels_in_real_terms_purchased_by_the_major_UK_power_producers_and_of_gas_at_UK_delivery_points_quarterly" displayName="Average_prices_of_fuels_in_real_terms_purchased_by_the_major_UK_power_producers_and_of_gas_at_UK_delivery_points_quarterly" ref="A14:J152" totalsRowShown="0" headerRowDxfId="37" dataDxfId="36">
  <autoFilter ref="A14:J152" xr:uid="{73DB6C88-50B3-43E6-BA59-AFFC2F2D3FD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C4C65750-1B2F-45B1-92BC-C0DA9F5B78A0}" name="Year" dataDxfId="35"/>
    <tableColumn id="2" xr3:uid="{347E15DF-218D-48A3-98C9-C1AB43DF61B7}" name="Quarter" dataDxfId="34"/>
    <tableColumn id="3" xr3:uid="{75932F8C-A257-41AB-A3AD-E7C0ED04E3B4}" name="Major power producers: Coal (£ per tonne)_x000a_[Note 1]" dataDxfId="33">
      <calculatedColumnFormula>'3.2.1'!C12/'3.2.1 (Real)'!$J15*100</calculatedColumnFormula>
    </tableColumn>
    <tableColumn id="4" xr3:uid="{88D714AE-45A5-4558-BC5E-12D9C44AEAC7}" name="Major power producers: Coal (pence per kWh)_x000a_[Note 1]" dataDxfId="32">
      <calculatedColumnFormula>'3.2.1'!D12/'3.2.1 (Real)'!$J15*100</calculatedColumnFormula>
    </tableColumn>
    <tableColumn id="5" xr3:uid="{68C880AB-01CB-4A3B-8043-FCCE54FAFF22}" name="Major power producers: Oil (£ per tonne)_x000a_[Note 2, 3]" dataDxfId="31">
      <calculatedColumnFormula>'3.2.1'!E12/'3.2.1 (Real)'!$J15*100</calculatedColumnFormula>
    </tableColumn>
    <tableColumn id="6" xr3:uid="{CE1BBD77-3F57-4A8A-8F5D-99A22B5B89D5}" name="Major power producers: Oil (pence per kWh)_x000a_[Note 2, 3]" dataDxfId="30">
      <calculatedColumnFormula>'3.2.1'!F12/'3.2.1 (Real)'!$J15*100</calculatedColumnFormula>
    </tableColumn>
    <tableColumn id="7" xr3:uid="{799B53DD-2676-43B8-9ED8-27C641020C18}" name="Major power producers: Natural gas (pence per kWh)_x000a_[Note 4]" dataDxfId="29">
      <calculatedColumnFormula>'3.2.1'!G12/'3.2.1 (Real)'!$J15*100</calculatedColumnFormula>
    </tableColumn>
    <tableColumn id="8" xr3:uid="{90B4EFE1-875D-4B1C-A940-E47F9D9558ED}" name="Natural gas: UK delivery points excluding levy (pence per kWh) [Note 5]" dataDxfId="28"/>
    <tableColumn id="9" xr3:uid="{C70F33B8-D8D9-4A32-A3DB-A08182EC7D91}" name="Natural gas: UK delivery points including levy (pence per kWh) [Note 5]" dataDxfId="27"/>
    <tableColumn id="10" xr3:uid="{574E137F-8180-4048-8EB6-7EF926A5A9DA}" name="GDP Deflator  2010=100_x000a_[Note 6]" dataDxfId="26"/>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1C5E0E6-E839-4D6B-A5B9-4E3A6BB89311}" name="Average_prices_of_fuels_purchased_in_cash_terms_by_the_major_UK_power_producers_and_of_gas_at_UK_delivery_points_annual" displayName="Average_prices_of_fuels_purchased_in_cash_terms_by_the_major_UK_power_producers_and_of_gas_at_UK_delivery_points_annual" ref="A11:K45" totalsRowShown="0" headerRowDxfId="25" dataDxfId="24">
  <autoFilter ref="A11:K45" xr:uid="{91C5E0E6-E839-4D6B-A5B9-4E3A6BB8931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AA92AA07-AFFB-41B2-88C0-1467D9280E06}" name="Year" dataDxfId="23"/>
    <tableColumn id="2" xr3:uid="{CA5524A9-611E-4D6C-90A9-FE359A7DF317}" name="Major power producers: Coal (£ per tonne)_x000a_[Note 1]" dataDxfId="22"/>
    <tableColumn id="3" xr3:uid="{C1F57EF6-01BD-4185-A16F-9DE7BF062C03}" name="Major power producers: Coal (pence per kWh)_x000a_[Note 1]" dataDxfId="21"/>
    <tableColumn id="4" xr3:uid="{D6B2FE45-476B-43A8-9C20-25AAFE263729}" name="Major power producers: Oil (£ per tonne)_x000a_[Note 2, 3]" dataDxfId="20"/>
    <tableColumn id="5" xr3:uid="{A2E5D7FF-29D0-4326-AB82-AB243FBBA6C2}" name="Major power producers: Oil (pence per kWh)_x000a_[Note 2, 3]" dataDxfId="19"/>
    <tableColumn id="6" xr3:uid="{FAC9CDAE-F2BF-4CBD-9D8C-F64744F14E1F}" name="Major power producers: Natural gas (pence per kWh)_x000a_[Note 4]" dataDxfId="18"/>
    <tableColumn id="7" xr3:uid="{9012C135-2000-4FE8-918F-22309EDE4C53}" name="Natural gas: UK delivery points excluding levy (pence per kWh) [Note 5]" dataDxfId="17"/>
    <tableColumn id="8" xr3:uid="{E00BF172-CEB5-400D-ABBB-CC4A9AE76636}" name="Natural gas: UK delivery points including levy (pence per kWh) [Note 5]" dataDxfId="16"/>
    <tableColumn id="9" xr3:uid="{65F4FEA8-EF45-45AB-AD0E-D9E188D141DC}" name=" Price of Oil to Coal (%)" dataDxfId="15"/>
    <tableColumn id="10" xr3:uid="{9B13B81C-F267-479A-B063-4BB90039F2F6}" name="Beach Gas Index (2010=100): Excluding levy" dataDxfId="14"/>
    <tableColumn id="11" xr3:uid="{E9EA206D-C7D4-43FA-9C16-15BAAFB93941}" name="Beach Gas Index (2010=100): Including levy" dataDxfId="13"/>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D407BCF-F4BD-404D-94EF-929726404EBD}" name="Average_prices_of_fuels_purchased_in_real_terms_by_the_major_UK_power_producers_and_of_gas_at_UK_delivery_points_annual" displayName="Average_prices_of_fuels_purchased_in_real_terms_by_the_major_UK_power_producers_and_of_gas_at_UK_delivery_points_annual" ref="A13:K47" totalsRowShown="0" headerRowDxfId="12" dataDxfId="11">
  <autoFilter ref="A13:K47" xr:uid="{6D407BCF-F4BD-404D-94EF-929726404EB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2" xr3:uid="{F5CEF77E-5AF7-48C6-8D9A-A2E6DEAB5DF2}" name="Year" dataDxfId="10"/>
    <tableColumn id="3" xr3:uid="{68D92B3E-6F40-4150-8A7A-ABCAA7E0B2D4}" name="Major power producers: Coal (£ per tonne)_x000a_[Note 1]" dataDxfId="9">
      <calculatedColumnFormula>'3.2.1 (Annual)'!B12/'3.2.1 (Annual real)'!$I14*100</calculatedColumnFormula>
    </tableColumn>
    <tableColumn id="4" xr3:uid="{EE9A3114-A9A7-4F42-B008-E1736594EBB9}" name="Major power producers: Coal (pence per kWh)_x000a_[Note 1]" dataDxfId="8">
      <calculatedColumnFormula>'3.2.1 (Annual)'!C12/'3.2.1 (Annual real)'!$I14*100</calculatedColumnFormula>
    </tableColumn>
    <tableColumn id="5" xr3:uid="{004751DE-9564-41C2-A91D-4426A2E785E7}" name="Major power producers: Oil (£ per tonne)_x000a_[Note 2, 3]" dataDxfId="7">
      <calculatedColumnFormula>'3.2.1 (Annual)'!D12/'3.2.1 (Annual real)'!$I14*100</calculatedColumnFormula>
    </tableColumn>
    <tableColumn id="6" xr3:uid="{8D7F3892-8C3F-468A-B39E-60B10B7DBEA5}" name="Major power producers: Oil (pence per kWh)_x000a_[Note 2, 3]" dataDxfId="6">
      <calculatedColumnFormula>'3.2.1 (Annual)'!E12/'3.2.1 (Annual real)'!$I14*100</calculatedColumnFormula>
    </tableColumn>
    <tableColumn id="7" xr3:uid="{2D8AD7D5-1E58-43E5-B45B-020F97719632}" name="Major power producers: Natural gas (pence per kWh)_x000a_[Note 4]" dataDxfId="5">
      <calculatedColumnFormula>'3.2.1 (Annual)'!F12/'3.2.1 (Annual real)'!$I14*100</calculatedColumnFormula>
    </tableColumn>
    <tableColumn id="8" xr3:uid="{446B90DF-9D17-4CEC-B284-395AF85C2A72}" name="Natural gas: UK delivery points excluding levy (pence per kWh) [Note 5]" dataDxfId="4"/>
    <tableColumn id="9" xr3:uid="{C02E63C6-000A-4329-9CE5-AAD70178685B}" name="Natural gas: UK delivery points including levy (pence per kWh) [Note 5]" dataDxfId="3"/>
    <tableColumn id="10" xr3:uid="{4573DB0D-929B-43D3-B7D1-BDA9EDADCEA7}" name="GDP Deflator  2010=100_x000a_[Note 6]" dataDxfId="2"/>
    <tableColumn id="11" xr3:uid="{53944073-8063-4569-8A85-B32A59B6D2D6}" name="Beach Gas Index (2010=100): Excluding levy" dataDxfId="1"/>
    <tableColumn id="12" xr3:uid="{CF2F1E28-7F37-413F-94E0-C520F92A1E9D}" name="Beach Gas Index (2010=100): Including levy"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publications/industrial-price-statistics-data-sources-and-methodologies" TargetMode="External"/><Relationship Id="rId7" Type="http://schemas.openxmlformats.org/officeDocument/2006/relationships/hyperlink" Target="mailto:newsdesk@energysecurity.gov.uk" TargetMode="External"/><Relationship Id="rId2" Type="http://schemas.openxmlformats.org/officeDocument/2006/relationships/hyperlink" Target="https://www.gov.uk/government/statistical-data-sets/prices-of-fuels-purchased-by-major-power-producers" TargetMode="External"/><Relationship Id="rId1" Type="http://schemas.openxmlformats.org/officeDocument/2006/relationships/hyperlink" Target="https://www.gov.uk/government/collections/quarterly-energy-prices" TargetMode="External"/><Relationship Id="rId6" Type="http://schemas.openxmlformats.org/officeDocument/2006/relationships/hyperlink" Target="mailto:energyprices.stats@energysecurity.gov.uk" TargetMode="External"/><Relationship Id="rId5" Type="http://schemas.openxmlformats.org/officeDocument/2006/relationships/hyperlink" Target="https://www.gov.uk/government/uploads/system/uploads/attachment_data/file/338757/Annex_B.pdf" TargetMode="External"/><Relationship Id="rId4" Type="http://schemas.openxmlformats.org/officeDocument/2006/relationships/hyperlink" Target="https://www.gov.uk/government/publications/beis-standards-for-official-statistics" TargetMode="Externa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A72BC-2440-4129-8F62-C409FC734AC7}">
  <sheetPr>
    <tabColor theme="3"/>
    <pageSetUpPr fitToPage="1"/>
  </sheetPr>
  <dimension ref="A1:Y22"/>
  <sheetViews>
    <sheetView showGridLines="0" zoomScaleNormal="100" workbookViewId="0"/>
  </sheetViews>
  <sheetFormatPr defaultColWidth="8.85546875" defaultRowHeight="12.75" x14ac:dyDescent="0.2"/>
  <cols>
    <col min="1" max="26" width="8.7109375" customWidth="1"/>
  </cols>
  <sheetData>
    <row r="1" spans="1:25" ht="36" customHeight="1" x14ac:dyDescent="0.2">
      <c r="A1" s="44" t="s">
        <v>43</v>
      </c>
      <c r="B1" s="14"/>
      <c r="C1" s="14"/>
      <c r="D1" s="14"/>
      <c r="E1" s="14"/>
      <c r="F1" s="14"/>
      <c r="G1" s="14"/>
      <c r="H1" s="14"/>
      <c r="I1" s="14"/>
      <c r="J1" s="14"/>
      <c r="K1" s="14"/>
      <c r="L1" s="14"/>
      <c r="M1" s="4"/>
      <c r="N1" s="4"/>
      <c r="O1" s="4"/>
      <c r="P1" s="11"/>
      <c r="Q1" s="11"/>
      <c r="R1" s="11"/>
      <c r="S1" s="11"/>
      <c r="T1" s="11"/>
      <c r="U1" s="11"/>
      <c r="V1" s="11"/>
      <c r="W1" s="11"/>
      <c r="X1" s="11"/>
      <c r="Y1" s="11"/>
    </row>
    <row r="2" spans="1:25" ht="24" customHeight="1" x14ac:dyDescent="0.2">
      <c r="A2" s="45" t="s">
        <v>7</v>
      </c>
      <c r="B2" s="14"/>
      <c r="C2" s="14"/>
      <c r="D2" s="14"/>
      <c r="E2" s="14"/>
      <c r="F2" s="14"/>
      <c r="G2" s="14"/>
      <c r="H2" s="14"/>
      <c r="I2" s="14"/>
      <c r="J2" s="14"/>
      <c r="K2" s="14"/>
      <c r="L2" s="14"/>
      <c r="M2" s="11"/>
      <c r="N2" s="11"/>
      <c r="O2" s="11"/>
      <c r="P2" s="11"/>
      <c r="Q2" s="11"/>
      <c r="R2" s="11"/>
      <c r="S2" s="11"/>
      <c r="T2" s="11"/>
      <c r="U2" s="11"/>
      <c r="V2" s="11"/>
      <c r="W2" s="11"/>
      <c r="X2" s="11"/>
      <c r="Y2" s="11"/>
    </row>
    <row r="3" spans="1:25" s="11" customFormat="1" ht="18" customHeight="1" x14ac:dyDescent="0.2">
      <c r="A3" s="17" t="s">
        <v>92</v>
      </c>
      <c r="B3" s="46"/>
      <c r="C3" s="46"/>
      <c r="D3" s="47"/>
      <c r="E3" s="14"/>
      <c r="F3" s="14"/>
      <c r="G3" s="14"/>
      <c r="H3" s="14"/>
      <c r="I3" s="14"/>
      <c r="J3" s="14"/>
      <c r="K3" s="14"/>
      <c r="L3" s="14"/>
      <c r="M3" s="14"/>
    </row>
    <row r="4" spans="1:25" s="11" customFormat="1" ht="18" customHeight="1" x14ac:dyDescent="0.2">
      <c r="A4" s="17" t="s">
        <v>95</v>
      </c>
      <c r="B4" s="46"/>
      <c r="C4" s="46"/>
      <c r="D4" s="48"/>
      <c r="E4" s="14"/>
      <c r="F4" s="14"/>
      <c r="G4" s="14"/>
      <c r="H4" s="14"/>
      <c r="I4" s="14"/>
      <c r="J4" s="14"/>
      <c r="K4" s="14"/>
      <c r="L4" s="14"/>
      <c r="M4" s="14"/>
    </row>
    <row r="5" spans="1:25" s="11" customFormat="1" ht="18" customHeight="1" x14ac:dyDescent="0.2">
      <c r="A5" s="17" t="s">
        <v>93</v>
      </c>
      <c r="B5" s="46"/>
      <c r="C5" s="46"/>
      <c r="D5" s="47"/>
      <c r="E5" s="14"/>
      <c r="F5" s="14"/>
      <c r="G5" s="14"/>
      <c r="H5" s="14"/>
      <c r="I5" s="14"/>
      <c r="J5" s="14"/>
      <c r="K5" s="14"/>
      <c r="L5" s="14"/>
      <c r="M5" s="14"/>
    </row>
    <row r="6" spans="1:25" s="11" customFormat="1" ht="36" customHeight="1" x14ac:dyDescent="0.25">
      <c r="A6" s="49" t="s">
        <v>17</v>
      </c>
      <c r="B6" s="14"/>
      <c r="C6" s="14"/>
      <c r="D6" s="14"/>
      <c r="E6" s="14"/>
      <c r="F6" s="14"/>
      <c r="G6" s="14"/>
      <c r="H6" s="14"/>
      <c r="I6" s="14"/>
      <c r="J6" s="14"/>
      <c r="K6" s="14"/>
      <c r="L6" s="14"/>
      <c r="M6" s="14"/>
    </row>
    <row r="7" spans="1:25" s="11" customFormat="1" ht="15.95" customHeight="1" x14ac:dyDescent="0.2">
      <c r="A7" s="50" t="s">
        <v>8</v>
      </c>
      <c r="B7" s="14"/>
      <c r="C7" s="14"/>
      <c r="D7" s="14"/>
      <c r="E7" s="14"/>
      <c r="F7" s="14"/>
      <c r="G7" s="14"/>
      <c r="H7" s="14"/>
      <c r="I7" s="14"/>
      <c r="J7" s="14"/>
      <c r="K7" s="14"/>
      <c r="L7" s="14"/>
      <c r="M7" s="14"/>
    </row>
    <row r="8" spans="1:25" s="11" customFormat="1" ht="15.95" customHeight="1" x14ac:dyDescent="0.2">
      <c r="A8" s="50" t="s">
        <v>9</v>
      </c>
      <c r="B8" s="14"/>
      <c r="C8" s="14"/>
      <c r="D8" s="14"/>
      <c r="E8" s="14"/>
      <c r="F8" s="14"/>
      <c r="G8" s="14"/>
      <c r="H8" s="14"/>
      <c r="I8" s="14"/>
      <c r="J8" s="14"/>
      <c r="K8" s="14"/>
      <c r="L8" s="14"/>
      <c r="M8" s="14"/>
    </row>
    <row r="9" spans="1:25" s="11" customFormat="1" ht="15.95" customHeight="1" x14ac:dyDescent="0.2">
      <c r="A9" s="50" t="s">
        <v>10</v>
      </c>
      <c r="B9" s="14"/>
      <c r="C9" s="14"/>
      <c r="D9" s="14"/>
      <c r="E9" s="14"/>
      <c r="F9" s="14"/>
      <c r="G9" s="14"/>
      <c r="H9" s="14"/>
      <c r="I9" s="14"/>
      <c r="J9" s="14"/>
      <c r="K9" s="14"/>
      <c r="L9" s="14"/>
      <c r="M9" s="14"/>
    </row>
    <row r="10" spans="1:25" ht="36" customHeight="1" x14ac:dyDescent="0.25">
      <c r="A10" s="49" t="s">
        <v>5</v>
      </c>
      <c r="B10" s="51"/>
      <c r="C10" s="51"/>
      <c r="D10" s="51"/>
      <c r="E10" s="51"/>
      <c r="F10" s="51"/>
      <c r="G10" s="51"/>
      <c r="H10" s="51"/>
      <c r="I10" s="51"/>
      <c r="J10" s="51"/>
      <c r="K10" s="51"/>
      <c r="L10" s="51"/>
      <c r="M10" s="51"/>
    </row>
    <row r="11" spans="1:25" s="11" customFormat="1" ht="15.95" customHeight="1" x14ac:dyDescent="0.2">
      <c r="A11" s="52" t="s">
        <v>38</v>
      </c>
      <c r="B11" s="14"/>
      <c r="C11" s="14"/>
      <c r="D11" s="14"/>
      <c r="E11" s="14"/>
      <c r="F11" s="14"/>
      <c r="G11" s="14"/>
      <c r="H11" s="14"/>
      <c r="I11" s="14"/>
      <c r="J11" s="14"/>
    </row>
    <row r="12" spans="1:25" s="11" customFormat="1" ht="15.95" customHeight="1" x14ac:dyDescent="0.2">
      <c r="A12" s="52" t="s">
        <v>44</v>
      </c>
      <c r="B12" s="14"/>
      <c r="C12" s="14"/>
      <c r="D12" s="14"/>
      <c r="E12" s="14"/>
      <c r="F12" s="14"/>
      <c r="G12" s="14"/>
      <c r="H12" s="14"/>
      <c r="I12" s="14"/>
      <c r="J12" s="14"/>
    </row>
    <row r="13" spans="1:25" s="11" customFormat="1" ht="15.95" customHeight="1" x14ac:dyDescent="0.2">
      <c r="A13" s="52" t="s">
        <v>39</v>
      </c>
      <c r="B13" s="14"/>
      <c r="C13" s="14"/>
      <c r="D13" s="14"/>
      <c r="E13" s="14"/>
      <c r="F13" s="14"/>
      <c r="G13" s="14"/>
      <c r="H13" s="14"/>
      <c r="I13" s="14"/>
      <c r="J13" s="14"/>
    </row>
    <row r="14" spans="1:25" s="11" customFormat="1" ht="15.95" customHeight="1" x14ac:dyDescent="0.2">
      <c r="A14" s="52" t="s">
        <v>86</v>
      </c>
      <c r="B14" s="14"/>
      <c r="C14" s="14"/>
      <c r="D14" s="14"/>
      <c r="E14" s="14"/>
      <c r="F14" s="14"/>
      <c r="G14" s="14"/>
      <c r="H14" s="14"/>
      <c r="I14" s="14"/>
      <c r="J14" s="14"/>
    </row>
    <row r="15" spans="1:25" s="11" customFormat="1" ht="15.95" customHeight="1" x14ac:dyDescent="0.2">
      <c r="A15" s="53" t="s">
        <v>40</v>
      </c>
      <c r="B15" s="14"/>
      <c r="C15" s="14"/>
      <c r="D15" s="14"/>
    </row>
    <row r="16" spans="1:25" s="11" customFormat="1" ht="36" customHeight="1" x14ac:dyDescent="0.25">
      <c r="A16" s="43" t="s">
        <v>6</v>
      </c>
      <c r="B16"/>
      <c r="C16"/>
      <c r="D16"/>
      <c r="E16"/>
      <c r="F16"/>
      <c r="G16"/>
      <c r="H16"/>
      <c r="I16"/>
      <c r="J16"/>
      <c r="K16"/>
      <c r="L16"/>
      <c r="M16"/>
      <c r="N16"/>
      <c r="O16"/>
      <c r="P16"/>
    </row>
    <row r="17" spans="1:16" s="11" customFormat="1" ht="15.95" customHeight="1" x14ac:dyDescent="0.2">
      <c r="A17" s="54" t="s">
        <v>41</v>
      </c>
      <c r="B17"/>
      <c r="C17"/>
      <c r="D17"/>
      <c r="E17"/>
      <c r="F17"/>
      <c r="G17"/>
      <c r="H17"/>
      <c r="I17"/>
      <c r="J17"/>
      <c r="K17"/>
      <c r="L17"/>
      <c r="M17"/>
      <c r="N17"/>
      <c r="O17"/>
      <c r="P17"/>
    </row>
    <row r="18" spans="1:16" s="11" customFormat="1" ht="15.95" customHeight="1" x14ac:dyDescent="0.2">
      <c r="A18" s="55" t="s">
        <v>96</v>
      </c>
      <c r="B18"/>
      <c r="C18"/>
      <c r="D18"/>
      <c r="E18"/>
      <c r="F18"/>
      <c r="G18"/>
      <c r="H18"/>
      <c r="I18"/>
      <c r="J18"/>
      <c r="K18"/>
      <c r="L18"/>
      <c r="M18"/>
      <c r="N18"/>
      <c r="O18"/>
      <c r="P18"/>
    </row>
    <row r="19" spans="1:16" s="11" customFormat="1" ht="15.95" customHeight="1" x14ac:dyDescent="0.2">
      <c r="A19" s="56" t="s">
        <v>90</v>
      </c>
      <c r="B19"/>
      <c r="C19"/>
      <c r="D19"/>
      <c r="E19"/>
      <c r="F19"/>
      <c r="G19"/>
      <c r="H19"/>
      <c r="I19"/>
      <c r="J19"/>
      <c r="K19"/>
      <c r="L19"/>
      <c r="M19"/>
      <c r="N19"/>
      <c r="O19"/>
      <c r="P19"/>
    </row>
    <row r="20" spans="1:16" ht="36" customHeight="1" x14ac:dyDescent="0.2">
      <c r="A20" s="57" t="s">
        <v>85</v>
      </c>
    </row>
    <row r="21" spans="1:16" s="11" customFormat="1" ht="15.95" customHeight="1" x14ac:dyDescent="0.2">
      <c r="A21" s="55" t="s">
        <v>42</v>
      </c>
      <c r="B21"/>
      <c r="C21"/>
      <c r="D21"/>
      <c r="E21"/>
      <c r="F21"/>
      <c r="G21"/>
      <c r="H21"/>
      <c r="I21"/>
      <c r="J21"/>
      <c r="K21"/>
      <c r="L21"/>
      <c r="M21"/>
      <c r="N21"/>
      <c r="O21"/>
      <c r="P21"/>
    </row>
    <row r="22" spans="1:16" s="11" customFormat="1" ht="15.95" customHeight="1" x14ac:dyDescent="0.2">
      <c r="A22" s="56" t="s">
        <v>89</v>
      </c>
    </row>
  </sheetData>
  <hyperlinks>
    <hyperlink ref="A11" r:id="rId1" xr:uid="{6C41DBEC-37F9-452F-B716-987D8DE1F612}"/>
    <hyperlink ref="A12" r:id="rId2" display="Prices of fuels purchased by manufacturing industry website (opens in a new window)" xr:uid="{D4B8D36A-E299-4E25-9CA2-07E0F2098444}"/>
    <hyperlink ref="A13" r:id="rId3" xr:uid="{BFBA1B9D-2E8A-45D7-B71F-6263F5A5DFF8}"/>
    <hyperlink ref="A14" r:id="rId4" display="Revision policy BEIS standards for official statistics (opens in a new window)" xr:uid="{3BC30F95-FB5B-43F1-92BD-51DB13EC5267}"/>
    <hyperlink ref="A15" r:id="rId5" xr:uid="{A15A2EB2-4D04-403B-B414-3D6B35D2C7E3}"/>
    <hyperlink ref="A19" r:id="rId6" xr:uid="{268D3E1D-971F-4C4B-9AAF-B7814EA74A4B}"/>
    <hyperlink ref="A22" r:id="rId7" xr:uid="{BA31153A-AC6B-4F19-A7A8-46F43937BAB2}"/>
  </hyperlinks>
  <pageMargins left="0.70866141732283472" right="0.70866141732283472" top="0.74803149606299213" bottom="0.74803149606299213" header="0.31496062992125984" footer="0.31496062992125984"/>
  <pageSetup paperSize="9" scale="63" orientation="portrait" r:id="rId8"/>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4D528-6A3E-41BE-8D05-88A7158C6419}">
  <sheetPr>
    <tabColor theme="3"/>
  </sheetPr>
  <dimension ref="A1:S11"/>
  <sheetViews>
    <sheetView showGridLines="0" zoomScaleNormal="100" workbookViewId="0"/>
  </sheetViews>
  <sheetFormatPr defaultRowHeight="12.75" x14ac:dyDescent="0.2"/>
  <sheetData>
    <row r="1" spans="1:19" ht="18" customHeight="1" x14ac:dyDescent="0.2">
      <c r="A1" s="6" t="s">
        <v>1</v>
      </c>
      <c r="B1" s="7"/>
      <c r="C1" s="7"/>
      <c r="D1" s="9"/>
      <c r="E1" s="8"/>
      <c r="F1" s="8"/>
      <c r="G1" s="8"/>
      <c r="H1" s="8"/>
      <c r="I1" s="8"/>
      <c r="J1" s="8"/>
      <c r="K1" s="8"/>
      <c r="L1" s="8"/>
      <c r="M1" s="8"/>
      <c r="N1" s="5"/>
      <c r="O1" s="5"/>
      <c r="P1" s="5"/>
      <c r="Q1" s="5"/>
      <c r="R1" s="5"/>
      <c r="S1" s="5"/>
    </row>
    <row r="2" spans="1:19" ht="18" customHeight="1" x14ac:dyDescent="0.2">
      <c r="A2" s="12" t="s">
        <v>45</v>
      </c>
      <c r="B2" s="8"/>
      <c r="C2" s="8"/>
      <c r="D2" s="10"/>
      <c r="E2" s="8"/>
      <c r="F2" s="8"/>
      <c r="G2" s="8"/>
      <c r="H2" s="8"/>
      <c r="I2" s="8"/>
      <c r="J2" s="8"/>
      <c r="K2" s="8"/>
      <c r="L2" s="8"/>
      <c r="M2" s="11"/>
      <c r="N2" s="11"/>
      <c r="O2" s="11"/>
      <c r="P2" s="11"/>
      <c r="Q2" s="11"/>
      <c r="R2" s="11"/>
      <c r="S2" s="11"/>
    </row>
    <row r="3" spans="1:19" ht="18" customHeight="1" x14ac:dyDescent="0.2">
      <c r="A3" s="10" t="s">
        <v>13</v>
      </c>
      <c r="B3" s="8"/>
      <c r="C3" s="8"/>
      <c r="E3" s="8"/>
      <c r="F3" s="8"/>
      <c r="G3" s="8"/>
      <c r="H3" s="8"/>
      <c r="I3" s="8"/>
      <c r="J3" s="8"/>
      <c r="K3" s="8"/>
      <c r="L3" s="8"/>
      <c r="M3" s="8"/>
      <c r="N3" s="5"/>
      <c r="O3" s="5"/>
      <c r="P3" s="5"/>
      <c r="Q3" s="5"/>
      <c r="R3" s="5"/>
      <c r="S3" s="5"/>
    </row>
    <row r="4" spans="1:19" ht="18" customHeight="1" x14ac:dyDescent="0.2">
      <c r="A4" s="10" t="s">
        <v>14</v>
      </c>
      <c r="B4" s="8"/>
      <c r="C4" s="8"/>
      <c r="E4" s="8"/>
      <c r="F4" s="8"/>
      <c r="G4" s="8"/>
      <c r="H4" s="8"/>
      <c r="I4" s="8"/>
      <c r="J4" s="8"/>
      <c r="K4" s="8"/>
      <c r="L4" s="8"/>
      <c r="M4" s="8"/>
      <c r="N4" s="5"/>
      <c r="O4" s="5"/>
      <c r="P4" s="5"/>
      <c r="Q4" s="5"/>
      <c r="R4" s="5"/>
      <c r="S4" s="5"/>
    </row>
    <row r="5" spans="1:19" ht="18" customHeight="1" x14ac:dyDescent="0.2">
      <c r="A5" s="10" t="s">
        <v>15</v>
      </c>
      <c r="B5" s="8"/>
      <c r="C5" s="8"/>
      <c r="E5" s="8"/>
      <c r="F5" s="8"/>
      <c r="G5" s="8"/>
      <c r="H5" s="8"/>
      <c r="I5" s="8"/>
      <c r="J5" s="8"/>
      <c r="K5" s="8"/>
      <c r="L5" s="8"/>
      <c r="M5" s="8"/>
      <c r="N5" s="5"/>
      <c r="O5" s="5"/>
      <c r="P5" s="5"/>
      <c r="Q5" s="5"/>
      <c r="R5" s="5"/>
      <c r="S5" s="5"/>
    </row>
    <row r="6" spans="1:19" ht="18" customHeight="1" x14ac:dyDescent="0.2">
      <c r="A6" s="10" t="s">
        <v>16</v>
      </c>
      <c r="B6" s="8"/>
      <c r="C6" s="8"/>
      <c r="E6" s="8"/>
      <c r="F6" s="8"/>
      <c r="G6" s="8"/>
      <c r="H6" s="8"/>
      <c r="I6" s="8"/>
      <c r="J6" s="8"/>
      <c r="K6" s="8"/>
      <c r="L6" s="8"/>
      <c r="M6" s="8"/>
      <c r="N6" s="5"/>
      <c r="O6" s="5"/>
      <c r="P6" s="5"/>
      <c r="Q6" s="5"/>
      <c r="R6" s="5"/>
      <c r="S6" s="5"/>
    </row>
    <row r="7" spans="1:19" ht="18" customHeight="1" x14ac:dyDescent="0.2">
      <c r="A7" s="8" t="s">
        <v>2</v>
      </c>
      <c r="B7" s="8"/>
      <c r="C7" s="8"/>
      <c r="E7" s="8"/>
      <c r="F7" s="8"/>
      <c r="G7" s="8"/>
      <c r="H7" s="8"/>
      <c r="I7" s="8"/>
      <c r="J7" s="8"/>
      <c r="K7" s="8"/>
      <c r="L7" s="8"/>
      <c r="M7" s="8"/>
      <c r="N7" s="5"/>
      <c r="O7" s="5"/>
      <c r="P7" s="5"/>
      <c r="Q7" s="5"/>
      <c r="R7" s="5"/>
      <c r="S7" s="5"/>
    </row>
    <row r="8" spans="1:19" ht="18" customHeight="1" x14ac:dyDescent="0.2">
      <c r="A8" s="10" t="s">
        <v>12</v>
      </c>
      <c r="B8" s="8"/>
      <c r="C8" s="8"/>
      <c r="D8" s="10"/>
      <c r="E8" s="8"/>
      <c r="F8" s="8"/>
      <c r="G8" s="8"/>
      <c r="H8" s="8"/>
      <c r="I8" s="8"/>
      <c r="J8" s="8"/>
      <c r="K8" s="8"/>
      <c r="L8" s="8"/>
      <c r="M8" s="8"/>
      <c r="N8" s="5"/>
      <c r="O8" s="5"/>
      <c r="P8" s="5"/>
      <c r="Q8" s="5"/>
      <c r="R8" s="5"/>
      <c r="S8" s="5"/>
    </row>
    <row r="9" spans="1:19" ht="18" customHeight="1" x14ac:dyDescent="0.2">
      <c r="A9" s="8" t="s">
        <v>3</v>
      </c>
      <c r="B9" s="8"/>
      <c r="C9" s="8"/>
      <c r="E9" s="8"/>
      <c r="F9" s="8"/>
      <c r="G9" s="8"/>
      <c r="H9" s="8"/>
      <c r="I9" s="8"/>
      <c r="J9" s="8"/>
      <c r="K9" s="8"/>
      <c r="L9" s="8"/>
      <c r="M9" s="8"/>
      <c r="N9" s="5"/>
      <c r="O9" s="5"/>
      <c r="P9" s="5"/>
      <c r="Q9" s="5"/>
      <c r="R9" s="5"/>
      <c r="S9" s="5"/>
    </row>
    <row r="10" spans="1:19" ht="18" customHeight="1" x14ac:dyDescent="0.2">
      <c r="A10" s="10" t="s">
        <v>4</v>
      </c>
      <c r="B10" s="8"/>
      <c r="C10" s="8"/>
      <c r="D10" s="10"/>
      <c r="E10" s="8"/>
      <c r="F10" s="8"/>
      <c r="G10" s="8"/>
      <c r="H10" s="8"/>
      <c r="I10" s="8"/>
      <c r="J10" s="8"/>
      <c r="K10" s="8"/>
      <c r="L10" s="8"/>
      <c r="M10" s="11"/>
      <c r="N10" s="11"/>
      <c r="O10" s="11"/>
      <c r="P10" s="11"/>
      <c r="Q10" s="11"/>
      <c r="R10" s="11"/>
      <c r="S10" s="11"/>
    </row>
    <row r="11" spans="1:19" ht="15" x14ac:dyDescent="0.2">
      <c r="A11" s="13"/>
      <c r="B11" s="8"/>
      <c r="C11" s="8"/>
      <c r="E11" s="8"/>
      <c r="F11" s="8"/>
      <c r="G11" s="8"/>
      <c r="H11" s="8"/>
      <c r="I11" s="8"/>
      <c r="J11" s="8"/>
      <c r="K11" s="8"/>
      <c r="L11" s="8"/>
      <c r="M11" s="8"/>
      <c r="N11" s="5"/>
      <c r="O11" s="5"/>
      <c r="P11" s="5"/>
      <c r="Q11" s="5"/>
      <c r="R11" s="5"/>
      <c r="S11" s="5"/>
    </row>
  </sheetData>
  <hyperlinks>
    <hyperlink ref="A10" location="Methodology!A1" display="Methodology notes" xr:uid="{F58E5531-EA09-4940-88C1-2D84815A4299}"/>
    <hyperlink ref="A5" location="Annual!A1" display="Annual data from 1990 in current terms" xr:uid="{92270E32-A350-49A3-8E56-46421FFB4EF0}"/>
    <hyperlink ref="A3" location="Quarterly!A1" display="Quarterly data from 1990 in current terms" xr:uid="{12D2AF6F-32C3-4EA1-A071-EBDDA2002367}"/>
    <hyperlink ref="A4" location="'Quarterly (real)'!A1" display="Quarterly data from1990 in real terms" xr:uid="{B52E280B-8CCA-410A-8013-63444824400D}"/>
    <hyperlink ref="A8" location="Charts!A1" display="Charts - showing price trends" xr:uid="{865EC717-1868-4B47-8C62-35056F5FA7B7}"/>
    <hyperlink ref="A6" location="'Annual (real)'!A1" display="Annual data from 1990 in real terms" xr:uid="{DE59FD28-1A7A-4BFC-906A-9CEBD6DCF802}"/>
  </hyperlink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50229-7CF3-423C-8BB0-78DA348CC3F5}">
  <sheetPr>
    <tabColor theme="4"/>
  </sheetPr>
  <dimension ref="A1:J152"/>
  <sheetViews>
    <sheetView showGridLines="0" zoomScale="116" zoomScaleNormal="116" workbookViewId="0">
      <pane ySplit="11" topLeftCell="A141" activePane="bottomLeft" state="frozen"/>
      <selection activeCell="A15" sqref="A15"/>
      <selection pane="bottomLeft" activeCell="J146" sqref="J146"/>
    </sheetView>
  </sheetViews>
  <sheetFormatPr defaultColWidth="15" defaultRowHeight="12.75" x14ac:dyDescent="0.2"/>
  <cols>
    <col min="1" max="10" width="14.5703125" customWidth="1"/>
  </cols>
  <sheetData>
    <row r="1" spans="1:10" ht="18" customHeight="1" x14ac:dyDescent="0.2">
      <c r="A1" s="58" t="s">
        <v>33</v>
      </c>
      <c r="B1" s="59"/>
      <c r="C1" s="59"/>
      <c r="D1" s="59"/>
      <c r="E1" s="59"/>
      <c r="F1" s="59"/>
      <c r="G1" s="59"/>
      <c r="H1" s="59"/>
      <c r="I1" s="59"/>
      <c r="J1" s="59"/>
    </row>
    <row r="2" spans="1:10" ht="18" customHeight="1" x14ac:dyDescent="0.2">
      <c r="A2" s="14" t="s">
        <v>28</v>
      </c>
      <c r="B2" s="4"/>
      <c r="C2" s="4"/>
      <c r="D2" s="4"/>
      <c r="E2" s="4"/>
      <c r="F2" s="4"/>
      <c r="G2" s="4"/>
      <c r="H2" s="4"/>
      <c r="I2" s="4"/>
      <c r="J2" s="4"/>
    </row>
    <row r="3" spans="1:10" ht="18" customHeight="1" x14ac:dyDescent="0.2">
      <c r="A3" s="21" t="s">
        <v>22</v>
      </c>
      <c r="B3" s="59"/>
      <c r="C3" s="59"/>
      <c r="D3" s="59"/>
      <c r="E3" s="59"/>
      <c r="F3" s="59"/>
      <c r="G3" s="59"/>
      <c r="H3" s="59"/>
      <c r="I3" s="59"/>
      <c r="J3" s="59"/>
    </row>
    <row r="4" spans="1:10" ht="18" customHeight="1" x14ac:dyDescent="0.2">
      <c r="A4" s="21" t="s">
        <v>23</v>
      </c>
      <c r="B4" s="59"/>
      <c r="C4" s="59"/>
      <c r="D4" s="59"/>
      <c r="E4" s="59"/>
      <c r="F4" s="59"/>
      <c r="G4" s="59"/>
      <c r="H4" s="59"/>
      <c r="I4" s="59"/>
      <c r="J4" s="59"/>
    </row>
    <row r="5" spans="1:10" ht="18" customHeight="1" x14ac:dyDescent="0.2">
      <c r="A5" s="21" t="s">
        <v>25</v>
      </c>
      <c r="B5" s="59"/>
      <c r="C5" s="59"/>
      <c r="D5" s="59"/>
      <c r="E5" s="59"/>
      <c r="F5" s="59"/>
      <c r="G5" s="59"/>
      <c r="H5" s="59"/>
      <c r="I5" s="59"/>
      <c r="J5" s="59"/>
    </row>
    <row r="6" spans="1:10" ht="18" customHeight="1" x14ac:dyDescent="0.2">
      <c r="A6" s="21" t="s">
        <v>24</v>
      </c>
      <c r="B6" s="59"/>
      <c r="C6" s="59"/>
      <c r="D6" s="59"/>
      <c r="E6" s="59"/>
      <c r="F6" s="59"/>
      <c r="G6" s="59"/>
      <c r="H6" s="59"/>
      <c r="I6" s="59"/>
      <c r="J6" s="59"/>
    </row>
    <row r="7" spans="1:10" ht="18" customHeight="1" x14ac:dyDescent="0.2">
      <c r="A7" s="21" t="s">
        <v>26</v>
      </c>
      <c r="B7" s="59"/>
      <c r="C7" s="59"/>
      <c r="D7" s="59"/>
      <c r="E7" s="59"/>
      <c r="F7" s="59"/>
      <c r="G7" s="59"/>
      <c r="H7" s="59"/>
      <c r="I7" s="59"/>
      <c r="J7" s="59"/>
    </row>
    <row r="8" spans="1:10" ht="18" customHeight="1" x14ac:dyDescent="0.2">
      <c r="A8" s="21" t="s">
        <v>27</v>
      </c>
      <c r="B8" s="59"/>
      <c r="C8" s="59"/>
      <c r="D8" s="59"/>
      <c r="E8" s="59"/>
      <c r="F8" s="59"/>
      <c r="G8" s="59"/>
      <c r="H8" s="59"/>
      <c r="I8" s="59"/>
      <c r="J8" s="59"/>
    </row>
    <row r="9" spans="1:10" ht="18" customHeight="1" x14ac:dyDescent="0.2">
      <c r="A9" s="21" t="s">
        <v>37</v>
      </c>
      <c r="B9" s="59"/>
      <c r="C9" s="59"/>
      <c r="D9" s="59"/>
      <c r="E9" s="59"/>
      <c r="F9" s="59"/>
      <c r="G9" s="59"/>
      <c r="H9" s="59"/>
      <c r="I9" s="59"/>
      <c r="J9" s="59"/>
    </row>
    <row r="10" spans="1:10" ht="18" customHeight="1" x14ac:dyDescent="0.2">
      <c r="A10" s="14" t="s">
        <v>87</v>
      </c>
      <c r="B10" s="59"/>
      <c r="C10" s="59"/>
      <c r="D10" s="59"/>
      <c r="E10" s="59"/>
      <c r="F10" s="59"/>
      <c r="G10" s="59"/>
      <c r="H10" s="59"/>
      <c r="I10" s="59"/>
      <c r="J10" s="59"/>
    </row>
    <row r="11" spans="1:10" ht="74.099999999999994" customHeight="1" x14ac:dyDescent="0.2">
      <c r="A11" s="30" t="s">
        <v>20</v>
      </c>
      <c r="B11" s="30" t="s">
        <v>11</v>
      </c>
      <c r="C11" s="31" t="s">
        <v>76</v>
      </c>
      <c r="D11" s="32" t="s">
        <v>75</v>
      </c>
      <c r="E11" s="31" t="s">
        <v>77</v>
      </c>
      <c r="F11" s="32" t="s">
        <v>78</v>
      </c>
      <c r="G11" s="32" t="s">
        <v>79</v>
      </c>
      <c r="H11" s="32" t="s">
        <v>80</v>
      </c>
      <c r="I11" s="32" t="s">
        <v>81</v>
      </c>
      <c r="J11" s="32" t="s">
        <v>19</v>
      </c>
    </row>
    <row r="12" spans="1:10" ht="14.25" customHeight="1" x14ac:dyDescent="0.2">
      <c r="A12" s="19">
        <v>1990</v>
      </c>
      <c r="B12" s="19" t="s">
        <v>36</v>
      </c>
      <c r="C12" s="34">
        <v>44.6</v>
      </c>
      <c r="D12" s="37">
        <v>0.64700000000000002</v>
      </c>
      <c r="E12" s="38"/>
      <c r="F12" s="37"/>
      <c r="G12" s="37"/>
      <c r="H12" s="24">
        <v>0.48899999999999999</v>
      </c>
      <c r="I12" s="24">
        <v>0.55200000000000005</v>
      </c>
      <c r="J12" s="20"/>
    </row>
    <row r="13" spans="1:10" ht="14.25" customHeight="1" x14ac:dyDescent="0.2">
      <c r="A13" s="19">
        <v>1990</v>
      </c>
      <c r="B13" s="19" t="s">
        <v>70</v>
      </c>
      <c r="C13" s="34">
        <v>42.72</v>
      </c>
      <c r="D13" s="37">
        <v>0.62</v>
      </c>
      <c r="E13" s="38"/>
      <c r="F13" s="37"/>
      <c r="G13" s="37"/>
      <c r="H13" s="24">
        <v>0.51500000000000001</v>
      </c>
      <c r="I13" s="24">
        <v>0.56200000000000006</v>
      </c>
      <c r="J13" s="20"/>
    </row>
    <row r="14" spans="1:10" ht="14.25" customHeight="1" x14ac:dyDescent="0.2">
      <c r="A14" s="19">
        <v>1990</v>
      </c>
      <c r="B14" s="19" t="s">
        <v>71</v>
      </c>
      <c r="C14" s="34">
        <v>43.55</v>
      </c>
      <c r="D14" s="37">
        <v>0.63200000000000001</v>
      </c>
      <c r="E14" s="38"/>
      <c r="F14" s="37"/>
      <c r="G14" s="37"/>
      <c r="H14" s="24">
        <v>0.55200000000000005</v>
      </c>
      <c r="I14" s="24">
        <v>0.58099999999999996</v>
      </c>
      <c r="J14" s="20"/>
    </row>
    <row r="15" spans="1:10" ht="14.25" customHeight="1" x14ac:dyDescent="0.2">
      <c r="A15" s="19">
        <v>1990</v>
      </c>
      <c r="B15" s="19" t="s">
        <v>35</v>
      </c>
      <c r="C15" s="34">
        <v>44.21</v>
      </c>
      <c r="D15" s="37">
        <v>0.64200000000000002</v>
      </c>
      <c r="E15" s="38"/>
      <c r="F15" s="37"/>
      <c r="G15" s="37"/>
      <c r="H15" s="24">
        <v>0.51400000000000001</v>
      </c>
      <c r="I15" s="24">
        <v>0.56599999999999995</v>
      </c>
      <c r="J15" s="20"/>
    </row>
    <row r="16" spans="1:10" ht="14.25" customHeight="1" x14ac:dyDescent="0.2">
      <c r="A16" s="19">
        <v>1991</v>
      </c>
      <c r="B16" s="19" t="s">
        <v>36</v>
      </c>
      <c r="C16" s="34">
        <v>42.18</v>
      </c>
      <c r="D16" s="37">
        <v>0.60699999999999998</v>
      </c>
      <c r="E16" s="38"/>
      <c r="F16" s="37"/>
      <c r="G16" s="37"/>
      <c r="H16" s="24">
        <v>0.52500000000000002</v>
      </c>
      <c r="I16" s="24">
        <v>0.57199999999999995</v>
      </c>
      <c r="J16" s="20"/>
    </row>
    <row r="17" spans="1:10" ht="14.25" customHeight="1" x14ac:dyDescent="0.2">
      <c r="A17" s="19">
        <v>1991</v>
      </c>
      <c r="B17" s="19" t="s">
        <v>70</v>
      </c>
      <c r="C17" s="34">
        <v>43.12</v>
      </c>
      <c r="D17" s="37">
        <v>0.621</v>
      </c>
      <c r="E17" s="38"/>
      <c r="F17" s="37"/>
      <c r="G17" s="37"/>
      <c r="H17" s="24">
        <v>0.55500000000000005</v>
      </c>
      <c r="I17" s="24">
        <v>0.60199999999999998</v>
      </c>
      <c r="J17" s="20"/>
    </row>
    <row r="18" spans="1:10" ht="14.25" customHeight="1" x14ac:dyDescent="0.2">
      <c r="A18" s="19">
        <v>1991</v>
      </c>
      <c r="B18" s="19" t="s">
        <v>71</v>
      </c>
      <c r="C18" s="34">
        <v>44.45</v>
      </c>
      <c r="D18" s="37">
        <v>0.64</v>
      </c>
      <c r="E18" s="38"/>
      <c r="F18" s="37"/>
      <c r="G18" s="37"/>
      <c r="H18" s="24">
        <v>0.59099999999999997</v>
      </c>
      <c r="I18" s="24">
        <v>0.63400000000000001</v>
      </c>
      <c r="J18" s="20"/>
    </row>
    <row r="19" spans="1:10" ht="14.25" customHeight="1" x14ac:dyDescent="0.2">
      <c r="A19" s="19">
        <v>1991</v>
      </c>
      <c r="B19" s="19" t="s">
        <v>35</v>
      </c>
      <c r="C19" s="34">
        <v>44.28</v>
      </c>
      <c r="D19" s="37">
        <v>0.63800000000000001</v>
      </c>
      <c r="E19" s="38"/>
      <c r="F19" s="37"/>
      <c r="G19" s="37"/>
      <c r="H19" s="24">
        <v>0.59599999999999997</v>
      </c>
      <c r="I19" s="24">
        <v>0.64</v>
      </c>
      <c r="J19" s="20"/>
    </row>
    <row r="20" spans="1:10" ht="14.25" customHeight="1" x14ac:dyDescent="0.2">
      <c r="A20" s="19">
        <v>1992</v>
      </c>
      <c r="B20" s="19" t="s">
        <v>36</v>
      </c>
      <c r="C20" s="34">
        <v>44.28</v>
      </c>
      <c r="D20" s="37">
        <v>0.63800000000000001</v>
      </c>
      <c r="E20" s="38"/>
      <c r="F20" s="37"/>
      <c r="G20" s="37"/>
      <c r="H20" s="24">
        <v>0.57799999999999996</v>
      </c>
      <c r="I20" s="24">
        <v>0.62</v>
      </c>
      <c r="J20" s="20"/>
    </row>
    <row r="21" spans="1:10" ht="14.25" customHeight="1" x14ac:dyDescent="0.2">
      <c r="A21" s="19">
        <v>1992</v>
      </c>
      <c r="B21" s="19" t="s">
        <v>70</v>
      </c>
      <c r="C21" s="34">
        <v>45.14</v>
      </c>
      <c r="D21" s="37">
        <v>0.65</v>
      </c>
      <c r="E21" s="38"/>
      <c r="F21" s="37"/>
      <c r="G21" s="37"/>
      <c r="H21" s="24">
        <v>0.54500000000000004</v>
      </c>
      <c r="I21" s="24">
        <v>0.6</v>
      </c>
      <c r="J21" s="20"/>
    </row>
    <row r="22" spans="1:10" ht="14.25" customHeight="1" x14ac:dyDescent="0.2">
      <c r="A22" s="19">
        <v>1992</v>
      </c>
      <c r="B22" s="19" t="s">
        <v>71</v>
      </c>
      <c r="C22" s="34">
        <v>46.32</v>
      </c>
      <c r="D22" s="37">
        <v>0.66700000000000004</v>
      </c>
      <c r="E22" s="38"/>
      <c r="F22" s="37"/>
      <c r="G22" s="37"/>
      <c r="H22" s="24">
        <v>0.53600000000000003</v>
      </c>
      <c r="I22" s="24">
        <v>0.58899999999999997</v>
      </c>
      <c r="J22" s="20"/>
    </row>
    <row r="23" spans="1:10" ht="14.25" customHeight="1" x14ac:dyDescent="0.2">
      <c r="A23" s="19">
        <v>1992</v>
      </c>
      <c r="B23" s="19" t="s">
        <v>35</v>
      </c>
      <c r="C23" s="34">
        <v>46.05</v>
      </c>
      <c r="D23" s="37">
        <v>0.66300000000000003</v>
      </c>
      <c r="E23" s="38"/>
      <c r="F23" s="37"/>
      <c r="G23" s="37"/>
      <c r="H23" s="24">
        <v>0.52700000000000002</v>
      </c>
      <c r="I23" s="24">
        <v>0.56899999999999995</v>
      </c>
      <c r="J23" s="20"/>
    </row>
    <row r="24" spans="1:10" ht="14.25" customHeight="1" x14ac:dyDescent="0.2">
      <c r="A24" s="19">
        <v>1993</v>
      </c>
      <c r="B24" s="19" t="s">
        <v>36</v>
      </c>
      <c r="C24" s="34">
        <v>45.97</v>
      </c>
      <c r="D24" s="37">
        <v>0.66200000000000003</v>
      </c>
      <c r="E24" s="38">
        <v>62.33</v>
      </c>
      <c r="F24" s="37">
        <v>0.51900000000000002</v>
      </c>
      <c r="G24" s="37">
        <v>0.76400000000000001</v>
      </c>
      <c r="H24" s="24">
        <v>0.51700000000000002</v>
      </c>
      <c r="I24" s="24">
        <v>0.55700000000000005</v>
      </c>
      <c r="J24" s="34">
        <f t="shared" ref="J24:J55" si="0">G24/D24-1</f>
        <v>0.15407854984894254</v>
      </c>
    </row>
    <row r="25" spans="1:10" ht="14.25" customHeight="1" x14ac:dyDescent="0.2">
      <c r="A25" s="19">
        <v>1993</v>
      </c>
      <c r="B25" s="19" t="s">
        <v>70</v>
      </c>
      <c r="C25" s="34">
        <v>40.94</v>
      </c>
      <c r="D25" s="37">
        <v>0.58899999999999997</v>
      </c>
      <c r="E25" s="38">
        <v>57.15</v>
      </c>
      <c r="F25" s="37">
        <v>0.47599999999999998</v>
      </c>
      <c r="G25" s="37">
        <v>0.63200000000000001</v>
      </c>
      <c r="H25" s="24">
        <v>0.54400000000000004</v>
      </c>
      <c r="I25" s="24">
        <v>0.57699999999999996</v>
      </c>
      <c r="J25" s="34">
        <f t="shared" si="0"/>
        <v>7.3005093378607944E-2</v>
      </c>
    </row>
    <row r="26" spans="1:10" ht="14.25" customHeight="1" x14ac:dyDescent="0.2">
      <c r="A26" s="19">
        <v>1993</v>
      </c>
      <c r="B26" s="19" t="s">
        <v>71</v>
      </c>
      <c r="C26" s="34">
        <v>40.46</v>
      </c>
      <c r="D26" s="37">
        <v>0.58299999999999996</v>
      </c>
      <c r="E26" s="38">
        <v>52.9</v>
      </c>
      <c r="F26" s="37">
        <v>0.441</v>
      </c>
      <c r="G26" s="37">
        <v>0.63100000000000001</v>
      </c>
      <c r="H26" s="24">
        <v>0.55400000000000005</v>
      </c>
      <c r="I26" s="24">
        <v>0.58499999999999996</v>
      </c>
      <c r="J26" s="34">
        <f t="shared" si="0"/>
        <v>8.23327615780447E-2</v>
      </c>
    </row>
    <row r="27" spans="1:10" ht="14.25" customHeight="1" x14ac:dyDescent="0.2">
      <c r="A27" s="19">
        <v>1993</v>
      </c>
      <c r="B27" s="19" t="s">
        <v>35</v>
      </c>
      <c r="C27" s="34">
        <v>39.53</v>
      </c>
      <c r="D27" s="37">
        <v>0.56899999999999995</v>
      </c>
      <c r="E27" s="38">
        <v>52.08</v>
      </c>
      <c r="F27" s="37">
        <v>0.434</v>
      </c>
      <c r="G27" s="37">
        <v>0.70699999999999996</v>
      </c>
      <c r="H27" s="24">
        <v>0.50600000000000001</v>
      </c>
      <c r="I27" s="24">
        <v>0.53200000000000003</v>
      </c>
      <c r="J27" s="34">
        <f t="shared" si="0"/>
        <v>0.24253075571177507</v>
      </c>
    </row>
    <row r="28" spans="1:10" ht="14.25" customHeight="1" x14ac:dyDescent="0.2">
      <c r="A28" s="19">
        <v>1994</v>
      </c>
      <c r="B28" s="19" t="s">
        <v>36</v>
      </c>
      <c r="C28" s="34">
        <v>33.979999999999997</v>
      </c>
      <c r="D28" s="37">
        <v>0.49299999999999999</v>
      </c>
      <c r="E28" s="38">
        <v>62.62</v>
      </c>
      <c r="F28" s="37">
        <v>0.52200000000000002</v>
      </c>
      <c r="G28" s="37">
        <v>0.67900000000000005</v>
      </c>
      <c r="H28" s="24">
        <v>0.55000000000000004</v>
      </c>
      <c r="I28" s="24">
        <v>0.57699999999999996</v>
      </c>
      <c r="J28" s="34">
        <f t="shared" si="0"/>
        <v>0.37728194726166331</v>
      </c>
    </row>
    <row r="29" spans="1:10" ht="14.25" customHeight="1" x14ac:dyDescent="0.2">
      <c r="A29" s="19">
        <v>1994</v>
      </c>
      <c r="B29" s="19" t="s">
        <v>70</v>
      </c>
      <c r="C29" s="34">
        <v>38.92</v>
      </c>
      <c r="D29" s="37">
        <v>0.56499999999999995</v>
      </c>
      <c r="E29" s="38">
        <v>66.13</v>
      </c>
      <c r="F29" s="37">
        <v>0.55100000000000005</v>
      </c>
      <c r="G29" s="37">
        <v>0.64200000000000002</v>
      </c>
      <c r="H29" s="24">
        <v>0.58499999999999996</v>
      </c>
      <c r="I29" s="24">
        <v>0.61099999999999999</v>
      </c>
      <c r="J29" s="34">
        <f t="shared" si="0"/>
        <v>0.13628318584070809</v>
      </c>
    </row>
    <row r="30" spans="1:10" ht="14.25" customHeight="1" x14ac:dyDescent="0.2">
      <c r="A30" s="19">
        <v>1994</v>
      </c>
      <c r="B30" s="19" t="s">
        <v>71</v>
      </c>
      <c r="C30" s="34">
        <v>38.1</v>
      </c>
      <c r="D30" s="37">
        <v>0.55300000000000005</v>
      </c>
      <c r="E30" s="38">
        <v>72.16</v>
      </c>
      <c r="F30" s="37">
        <v>0.60099999999999998</v>
      </c>
      <c r="G30" s="37">
        <v>0.67800000000000005</v>
      </c>
      <c r="H30" s="24">
        <v>0.52400000000000002</v>
      </c>
      <c r="I30" s="24">
        <v>0.54400000000000004</v>
      </c>
      <c r="J30" s="34">
        <f t="shared" si="0"/>
        <v>0.22603978300180838</v>
      </c>
    </row>
    <row r="31" spans="1:10" ht="14.25" customHeight="1" x14ac:dyDescent="0.2">
      <c r="A31" s="19">
        <v>1994</v>
      </c>
      <c r="B31" s="19" t="s">
        <v>35</v>
      </c>
      <c r="C31" s="34">
        <v>34.29</v>
      </c>
      <c r="D31" s="37">
        <v>0.498</v>
      </c>
      <c r="E31" s="38">
        <v>71.34</v>
      </c>
      <c r="F31" s="37">
        <v>0.59399999999999997</v>
      </c>
      <c r="G31" s="37">
        <v>0.66600000000000004</v>
      </c>
      <c r="H31" s="24">
        <v>0.58799999999999997</v>
      </c>
      <c r="I31" s="24">
        <v>0.61</v>
      </c>
      <c r="J31" s="34">
        <f t="shared" si="0"/>
        <v>0.33734939759036142</v>
      </c>
    </row>
    <row r="32" spans="1:10" ht="14.25" customHeight="1" x14ac:dyDescent="0.2">
      <c r="A32" s="19">
        <v>1995</v>
      </c>
      <c r="B32" s="19" t="s">
        <v>36</v>
      </c>
      <c r="C32" s="34">
        <v>32.94</v>
      </c>
      <c r="D32" s="37">
        <v>0.46700000000000003</v>
      </c>
      <c r="E32" s="38">
        <v>86.7</v>
      </c>
      <c r="F32" s="37">
        <v>0.72199999999999998</v>
      </c>
      <c r="G32" s="37">
        <v>0.67</v>
      </c>
      <c r="H32" s="24">
        <v>0.53300000000000003</v>
      </c>
      <c r="I32" s="24">
        <v>0.55400000000000005</v>
      </c>
      <c r="J32" s="34">
        <f t="shared" si="0"/>
        <v>0.43468950749464663</v>
      </c>
    </row>
    <row r="33" spans="1:10" ht="14.25" customHeight="1" x14ac:dyDescent="0.2">
      <c r="A33" s="19">
        <v>1995</v>
      </c>
      <c r="B33" s="19" t="s">
        <v>70</v>
      </c>
      <c r="C33" s="34">
        <v>37.119999999999997</v>
      </c>
      <c r="D33" s="37">
        <v>0.52600000000000002</v>
      </c>
      <c r="E33" s="38">
        <v>79.89</v>
      </c>
      <c r="F33" s="37">
        <v>0.66600000000000004</v>
      </c>
      <c r="G33" s="37">
        <v>0.66500000000000004</v>
      </c>
      <c r="H33" s="24">
        <v>0.57699999999999996</v>
      </c>
      <c r="I33" s="24">
        <v>0.60299999999999998</v>
      </c>
      <c r="J33" s="34">
        <f t="shared" si="0"/>
        <v>0.26425855513307983</v>
      </c>
    </row>
    <row r="34" spans="1:10" ht="14.25" customHeight="1" x14ac:dyDescent="0.2">
      <c r="A34" s="19">
        <v>1995</v>
      </c>
      <c r="B34" s="19" t="s">
        <v>71</v>
      </c>
      <c r="C34" s="34">
        <v>35.409999999999997</v>
      </c>
      <c r="D34" s="37">
        <v>0.502</v>
      </c>
      <c r="E34" s="38">
        <v>77.75</v>
      </c>
      <c r="F34" s="37">
        <v>0.64800000000000002</v>
      </c>
      <c r="G34" s="37">
        <v>0.60599999999999998</v>
      </c>
      <c r="H34" s="24">
        <v>0.59</v>
      </c>
      <c r="I34" s="24">
        <v>0.61799999999999999</v>
      </c>
      <c r="J34" s="34">
        <f t="shared" si="0"/>
        <v>0.20717131474103589</v>
      </c>
    </row>
    <row r="35" spans="1:10" ht="14.25" customHeight="1" x14ac:dyDescent="0.2">
      <c r="A35" s="19">
        <v>1995</v>
      </c>
      <c r="B35" s="19" t="s">
        <v>35</v>
      </c>
      <c r="C35" s="34">
        <v>35.14</v>
      </c>
      <c r="D35" s="37">
        <v>0.498</v>
      </c>
      <c r="E35" s="38">
        <v>77.45</v>
      </c>
      <c r="F35" s="37">
        <v>0.64500000000000002</v>
      </c>
      <c r="G35" s="37">
        <v>0.63600000000000001</v>
      </c>
      <c r="H35" s="24">
        <v>0.57099999999999995</v>
      </c>
      <c r="I35" s="24">
        <v>0.59299999999999997</v>
      </c>
      <c r="J35" s="34">
        <f t="shared" si="0"/>
        <v>0.27710843373493987</v>
      </c>
    </row>
    <row r="36" spans="1:10" ht="14.25" customHeight="1" x14ac:dyDescent="0.2">
      <c r="A36" s="19">
        <v>1996</v>
      </c>
      <c r="B36" s="19" t="s">
        <v>36</v>
      </c>
      <c r="C36" s="34">
        <v>35.450000000000003</v>
      </c>
      <c r="D36" s="37">
        <v>0.502</v>
      </c>
      <c r="E36" s="38">
        <v>85.12</v>
      </c>
      <c r="F36" s="37">
        <v>0.70899999999999996</v>
      </c>
      <c r="G36" s="37">
        <v>0.68600000000000005</v>
      </c>
      <c r="H36" s="24">
        <v>0.55900000000000005</v>
      </c>
      <c r="I36" s="24">
        <v>0.58199999999999996</v>
      </c>
      <c r="J36" s="34">
        <f t="shared" si="0"/>
        <v>0.36653386454183279</v>
      </c>
    </row>
    <row r="37" spans="1:10" ht="14.25" customHeight="1" x14ac:dyDescent="0.2">
      <c r="A37" s="19">
        <v>1996</v>
      </c>
      <c r="B37" s="19" t="s">
        <v>70</v>
      </c>
      <c r="C37" s="34">
        <v>36.020000000000003</v>
      </c>
      <c r="D37" s="37">
        <v>0.51</v>
      </c>
      <c r="E37" s="38">
        <v>79.69</v>
      </c>
      <c r="F37" s="37">
        <v>0.66400000000000003</v>
      </c>
      <c r="G37" s="37">
        <v>0.57799999999999996</v>
      </c>
      <c r="H37" s="24">
        <v>0.54800000000000004</v>
      </c>
      <c r="I37" s="24">
        <v>0.56699999999999995</v>
      </c>
      <c r="J37" s="34">
        <f t="shared" si="0"/>
        <v>0.1333333333333333</v>
      </c>
    </row>
    <row r="38" spans="1:10" ht="14.25" customHeight="1" x14ac:dyDescent="0.2">
      <c r="A38" s="19">
        <v>1996</v>
      </c>
      <c r="B38" s="19" t="s">
        <v>71</v>
      </c>
      <c r="C38" s="34">
        <v>35.25</v>
      </c>
      <c r="D38" s="37">
        <v>0.5</v>
      </c>
      <c r="E38" s="38">
        <v>80.05</v>
      </c>
      <c r="F38" s="37">
        <v>0.66700000000000004</v>
      </c>
      <c r="G38" s="37">
        <v>0.56799999999999995</v>
      </c>
      <c r="H38" s="24">
        <v>0.57299999999999995</v>
      </c>
      <c r="I38" s="24">
        <v>0.59099999999999997</v>
      </c>
      <c r="J38" s="34">
        <f t="shared" si="0"/>
        <v>0.1359999999999999</v>
      </c>
    </row>
    <row r="39" spans="1:10" ht="14.25" customHeight="1" x14ac:dyDescent="0.2">
      <c r="A39" s="19">
        <v>1996</v>
      </c>
      <c r="B39" s="19" t="s">
        <v>35</v>
      </c>
      <c r="C39" s="34">
        <v>34.409999999999997</v>
      </c>
      <c r="D39" s="37">
        <v>0.48799999999999999</v>
      </c>
      <c r="E39" s="38">
        <v>88.98</v>
      </c>
      <c r="F39" s="37">
        <v>0.74099999999999999</v>
      </c>
      <c r="G39" s="37">
        <v>0.66500000000000004</v>
      </c>
      <c r="H39" s="24">
        <v>0.59699999999999998</v>
      </c>
      <c r="I39" s="24">
        <v>0.62</v>
      </c>
      <c r="J39" s="34">
        <f t="shared" si="0"/>
        <v>0.36270491803278704</v>
      </c>
    </row>
    <row r="40" spans="1:10" ht="14.25" customHeight="1" x14ac:dyDescent="0.2">
      <c r="A40" s="19">
        <v>1997</v>
      </c>
      <c r="B40" s="19" t="s">
        <v>36</v>
      </c>
      <c r="C40" s="34">
        <v>33.479999999999997</v>
      </c>
      <c r="D40" s="37">
        <v>0.47099999999999997</v>
      </c>
      <c r="E40" s="38">
        <v>90.86</v>
      </c>
      <c r="F40" s="37">
        <v>0.755</v>
      </c>
      <c r="G40" s="37">
        <v>0.70699999999999996</v>
      </c>
      <c r="H40" s="24">
        <v>0.59299999999999997</v>
      </c>
      <c r="I40" s="24">
        <v>0.61799999999999999</v>
      </c>
      <c r="J40" s="34">
        <f t="shared" si="0"/>
        <v>0.5010615711252655</v>
      </c>
    </row>
    <row r="41" spans="1:10" ht="14.25" customHeight="1" x14ac:dyDescent="0.2">
      <c r="A41" s="19">
        <v>1997</v>
      </c>
      <c r="B41" s="19" t="s">
        <v>70</v>
      </c>
      <c r="C41" s="34">
        <v>33.200000000000003</v>
      </c>
      <c r="D41" s="37">
        <v>0.46700000000000003</v>
      </c>
      <c r="E41" s="38">
        <v>79.989999999999995</v>
      </c>
      <c r="F41" s="37">
        <v>0.66500000000000004</v>
      </c>
      <c r="G41" s="37">
        <v>0.61</v>
      </c>
      <c r="H41" s="24">
        <v>0.54</v>
      </c>
      <c r="I41" s="24">
        <v>0.55400000000000005</v>
      </c>
      <c r="J41" s="34">
        <f t="shared" si="0"/>
        <v>0.30620985010706625</v>
      </c>
    </row>
    <row r="42" spans="1:10" ht="14.25" customHeight="1" x14ac:dyDescent="0.2">
      <c r="A42" s="19">
        <v>1997</v>
      </c>
      <c r="B42" s="19" t="s">
        <v>71</v>
      </c>
      <c r="C42" s="34">
        <v>34.619999999999997</v>
      </c>
      <c r="D42" s="37">
        <v>0.48699999999999999</v>
      </c>
      <c r="E42" s="38">
        <v>94.2</v>
      </c>
      <c r="F42" s="37">
        <v>0.78300000000000003</v>
      </c>
      <c r="G42" s="37">
        <v>0.56399999999999995</v>
      </c>
      <c r="H42" s="24">
        <v>0.54700000000000004</v>
      </c>
      <c r="I42" s="24">
        <v>0.56000000000000005</v>
      </c>
      <c r="J42" s="34">
        <f t="shared" si="0"/>
        <v>0.1581108829568787</v>
      </c>
    </row>
    <row r="43" spans="1:10" ht="14.25" customHeight="1" x14ac:dyDescent="0.2">
      <c r="A43" s="19">
        <v>1997</v>
      </c>
      <c r="B43" s="19" t="s">
        <v>35</v>
      </c>
      <c r="C43" s="34">
        <v>33.799999999999997</v>
      </c>
      <c r="D43" s="37">
        <v>0.47499999999999998</v>
      </c>
      <c r="E43" s="38">
        <v>93.82</v>
      </c>
      <c r="F43" s="37">
        <v>0.78</v>
      </c>
      <c r="G43" s="37">
        <v>0.70499999999999996</v>
      </c>
      <c r="H43" s="24">
        <v>0.6</v>
      </c>
      <c r="I43" s="24">
        <v>0.61399999999999999</v>
      </c>
      <c r="J43" s="34">
        <f t="shared" si="0"/>
        <v>0.48421052631578942</v>
      </c>
    </row>
    <row r="44" spans="1:10" ht="14.25" customHeight="1" x14ac:dyDescent="0.2">
      <c r="A44" s="19">
        <v>1998</v>
      </c>
      <c r="B44" s="19" t="s">
        <v>36</v>
      </c>
      <c r="C44" s="34">
        <v>32.92</v>
      </c>
      <c r="D44" s="37">
        <v>0.45900000000000002</v>
      </c>
      <c r="E44" s="38">
        <v>78.98</v>
      </c>
      <c r="F44" s="37">
        <v>0.65800000000000003</v>
      </c>
      <c r="G44" s="37">
        <v>0.69599999999999995</v>
      </c>
      <c r="H44" s="24">
        <v>0.58899999999999997</v>
      </c>
      <c r="I44" s="24">
        <v>0.60599999999999998</v>
      </c>
      <c r="J44" s="34">
        <f t="shared" si="0"/>
        <v>0.51633986928104569</v>
      </c>
    </row>
    <row r="45" spans="1:10" ht="14.25" customHeight="1" x14ac:dyDescent="0.2">
      <c r="A45" s="19">
        <v>1998</v>
      </c>
      <c r="B45" s="19" t="s">
        <v>70</v>
      </c>
      <c r="C45" s="34">
        <v>29.98</v>
      </c>
      <c r="D45" s="37">
        <v>0.41799999999999998</v>
      </c>
      <c r="E45" s="38">
        <v>68.95</v>
      </c>
      <c r="F45" s="37">
        <v>0.57499999999999996</v>
      </c>
      <c r="G45" s="37">
        <v>0.627</v>
      </c>
      <c r="H45" s="24">
        <v>0.56000000000000005</v>
      </c>
      <c r="I45" s="24">
        <v>0.56000000000000005</v>
      </c>
      <c r="J45" s="34">
        <f t="shared" si="0"/>
        <v>0.5</v>
      </c>
    </row>
    <row r="46" spans="1:10" ht="14.25" customHeight="1" x14ac:dyDescent="0.2">
      <c r="A46" s="19">
        <v>1998</v>
      </c>
      <c r="B46" s="19" t="s">
        <v>71</v>
      </c>
      <c r="C46" s="34">
        <v>28.09</v>
      </c>
      <c r="D46" s="37">
        <v>0.39200000000000002</v>
      </c>
      <c r="E46" s="38">
        <v>68.53</v>
      </c>
      <c r="F46" s="37">
        <v>0.57099999999999995</v>
      </c>
      <c r="G46" s="37">
        <v>0.60199999999999998</v>
      </c>
      <c r="H46" s="24">
        <v>0.51100000000000001</v>
      </c>
      <c r="I46" s="24">
        <v>0.51100000000000001</v>
      </c>
      <c r="J46" s="34">
        <f t="shared" si="0"/>
        <v>0.53571428571428559</v>
      </c>
    </row>
    <row r="47" spans="1:10" ht="14.25" customHeight="1" x14ac:dyDescent="0.2">
      <c r="A47" s="19">
        <v>1998</v>
      </c>
      <c r="B47" s="19" t="s">
        <v>35</v>
      </c>
      <c r="C47" s="34">
        <v>29.24</v>
      </c>
      <c r="D47" s="37">
        <v>0.40799999999999997</v>
      </c>
      <c r="E47" s="38">
        <v>70.31</v>
      </c>
      <c r="F47" s="37">
        <v>0.58599999999999997</v>
      </c>
      <c r="G47" s="37">
        <v>0.67500000000000004</v>
      </c>
      <c r="H47" s="24">
        <v>0.55900000000000005</v>
      </c>
      <c r="I47" s="24">
        <v>0.55900000000000005</v>
      </c>
      <c r="J47" s="34">
        <f t="shared" si="0"/>
        <v>0.65441176470588247</v>
      </c>
    </row>
    <row r="48" spans="1:10" ht="14.25" customHeight="1" x14ac:dyDescent="0.2">
      <c r="A48" s="19">
        <v>1999</v>
      </c>
      <c r="B48" s="19" t="s">
        <v>36</v>
      </c>
      <c r="C48" s="34">
        <v>28.58</v>
      </c>
      <c r="D48" s="37">
        <v>0.39700000000000002</v>
      </c>
      <c r="E48" s="38">
        <v>73.97</v>
      </c>
      <c r="F48" s="37">
        <v>0.61599999999999999</v>
      </c>
      <c r="G48" s="37">
        <v>0.65900000000000003</v>
      </c>
      <c r="H48" s="24">
        <v>0.52300000000000002</v>
      </c>
      <c r="I48" s="24">
        <v>0.52300000000000002</v>
      </c>
      <c r="J48" s="34">
        <f t="shared" si="0"/>
        <v>0.65994962216624686</v>
      </c>
    </row>
    <row r="49" spans="1:10" ht="14.25" customHeight="1" x14ac:dyDescent="0.2">
      <c r="A49" s="19">
        <v>1999</v>
      </c>
      <c r="B49" s="19" t="s">
        <v>70</v>
      </c>
      <c r="C49" s="34">
        <v>29.22</v>
      </c>
      <c r="D49" s="37">
        <v>0.40600000000000003</v>
      </c>
      <c r="E49" s="38">
        <v>81.37</v>
      </c>
      <c r="F49" s="37">
        <v>0.67800000000000005</v>
      </c>
      <c r="G49" s="37">
        <v>0.57499999999999996</v>
      </c>
      <c r="H49" s="24">
        <v>0.45</v>
      </c>
      <c r="I49" s="24">
        <v>0.45</v>
      </c>
      <c r="J49" s="34">
        <f t="shared" si="0"/>
        <v>0.41625615763546775</v>
      </c>
    </row>
    <row r="50" spans="1:10" ht="14.25" customHeight="1" x14ac:dyDescent="0.2">
      <c r="A50" s="19">
        <v>1999</v>
      </c>
      <c r="B50" s="19" t="s">
        <v>71</v>
      </c>
      <c r="C50" s="34">
        <v>29.42</v>
      </c>
      <c r="D50" s="37">
        <v>0.40899999999999997</v>
      </c>
      <c r="E50" s="38">
        <v>91.88</v>
      </c>
      <c r="F50" s="37">
        <v>0.76600000000000001</v>
      </c>
      <c r="G50" s="37">
        <v>0.56299999999999994</v>
      </c>
      <c r="H50" s="24">
        <v>0.42799999999999999</v>
      </c>
      <c r="I50" s="24">
        <v>0.42799999999999999</v>
      </c>
      <c r="J50" s="34">
        <f t="shared" si="0"/>
        <v>0.37652811735941305</v>
      </c>
    </row>
    <row r="51" spans="1:10" ht="14.25" customHeight="1" x14ac:dyDescent="0.2">
      <c r="A51" s="19">
        <v>1999</v>
      </c>
      <c r="B51" s="19" t="s">
        <v>35</v>
      </c>
      <c r="C51" s="34">
        <v>28.96</v>
      </c>
      <c r="D51" s="37">
        <v>0.40300000000000002</v>
      </c>
      <c r="E51" s="38">
        <v>95.57</v>
      </c>
      <c r="F51" s="37">
        <v>0.79600000000000004</v>
      </c>
      <c r="G51" s="37">
        <v>0.64200000000000002</v>
      </c>
      <c r="H51" s="24">
        <v>0.46100000000000002</v>
      </c>
      <c r="I51" s="24">
        <v>0.46100000000000002</v>
      </c>
      <c r="J51" s="34">
        <f t="shared" si="0"/>
        <v>0.59305210918114137</v>
      </c>
    </row>
    <row r="52" spans="1:10" ht="14.25" customHeight="1" x14ac:dyDescent="0.2">
      <c r="A52" s="19">
        <v>2000</v>
      </c>
      <c r="B52" s="19" t="s">
        <v>36</v>
      </c>
      <c r="C52" s="34">
        <v>29.71</v>
      </c>
      <c r="D52" s="37">
        <v>0.41099999999999998</v>
      </c>
      <c r="E52" s="38">
        <v>119.41</v>
      </c>
      <c r="F52" s="37">
        <v>0.997</v>
      </c>
      <c r="G52" s="37">
        <v>0.63100000000000001</v>
      </c>
      <c r="H52" s="25">
        <v>0.48199999999999998</v>
      </c>
      <c r="I52" s="25">
        <v>0.48199999999999998</v>
      </c>
      <c r="J52" s="34">
        <f t="shared" si="0"/>
        <v>0.53527980535279807</v>
      </c>
    </row>
    <row r="53" spans="1:10" ht="14.25" customHeight="1" x14ac:dyDescent="0.2">
      <c r="A53" s="19">
        <v>2000</v>
      </c>
      <c r="B53" s="19" t="s">
        <v>70</v>
      </c>
      <c r="C53" s="34">
        <v>28.87</v>
      </c>
      <c r="D53" s="37">
        <v>0.4</v>
      </c>
      <c r="E53" s="38">
        <v>113.15</v>
      </c>
      <c r="F53" s="37">
        <v>0.94499999999999995</v>
      </c>
      <c r="G53" s="37">
        <v>0.53500000000000003</v>
      </c>
      <c r="H53" s="25">
        <v>0.46100000000000002</v>
      </c>
      <c r="I53" s="25">
        <v>0.46100000000000002</v>
      </c>
      <c r="J53" s="34">
        <f t="shared" si="0"/>
        <v>0.33749999999999991</v>
      </c>
    </row>
    <row r="54" spans="1:10" ht="14.25" customHeight="1" x14ac:dyDescent="0.2">
      <c r="A54" s="19">
        <v>2000</v>
      </c>
      <c r="B54" s="19" t="s">
        <v>71</v>
      </c>
      <c r="C54" s="34">
        <v>29.25</v>
      </c>
      <c r="D54" s="37">
        <v>0.40500000000000003</v>
      </c>
      <c r="E54" s="38">
        <v>110.48</v>
      </c>
      <c r="F54" s="37">
        <v>0.92300000000000004</v>
      </c>
      <c r="G54" s="37">
        <v>0.53600000000000003</v>
      </c>
      <c r="H54" s="25">
        <v>0.46800000000000003</v>
      </c>
      <c r="I54" s="25">
        <v>0.46800000000000003</v>
      </c>
      <c r="J54" s="34">
        <f t="shared" si="0"/>
        <v>0.32345679012345685</v>
      </c>
    </row>
    <row r="55" spans="1:10" ht="14.25" customHeight="1" x14ac:dyDescent="0.2">
      <c r="A55" s="19">
        <v>2000</v>
      </c>
      <c r="B55" s="19" t="s">
        <v>35</v>
      </c>
      <c r="C55" s="34">
        <v>29.55</v>
      </c>
      <c r="D55" s="37">
        <v>0.40899999999999997</v>
      </c>
      <c r="E55" s="38">
        <v>141.58000000000001</v>
      </c>
      <c r="F55" s="37">
        <v>1.1819999999999999</v>
      </c>
      <c r="G55" s="37">
        <v>0.66200000000000003</v>
      </c>
      <c r="H55" s="25">
        <v>0.69799999999999995</v>
      </c>
      <c r="I55" s="25">
        <v>0.69799999999999995</v>
      </c>
      <c r="J55" s="34">
        <f t="shared" si="0"/>
        <v>0.61858190709046479</v>
      </c>
    </row>
    <row r="56" spans="1:10" ht="14.25" customHeight="1" x14ac:dyDescent="0.2">
      <c r="A56" s="19">
        <v>2001</v>
      </c>
      <c r="B56" s="19" t="s">
        <v>36</v>
      </c>
      <c r="C56" s="34">
        <v>31.05</v>
      </c>
      <c r="D56" s="37">
        <v>0.42799999999999999</v>
      </c>
      <c r="E56" s="38">
        <v>123.66</v>
      </c>
      <c r="F56" s="37">
        <v>1.0229999999999999</v>
      </c>
      <c r="G56" s="37">
        <v>0.65400000000000003</v>
      </c>
      <c r="H56" s="24">
        <v>0.71899999999999997</v>
      </c>
      <c r="I56" s="24">
        <v>0.71899999999999997</v>
      </c>
      <c r="J56" s="34">
        <f t="shared" ref="J56:J87" si="1">G56/D56-1</f>
        <v>0.52803738317757021</v>
      </c>
    </row>
    <row r="57" spans="1:10" ht="14.25" customHeight="1" x14ac:dyDescent="0.2">
      <c r="A57" s="19">
        <v>2001</v>
      </c>
      <c r="B57" s="19" t="s">
        <v>70</v>
      </c>
      <c r="C57" s="34">
        <v>31.51</v>
      </c>
      <c r="D57" s="37">
        <v>0.435</v>
      </c>
      <c r="E57" s="38">
        <v>116.09</v>
      </c>
      <c r="F57" s="37">
        <v>0.96099999999999997</v>
      </c>
      <c r="G57" s="37">
        <v>0.65600000000000003</v>
      </c>
      <c r="H57" s="24">
        <v>0.59799999999999998</v>
      </c>
      <c r="I57" s="24">
        <v>0.59799999999999998</v>
      </c>
      <c r="J57" s="34">
        <f t="shared" si="1"/>
        <v>0.50804597701149423</v>
      </c>
    </row>
    <row r="58" spans="1:10" ht="14.25" customHeight="1" x14ac:dyDescent="0.2">
      <c r="A58" s="19">
        <v>2001</v>
      </c>
      <c r="B58" s="19" t="s">
        <v>71</v>
      </c>
      <c r="C58" s="34">
        <v>33.6</v>
      </c>
      <c r="D58" s="37">
        <v>0.46300000000000002</v>
      </c>
      <c r="E58" s="38">
        <v>121.53</v>
      </c>
      <c r="F58" s="37">
        <v>1.006</v>
      </c>
      <c r="G58" s="37">
        <v>0.62</v>
      </c>
      <c r="H58" s="22">
        <v>0.55400000000000005</v>
      </c>
      <c r="I58" s="22">
        <v>0.55400000000000005</v>
      </c>
      <c r="J58" s="34">
        <f t="shared" si="1"/>
        <v>0.33909287257019427</v>
      </c>
    </row>
    <row r="59" spans="1:10" ht="14.25" customHeight="1" x14ac:dyDescent="0.2">
      <c r="A59" s="19">
        <v>2001</v>
      </c>
      <c r="B59" s="19" t="s">
        <v>35</v>
      </c>
      <c r="C59" s="34">
        <v>32.81</v>
      </c>
      <c r="D59" s="37">
        <v>0.45300000000000001</v>
      </c>
      <c r="E59" s="38">
        <v>108.77</v>
      </c>
      <c r="F59" s="37">
        <v>0.9</v>
      </c>
      <c r="G59" s="37">
        <v>0.72199999999999998</v>
      </c>
      <c r="H59" s="26">
        <v>0.67900000000000005</v>
      </c>
      <c r="I59" s="26">
        <v>0.67900000000000005</v>
      </c>
      <c r="J59" s="34">
        <f t="shared" si="1"/>
        <v>0.59381898454746129</v>
      </c>
    </row>
    <row r="60" spans="1:10" ht="14.25" customHeight="1" x14ac:dyDescent="0.2">
      <c r="A60" s="19">
        <v>2002</v>
      </c>
      <c r="B60" s="19" t="s">
        <v>36</v>
      </c>
      <c r="C60" s="34">
        <v>34</v>
      </c>
      <c r="D60" s="37">
        <v>0.46899999999999997</v>
      </c>
      <c r="E60" s="38">
        <v>121.17</v>
      </c>
      <c r="F60" s="37">
        <v>1.0049999999999999</v>
      </c>
      <c r="G60" s="37">
        <v>0.71499999999999997</v>
      </c>
      <c r="H60" s="26">
        <v>0.69699999999999995</v>
      </c>
      <c r="I60" s="26">
        <v>0.69699999999999995</v>
      </c>
      <c r="J60" s="34">
        <f t="shared" si="1"/>
        <v>0.52452025586353956</v>
      </c>
    </row>
    <row r="61" spans="1:10" ht="14.25" customHeight="1" x14ac:dyDescent="0.2">
      <c r="A61" s="19">
        <v>2002</v>
      </c>
      <c r="B61" s="19" t="s">
        <v>70</v>
      </c>
      <c r="C61" s="34">
        <v>29.9</v>
      </c>
      <c r="D61" s="37">
        <v>0.41199999999999998</v>
      </c>
      <c r="E61" s="38">
        <v>120</v>
      </c>
      <c r="F61" s="37">
        <v>0.995</v>
      </c>
      <c r="G61" s="37">
        <v>0.57099999999999995</v>
      </c>
      <c r="H61" s="25">
        <v>0.55100000000000005</v>
      </c>
      <c r="I61" s="25">
        <v>0.55100000000000005</v>
      </c>
      <c r="J61" s="34">
        <f t="shared" si="1"/>
        <v>0.38592233009708732</v>
      </c>
    </row>
    <row r="62" spans="1:10" ht="14.25" customHeight="1" x14ac:dyDescent="0.2">
      <c r="A62" s="19">
        <v>2002</v>
      </c>
      <c r="B62" s="19" t="s">
        <v>71</v>
      </c>
      <c r="C62" s="34">
        <v>26.91</v>
      </c>
      <c r="D62" s="37">
        <v>0.371</v>
      </c>
      <c r="E62" s="38">
        <v>137.01</v>
      </c>
      <c r="F62" s="37">
        <v>1.1359999999999999</v>
      </c>
      <c r="G62" s="37">
        <v>0.55100000000000005</v>
      </c>
      <c r="H62" s="25">
        <v>0.51600000000000001</v>
      </c>
      <c r="I62" s="25">
        <v>0.51600000000000001</v>
      </c>
      <c r="J62" s="34">
        <f t="shared" si="1"/>
        <v>0.48517520215633447</v>
      </c>
    </row>
    <row r="63" spans="1:10" ht="14.25" customHeight="1" x14ac:dyDescent="0.2">
      <c r="A63" s="19">
        <v>2002</v>
      </c>
      <c r="B63" s="19" t="s">
        <v>35</v>
      </c>
      <c r="C63" s="34">
        <v>28.59</v>
      </c>
      <c r="D63" s="37">
        <v>0.39400000000000002</v>
      </c>
      <c r="E63" s="38">
        <v>134.86000000000001</v>
      </c>
      <c r="F63" s="37">
        <v>1.119</v>
      </c>
      <c r="G63" s="37">
        <v>0.69</v>
      </c>
      <c r="H63" s="25">
        <v>0.61199999999999999</v>
      </c>
      <c r="I63" s="25">
        <v>0.61199999999999999</v>
      </c>
      <c r="J63" s="34">
        <f t="shared" si="1"/>
        <v>0.75126903553299473</v>
      </c>
    </row>
    <row r="64" spans="1:10" ht="14.25" customHeight="1" x14ac:dyDescent="0.2">
      <c r="A64" s="19">
        <v>2003</v>
      </c>
      <c r="B64" s="19" t="s">
        <v>36</v>
      </c>
      <c r="C64" s="34">
        <v>26.129000000000001</v>
      </c>
      <c r="D64" s="37">
        <v>0.36199999999999999</v>
      </c>
      <c r="E64" s="38">
        <v>165.73</v>
      </c>
      <c r="F64" s="37">
        <v>1.3680000000000001</v>
      </c>
      <c r="G64" s="37">
        <v>0.72</v>
      </c>
      <c r="H64" s="24">
        <v>0.626</v>
      </c>
      <c r="I64" s="24">
        <v>0.626</v>
      </c>
      <c r="J64" s="34">
        <f t="shared" si="1"/>
        <v>0.98895027624309395</v>
      </c>
    </row>
    <row r="65" spans="1:10" ht="14.25" customHeight="1" x14ac:dyDescent="0.2">
      <c r="A65" s="19">
        <v>2003</v>
      </c>
      <c r="B65" s="19" t="s">
        <v>70</v>
      </c>
      <c r="C65" s="34">
        <v>27.92</v>
      </c>
      <c r="D65" s="37">
        <v>0.38700000000000001</v>
      </c>
      <c r="E65" s="38">
        <v>149.4</v>
      </c>
      <c r="F65" s="37">
        <v>1.2330000000000001</v>
      </c>
      <c r="G65" s="37">
        <v>0.67400000000000004</v>
      </c>
      <c r="H65" s="24">
        <v>0.57499999999999996</v>
      </c>
      <c r="I65" s="24">
        <v>0.57499999999999996</v>
      </c>
      <c r="J65" s="34">
        <f t="shared" si="1"/>
        <v>0.74160206718346267</v>
      </c>
    </row>
    <row r="66" spans="1:10" ht="14.25" customHeight="1" x14ac:dyDescent="0.2">
      <c r="A66" s="19">
        <v>2003</v>
      </c>
      <c r="B66" s="19" t="s">
        <v>71</v>
      </c>
      <c r="C66" s="34">
        <v>28.26</v>
      </c>
      <c r="D66" s="37">
        <v>0.39100000000000001</v>
      </c>
      <c r="E66" s="38">
        <v>160.5</v>
      </c>
      <c r="F66" s="37">
        <v>1.325</v>
      </c>
      <c r="G66" s="37">
        <v>0.56599999999999995</v>
      </c>
      <c r="H66" s="22">
        <v>0.54</v>
      </c>
      <c r="I66" s="22">
        <v>0.54</v>
      </c>
      <c r="J66" s="34">
        <f t="shared" si="1"/>
        <v>0.44757033248081823</v>
      </c>
    </row>
    <row r="67" spans="1:10" ht="14.25" customHeight="1" x14ac:dyDescent="0.2">
      <c r="A67" s="19">
        <v>2003</v>
      </c>
      <c r="B67" s="19" t="s">
        <v>35</v>
      </c>
      <c r="C67" s="34">
        <v>30.36</v>
      </c>
      <c r="D67" s="37">
        <v>0.42</v>
      </c>
      <c r="E67" s="38">
        <v>156.85</v>
      </c>
      <c r="F67" s="37">
        <v>1.2949999999999999</v>
      </c>
      <c r="G67" s="37">
        <v>0.76600000000000001</v>
      </c>
      <c r="H67" s="26">
        <v>0.66</v>
      </c>
      <c r="I67" s="25">
        <v>0.66</v>
      </c>
      <c r="J67" s="34">
        <f t="shared" si="1"/>
        <v>0.82380952380952399</v>
      </c>
    </row>
    <row r="68" spans="1:10" ht="14.25" customHeight="1" x14ac:dyDescent="0.2">
      <c r="A68" s="19">
        <v>2004</v>
      </c>
      <c r="B68" s="19" t="s">
        <v>36</v>
      </c>
      <c r="C68" s="34">
        <v>29.03</v>
      </c>
      <c r="D68" s="37">
        <v>0.4</v>
      </c>
      <c r="E68" s="38">
        <v>134.57</v>
      </c>
      <c r="F68" s="37">
        <v>1.1140000000000001</v>
      </c>
      <c r="G68" s="37">
        <v>0.73599999999999999</v>
      </c>
      <c r="H68" s="26">
        <v>0.625</v>
      </c>
      <c r="I68" s="25">
        <v>0.625</v>
      </c>
      <c r="J68" s="34">
        <f t="shared" si="1"/>
        <v>0.83999999999999986</v>
      </c>
    </row>
    <row r="69" spans="1:10" ht="14.25" customHeight="1" x14ac:dyDescent="0.2">
      <c r="A69" s="19">
        <v>2004</v>
      </c>
      <c r="B69" s="19" t="s">
        <v>70</v>
      </c>
      <c r="C69" s="34">
        <v>33.35</v>
      </c>
      <c r="D69" s="37">
        <v>0.46</v>
      </c>
      <c r="E69" s="38">
        <v>150.18</v>
      </c>
      <c r="F69" s="37">
        <v>1.2430000000000001</v>
      </c>
      <c r="G69" s="37">
        <v>0.68300000000000005</v>
      </c>
      <c r="H69" s="27"/>
      <c r="I69" s="27"/>
      <c r="J69" s="34">
        <f t="shared" si="1"/>
        <v>0.48478260869565215</v>
      </c>
    </row>
    <row r="70" spans="1:10" ht="14.25" customHeight="1" x14ac:dyDescent="0.2">
      <c r="A70" s="19">
        <v>2004</v>
      </c>
      <c r="B70" s="19" t="s">
        <v>71</v>
      </c>
      <c r="C70" s="34">
        <v>34.398299999999999</v>
      </c>
      <c r="D70" s="37">
        <v>0.47399999999999998</v>
      </c>
      <c r="E70" s="38">
        <v>147.91</v>
      </c>
      <c r="F70" s="37">
        <v>1.224</v>
      </c>
      <c r="G70" s="37">
        <v>0.73399999999999999</v>
      </c>
      <c r="H70" s="27"/>
      <c r="I70" s="27"/>
      <c r="J70" s="34">
        <f t="shared" si="1"/>
        <v>0.54852320675105481</v>
      </c>
    </row>
    <row r="71" spans="1:10" ht="14.25" customHeight="1" x14ac:dyDescent="0.2">
      <c r="A71" s="19">
        <v>2004</v>
      </c>
      <c r="B71" s="19" t="s">
        <v>35</v>
      </c>
      <c r="C71" s="34">
        <v>34.01</v>
      </c>
      <c r="D71" s="37">
        <v>0.46899999999999997</v>
      </c>
      <c r="E71" s="38">
        <v>153.44999999999999</v>
      </c>
      <c r="F71" s="37">
        <v>1.27</v>
      </c>
      <c r="G71" s="37">
        <v>0.88</v>
      </c>
      <c r="H71" s="27"/>
      <c r="I71" s="27"/>
      <c r="J71" s="34">
        <f t="shared" si="1"/>
        <v>0.87633262260127953</v>
      </c>
    </row>
    <row r="72" spans="1:10" ht="14.25" customHeight="1" x14ac:dyDescent="0.2">
      <c r="A72" s="19">
        <v>2005</v>
      </c>
      <c r="B72" s="19" t="s">
        <v>36</v>
      </c>
      <c r="C72" s="34">
        <v>36.42</v>
      </c>
      <c r="D72" s="37">
        <v>0.502</v>
      </c>
      <c r="E72" s="38">
        <v>187.87</v>
      </c>
      <c r="F72" s="37">
        <v>1.5549999999999999</v>
      </c>
      <c r="G72" s="37">
        <v>0.96499999999999997</v>
      </c>
      <c r="H72" s="27"/>
      <c r="I72" s="27"/>
      <c r="J72" s="34">
        <f t="shared" si="1"/>
        <v>0.9223107569721114</v>
      </c>
    </row>
    <row r="73" spans="1:10" ht="14.25" customHeight="1" x14ac:dyDescent="0.2">
      <c r="A73" s="19">
        <v>2005</v>
      </c>
      <c r="B73" s="19" t="s">
        <v>70</v>
      </c>
      <c r="C73" s="34">
        <v>37.15</v>
      </c>
      <c r="D73" s="37">
        <v>0.51200000000000001</v>
      </c>
      <c r="E73" s="38">
        <v>222.3</v>
      </c>
      <c r="F73" s="37">
        <v>1.84</v>
      </c>
      <c r="G73" s="37">
        <v>0.86899999999999999</v>
      </c>
      <c r="H73" s="27"/>
      <c r="I73" s="27"/>
      <c r="J73" s="34">
        <f t="shared" si="1"/>
        <v>0.697265625</v>
      </c>
    </row>
    <row r="74" spans="1:10" ht="14.25" customHeight="1" x14ac:dyDescent="0.2">
      <c r="A74" s="19">
        <v>2005</v>
      </c>
      <c r="B74" s="19" t="s">
        <v>71</v>
      </c>
      <c r="C74" s="34">
        <v>35.478200000000001</v>
      </c>
      <c r="D74" s="37">
        <v>0.48899999999999999</v>
      </c>
      <c r="E74" s="38">
        <v>220.4</v>
      </c>
      <c r="F74" s="37">
        <v>1.8240000000000001</v>
      </c>
      <c r="G74" s="37">
        <v>0.91300000000000003</v>
      </c>
      <c r="H74" s="27"/>
      <c r="I74" s="27"/>
      <c r="J74" s="34">
        <f t="shared" si="1"/>
        <v>0.86707566462167707</v>
      </c>
    </row>
    <row r="75" spans="1:10" ht="14.25" customHeight="1" x14ac:dyDescent="0.2">
      <c r="A75" s="19">
        <v>2005</v>
      </c>
      <c r="B75" s="19" t="s">
        <v>35</v>
      </c>
      <c r="C75" s="34">
        <v>35.43</v>
      </c>
      <c r="D75" s="37">
        <v>0.48899999999999999</v>
      </c>
      <c r="E75" s="38">
        <v>261</v>
      </c>
      <c r="F75" s="37">
        <v>2.16</v>
      </c>
      <c r="G75" s="37">
        <v>1.2689999999999999</v>
      </c>
      <c r="H75" s="27"/>
      <c r="I75" s="27"/>
      <c r="J75" s="34">
        <f t="shared" si="1"/>
        <v>1.595092024539877</v>
      </c>
    </row>
    <row r="76" spans="1:10" ht="14.25" customHeight="1" x14ac:dyDescent="0.2">
      <c r="A76" s="19">
        <v>2006</v>
      </c>
      <c r="B76" s="19" t="s">
        <v>36</v>
      </c>
      <c r="C76" s="34">
        <v>36.6</v>
      </c>
      <c r="D76" s="37">
        <v>0.503</v>
      </c>
      <c r="E76" s="38">
        <v>270.38</v>
      </c>
      <c r="F76" s="37">
        <v>2.2480000000000002</v>
      </c>
      <c r="G76" s="37">
        <v>1.5446</v>
      </c>
      <c r="H76" s="27"/>
      <c r="I76" s="27"/>
      <c r="J76" s="34">
        <f t="shared" si="1"/>
        <v>2.0707753479125248</v>
      </c>
    </row>
    <row r="77" spans="1:10" ht="14.25" customHeight="1" x14ac:dyDescent="0.2">
      <c r="A77" s="19">
        <v>2006</v>
      </c>
      <c r="B77" s="19" t="s">
        <v>70</v>
      </c>
      <c r="C77" s="34">
        <v>38.582999999999998</v>
      </c>
      <c r="D77" s="37">
        <v>0.53</v>
      </c>
      <c r="E77" s="38">
        <v>232.67</v>
      </c>
      <c r="F77" s="37">
        <v>1.9339999999999999</v>
      </c>
      <c r="G77" s="37">
        <v>1.0505</v>
      </c>
      <c r="H77" s="27"/>
      <c r="I77" s="27"/>
      <c r="J77" s="34">
        <f t="shared" si="1"/>
        <v>0.98207547169811304</v>
      </c>
    </row>
    <row r="78" spans="1:10" ht="14.25" customHeight="1" x14ac:dyDescent="0.2">
      <c r="A78" s="19">
        <v>2006</v>
      </c>
      <c r="B78" s="19" t="s">
        <v>71</v>
      </c>
      <c r="C78" s="34">
        <v>38.24</v>
      </c>
      <c r="D78" s="37">
        <v>0.52544999999999997</v>
      </c>
      <c r="E78" s="38">
        <v>239.25</v>
      </c>
      <c r="F78" s="37">
        <v>1.9890000000000001</v>
      </c>
      <c r="G78" s="37">
        <v>1.0893999999999999</v>
      </c>
      <c r="H78" s="27"/>
      <c r="I78" s="27"/>
      <c r="J78" s="34">
        <f t="shared" si="1"/>
        <v>1.0732705300218859</v>
      </c>
    </row>
    <row r="79" spans="1:10" ht="14.25" customHeight="1" x14ac:dyDescent="0.2">
      <c r="A79" s="19">
        <v>2006</v>
      </c>
      <c r="B79" s="19" t="s">
        <v>35</v>
      </c>
      <c r="C79" s="34">
        <v>38.880000000000003</v>
      </c>
      <c r="D79" s="37">
        <v>0.53400000000000003</v>
      </c>
      <c r="E79" s="38">
        <v>231.12</v>
      </c>
      <c r="F79" s="37">
        <v>1.92139825</v>
      </c>
      <c r="G79" s="37">
        <v>1.4443999999999999</v>
      </c>
      <c r="H79" s="27"/>
      <c r="I79" s="27"/>
      <c r="J79" s="34">
        <f t="shared" si="1"/>
        <v>1.7048689138576774</v>
      </c>
    </row>
    <row r="80" spans="1:10" ht="14.25" customHeight="1" x14ac:dyDescent="0.2">
      <c r="A80" s="19">
        <v>2007</v>
      </c>
      <c r="B80" s="19" t="s">
        <v>36</v>
      </c>
      <c r="C80" s="34">
        <v>38.107999999999997</v>
      </c>
      <c r="D80" s="37">
        <v>0.52355200000000002</v>
      </c>
      <c r="E80" s="38">
        <v>208.6</v>
      </c>
      <c r="F80" s="37">
        <v>1.722</v>
      </c>
      <c r="G80" s="37">
        <v>1.52</v>
      </c>
      <c r="H80" s="27"/>
      <c r="I80" s="27"/>
      <c r="J80" s="34">
        <f t="shared" si="1"/>
        <v>1.9032455228897986</v>
      </c>
    </row>
    <row r="81" spans="1:10" ht="14.25" customHeight="1" x14ac:dyDescent="0.2">
      <c r="A81" s="19">
        <v>2007</v>
      </c>
      <c r="B81" s="19" t="s">
        <v>70</v>
      </c>
      <c r="C81" s="34">
        <v>38.484000000000002</v>
      </c>
      <c r="D81" s="37">
        <v>0.52900000000000003</v>
      </c>
      <c r="E81" s="38">
        <v>234.42</v>
      </c>
      <c r="F81" s="37">
        <v>1.9350000000000001</v>
      </c>
      <c r="G81" s="37">
        <v>0.95640000000000003</v>
      </c>
      <c r="H81" s="27"/>
      <c r="I81" s="27"/>
      <c r="J81" s="34">
        <f t="shared" si="1"/>
        <v>0.80793950850661611</v>
      </c>
    </row>
    <row r="82" spans="1:10" ht="14.25" customHeight="1" x14ac:dyDescent="0.2">
      <c r="A82" s="19">
        <v>2007</v>
      </c>
      <c r="B82" s="19" t="s">
        <v>71</v>
      </c>
      <c r="C82" s="34">
        <v>40.6614</v>
      </c>
      <c r="D82" s="37">
        <v>0.55867809999999996</v>
      </c>
      <c r="E82" s="38">
        <v>235.68</v>
      </c>
      <c r="F82" s="37">
        <v>1.946</v>
      </c>
      <c r="G82" s="37">
        <v>1.0381</v>
      </c>
      <c r="H82" s="27"/>
      <c r="I82" s="27"/>
      <c r="J82" s="34">
        <f t="shared" si="1"/>
        <v>0.85813619685468279</v>
      </c>
    </row>
    <row r="83" spans="1:10" ht="14.25" customHeight="1" x14ac:dyDescent="0.2">
      <c r="A83" s="19">
        <v>2007</v>
      </c>
      <c r="B83" s="19" t="s">
        <v>35</v>
      </c>
      <c r="C83" s="34">
        <v>47.844398519788349</v>
      </c>
      <c r="D83" s="37">
        <v>0.65735140000000003</v>
      </c>
      <c r="E83" s="38">
        <v>269.12925041482492</v>
      </c>
      <c r="F83" s="37">
        <v>2.222</v>
      </c>
      <c r="G83" s="37">
        <v>1.3936999999999999</v>
      </c>
      <c r="H83" s="27"/>
      <c r="I83" s="27"/>
      <c r="J83" s="34">
        <f t="shared" si="1"/>
        <v>1.1201749931619522</v>
      </c>
    </row>
    <row r="84" spans="1:10" ht="14.25" customHeight="1" x14ac:dyDescent="0.2">
      <c r="A84" s="19">
        <v>2008</v>
      </c>
      <c r="B84" s="19" t="s">
        <v>36</v>
      </c>
      <c r="C84" s="34">
        <v>59.027999999999999</v>
      </c>
      <c r="D84" s="37">
        <v>0.81100689999999998</v>
      </c>
      <c r="E84" s="38">
        <v>315.86649999999997</v>
      </c>
      <c r="F84" s="37">
        <v>2.6080000000000001</v>
      </c>
      <c r="G84" s="37">
        <v>1.6212222045319755</v>
      </c>
      <c r="H84" s="27"/>
      <c r="I84" s="27"/>
      <c r="J84" s="34">
        <f t="shared" si="1"/>
        <v>0.99902393497758846</v>
      </c>
    </row>
    <row r="85" spans="1:10" ht="14.25" customHeight="1" x14ac:dyDescent="0.2">
      <c r="A85" s="19">
        <v>2008</v>
      </c>
      <c r="B85" s="19" t="s">
        <v>70</v>
      </c>
      <c r="C85" s="34">
        <v>67.040000000000006</v>
      </c>
      <c r="D85" s="37">
        <v>0.92108659999999998</v>
      </c>
      <c r="E85" s="38">
        <v>369.49</v>
      </c>
      <c r="F85" s="37">
        <v>3.0510000000000002</v>
      </c>
      <c r="G85" s="37">
        <v>1.4513545739477389</v>
      </c>
      <c r="H85" s="27"/>
      <c r="I85" s="27"/>
      <c r="J85" s="34">
        <f t="shared" si="1"/>
        <v>0.57569828281916058</v>
      </c>
    </row>
    <row r="86" spans="1:10" ht="14.25" customHeight="1" x14ac:dyDescent="0.2">
      <c r="A86" s="19">
        <v>2008</v>
      </c>
      <c r="B86" s="19" t="s">
        <v>71</v>
      </c>
      <c r="C86" s="34">
        <v>72.514631457381441</v>
      </c>
      <c r="D86" s="37">
        <v>0.99630450000000004</v>
      </c>
      <c r="E86" s="38">
        <v>318.04000000000002</v>
      </c>
      <c r="F86" s="37">
        <v>2.6259999999999999</v>
      </c>
      <c r="G86" s="37">
        <v>1.5215238431922533</v>
      </c>
      <c r="H86" s="27"/>
      <c r="I86" s="27"/>
      <c r="J86" s="34">
        <f t="shared" si="1"/>
        <v>0.52716749065396495</v>
      </c>
    </row>
    <row r="87" spans="1:10" ht="14.25" customHeight="1" x14ac:dyDescent="0.2">
      <c r="A87" s="19">
        <v>2008</v>
      </c>
      <c r="B87" s="19" t="s">
        <v>35</v>
      </c>
      <c r="C87" s="34">
        <v>63.935255881139071</v>
      </c>
      <c r="D87" s="37">
        <v>0.87842940000000003</v>
      </c>
      <c r="E87" s="38">
        <v>233.20565942212866</v>
      </c>
      <c r="F87" s="37">
        <v>1.925</v>
      </c>
      <c r="G87" s="37">
        <v>1.9927953933810514</v>
      </c>
      <c r="H87" s="27"/>
      <c r="I87" s="27"/>
      <c r="J87" s="34">
        <f t="shared" si="1"/>
        <v>1.2685891357701045</v>
      </c>
    </row>
    <row r="88" spans="1:10" ht="14.25" customHeight="1" x14ac:dyDescent="0.2">
      <c r="A88" s="19">
        <v>2009</v>
      </c>
      <c r="B88" s="19" t="s">
        <v>36</v>
      </c>
      <c r="C88" s="34">
        <v>60.760847705385601</v>
      </c>
      <c r="D88" s="37">
        <v>0.84123669999999995</v>
      </c>
      <c r="E88" s="38">
        <v>209.02386803273072</v>
      </c>
      <c r="F88" s="37">
        <v>1.73</v>
      </c>
      <c r="G88" s="37">
        <v>1.8699058889074915</v>
      </c>
      <c r="H88" s="27"/>
      <c r="I88" s="27"/>
      <c r="J88" s="34">
        <f t="shared" ref="J88:J119" si="2">G88/D88-1</f>
        <v>1.2228058867468472</v>
      </c>
    </row>
    <row r="89" spans="1:10" ht="14.25" customHeight="1" x14ac:dyDescent="0.2">
      <c r="A89" s="19">
        <v>2009</v>
      </c>
      <c r="B89" s="19" t="s">
        <v>70</v>
      </c>
      <c r="C89" s="34">
        <v>49.421664720470893</v>
      </c>
      <c r="D89" s="37">
        <v>0.6842452</v>
      </c>
      <c r="E89" s="38">
        <v>296.32897092777995</v>
      </c>
      <c r="F89" s="37">
        <v>2.452</v>
      </c>
      <c r="G89" s="37">
        <v>1.3842373462773856</v>
      </c>
      <c r="H89" s="27"/>
      <c r="I89" s="27"/>
      <c r="J89" s="34">
        <f t="shared" si="2"/>
        <v>1.0230136013776723</v>
      </c>
    </row>
    <row r="90" spans="1:10" ht="14.25" customHeight="1" x14ac:dyDescent="0.2">
      <c r="A90" s="19">
        <v>2009</v>
      </c>
      <c r="B90" s="19" t="s">
        <v>71</v>
      </c>
      <c r="C90" s="34">
        <v>49.993410763207343</v>
      </c>
      <c r="D90" s="37">
        <v>0.69216109999999997</v>
      </c>
      <c r="E90" s="38">
        <v>392.55674180953639</v>
      </c>
      <c r="F90" s="37">
        <v>3.2480000000000002</v>
      </c>
      <c r="G90" s="37">
        <v>1.1875</v>
      </c>
      <c r="H90" s="27"/>
      <c r="I90" s="27"/>
      <c r="J90" s="34">
        <f t="shared" si="2"/>
        <v>0.71564105523988575</v>
      </c>
    </row>
    <row r="91" spans="1:10" ht="14.25" customHeight="1" x14ac:dyDescent="0.2">
      <c r="A91" s="19">
        <v>2009</v>
      </c>
      <c r="B91" s="19" t="s">
        <v>35</v>
      </c>
      <c r="C91" s="34">
        <v>54.145412801627174</v>
      </c>
      <c r="D91" s="37">
        <v>0.74964569999999997</v>
      </c>
      <c r="E91" s="38">
        <v>344.88635512467408</v>
      </c>
      <c r="F91" s="37">
        <v>2.8540000000000001</v>
      </c>
      <c r="G91" s="37">
        <v>1.2586999999999999</v>
      </c>
      <c r="H91" s="27"/>
      <c r="I91" s="27"/>
      <c r="J91" s="34">
        <f t="shared" si="2"/>
        <v>0.67905985454195217</v>
      </c>
    </row>
    <row r="92" spans="1:10" ht="14.25" customHeight="1" x14ac:dyDescent="0.2">
      <c r="A92" s="19">
        <v>2010</v>
      </c>
      <c r="B92" s="19" t="s">
        <v>36</v>
      </c>
      <c r="C92" s="34">
        <v>59.71409153607032</v>
      </c>
      <c r="D92" s="37">
        <v>0.83315320000000004</v>
      </c>
      <c r="E92" s="38">
        <v>396.61588520321612</v>
      </c>
      <c r="F92" s="37">
        <v>3.2970000000000002</v>
      </c>
      <c r="G92" s="37">
        <v>1.465973359082011</v>
      </c>
      <c r="H92" s="27"/>
      <c r="I92" s="27"/>
      <c r="J92" s="34">
        <f t="shared" si="2"/>
        <v>0.75954837487512616</v>
      </c>
    </row>
    <row r="93" spans="1:10" ht="14.25" customHeight="1" x14ac:dyDescent="0.2">
      <c r="A93" s="19">
        <v>2010</v>
      </c>
      <c r="B93" s="19" t="s">
        <v>70</v>
      </c>
      <c r="C93" s="34">
        <v>58.750217383809783</v>
      </c>
      <c r="D93" s="37">
        <v>0.81970489999999996</v>
      </c>
      <c r="E93" s="38">
        <v>422.21699414752845</v>
      </c>
      <c r="F93" s="37">
        <v>3.51</v>
      </c>
      <c r="G93" s="37">
        <v>1.3254634925129996</v>
      </c>
      <c r="H93" s="27"/>
      <c r="I93" s="27"/>
      <c r="J93" s="34">
        <f t="shared" si="2"/>
        <v>0.61700081640722115</v>
      </c>
    </row>
    <row r="94" spans="1:10" ht="14.25" customHeight="1" x14ac:dyDescent="0.2">
      <c r="A94" s="19">
        <v>2010</v>
      </c>
      <c r="B94" s="19" t="s">
        <v>71</v>
      </c>
      <c r="C94" s="34">
        <v>61.088405644623933</v>
      </c>
      <c r="D94" s="37">
        <v>0.85232819999999998</v>
      </c>
      <c r="E94" s="38">
        <v>431.27357178364497</v>
      </c>
      <c r="F94" s="37">
        <v>3.585</v>
      </c>
      <c r="G94" s="37">
        <v>1.4035080569128286</v>
      </c>
      <c r="H94" s="27"/>
      <c r="I94" s="27"/>
      <c r="J94" s="34">
        <f t="shared" si="2"/>
        <v>0.6466756079557483</v>
      </c>
    </row>
    <row r="95" spans="1:10" ht="14.25" customHeight="1" x14ac:dyDescent="0.2">
      <c r="A95" s="19">
        <v>2010</v>
      </c>
      <c r="B95" s="19" t="s">
        <v>35</v>
      </c>
      <c r="C95" s="34">
        <v>68.05084619591203</v>
      </c>
      <c r="D95" s="37">
        <v>0.9494707</v>
      </c>
      <c r="E95" s="38">
        <v>433.93108306515597</v>
      </c>
      <c r="F95" s="37">
        <v>3.6070000000000002</v>
      </c>
      <c r="G95" s="37">
        <v>1.6996466654225346</v>
      </c>
      <c r="H95" s="27"/>
      <c r="I95" s="27"/>
      <c r="J95" s="34">
        <f t="shared" si="2"/>
        <v>0.79009912093394208</v>
      </c>
    </row>
    <row r="96" spans="1:10" ht="14.25" customHeight="1" x14ac:dyDescent="0.2">
      <c r="A96" s="19">
        <v>2011</v>
      </c>
      <c r="B96" s="19" t="s">
        <v>36</v>
      </c>
      <c r="C96" s="34">
        <v>78.781523386543114</v>
      </c>
      <c r="D96" s="37">
        <v>1.0907338</v>
      </c>
      <c r="E96" s="38">
        <v>493.67835831919598</v>
      </c>
      <c r="F96" s="37">
        <v>4.1040000000000001</v>
      </c>
      <c r="G96" s="37">
        <v>1.8733611375345522</v>
      </c>
      <c r="H96" s="27"/>
      <c r="I96" s="27"/>
      <c r="J96" s="34">
        <f t="shared" si="2"/>
        <v>0.71752368683775303</v>
      </c>
    </row>
    <row r="97" spans="1:10" ht="14.25" customHeight="1" x14ac:dyDescent="0.2">
      <c r="A97" s="19">
        <v>2011</v>
      </c>
      <c r="B97" s="19" t="s">
        <v>70</v>
      </c>
      <c r="C97" s="34">
        <v>82.747578311659936</v>
      </c>
      <c r="D97" s="37">
        <v>1.1456440000000001</v>
      </c>
      <c r="E97" s="38">
        <v>525.64608487293185</v>
      </c>
      <c r="F97" s="37">
        <v>4.37</v>
      </c>
      <c r="G97" s="37">
        <v>1.9264573230053248</v>
      </c>
      <c r="H97" s="27"/>
      <c r="I97" s="27"/>
      <c r="J97" s="34">
        <f t="shared" si="2"/>
        <v>0.68154969868940496</v>
      </c>
    </row>
    <row r="98" spans="1:10" ht="14.25" customHeight="1" x14ac:dyDescent="0.2">
      <c r="A98" s="19">
        <v>2011</v>
      </c>
      <c r="B98" s="19" t="s">
        <v>71</v>
      </c>
      <c r="C98" s="34">
        <v>80.056526724606698</v>
      </c>
      <c r="D98" s="37">
        <v>1.1083863</v>
      </c>
      <c r="E98" s="38">
        <v>565.13843614989264</v>
      </c>
      <c r="F98" s="37">
        <v>4.6980000000000004</v>
      </c>
      <c r="G98" s="37">
        <v>1.825016304406871</v>
      </c>
      <c r="H98" s="27"/>
      <c r="I98" s="27"/>
      <c r="J98" s="34">
        <f t="shared" si="2"/>
        <v>0.64655256421598772</v>
      </c>
    </row>
    <row r="99" spans="1:10" ht="14.25" customHeight="1" x14ac:dyDescent="0.2">
      <c r="A99" s="19">
        <v>2011</v>
      </c>
      <c r="B99" s="19" t="s">
        <v>35</v>
      </c>
      <c r="C99" s="34">
        <v>79.242278503614912</v>
      </c>
      <c r="D99" s="37">
        <v>1.097113</v>
      </c>
      <c r="E99" s="38">
        <v>544.62223256547134</v>
      </c>
      <c r="F99" s="37">
        <v>4.5279999999999996</v>
      </c>
      <c r="G99" s="37">
        <v>2.0568122483631415</v>
      </c>
      <c r="H99" s="27"/>
      <c r="I99" s="27"/>
      <c r="J99" s="34">
        <f t="shared" si="2"/>
        <v>0.87474968245125284</v>
      </c>
    </row>
    <row r="100" spans="1:10" ht="14.25" customHeight="1" x14ac:dyDescent="0.2">
      <c r="A100" s="19">
        <v>2012</v>
      </c>
      <c r="B100" s="19" t="s">
        <v>36</v>
      </c>
      <c r="C100" s="34">
        <v>72.052562049884045</v>
      </c>
      <c r="D100" s="37">
        <v>0.98995599999999995</v>
      </c>
      <c r="E100" s="38">
        <v>607.19358222176754</v>
      </c>
      <c r="F100" s="37">
        <v>5.048</v>
      </c>
      <c r="G100" s="37">
        <v>2.1221650325563544</v>
      </c>
      <c r="H100" s="27"/>
      <c r="I100" s="27"/>
      <c r="J100" s="34">
        <f t="shared" si="2"/>
        <v>1.1436963183781446</v>
      </c>
    </row>
    <row r="101" spans="1:10" ht="14.25" customHeight="1" x14ac:dyDescent="0.2">
      <c r="A101" s="19">
        <v>2012</v>
      </c>
      <c r="B101" s="19" t="s">
        <v>70</v>
      </c>
      <c r="C101" s="34">
        <v>66.057743588846435</v>
      </c>
      <c r="D101" s="37">
        <v>0.90759100000000004</v>
      </c>
      <c r="E101" s="38">
        <v>562.86904373939092</v>
      </c>
      <c r="F101" s="37">
        <v>4.6790000000000003</v>
      </c>
      <c r="G101" s="37">
        <v>2.0674531560273861</v>
      </c>
      <c r="H101" s="27"/>
      <c r="I101" s="27"/>
      <c r="J101" s="34">
        <f t="shared" si="2"/>
        <v>1.2779568726743502</v>
      </c>
    </row>
    <row r="102" spans="1:10" ht="14.25" customHeight="1" x14ac:dyDescent="0.2">
      <c r="A102" s="19">
        <v>2012</v>
      </c>
      <c r="B102" s="19" t="s">
        <v>71</v>
      </c>
      <c r="C102" s="34">
        <v>65.276439229817129</v>
      </c>
      <c r="D102" s="37">
        <v>0.8968564</v>
      </c>
      <c r="E102" s="38">
        <v>599.0436289840062</v>
      </c>
      <c r="F102" s="37">
        <v>4.9800000000000004</v>
      </c>
      <c r="G102" s="37">
        <v>2.0468696144552596</v>
      </c>
      <c r="H102" s="27"/>
      <c r="I102" s="27"/>
      <c r="J102" s="34">
        <f t="shared" si="2"/>
        <v>1.2822712916530001</v>
      </c>
    </row>
    <row r="103" spans="1:10" ht="14.25" customHeight="1" x14ac:dyDescent="0.2">
      <c r="A103" s="19">
        <v>2012</v>
      </c>
      <c r="B103" s="19" t="s">
        <v>35</v>
      </c>
      <c r="C103" s="34">
        <v>62.905349082666334</v>
      </c>
      <c r="D103" s="37">
        <v>0.86427920000000003</v>
      </c>
      <c r="E103" s="38">
        <v>542.93494706892398</v>
      </c>
      <c r="F103" s="37">
        <v>4.5140000000000002</v>
      </c>
      <c r="G103" s="37">
        <v>2.2829814905758719</v>
      </c>
      <c r="H103" s="27"/>
      <c r="I103" s="27"/>
      <c r="J103" s="34">
        <f t="shared" si="2"/>
        <v>1.6414860968259699</v>
      </c>
    </row>
    <row r="104" spans="1:10" ht="14.25" customHeight="1" x14ac:dyDescent="0.2">
      <c r="A104" s="19">
        <v>2013</v>
      </c>
      <c r="B104" s="19" t="s">
        <v>36</v>
      </c>
      <c r="C104" s="34">
        <v>63.768683691975582</v>
      </c>
      <c r="D104" s="37">
        <v>0.87280950000000002</v>
      </c>
      <c r="E104" s="38">
        <v>573.63618669988318</v>
      </c>
      <c r="F104" s="37">
        <v>4.7690000000000001</v>
      </c>
      <c r="G104" s="37">
        <v>2.4398592859055581</v>
      </c>
      <c r="H104" s="27"/>
      <c r="I104" s="27"/>
      <c r="J104" s="34">
        <f t="shared" si="2"/>
        <v>1.7954087185182539</v>
      </c>
    </row>
    <row r="105" spans="1:10" ht="14.25" customHeight="1" x14ac:dyDescent="0.2">
      <c r="A105" s="19">
        <v>2013</v>
      </c>
      <c r="B105" s="19" t="s">
        <v>70</v>
      </c>
      <c r="C105" s="34">
        <v>62.290301746908888</v>
      </c>
      <c r="D105" s="37">
        <v>0.85257470000000002</v>
      </c>
      <c r="E105" s="38">
        <v>554.3303755029898</v>
      </c>
      <c r="F105" s="37">
        <v>4.6079999999999997</v>
      </c>
      <c r="G105" s="37">
        <v>2.1610661743828667</v>
      </c>
      <c r="H105" s="27"/>
      <c r="I105" s="27"/>
      <c r="J105" s="34">
        <f t="shared" si="2"/>
        <v>1.534752877821576</v>
      </c>
    </row>
    <row r="106" spans="1:10" ht="14.25" customHeight="1" x14ac:dyDescent="0.2">
      <c r="A106" s="19">
        <v>2013</v>
      </c>
      <c r="B106" s="19" t="s">
        <v>71</v>
      </c>
      <c r="C106" s="34">
        <v>58.150075841073104</v>
      </c>
      <c r="D106" s="37">
        <v>0.79590689999999997</v>
      </c>
      <c r="E106" s="38">
        <v>539.83327947478097</v>
      </c>
      <c r="F106" s="37">
        <v>4.4880000000000004</v>
      </c>
      <c r="G106" s="37">
        <v>2.1951985207109108</v>
      </c>
      <c r="H106" s="27"/>
      <c r="I106" s="27"/>
      <c r="J106" s="34">
        <f t="shared" si="2"/>
        <v>1.7581096742733489</v>
      </c>
    </row>
    <row r="107" spans="1:10" ht="14.25" customHeight="1" x14ac:dyDescent="0.2">
      <c r="A107" s="19">
        <v>2013</v>
      </c>
      <c r="B107" s="19" t="s">
        <v>35</v>
      </c>
      <c r="C107" s="34">
        <v>61.890518898274841</v>
      </c>
      <c r="D107" s="37">
        <v>0.84710280000000004</v>
      </c>
      <c r="E107" s="38">
        <v>488.18527442735137</v>
      </c>
      <c r="F107" s="37">
        <v>4.0579999999999998</v>
      </c>
      <c r="G107" s="37">
        <v>2.3760484679925549</v>
      </c>
      <c r="H107" s="27"/>
      <c r="I107" s="27"/>
      <c r="J107" s="34">
        <f t="shared" si="2"/>
        <v>1.8049115974974406</v>
      </c>
    </row>
    <row r="108" spans="1:10" ht="14.25" customHeight="1" x14ac:dyDescent="0.2">
      <c r="A108" s="19">
        <v>2014</v>
      </c>
      <c r="B108" s="19" t="s">
        <v>36</v>
      </c>
      <c r="C108" s="34">
        <v>58.800320135011766</v>
      </c>
      <c r="D108" s="37">
        <v>0.80787869999999995</v>
      </c>
      <c r="E108" s="38">
        <v>516.09521961610187</v>
      </c>
      <c r="F108" s="37">
        <v>4.2809999999999997</v>
      </c>
      <c r="G108" s="37">
        <v>2.2561870972110483</v>
      </c>
      <c r="H108" s="27"/>
      <c r="I108" s="27"/>
      <c r="J108" s="34">
        <f t="shared" si="2"/>
        <v>1.792730019012815</v>
      </c>
    </row>
    <row r="109" spans="1:10" ht="14.25" customHeight="1" x14ac:dyDescent="0.2">
      <c r="A109" s="19">
        <v>2014</v>
      </c>
      <c r="B109" s="19" t="s">
        <v>70</v>
      </c>
      <c r="C109" s="34">
        <v>55.921480515532494</v>
      </c>
      <c r="D109" s="37">
        <v>0.76832529999999999</v>
      </c>
      <c r="E109" s="38">
        <v>505.59266662960744</v>
      </c>
      <c r="F109" s="37">
        <v>4.194</v>
      </c>
      <c r="G109" s="37">
        <v>1.7297070609825014</v>
      </c>
      <c r="H109" s="27"/>
      <c r="I109" s="27"/>
      <c r="J109" s="34">
        <f t="shared" si="2"/>
        <v>1.2512691707308106</v>
      </c>
    </row>
    <row r="110" spans="1:10" ht="14.25" customHeight="1" x14ac:dyDescent="0.2">
      <c r="A110" s="19">
        <v>2014</v>
      </c>
      <c r="B110" s="19" t="s">
        <v>71</v>
      </c>
      <c r="C110" s="34">
        <v>55.409441819633841</v>
      </c>
      <c r="D110" s="37">
        <v>0.76129020000000003</v>
      </c>
      <c r="E110" s="38">
        <v>509.2128520678603</v>
      </c>
      <c r="F110" s="37">
        <v>4.2240000000000002</v>
      </c>
      <c r="G110" s="37">
        <v>1.6260047479175661</v>
      </c>
      <c r="H110" s="27"/>
      <c r="I110" s="27"/>
      <c r="J110" s="34">
        <f t="shared" si="2"/>
        <v>1.1358540382071989</v>
      </c>
    </row>
    <row r="111" spans="1:10" ht="14.25" customHeight="1" x14ac:dyDescent="0.2">
      <c r="A111" s="19">
        <v>2014</v>
      </c>
      <c r="B111" s="19" t="s">
        <v>35</v>
      </c>
      <c r="C111" s="34">
        <v>56.217459413677368</v>
      </c>
      <c r="D111" s="37">
        <v>0.77239179999999996</v>
      </c>
      <c r="E111" s="38">
        <v>432.43167618224885</v>
      </c>
      <c r="F111" s="37">
        <v>3.5870000000000002</v>
      </c>
      <c r="G111" s="37">
        <v>2.0255393070214116</v>
      </c>
      <c r="H111" s="27"/>
      <c r="I111" s="27"/>
      <c r="J111" s="34">
        <f t="shared" si="2"/>
        <v>1.6224246645567852</v>
      </c>
    </row>
    <row r="112" spans="1:10" ht="14.25" customHeight="1" x14ac:dyDescent="0.2">
      <c r="A112" s="19">
        <v>2015</v>
      </c>
      <c r="B112" s="19" t="s">
        <v>36</v>
      </c>
      <c r="C112" s="34">
        <v>51.972833410094537</v>
      </c>
      <c r="D112" s="37">
        <v>0.71407339999999997</v>
      </c>
      <c r="E112" s="38">
        <v>304.287316454208</v>
      </c>
      <c r="F112" s="37">
        <v>2.524</v>
      </c>
      <c r="G112" s="37">
        <v>1.8240710569889449</v>
      </c>
      <c r="H112" s="27"/>
      <c r="I112" s="27"/>
      <c r="J112" s="34">
        <f t="shared" si="2"/>
        <v>1.5544587671084584</v>
      </c>
    </row>
    <row r="113" spans="1:10" ht="14.25" customHeight="1" x14ac:dyDescent="0.2">
      <c r="A113" s="19">
        <v>2015</v>
      </c>
      <c r="B113" s="19" t="s">
        <v>70</v>
      </c>
      <c r="C113" s="34">
        <v>47.70112943520278</v>
      </c>
      <c r="D113" s="37">
        <v>0.65538289999999999</v>
      </c>
      <c r="E113" s="38">
        <v>335.17162964581746</v>
      </c>
      <c r="F113" s="37">
        <v>2.78</v>
      </c>
      <c r="G113" s="37">
        <v>1.6040507786971365</v>
      </c>
      <c r="H113" s="27"/>
      <c r="I113" s="27"/>
      <c r="J113" s="34">
        <f t="shared" si="2"/>
        <v>1.4475017256280815</v>
      </c>
    </row>
    <row r="114" spans="1:10" ht="14.25" customHeight="1" x14ac:dyDescent="0.2">
      <c r="A114" s="19">
        <v>2015</v>
      </c>
      <c r="B114" s="19" t="s">
        <v>71</v>
      </c>
      <c r="C114" s="34">
        <v>47.0942215280444</v>
      </c>
      <c r="D114" s="37">
        <v>0.64704439999999996</v>
      </c>
      <c r="E114" s="38">
        <v>304.05258328140235</v>
      </c>
      <c r="F114" s="37">
        <v>2.5219999999999998</v>
      </c>
      <c r="G114" s="37">
        <v>1.5302007675306863</v>
      </c>
      <c r="H114" s="27"/>
      <c r="I114" s="27"/>
      <c r="J114" s="34">
        <f t="shared" si="2"/>
        <v>1.3649084475975473</v>
      </c>
    </row>
    <row r="115" spans="1:10" ht="14.25" customHeight="1" x14ac:dyDescent="0.2">
      <c r="A115" s="19">
        <v>2015</v>
      </c>
      <c r="B115" s="19" t="s">
        <v>35</v>
      </c>
      <c r="C115" s="34">
        <v>44.421427259559216</v>
      </c>
      <c r="D115" s="37">
        <v>0.61032189999999997</v>
      </c>
      <c r="E115" s="38">
        <v>277.67013108040879</v>
      </c>
      <c r="F115" s="37">
        <v>2.3029999999999999</v>
      </c>
      <c r="G115" s="37">
        <v>1.3882493564947098</v>
      </c>
      <c r="H115" s="27"/>
      <c r="I115" s="27"/>
      <c r="J115" s="34">
        <f t="shared" si="2"/>
        <v>1.2746182899461904</v>
      </c>
    </row>
    <row r="116" spans="1:10" ht="14.25" customHeight="1" x14ac:dyDescent="0.2">
      <c r="A116" s="19">
        <v>2016</v>
      </c>
      <c r="B116" s="19" t="s">
        <v>36</v>
      </c>
      <c r="C116" s="34">
        <v>48.319000000000003</v>
      </c>
      <c r="D116" s="37">
        <v>0.6563542</v>
      </c>
      <c r="E116" s="38">
        <v>223.13185102065216</v>
      </c>
      <c r="F116" s="37">
        <v>1.855</v>
      </c>
      <c r="G116" s="37">
        <v>1.2729365929866185</v>
      </c>
      <c r="H116" s="27"/>
      <c r="I116" s="27"/>
      <c r="J116" s="34">
        <f t="shared" si="2"/>
        <v>0.93940496303157439</v>
      </c>
    </row>
    <row r="117" spans="1:10" ht="14.25" customHeight="1" x14ac:dyDescent="0.2">
      <c r="A117" s="19">
        <v>2016</v>
      </c>
      <c r="B117" s="19" t="s">
        <v>70</v>
      </c>
      <c r="C117" s="34">
        <v>37.198817121856131</v>
      </c>
      <c r="D117" s="37">
        <v>0.50530200000000003</v>
      </c>
      <c r="E117" s="38">
        <v>264.61855231795505</v>
      </c>
      <c r="F117" s="37">
        <v>2.2000000000000002</v>
      </c>
      <c r="G117" s="37">
        <v>1.1516388909845794</v>
      </c>
      <c r="H117" s="27"/>
      <c r="I117" s="27"/>
      <c r="J117" s="34">
        <f t="shared" si="2"/>
        <v>1.2791100984848254</v>
      </c>
    </row>
    <row r="118" spans="1:10" ht="14.25" customHeight="1" x14ac:dyDescent="0.2">
      <c r="A118" s="19">
        <v>2016</v>
      </c>
      <c r="B118" s="19" t="s">
        <v>71</v>
      </c>
      <c r="C118" s="34">
        <v>51.753453772582361</v>
      </c>
      <c r="D118" s="37">
        <v>0.70300949999999995</v>
      </c>
      <c r="E118" s="38">
        <v>327.57690942972687</v>
      </c>
      <c r="F118" s="37">
        <v>2.7229999999999999</v>
      </c>
      <c r="G118" s="37">
        <v>1.1562923076238414</v>
      </c>
      <c r="H118" s="27"/>
      <c r="I118" s="27"/>
      <c r="J118" s="34">
        <f t="shared" si="2"/>
        <v>0.64477479696055529</v>
      </c>
    </row>
    <row r="119" spans="1:10" ht="14.25" customHeight="1" x14ac:dyDescent="0.2">
      <c r="A119" s="19">
        <v>2016</v>
      </c>
      <c r="B119" s="19" t="s">
        <v>35</v>
      </c>
      <c r="C119" s="34">
        <v>75.520423395304647</v>
      </c>
      <c r="D119" s="37">
        <v>1.0258558</v>
      </c>
      <c r="E119" s="38">
        <v>360.47028275618732</v>
      </c>
      <c r="F119" s="37">
        <v>2.9969999999999999</v>
      </c>
      <c r="G119" s="37">
        <v>1.4811841827966044</v>
      </c>
      <c r="H119" s="27"/>
      <c r="I119" s="27"/>
      <c r="J119" s="34">
        <f t="shared" si="2"/>
        <v>0.44385222835081151</v>
      </c>
    </row>
    <row r="120" spans="1:10" ht="14.25" customHeight="1" x14ac:dyDescent="0.2">
      <c r="A120" s="19">
        <v>2017</v>
      </c>
      <c r="B120" s="19" t="s">
        <v>36</v>
      </c>
      <c r="C120" s="34">
        <v>74.182247626429117</v>
      </c>
      <c r="D120" s="37">
        <v>1.0076782</v>
      </c>
      <c r="E120" s="38">
        <v>352.52411732456255</v>
      </c>
      <c r="F120" s="37">
        <v>2.931</v>
      </c>
      <c r="G120" s="37">
        <v>1.5729689035320753</v>
      </c>
      <c r="H120" s="27"/>
      <c r="I120" s="27"/>
      <c r="J120" s="34">
        <f t="shared" ref="J120:J139" si="3">G120/D120-1</f>
        <v>0.56098336108896207</v>
      </c>
    </row>
    <row r="121" spans="1:10" ht="14.25" customHeight="1" x14ac:dyDescent="0.2">
      <c r="A121" s="19">
        <v>2017</v>
      </c>
      <c r="B121" s="19" t="s">
        <v>70</v>
      </c>
      <c r="C121" s="34">
        <v>67.02702899554285</v>
      </c>
      <c r="D121" s="37">
        <v>0.91048300000000004</v>
      </c>
      <c r="E121" s="38">
        <v>376.45277791518612</v>
      </c>
      <c r="F121" s="37">
        <v>3.13</v>
      </c>
      <c r="G121" s="37">
        <v>1.4162614834138014</v>
      </c>
      <c r="H121" s="27"/>
      <c r="I121" s="27"/>
      <c r="J121" s="34">
        <f t="shared" si="3"/>
        <v>0.55550568589836535</v>
      </c>
    </row>
    <row r="122" spans="1:10" ht="14.25" customHeight="1" x14ac:dyDescent="0.2">
      <c r="A122" s="19">
        <v>2017</v>
      </c>
      <c r="B122" s="19" t="s">
        <v>71</v>
      </c>
      <c r="C122" s="34">
        <v>76.72980008794255</v>
      </c>
      <c r="D122" s="37">
        <v>1.0422837</v>
      </c>
      <c r="E122" s="38">
        <v>354.74248772403371</v>
      </c>
      <c r="F122" s="37">
        <v>2.9489999999999998</v>
      </c>
      <c r="G122" s="37">
        <v>1.4571492233670549</v>
      </c>
      <c r="H122" s="27"/>
      <c r="I122" s="27"/>
      <c r="J122" s="34">
        <f t="shared" si="3"/>
        <v>0.39803512552969478</v>
      </c>
    </row>
    <row r="123" spans="1:10" ht="14.25" customHeight="1" x14ac:dyDescent="0.2">
      <c r="A123" s="19">
        <v>2017</v>
      </c>
      <c r="B123" s="19" t="s">
        <v>35</v>
      </c>
      <c r="C123" s="34">
        <v>79.507795240740435</v>
      </c>
      <c r="D123" s="37">
        <v>1.0800194999999999</v>
      </c>
      <c r="E123" s="38">
        <v>398.8449878654551</v>
      </c>
      <c r="F123" s="37">
        <v>3.3159999999999998</v>
      </c>
      <c r="G123" s="37">
        <v>1.6443373935254575</v>
      </c>
      <c r="H123" s="27"/>
      <c r="I123" s="27"/>
      <c r="J123" s="34">
        <f t="shared" si="3"/>
        <v>0.52250713392254267</v>
      </c>
    </row>
    <row r="124" spans="1:10" ht="14.25" customHeight="1" x14ac:dyDescent="0.2">
      <c r="A124" s="19">
        <v>2018</v>
      </c>
      <c r="B124" s="19" t="s">
        <v>36</v>
      </c>
      <c r="C124" s="34">
        <v>71.087562008005975</v>
      </c>
      <c r="D124" s="37">
        <v>0.96556830000000005</v>
      </c>
      <c r="E124" s="38">
        <v>398.04779045604647</v>
      </c>
      <c r="F124" s="37">
        <v>3.3079999999999998</v>
      </c>
      <c r="G124" s="37">
        <v>1.7483919467921569</v>
      </c>
      <c r="H124" s="27"/>
      <c r="I124" s="27"/>
      <c r="J124" s="34">
        <f t="shared" si="3"/>
        <v>0.81073876057463456</v>
      </c>
    </row>
    <row r="125" spans="1:10" ht="14.25" customHeight="1" x14ac:dyDescent="0.2">
      <c r="A125" s="19">
        <v>2018</v>
      </c>
      <c r="B125" s="19" t="s">
        <v>70</v>
      </c>
      <c r="C125" s="34">
        <v>73.143990528675118</v>
      </c>
      <c r="D125" s="37">
        <v>0.99350039999999995</v>
      </c>
      <c r="E125" s="38">
        <v>497.73760741831427</v>
      </c>
      <c r="F125" s="37">
        <v>4.1369999999999996</v>
      </c>
      <c r="G125" s="37">
        <v>1.8592069328042338</v>
      </c>
      <c r="H125" s="27"/>
      <c r="I125" s="27"/>
      <c r="J125" s="34">
        <f t="shared" si="3"/>
        <v>0.87137008984015907</v>
      </c>
    </row>
    <row r="126" spans="1:10" ht="14.25" customHeight="1" x14ac:dyDescent="0.2">
      <c r="A126" s="19">
        <v>2018</v>
      </c>
      <c r="B126" s="19" t="s">
        <v>71</v>
      </c>
      <c r="C126" s="34">
        <v>82.063403713186631</v>
      </c>
      <c r="D126" s="37">
        <v>1.1146510000000001</v>
      </c>
      <c r="E126" s="38">
        <v>515.11151225065885</v>
      </c>
      <c r="F126" s="37">
        <v>4.2809999999999997</v>
      </c>
      <c r="G126" s="37">
        <v>1.9088291769727372</v>
      </c>
      <c r="H126" s="27"/>
      <c r="I126" s="27"/>
      <c r="J126" s="34">
        <f t="shared" si="3"/>
        <v>0.71249043599542561</v>
      </c>
    </row>
    <row r="127" spans="1:10" ht="14.25" customHeight="1" x14ac:dyDescent="0.2">
      <c r="A127" s="19">
        <v>2018</v>
      </c>
      <c r="B127" s="19" t="s">
        <v>35</v>
      </c>
      <c r="C127" s="34">
        <v>80.799775943034277</v>
      </c>
      <c r="D127" s="37">
        <v>1.0974873999999999</v>
      </c>
      <c r="E127" s="38">
        <v>468.24749217145268</v>
      </c>
      <c r="F127" s="37">
        <v>3.8919999999999999</v>
      </c>
      <c r="G127" s="37">
        <v>2.1615345089572395</v>
      </c>
      <c r="H127" s="27"/>
      <c r="I127" s="27"/>
      <c r="J127" s="34">
        <f t="shared" si="3"/>
        <v>0.96953013670793831</v>
      </c>
    </row>
    <row r="128" spans="1:10" ht="14.25" customHeight="1" x14ac:dyDescent="0.2">
      <c r="A128" s="19">
        <v>2019</v>
      </c>
      <c r="B128" s="19" t="s">
        <v>36</v>
      </c>
      <c r="C128" s="34">
        <v>66.90113811550674</v>
      </c>
      <c r="D128" s="37">
        <v>0.90870499999999998</v>
      </c>
      <c r="E128" s="38">
        <v>462.68470682030784</v>
      </c>
      <c r="F128" s="37">
        <v>3.8420000000000001</v>
      </c>
      <c r="G128" s="37">
        <v>1.703857383027148</v>
      </c>
      <c r="H128" s="27"/>
      <c r="I128" s="27"/>
      <c r="J128" s="34">
        <f t="shared" si="3"/>
        <v>0.87503907541737735</v>
      </c>
    </row>
    <row r="129" spans="1:10" ht="14.25" customHeight="1" x14ac:dyDescent="0.2">
      <c r="A129" s="19">
        <v>2019</v>
      </c>
      <c r="B129" s="19" t="s">
        <v>70</v>
      </c>
      <c r="C129" s="34">
        <v>51.493375770575305</v>
      </c>
      <c r="D129" s="37">
        <v>0.69942439999999995</v>
      </c>
      <c r="E129" s="38">
        <v>503.10799557199113</v>
      </c>
      <c r="F129" s="37">
        <v>4.1769999999999996</v>
      </c>
      <c r="G129" s="37">
        <v>1.2046402809416703</v>
      </c>
      <c r="H129" s="27"/>
      <c r="I129" s="27"/>
      <c r="J129" s="34">
        <f t="shared" si="3"/>
        <v>0.72233093518280223</v>
      </c>
    </row>
    <row r="130" spans="1:10" ht="14.25" customHeight="1" x14ac:dyDescent="0.2">
      <c r="A130" s="19">
        <v>2019</v>
      </c>
      <c r="B130" s="19" t="s">
        <v>71</v>
      </c>
      <c r="C130" s="34">
        <v>57.232720997609412</v>
      </c>
      <c r="D130" s="37">
        <v>0.77738079999999998</v>
      </c>
      <c r="E130" s="38">
        <v>499.25896259596288</v>
      </c>
      <c r="F130" s="37">
        <v>4.1449999999999996</v>
      </c>
      <c r="G130" s="37">
        <v>1.2479844415763792</v>
      </c>
      <c r="H130" s="27"/>
      <c r="I130" s="27"/>
      <c r="J130" s="34">
        <f t="shared" si="3"/>
        <v>0.6053708061433718</v>
      </c>
    </row>
    <row r="131" spans="1:10" ht="14.25" customHeight="1" x14ac:dyDescent="0.2">
      <c r="A131" s="19">
        <v>2019</v>
      </c>
      <c r="B131" s="19" t="s">
        <v>35</v>
      </c>
      <c r="C131" s="34">
        <v>58.609615384615388</v>
      </c>
      <c r="D131" s="37">
        <v>0.79608290000000004</v>
      </c>
      <c r="E131" s="38">
        <v>479.37875669727327</v>
      </c>
      <c r="F131" s="37">
        <v>3.98</v>
      </c>
      <c r="G131" s="37">
        <v>1.4411019962233935</v>
      </c>
      <c r="H131" s="27"/>
      <c r="I131" s="27"/>
      <c r="J131" s="34">
        <f t="shared" si="3"/>
        <v>0.8102411146168238</v>
      </c>
    </row>
    <row r="132" spans="1:10" ht="14.25" customHeight="1" x14ac:dyDescent="0.2">
      <c r="A132" s="19">
        <v>2020</v>
      </c>
      <c r="B132" s="19" t="s">
        <v>36</v>
      </c>
      <c r="C132" s="34">
        <v>54.3656015037594</v>
      </c>
      <c r="D132" s="37">
        <v>0.73843729999999996</v>
      </c>
      <c r="E132" s="38">
        <v>513.03458521549817</v>
      </c>
      <c r="F132" s="37">
        <v>4.2629999999999999</v>
      </c>
      <c r="G132" s="37">
        <v>1.3906786046721675</v>
      </c>
      <c r="H132" s="27"/>
      <c r="I132" s="27"/>
      <c r="J132" s="34">
        <f t="shared" si="3"/>
        <v>0.8832724249874262</v>
      </c>
    </row>
    <row r="133" spans="1:10" ht="14.25" customHeight="1" x14ac:dyDescent="0.2">
      <c r="A133" s="19">
        <v>2020</v>
      </c>
      <c r="B133" s="19" t="s">
        <v>70</v>
      </c>
      <c r="C133" s="34">
        <v>54.051934826883915</v>
      </c>
      <c r="D133" s="37">
        <v>0.73417679999999996</v>
      </c>
      <c r="E133" s="38">
        <v>291.21157192963472</v>
      </c>
      <c r="F133" s="37">
        <v>2.42</v>
      </c>
      <c r="G133" s="37">
        <v>0.91624481686502324</v>
      </c>
      <c r="H133" s="27"/>
      <c r="I133" s="27"/>
      <c r="J133" s="34">
        <f t="shared" si="3"/>
        <v>0.24798933562736281</v>
      </c>
    </row>
    <row r="134" spans="1:10" ht="14.25" customHeight="1" x14ac:dyDescent="0.2">
      <c r="A134" s="19">
        <v>2020</v>
      </c>
      <c r="B134" s="19" t="s">
        <v>71</v>
      </c>
      <c r="C134" s="34">
        <v>59.066326530612244</v>
      </c>
      <c r="D134" s="37">
        <v>0.80228630000000001</v>
      </c>
      <c r="E134" s="38">
        <v>389.72163446918131</v>
      </c>
      <c r="F134" s="37">
        <v>3.238</v>
      </c>
      <c r="G134" s="37">
        <v>0.99713755416094718</v>
      </c>
      <c r="H134" s="27"/>
      <c r="I134" s="27"/>
      <c r="J134" s="34">
        <f t="shared" si="3"/>
        <v>0.24286997566946766</v>
      </c>
    </row>
    <row r="135" spans="1:10" ht="14.25" customHeight="1" x14ac:dyDescent="0.2">
      <c r="A135" s="19">
        <v>2020</v>
      </c>
      <c r="B135" s="19" t="s">
        <v>35</v>
      </c>
      <c r="C135" s="34">
        <v>69.463157894736838</v>
      </c>
      <c r="D135" s="37">
        <v>0.94350440000000002</v>
      </c>
      <c r="E135" s="38">
        <v>425.95089697402506</v>
      </c>
      <c r="F135" s="37">
        <v>3.5390000000000001</v>
      </c>
      <c r="G135" s="37">
        <v>1.4648898945929185</v>
      </c>
      <c r="H135" s="27"/>
      <c r="I135" s="27"/>
      <c r="J135" s="34">
        <f t="shared" si="3"/>
        <v>0.55260526033892199</v>
      </c>
    </row>
    <row r="136" spans="1:10" ht="14.25" customHeight="1" x14ac:dyDescent="0.2">
      <c r="A136" s="19">
        <v>2021</v>
      </c>
      <c r="B136" s="19" t="s">
        <v>36</v>
      </c>
      <c r="C136" s="34">
        <v>62.372285418821093</v>
      </c>
      <c r="D136" s="37">
        <v>0.84719049999999996</v>
      </c>
      <c r="E136" s="38">
        <v>476.99327470244833</v>
      </c>
      <c r="F136" s="37">
        <v>3.9449999999999998</v>
      </c>
      <c r="G136" s="37">
        <v>1.629188518806</v>
      </c>
      <c r="H136" s="27"/>
      <c r="I136" s="27"/>
      <c r="J136" s="34">
        <f t="shared" si="3"/>
        <v>0.92304861634543833</v>
      </c>
    </row>
    <row r="137" spans="1:10" ht="14.25" customHeight="1" x14ac:dyDescent="0.2">
      <c r="A137" s="19">
        <v>2021</v>
      </c>
      <c r="B137" s="19" t="s">
        <v>70</v>
      </c>
      <c r="C137" s="34">
        <v>81.611641221374043</v>
      </c>
      <c r="D137" s="37">
        <v>1.1085148</v>
      </c>
      <c r="E137" s="38">
        <v>538.02635838603987</v>
      </c>
      <c r="F137" s="37">
        <v>4.45</v>
      </c>
      <c r="G137" s="37">
        <v>1.8645028409500688</v>
      </c>
      <c r="H137" s="27"/>
      <c r="I137" s="27"/>
      <c r="J137" s="34">
        <f t="shared" si="3"/>
        <v>0.6819828124532652</v>
      </c>
    </row>
    <row r="138" spans="1:10" ht="14.25" customHeight="1" x14ac:dyDescent="0.2">
      <c r="A138" s="19">
        <v>2021</v>
      </c>
      <c r="B138" s="19" t="s">
        <v>71</v>
      </c>
      <c r="C138" s="34">
        <v>124.54400440044003</v>
      </c>
      <c r="D138" s="37">
        <v>1.6916567</v>
      </c>
      <c r="E138" s="38">
        <v>575.25846539040936</v>
      </c>
      <c r="F138" s="37">
        <v>4.758</v>
      </c>
      <c r="G138" s="37">
        <v>3.1160211341690132</v>
      </c>
      <c r="H138" s="27"/>
      <c r="I138" s="27"/>
      <c r="J138" s="34">
        <f t="shared" si="3"/>
        <v>0.84199378879237918</v>
      </c>
    </row>
    <row r="139" spans="1:10" ht="14.25" customHeight="1" x14ac:dyDescent="0.2">
      <c r="A139" s="19">
        <v>2021</v>
      </c>
      <c r="B139" s="19" t="s">
        <v>35</v>
      </c>
      <c r="C139" s="34">
        <v>159.06626937628099</v>
      </c>
      <c r="D139" s="70">
        <v>2.1605658000000001</v>
      </c>
      <c r="E139" s="69">
        <v>622.09859371167363</v>
      </c>
      <c r="F139" s="37">
        <v>5.1449999999999996</v>
      </c>
      <c r="G139" s="70">
        <v>5.7771788735302518</v>
      </c>
      <c r="H139" s="68"/>
      <c r="I139" s="68"/>
      <c r="J139" s="34">
        <f t="shared" si="3"/>
        <v>1.6739194305168819</v>
      </c>
    </row>
    <row r="140" spans="1:10" ht="14.25" customHeight="1" x14ac:dyDescent="0.2">
      <c r="A140" s="19">
        <v>2022</v>
      </c>
      <c r="B140" s="19" t="s">
        <v>36</v>
      </c>
      <c r="C140" s="34">
        <v>162.47110289247075</v>
      </c>
      <c r="D140" s="70">
        <v>2.2068129999999999</v>
      </c>
      <c r="E140" s="69">
        <v>691.84966257681072</v>
      </c>
      <c r="F140" s="37">
        <v>5.7549999999999999</v>
      </c>
      <c r="G140" s="70">
        <v>4.9807523202322157</v>
      </c>
      <c r="H140" s="68"/>
      <c r="I140" s="68"/>
      <c r="J140" s="34">
        <f t="shared" ref="J140" si="4">G140/D140-1</f>
        <v>1.2569888432922118</v>
      </c>
    </row>
    <row r="141" spans="1:10" ht="14.25" customHeight="1" x14ac:dyDescent="0.2">
      <c r="A141" s="19">
        <v>2022</v>
      </c>
      <c r="B141" s="19" t="s">
        <v>70</v>
      </c>
      <c r="C141" s="34">
        <v>277.93748272733359</v>
      </c>
      <c r="D141" s="70">
        <v>3.7751701</v>
      </c>
      <c r="E141" s="69">
        <v>1070.4983852976495</v>
      </c>
      <c r="F141" s="37">
        <v>8.9049999999999994</v>
      </c>
      <c r="G141" s="37">
        <v>5.6425471930415814</v>
      </c>
      <c r="H141" s="68"/>
      <c r="I141" s="68"/>
      <c r="J141" s="34">
        <f t="shared" ref="J141:J145" si="5">G141/D141-1</f>
        <v>0.49464714001670584</v>
      </c>
    </row>
    <row r="142" spans="1:10" ht="14.25" customHeight="1" x14ac:dyDescent="0.2">
      <c r="A142" s="19">
        <v>2022</v>
      </c>
      <c r="B142" s="19" t="s">
        <v>71</v>
      </c>
      <c r="C142" s="34">
        <v>340.69560011972465</v>
      </c>
      <c r="D142" s="70">
        <v>4.6276012</v>
      </c>
      <c r="E142" s="69">
        <v>1223.2666981674865</v>
      </c>
      <c r="F142" s="37">
        <v>10.176</v>
      </c>
      <c r="G142" s="37">
        <v>7.7159744472131004</v>
      </c>
      <c r="H142" s="68"/>
      <c r="I142" s="68"/>
      <c r="J142" s="34">
        <f t="shared" si="5"/>
        <v>0.66738102825565448</v>
      </c>
    </row>
    <row r="143" spans="1:10" ht="14.25" customHeight="1" x14ac:dyDescent="0.2">
      <c r="A143" s="19">
        <v>2022</v>
      </c>
      <c r="B143" s="19" t="s">
        <v>35</v>
      </c>
      <c r="C143" s="34">
        <v>277.79087947882732</v>
      </c>
      <c r="D143" s="70">
        <v>3.7731788000000002</v>
      </c>
      <c r="E143" s="69">
        <v>941.05728951939102</v>
      </c>
      <c r="F143" s="37">
        <v>7.8289999999999997</v>
      </c>
      <c r="G143" s="37">
        <v>6.4290728390780396</v>
      </c>
      <c r="H143" s="68"/>
      <c r="I143" s="68"/>
      <c r="J143" s="34">
        <f t="shared" si="5"/>
        <v>0.70388767133909469</v>
      </c>
    </row>
    <row r="144" spans="1:10" ht="14.25" customHeight="1" x14ac:dyDescent="0.2">
      <c r="A144" s="19">
        <v>2023</v>
      </c>
      <c r="B144" s="19" t="s">
        <v>36</v>
      </c>
      <c r="C144" s="34">
        <v>172.34876981425654</v>
      </c>
      <c r="D144" s="70">
        <v>2.3409794000000002</v>
      </c>
      <c r="E144" s="91">
        <v>523.93539048576929</v>
      </c>
      <c r="F144" s="73">
        <v>4.3460000000000001</v>
      </c>
      <c r="G144" s="37">
        <v>7.1831461967006609</v>
      </c>
      <c r="H144" s="68"/>
      <c r="I144" s="68"/>
      <c r="J144" s="34">
        <f t="shared" si="5"/>
        <v>2.0684363120413023</v>
      </c>
    </row>
    <row r="145" spans="1:10" ht="14.25" customHeight="1" x14ac:dyDescent="0.2">
      <c r="A145" s="19">
        <v>2023</v>
      </c>
      <c r="B145" s="19" t="s">
        <v>70</v>
      </c>
      <c r="C145" s="34">
        <v>263.14779075672931</v>
      </c>
      <c r="D145" s="70">
        <v>3.5742845999999999</v>
      </c>
      <c r="E145" s="91">
        <v>776.74311620281833</v>
      </c>
      <c r="F145" s="73">
        <v>6.4429999999999996</v>
      </c>
      <c r="G145" s="37">
        <v>6.888155755469457</v>
      </c>
      <c r="H145" s="68"/>
      <c r="I145" s="68"/>
      <c r="J145" s="34">
        <f t="shared" si="5"/>
        <v>0.92714249880086697</v>
      </c>
    </row>
    <row r="146" spans="1:10" ht="14.25" customHeight="1" x14ac:dyDescent="0.2">
      <c r="A146" s="19">
        <v>2023</v>
      </c>
      <c r="B146" s="19" t="s">
        <v>71</v>
      </c>
      <c r="C146" s="34" t="s">
        <v>91</v>
      </c>
      <c r="D146" s="70" t="s">
        <v>91</v>
      </c>
      <c r="E146" s="91">
        <v>719.54813460553692</v>
      </c>
      <c r="F146" s="73">
        <v>5.968</v>
      </c>
      <c r="G146" s="70">
        <v>5.9772240826233487</v>
      </c>
      <c r="H146" s="68"/>
      <c r="I146" s="68"/>
      <c r="J146" s="34" t="s">
        <v>91</v>
      </c>
    </row>
    <row r="147" spans="1:10" ht="14.25" customHeight="1" x14ac:dyDescent="0.2">
      <c r="A147" s="19">
        <v>2023</v>
      </c>
      <c r="B147" s="19" t="s">
        <v>35</v>
      </c>
      <c r="C147" s="34">
        <v>110.5278848103833</v>
      </c>
      <c r="D147" s="70">
        <v>1.5012785</v>
      </c>
      <c r="E147" s="91">
        <v>635.11080733535846</v>
      </c>
      <c r="F147" s="73">
        <v>5.2679999999999998</v>
      </c>
      <c r="G147" s="70">
        <v>6.6752201534207121</v>
      </c>
      <c r="H147" s="68"/>
      <c r="I147" s="68"/>
      <c r="J147" s="34">
        <f>G147/D147-1</f>
        <v>3.4463569906720917</v>
      </c>
    </row>
    <row r="148" spans="1:10" ht="14.25" customHeight="1" x14ac:dyDescent="0.2">
      <c r="A148" s="19">
        <v>2024</v>
      </c>
      <c r="B148" s="19" t="s">
        <v>36</v>
      </c>
      <c r="C148" s="34">
        <v>110.64875307341062</v>
      </c>
      <c r="D148" s="70">
        <v>1.5029201999999999</v>
      </c>
      <c r="E148" s="91">
        <v>504.0397852191781</v>
      </c>
      <c r="F148" s="73">
        <v>4.181</v>
      </c>
      <c r="G148" s="70">
        <v>4.4569427480292294</v>
      </c>
      <c r="H148" s="68"/>
      <c r="I148" s="68"/>
      <c r="J148" s="34">
        <f>G148/D148-1</f>
        <v>1.9655218873425411</v>
      </c>
    </row>
    <row r="149" spans="1:10" x14ac:dyDescent="0.2">
      <c r="A149" s="19">
        <v>2024</v>
      </c>
      <c r="B149" s="19" t="s">
        <v>70</v>
      </c>
      <c r="C149" s="34">
        <v>99.20805298936726</v>
      </c>
      <c r="D149" s="70">
        <v>1.3475234</v>
      </c>
      <c r="E149" s="69">
        <v>708.48946518547268</v>
      </c>
      <c r="F149" s="67">
        <v>5.8760000000000003</v>
      </c>
      <c r="G149" s="70">
        <v>2.6633827591147585</v>
      </c>
      <c r="H149" s="68"/>
      <c r="I149" s="68"/>
      <c r="J149" s="20">
        <f>G149/D149-1</f>
        <v>0.97650204747075886</v>
      </c>
    </row>
    <row r="151" spans="1:10" x14ac:dyDescent="0.2">
      <c r="G151" s="94"/>
    </row>
    <row r="152" spans="1:10" x14ac:dyDescent="0.2">
      <c r="G152" s="94"/>
    </row>
  </sheetData>
  <phoneticPr fontId="16" type="noConversion"/>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pageSetUpPr fitToPage="1"/>
  </sheetPr>
  <dimension ref="A1:J153"/>
  <sheetViews>
    <sheetView showGridLines="0" tabSelected="1" zoomScale="96" zoomScaleNormal="96" workbookViewId="0">
      <pane ySplit="14" topLeftCell="A15" activePane="bottomLeft" state="frozen"/>
      <selection pane="bottomLeft" activeCell="I18" sqref="I18"/>
    </sheetView>
  </sheetViews>
  <sheetFormatPr defaultColWidth="14.5703125" defaultRowHeight="12.75" x14ac:dyDescent="0.2"/>
  <cols>
    <col min="1" max="10" width="14.5703125" customWidth="1"/>
  </cols>
  <sheetData>
    <row r="1" spans="1:10" ht="18" customHeight="1" x14ac:dyDescent="0.2">
      <c r="A1" s="58" t="s">
        <v>32</v>
      </c>
      <c r="B1" s="59"/>
      <c r="C1" s="59"/>
      <c r="D1" s="59"/>
      <c r="E1" s="59"/>
      <c r="F1" s="59"/>
      <c r="G1" s="59"/>
      <c r="H1" s="59"/>
      <c r="I1" s="59"/>
      <c r="J1" s="60"/>
    </row>
    <row r="2" spans="1:10" ht="18" customHeight="1" x14ac:dyDescent="0.2">
      <c r="A2" s="14" t="s">
        <v>29</v>
      </c>
      <c r="B2" s="4"/>
      <c r="C2" s="4"/>
      <c r="D2" s="4"/>
      <c r="E2" s="4"/>
      <c r="F2" s="4"/>
      <c r="G2" s="4"/>
      <c r="H2" s="4"/>
      <c r="I2" s="4"/>
      <c r="J2" s="4"/>
    </row>
    <row r="3" spans="1:10" ht="18" customHeight="1" x14ac:dyDescent="0.2">
      <c r="A3" s="29" t="s">
        <v>22</v>
      </c>
      <c r="B3" s="59"/>
      <c r="C3" s="59"/>
      <c r="D3" s="59"/>
      <c r="E3" s="59"/>
      <c r="F3" s="59"/>
      <c r="G3" s="59"/>
      <c r="H3" s="59"/>
      <c r="I3" s="59"/>
      <c r="J3" s="59"/>
    </row>
    <row r="4" spans="1:10" ht="18" customHeight="1" x14ac:dyDescent="0.2">
      <c r="A4" s="61" t="s">
        <v>88</v>
      </c>
      <c r="B4" s="59"/>
      <c r="C4" s="59"/>
      <c r="D4" s="59"/>
      <c r="E4" s="59"/>
      <c r="F4" s="59"/>
      <c r="G4" s="59"/>
      <c r="H4" s="59"/>
      <c r="I4" s="59"/>
      <c r="J4" s="59"/>
    </row>
    <row r="5" spans="1:10" ht="18" customHeight="1" x14ac:dyDescent="0.2">
      <c r="A5" s="29" t="s">
        <v>23</v>
      </c>
      <c r="B5" s="59"/>
      <c r="C5" s="59"/>
      <c r="D5" s="59"/>
      <c r="E5" s="59"/>
      <c r="F5" s="59"/>
      <c r="G5" s="59"/>
      <c r="H5" s="59"/>
      <c r="I5" s="59"/>
      <c r="J5" s="59"/>
    </row>
    <row r="6" spans="1:10" ht="18" customHeight="1" x14ac:dyDescent="0.2">
      <c r="A6" s="29" t="s">
        <v>25</v>
      </c>
      <c r="B6" s="59"/>
      <c r="C6" s="59"/>
      <c r="D6" s="59"/>
      <c r="E6" s="59"/>
      <c r="F6" s="59"/>
      <c r="G6" s="59"/>
      <c r="H6" s="59"/>
      <c r="I6" s="59"/>
      <c r="J6" s="59"/>
    </row>
    <row r="7" spans="1:10" ht="18" customHeight="1" x14ac:dyDescent="0.2">
      <c r="A7" s="29" t="s">
        <v>24</v>
      </c>
      <c r="B7" s="59"/>
      <c r="C7" s="59"/>
      <c r="D7" s="59"/>
      <c r="E7" s="59"/>
      <c r="F7" s="59"/>
      <c r="G7" s="59"/>
      <c r="H7" s="59"/>
      <c r="I7" s="59"/>
      <c r="J7" s="59"/>
    </row>
    <row r="8" spans="1:10" ht="18" customHeight="1" x14ac:dyDescent="0.2">
      <c r="A8" s="29" t="s">
        <v>26</v>
      </c>
      <c r="B8" s="59"/>
      <c r="C8" s="59"/>
      <c r="D8" s="59"/>
      <c r="E8" s="59"/>
      <c r="F8" s="59"/>
      <c r="G8" s="59"/>
      <c r="H8" s="59"/>
      <c r="I8" s="59"/>
      <c r="J8" s="59"/>
    </row>
    <row r="9" spans="1:10" ht="18" customHeight="1" x14ac:dyDescent="0.2">
      <c r="A9" s="29" t="s">
        <v>27</v>
      </c>
      <c r="B9" s="59"/>
      <c r="C9" s="59"/>
      <c r="D9" s="59"/>
      <c r="E9" s="59"/>
      <c r="F9" s="59"/>
      <c r="G9" s="59"/>
      <c r="H9" s="59"/>
      <c r="I9" s="59"/>
      <c r="J9" s="59"/>
    </row>
    <row r="10" spans="1:10" ht="18" customHeight="1" x14ac:dyDescent="0.2">
      <c r="A10" s="75" t="s">
        <v>73</v>
      </c>
      <c r="B10" s="76"/>
      <c r="C10" s="77"/>
      <c r="D10" s="78"/>
      <c r="E10" s="77"/>
      <c r="F10" s="78"/>
      <c r="G10" s="77"/>
      <c r="H10" s="78"/>
      <c r="I10" s="77"/>
      <c r="J10" s="78"/>
    </row>
    <row r="11" spans="1:10" ht="18" customHeight="1" x14ac:dyDescent="0.2">
      <c r="A11" s="62" t="s">
        <v>34</v>
      </c>
      <c r="B11" s="59"/>
      <c r="C11" s="59"/>
      <c r="D11" s="59"/>
      <c r="E11" s="59"/>
      <c r="F11" s="59"/>
      <c r="G11" s="59"/>
      <c r="H11" s="59"/>
      <c r="I11" s="59"/>
      <c r="J11" s="59"/>
    </row>
    <row r="12" spans="1:10" ht="18" customHeight="1" x14ac:dyDescent="0.2">
      <c r="A12" s="62" t="s">
        <v>37</v>
      </c>
      <c r="B12" s="59"/>
      <c r="C12" s="59"/>
      <c r="D12" s="59"/>
      <c r="E12" s="59"/>
      <c r="F12" s="59"/>
      <c r="G12" s="59"/>
      <c r="H12" s="59"/>
      <c r="I12" s="59"/>
      <c r="J12" s="59"/>
    </row>
    <row r="13" spans="1:10" ht="18" customHeight="1" x14ac:dyDescent="0.2">
      <c r="A13" s="14" t="s">
        <v>87</v>
      </c>
      <c r="B13" s="59"/>
      <c r="C13" s="59"/>
      <c r="D13" s="59"/>
      <c r="E13" s="59"/>
      <c r="F13" s="59"/>
      <c r="G13" s="59"/>
      <c r="H13" s="59"/>
      <c r="I13" s="59"/>
      <c r="J13" s="59"/>
    </row>
    <row r="14" spans="1:10" ht="63.95" customHeight="1" x14ac:dyDescent="0.2">
      <c r="A14" s="30" t="s">
        <v>20</v>
      </c>
      <c r="B14" s="30" t="s">
        <v>11</v>
      </c>
      <c r="C14" s="31" t="s">
        <v>76</v>
      </c>
      <c r="D14" s="32" t="s">
        <v>75</v>
      </c>
      <c r="E14" s="31" t="s">
        <v>77</v>
      </c>
      <c r="F14" s="32" t="s">
        <v>78</v>
      </c>
      <c r="G14" s="32" t="s">
        <v>79</v>
      </c>
      <c r="H14" s="32" t="s">
        <v>80</v>
      </c>
      <c r="I14" s="32" t="s">
        <v>81</v>
      </c>
      <c r="J14" s="74" t="s">
        <v>72</v>
      </c>
    </row>
    <row r="15" spans="1:10" ht="14.25" customHeight="1" x14ac:dyDescent="0.2">
      <c r="A15" s="19">
        <v>1990</v>
      </c>
      <c r="B15" s="19" t="s">
        <v>36</v>
      </c>
      <c r="C15" s="34">
        <f>'3.2.1'!C12/'3.2.1 (Real)'!$J15*100</f>
        <v>74.275486381322963</v>
      </c>
      <c r="D15" s="37">
        <f>'3.2.1'!D12/'3.2.1 (Real)'!$J15*100</f>
        <v>1.0774941634241246</v>
      </c>
      <c r="E15" s="23"/>
      <c r="F15" s="37"/>
      <c r="G15" s="37"/>
      <c r="H15" s="24">
        <f>'3.2.1'!H12/'3.2.1 (Real)'!$J15*100</f>
        <v>0.81436575875486383</v>
      </c>
      <c r="I15" s="24">
        <f>'3.2.1'!I12/'3.2.1 (Real)'!$J15*100</f>
        <v>0.9192840466926071</v>
      </c>
      <c r="J15" s="34">
        <v>60.046728971962615</v>
      </c>
    </row>
    <row r="16" spans="1:10" ht="14.25" customHeight="1" x14ac:dyDescent="0.2">
      <c r="A16" s="19">
        <v>1990</v>
      </c>
      <c r="B16" s="19" t="s">
        <v>70</v>
      </c>
      <c r="C16" s="34">
        <f>'3.2.1'!C13/'3.2.1 (Real)'!$J16*100</f>
        <v>70.0542528735632</v>
      </c>
      <c r="D16" s="37">
        <f>'3.2.1'!D13/'3.2.1 (Real)'!$J16*100</f>
        <v>1.0167049808429118</v>
      </c>
      <c r="E16" s="23"/>
      <c r="F16" s="37"/>
      <c r="G16" s="37"/>
      <c r="H16" s="24">
        <f>'3.2.1'!H13/'3.2.1 (Real)'!$J16*100</f>
        <v>0.84452107279693478</v>
      </c>
      <c r="I16" s="24">
        <f>'3.2.1'!I13/'3.2.1 (Real)'!$J16*100</f>
        <v>0.92159386973180069</v>
      </c>
      <c r="J16" s="34">
        <v>60.981308411214961</v>
      </c>
    </row>
    <row r="17" spans="1:10" ht="14.25" customHeight="1" x14ac:dyDescent="0.2">
      <c r="A17" s="19">
        <v>1990</v>
      </c>
      <c r="B17" s="19" t="s">
        <v>71</v>
      </c>
      <c r="C17" s="34">
        <f>'3.2.1'!C14/'3.2.1 (Real)'!$J17*100</f>
        <v>69.162894248608524</v>
      </c>
      <c r="D17" s="37">
        <f>'3.2.1'!D14/'3.2.1 (Real)'!$J17*100</f>
        <v>1.0036957328385898</v>
      </c>
      <c r="E17" s="23"/>
      <c r="F17" s="37"/>
      <c r="G17" s="37"/>
      <c r="H17" s="24">
        <f>'3.2.1'!H14/'3.2.1 (Real)'!$J17*100</f>
        <v>0.87664564007421153</v>
      </c>
      <c r="I17" s="24">
        <f>'3.2.1'!I14/'3.2.1 (Real)'!$J17*100</f>
        <v>0.92270129870129847</v>
      </c>
      <c r="J17" s="34">
        <v>62.967289719626173</v>
      </c>
    </row>
    <row r="18" spans="1:10" ht="14.25" customHeight="1" x14ac:dyDescent="0.2">
      <c r="A18" s="19">
        <v>1990</v>
      </c>
      <c r="B18" s="19" t="s">
        <v>35</v>
      </c>
      <c r="C18" s="34">
        <f>'3.2.1'!C15/'3.2.1 (Real)'!$J18*100</f>
        <v>69.56573529411763</v>
      </c>
      <c r="D18" s="37">
        <f>'3.2.1'!D15/'3.2.1 (Real)'!$J18*100</f>
        <v>1.010205882352941</v>
      </c>
      <c r="E18" s="23"/>
      <c r="F18" s="37"/>
      <c r="G18" s="37"/>
      <c r="H18" s="24">
        <f>'3.2.1'!H15/'3.2.1 (Real)'!$J18*100</f>
        <v>0.80879411764705877</v>
      </c>
      <c r="I18" s="24">
        <f>'3.2.1'!I15/'3.2.1 (Real)'!$J18*100</f>
        <v>0.89061764705882329</v>
      </c>
      <c r="J18" s="34">
        <v>63.551401869158887</v>
      </c>
    </row>
    <row r="19" spans="1:10" ht="14.25" customHeight="1" x14ac:dyDescent="0.2">
      <c r="A19" s="19">
        <v>1991</v>
      </c>
      <c r="B19" s="19" t="s">
        <v>36</v>
      </c>
      <c r="C19" s="34">
        <f>'3.2.1'!C16/'3.2.1 (Real)'!$J19*100</f>
        <v>65.173429602888092</v>
      </c>
      <c r="D19" s="37">
        <f>'3.2.1'!D16/'3.2.1 (Real)'!$J19*100</f>
        <v>0.93789169675090256</v>
      </c>
      <c r="E19" s="23"/>
      <c r="F19" s="37"/>
      <c r="G19" s="37"/>
      <c r="H19" s="24">
        <f>'3.2.1'!H16/'3.2.1 (Real)'!$J19*100</f>
        <v>0.81119133574007241</v>
      </c>
      <c r="I19" s="24">
        <f>'3.2.1'!I16/'3.2.1 (Real)'!$J19*100</f>
        <v>0.88381227436823107</v>
      </c>
      <c r="J19" s="34">
        <v>64.719626168224295</v>
      </c>
    </row>
    <row r="20" spans="1:10" ht="14.25" customHeight="1" x14ac:dyDescent="0.2">
      <c r="A20" s="19">
        <v>1991</v>
      </c>
      <c r="B20" s="19" t="s">
        <v>70</v>
      </c>
      <c r="C20" s="34">
        <f>'3.2.1'!C17/'3.2.1 (Real)'!$J20*100</f>
        <v>65.560781527531063</v>
      </c>
      <c r="D20" s="37">
        <f>'3.2.1'!D17/'3.2.1 (Real)'!$J20*100</f>
        <v>0.94418472468916514</v>
      </c>
      <c r="E20" s="23"/>
      <c r="F20" s="37"/>
      <c r="G20" s="37"/>
      <c r="H20" s="24">
        <f>'3.2.1'!H17/'3.2.1 (Real)'!$J20*100</f>
        <v>0.8438365896980462</v>
      </c>
      <c r="I20" s="24">
        <f>'3.2.1'!I17/'3.2.1 (Real)'!$J20*100</f>
        <v>0.91529662522202471</v>
      </c>
      <c r="J20" s="34">
        <v>65.771028037383189</v>
      </c>
    </row>
    <row r="21" spans="1:10" ht="14.25" customHeight="1" x14ac:dyDescent="0.2">
      <c r="A21" s="19">
        <v>1991</v>
      </c>
      <c r="B21" s="19" t="s">
        <v>71</v>
      </c>
      <c r="C21" s="34">
        <f>'3.2.1'!C18/'3.2.1 (Real)'!$J21*100</f>
        <v>66.870298769771523</v>
      </c>
      <c r="D21" s="37">
        <f>'3.2.1'!D18/'3.2.1 (Real)'!$J21*100</f>
        <v>0.96281195079086102</v>
      </c>
      <c r="E21" s="23"/>
      <c r="F21" s="37"/>
      <c r="G21" s="37"/>
      <c r="H21" s="24">
        <f>'3.2.1'!H18/'3.2.1 (Real)'!$J21*100</f>
        <v>0.88909666080843575</v>
      </c>
      <c r="I21" s="24">
        <f>'3.2.1'!I18/'3.2.1 (Real)'!$J21*100</f>
        <v>0.95378558875219666</v>
      </c>
      <c r="J21" s="34">
        <v>66.471962616822438</v>
      </c>
    </row>
    <row r="22" spans="1:10" ht="14.25" customHeight="1" x14ac:dyDescent="0.2">
      <c r="A22" s="19">
        <v>1991</v>
      </c>
      <c r="B22" s="19" t="s">
        <v>35</v>
      </c>
      <c r="C22" s="34">
        <f>'3.2.1'!C19/'3.2.1 (Real)'!$J22*100</f>
        <v>65.804999999999993</v>
      </c>
      <c r="D22" s="37">
        <f>'3.2.1'!D19/'3.2.1 (Real)'!$J22*100</f>
        <v>0.94813888888888886</v>
      </c>
      <c r="E22" s="23"/>
      <c r="F22" s="37"/>
      <c r="G22" s="37"/>
      <c r="H22" s="24">
        <f>'3.2.1'!H19/'3.2.1 (Real)'!$J22*100</f>
        <v>0.88572222222222208</v>
      </c>
      <c r="I22" s="24">
        <f>'3.2.1'!I19/'3.2.1 (Real)'!$J22*100</f>
        <v>0.95111111111111091</v>
      </c>
      <c r="J22" s="34">
        <v>67.289719626168235</v>
      </c>
    </row>
    <row r="23" spans="1:10" ht="14.25" customHeight="1" x14ac:dyDescent="0.2">
      <c r="A23" s="19">
        <v>1992</v>
      </c>
      <c r="B23" s="19" t="s">
        <v>36</v>
      </c>
      <c r="C23" s="34">
        <f>'3.2.1'!C20/'3.2.1 (Real)'!$J23*100</f>
        <v>65.126597938144329</v>
      </c>
      <c r="D23" s="37">
        <f>'3.2.1'!D20/'3.2.1 (Real)'!$J23*100</f>
        <v>0.93836426116838489</v>
      </c>
      <c r="E23" s="23"/>
      <c r="F23" s="37"/>
      <c r="G23" s="37"/>
      <c r="H23" s="24">
        <f>'3.2.1'!H20/'3.2.1 (Real)'!$J23*100</f>
        <v>0.85011683848797237</v>
      </c>
      <c r="I23" s="24">
        <f>'3.2.1'!I20/'3.2.1 (Real)'!$J23*100</f>
        <v>0.91189003436426097</v>
      </c>
      <c r="J23" s="34">
        <v>67.990654205607484</v>
      </c>
    </row>
    <row r="24" spans="1:10" ht="14.25" customHeight="1" x14ac:dyDescent="0.2">
      <c r="A24" s="19">
        <v>1992</v>
      </c>
      <c r="B24" s="19" t="s">
        <v>70</v>
      </c>
      <c r="C24" s="34">
        <f>'3.2.1'!C21/'3.2.1 (Real)'!$J24*100</f>
        <v>66.16410958904109</v>
      </c>
      <c r="D24" s="37">
        <f>'3.2.1'!D21/'3.2.1 (Real)'!$J24*100</f>
        <v>0.9527397260273972</v>
      </c>
      <c r="E24" s="23"/>
      <c r="F24" s="37"/>
      <c r="G24" s="37"/>
      <c r="H24" s="24">
        <f>'3.2.1'!H21/'3.2.1 (Real)'!$J24*100</f>
        <v>0.7988356164383561</v>
      </c>
      <c r="I24" s="24">
        <f>'3.2.1'!I21/'3.2.1 (Real)'!$J24*100</f>
        <v>0.87945205479452049</v>
      </c>
      <c r="J24" s="34">
        <v>68.224299065420567</v>
      </c>
    </row>
    <row r="25" spans="1:10" ht="14.25" customHeight="1" x14ac:dyDescent="0.2">
      <c r="A25" s="19">
        <v>1992</v>
      </c>
      <c r="B25" s="19" t="s">
        <v>71</v>
      </c>
      <c r="C25" s="34">
        <f>'3.2.1'!C22/'3.2.1 (Real)'!$J25*100</f>
        <v>68.010154373927961</v>
      </c>
      <c r="D25" s="37">
        <f>'3.2.1'!D22/'3.2.1 (Real)'!$J25*100</f>
        <v>0.97933447684391084</v>
      </c>
      <c r="E25" s="23"/>
      <c r="F25" s="37"/>
      <c r="G25" s="37"/>
      <c r="H25" s="24">
        <f>'3.2.1'!H22/'3.2.1 (Real)'!$J25*100</f>
        <v>0.78699142367066899</v>
      </c>
      <c r="I25" s="24">
        <f>'3.2.1'!I22/'3.2.1 (Real)'!$J25*100</f>
        <v>0.86480960548885077</v>
      </c>
      <c r="J25" s="34">
        <v>68.107476635514018</v>
      </c>
    </row>
    <row r="26" spans="1:10" ht="14.25" customHeight="1" x14ac:dyDescent="0.2">
      <c r="A26" s="19">
        <v>1992</v>
      </c>
      <c r="B26" s="19" t="s">
        <v>35</v>
      </c>
      <c r="C26" s="34">
        <f>'3.2.1'!C23/'3.2.1 (Real)'!$J26*100</f>
        <v>67.152981260647351</v>
      </c>
      <c r="D26" s="37">
        <f>'3.2.1'!D23/'3.2.1 (Real)'!$J26*100</f>
        <v>0.96682793867120953</v>
      </c>
      <c r="E26" s="23"/>
      <c r="F26" s="37"/>
      <c r="G26" s="37"/>
      <c r="H26" s="24">
        <f>'3.2.1'!H23/'3.2.1 (Real)'!$J26*100</f>
        <v>0.76850425894378183</v>
      </c>
      <c r="I26" s="24">
        <f>'3.2.1'!I23/'3.2.1 (Real)'!$J26*100</f>
        <v>0.82975127768313439</v>
      </c>
      <c r="J26" s="34">
        <v>68.574766355140198</v>
      </c>
    </row>
    <row r="27" spans="1:10" ht="14.25" customHeight="1" x14ac:dyDescent="0.2">
      <c r="A27" s="19">
        <v>1993</v>
      </c>
      <c r="B27" s="19" t="s">
        <v>36</v>
      </c>
      <c r="C27" s="34">
        <f>'3.2.1'!C24/'3.2.1 (Real)'!$J27*100</f>
        <v>65.803210702341147</v>
      </c>
      <c r="D27" s="37">
        <f>'3.2.1'!D24/'3.2.1 (Real)'!$J27*100</f>
        <v>0.94761204013377942</v>
      </c>
      <c r="E27" s="38">
        <f>'3.2.1'!E24/'3.2.1 (Real)'!$J27*100</f>
        <v>89.221538461538458</v>
      </c>
      <c r="F27" s="37">
        <f>'3.2.1'!F24/'3.2.1 (Real)'!$J27*100</f>
        <v>0.74291638795986625</v>
      </c>
      <c r="G27" s="37">
        <f>'3.2.1'!G24/'3.2.1 (Real)'!$J27*100</f>
        <v>1.0936187290969901</v>
      </c>
      <c r="H27" s="24">
        <f>'3.2.1'!H24/'3.2.1 (Real)'!$J27*100</f>
        <v>0.74005351170568567</v>
      </c>
      <c r="I27" s="24">
        <f>'3.2.1'!I24/'3.2.1 (Real)'!$J27*100</f>
        <v>0.79731103678929771</v>
      </c>
      <c r="J27" s="34">
        <v>69.859813084112147</v>
      </c>
    </row>
    <row r="28" spans="1:10" ht="14.25" customHeight="1" x14ac:dyDescent="0.2">
      <c r="A28" s="19">
        <v>1993</v>
      </c>
      <c r="B28" s="19" t="s">
        <v>70</v>
      </c>
      <c r="C28" s="34">
        <f>'3.2.1'!C25/'3.2.1 (Real)'!$J28*100</f>
        <v>58.799731543624155</v>
      </c>
      <c r="D28" s="37">
        <f>'3.2.1'!D25/'3.2.1 (Real)'!$J28*100</f>
        <v>0.84594630872483223</v>
      </c>
      <c r="E28" s="38">
        <f>'3.2.1'!E25/'3.2.1 (Real)'!$J28*100</f>
        <v>82.081208053691284</v>
      </c>
      <c r="F28" s="37">
        <f>'3.2.1'!F25/'3.2.1 (Real)'!$J28*100</f>
        <v>0.68365100671140933</v>
      </c>
      <c r="G28" s="37">
        <f>'3.2.1'!G25/'3.2.1 (Real)'!$J28*100</f>
        <v>0.90770469798657716</v>
      </c>
      <c r="H28" s="24">
        <f>'3.2.1'!H25/'3.2.1 (Real)'!$J28*100</f>
        <v>0.78131543624161082</v>
      </c>
      <c r="I28" s="24">
        <f>'3.2.1'!I25/'3.2.1 (Real)'!$J28*100</f>
        <v>0.8287114093959731</v>
      </c>
      <c r="J28" s="34">
        <v>69.626168224299064</v>
      </c>
    </row>
    <row r="29" spans="1:10" ht="14.25" customHeight="1" x14ac:dyDescent="0.2">
      <c r="A29" s="19">
        <v>1993</v>
      </c>
      <c r="B29" s="19" t="s">
        <v>71</v>
      </c>
      <c r="C29" s="34">
        <f>'3.2.1'!C26/'3.2.1 (Real)'!$J29*100</f>
        <v>57.435754560530683</v>
      </c>
      <c r="D29" s="37">
        <f>'3.2.1'!D26/'3.2.1 (Real)'!$J29*100</f>
        <v>0.82760862354892206</v>
      </c>
      <c r="E29" s="38">
        <f>'3.2.1'!E26/'3.2.1 (Real)'!$J29*100</f>
        <v>75.095190713101161</v>
      </c>
      <c r="F29" s="37">
        <f>'3.2.1'!F26/'3.2.1 (Real)'!$J29*100</f>
        <v>0.6260298507462686</v>
      </c>
      <c r="G29" s="37">
        <f>'3.2.1'!G26/'3.2.1 (Real)'!$J29*100</f>
        <v>0.89574792703150907</v>
      </c>
      <c r="H29" s="24">
        <f>'3.2.1'!H26/'3.2.1 (Real)'!$J29*100</f>
        <v>0.78644112769485908</v>
      </c>
      <c r="I29" s="24">
        <f>'3.2.1'!I26/'3.2.1 (Real)'!$J29*100</f>
        <v>0.83044776119402985</v>
      </c>
      <c r="J29" s="34">
        <v>70.443925233644862</v>
      </c>
    </row>
    <row r="30" spans="1:10" ht="14.25" customHeight="1" x14ac:dyDescent="0.2">
      <c r="A30" s="19">
        <v>1993</v>
      </c>
      <c r="B30" s="19" t="s">
        <v>35</v>
      </c>
      <c r="C30" s="34">
        <f>'3.2.1'!C27/'3.2.1 (Real)'!$J30*100</f>
        <v>55.562692939244663</v>
      </c>
      <c r="D30" s="37">
        <f>'3.2.1'!D27/'3.2.1 (Real)'!$J30*100</f>
        <v>0.79977668308702787</v>
      </c>
      <c r="E30" s="38">
        <f>'3.2.1'!E27/'3.2.1 (Real)'!$J30*100</f>
        <v>73.20275862068965</v>
      </c>
      <c r="F30" s="37">
        <f>'3.2.1'!F27/'3.2.1 (Real)'!$J30*100</f>
        <v>0.6100229885057471</v>
      </c>
      <c r="G30" s="37">
        <f>'3.2.1'!G27/'3.2.1 (Real)'!$J30*100</f>
        <v>0.99374712643678154</v>
      </c>
      <c r="H30" s="24">
        <f>'3.2.1'!H27/'3.2.1 (Real)'!$J30*100</f>
        <v>0.71122495894909687</v>
      </c>
      <c r="I30" s="24">
        <f>'3.2.1'!I27/'3.2.1 (Real)'!$J30*100</f>
        <v>0.74777011494252876</v>
      </c>
      <c r="J30" s="34">
        <v>71.144859813084111</v>
      </c>
    </row>
    <row r="31" spans="1:10" ht="14.25" customHeight="1" x14ac:dyDescent="0.2">
      <c r="A31" s="19">
        <v>1994</v>
      </c>
      <c r="B31" s="19" t="s">
        <v>36</v>
      </c>
      <c r="C31" s="34">
        <f>'3.2.1'!C28/'3.2.1 (Real)'!$J31*100</f>
        <v>47.527581699346385</v>
      </c>
      <c r="D31" s="37">
        <f>'3.2.1'!D28/'3.2.1 (Real)'!$J31*100</f>
        <v>0.68955555555555537</v>
      </c>
      <c r="E31" s="38">
        <f>'3.2.1'!E28/'3.2.1 (Real)'!$J31*100</f>
        <v>87.586143790849647</v>
      </c>
      <c r="F31" s="37">
        <f>'3.2.1'!F28/'3.2.1 (Real)'!$J31*100</f>
        <v>0.73011764705882332</v>
      </c>
      <c r="G31" s="37">
        <f>'3.2.1'!G28/'3.2.1 (Real)'!$J31*100</f>
        <v>0.94971241830065345</v>
      </c>
      <c r="H31" s="24">
        <f>'3.2.1'!H28/'3.2.1 (Real)'!$J31*100</f>
        <v>0.76928104575163392</v>
      </c>
      <c r="I31" s="24">
        <f>'3.2.1'!I28/'3.2.1 (Real)'!$J31*100</f>
        <v>0.80704575163398662</v>
      </c>
      <c r="J31" s="34">
        <v>71.495327102803756</v>
      </c>
    </row>
    <row r="32" spans="1:10" ht="14.25" customHeight="1" x14ac:dyDescent="0.2">
      <c r="A32" s="19">
        <v>1994</v>
      </c>
      <c r="B32" s="19" t="s">
        <v>70</v>
      </c>
      <c r="C32" s="34">
        <f>'3.2.1'!C29/'3.2.1 (Real)'!$J32*100</f>
        <v>54.70528735632184</v>
      </c>
      <c r="D32" s="37">
        <f>'3.2.1'!D29/'3.2.1 (Real)'!$J32*100</f>
        <v>0.79415435139573065</v>
      </c>
      <c r="E32" s="38">
        <f>'3.2.1'!E29/'3.2.1 (Real)'!$J32*100</f>
        <v>92.9511986863711</v>
      </c>
      <c r="F32" s="37">
        <f>'3.2.1'!F29/'3.2.1 (Real)'!$J32*100</f>
        <v>0.77447619047619054</v>
      </c>
      <c r="G32" s="37">
        <f>'3.2.1'!G29/'3.2.1 (Real)'!$J32*100</f>
        <v>0.90238423645320198</v>
      </c>
      <c r="H32" s="24">
        <f>'3.2.1'!H29/'3.2.1 (Real)'!$J32*100</f>
        <v>0.82226600985221676</v>
      </c>
      <c r="I32" s="24">
        <f>'3.2.1'!I29/'3.2.1 (Real)'!$J32*100</f>
        <v>0.85881116584564865</v>
      </c>
      <c r="J32" s="34">
        <v>71.144859813084111</v>
      </c>
    </row>
    <row r="33" spans="1:10" ht="14.25" customHeight="1" x14ac:dyDescent="0.2">
      <c r="A33" s="19">
        <v>1994</v>
      </c>
      <c r="B33" s="19" t="s">
        <v>71</v>
      </c>
      <c r="C33" s="34">
        <f>'3.2.1'!C30/'3.2.1 (Real)'!$J33*100</f>
        <v>53.37741407528641</v>
      </c>
      <c r="D33" s="37">
        <f>'3.2.1'!D30/'3.2.1 (Real)'!$J33*100</f>
        <v>0.77474304418985263</v>
      </c>
      <c r="E33" s="38">
        <f>'3.2.1'!E30/'3.2.1 (Real)'!$J33*100</f>
        <v>101.09486088379703</v>
      </c>
      <c r="F33" s="37">
        <f>'3.2.1'!F30/'3.2.1 (Real)'!$J33*100</f>
        <v>0.84199018003273307</v>
      </c>
      <c r="G33" s="37">
        <f>'3.2.1'!G30/'3.2.1 (Real)'!$J33*100</f>
        <v>0.94986579378068725</v>
      </c>
      <c r="H33" s="24">
        <f>'3.2.1'!H30/'3.2.1 (Real)'!$J33*100</f>
        <v>0.734114566284779</v>
      </c>
      <c r="I33" s="24">
        <f>'3.2.1'!I30/'3.2.1 (Real)'!$J33*100</f>
        <v>0.76213420621931249</v>
      </c>
      <c r="J33" s="34">
        <v>71.378504672897208</v>
      </c>
    </row>
    <row r="34" spans="1:10" ht="14.25" customHeight="1" x14ac:dyDescent="0.2">
      <c r="A34" s="19">
        <v>1994</v>
      </c>
      <c r="B34" s="19" t="s">
        <v>35</v>
      </c>
      <c r="C34" s="34">
        <f>'3.2.1'!C31/'3.2.1 (Real)'!$J34*100</f>
        <v>47.418804523424875</v>
      </c>
      <c r="D34" s="37">
        <f>'3.2.1'!D31/'3.2.1 (Real)'!$J34*100</f>
        <v>0.68867205169628432</v>
      </c>
      <c r="E34" s="38">
        <f>'3.2.1'!E31/'3.2.1 (Real)'!$J34*100</f>
        <v>98.654345718901453</v>
      </c>
      <c r="F34" s="37">
        <f>'3.2.1'!F31/'3.2.1 (Real)'!$J34*100</f>
        <v>0.82142810985460413</v>
      </c>
      <c r="G34" s="37">
        <f>'3.2.1'!G31/'3.2.1 (Real)'!$J34*100</f>
        <v>0.92099515347334404</v>
      </c>
      <c r="H34" s="24">
        <f>'3.2.1'!H31/'3.2.1 (Real)'!$J34*100</f>
        <v>0.81313085621970915</v>
      </c>
      <c r="I34" s="24">
        <f>'3.2.1'!I31/'3.2.1 (Real)'!$J34*100</f>
        <v>0.84355411954765736</v>
      </c>
      <c r="J34" s="34">
        <v>72.313084112149539</v>
      </c>
    </row>
    <row r="35" spans="1:10" ht="14.25" customHeight="1" x14ac:dyDescent="0.2">
      <c r="A35" s="19">
        <v>1995</v>
      </c>
      <c r="B35" s="19" t="s">
        <v>36</v>
      </c>
      <c r="C35" s="34">
        <f>'3.2.1'!C32/'3.2.1 (Real)'!$J35*100</f>
        <v>45.40521739130434</v>
      </c>
      <c r="D35" s="37">
        <f>'3.2.1'!D32/'3.2.1 (Real)'!$J35*100</f>
        <v>0.64372302737520126</v>
      </c>
      <c r="E35" s="38">
        <f>'3.2.1'!E32/'3.2.1 (Real)'!$J35*100</f>
        <v>119.50917874396134</v>
      </c>
      <c r="F35" s="37">
        <f>'3.2.1'!F32/'3.2.1 (Real)'!$J35*100</f>
        <v>0.99522061191626399</v>
      </c>
      <c r="G35" s="37">
        <f>'3.2.1'!G32/'3.2.1 (Real)'!$J35*100</f>
        <v>0.92354267310789051</v>
      </c>
      <c r="H35" s="24">
        <f>'3.2.1'!H32/'3.2.1 (Real)'!$J35*100</f>
        <v>0.73469887278582935</v>
      </c>
      <c r="I35" s="24">
        <f>'3.2.1'!I32/'3.2.1 (Real)'!$J35*100</f>
        <v>0.76364573268921099</v>
      </c>
      <c r="J35" s="34">
        <v>72.546728971962622</v>
      </c>
    </row>
    <row r="36" spans="1:10" ht="14.25" customHeight="1" x14ac:dyDescent="0.2">
      <c r="A36" s="19">
        <v>1995</v>
      </c>
      <c r="B36" s="19" t="s">
        <v>70</v>
      </c>
      <c r="C36" s="34">
        <f>'3.2.1'!C33/'3.2.1 (Real)'!$J36*100</f>
        <v>50.758338658146954</v>
      </c>
      <c r="D36" s="37">
        <f>'3.2.1'!D33/'3.2.1 (Real)'!$J36*100</f>
        <v>0.71925878594249193</v>
      </c>
      <c r="E36" s="38">
        <f>'3.2.1'!E33/'3.2.1 (Real)'!$J36*100</f>
        <v>109.24255591054313</v>
      </c>
      <c r="F36" s="37">
        <f>'3.2.1'!F33/'3.2.1 (Real)'!$J36*100</f>
        <v>0.9106964856230032</v>
      </c>
      <c r="G36" s="37">
        <f>'3.2.1'!G33/'3.2.1 (Real)'!$J36*100</f>
        <v>0.90932907348242797</v>
      </c>
      <c r="H36" s="24">
        <f>'3.2.1'!H33/'3.2.1 (Real)'!$J36*100</f>
        <v>0.78899680511182091</v>
      </c>
      <c r="I36" s="24">
        <f>'3.2.1'!I33/'3.2.1 (Real)'!$J36*100</f>
        <v>0.82454952076677301</v>
      </c>
      <c r="J36" s="34">
        <v>73.130841121495337</v>
      </c>
    </row>
    <row r="37" spans="1:10" ht="14.25" customHeight="1" x14ac:dyDescent="0.2">
      <c r="A37" s="19">
        <v>1995</v>
      </c>
      <c r="B37" s="19" t="s">
        <v>71</v>
      </c>
      <c r="C37" s="34">
        <f>'3.2.1'!C34/'3.2.1 (Real)'!$J37*100</f>
        <v>48.11263492063491</v>
      </c>
      <c r="D37" s="37">
        <f>'3.2.1'!D34/'3.2.1 (Real)'!$J37*100</f>
        <v>0.68208253968253962</v>
      </c>
      <c r="E37" s="38">
        <f>'3.2.1'!E34/'3.2.1 (Real)'!$J37*100</f>
        <v>105.64126984126983</v>
      </c>
      <c r="F37" s="37">
        <f>'3.2.1'!F34/'3.2.1 (Real)'!$J37*100</f>
        <v>0.88045714285714272</v>
      </c>
      <c r="G37" s="37">
        <f>'3.2.1'!G34/'3.2.1 (Real)'!$J37*100</f>
        <v>0.82339047619047623</v>
      </c>
      <c r="H37" s="24">
        <f>'3.2.1'!H34/'3.2.1 (Real)'!$J37*100</f>
        <v>0.8016507936507935</v>
      </c>
      <c r="I37" s="24">
        <f>'3.2.1'!I34/'3.2.1 (Real)'!$J37*100</f>
        <v>0.83969523809523805</v>
      </c>
      <c r="J37" s="34">
        <v>73.598130841121502</v>
      </c>
    </row>
    <row r="38" spans="1:10" ht="14.25" customHeight="1" x14ac:dyDescent="0.2">
      <c r="A38" s="19">
        <v>1995</v>
      </c>
      <c r="B38" s="19" t="s">
        <v>35</v>
      </c>
      <c r="C38" s="34">
        <f>'3.2.1'!C35/'3.2.1 (Real)'!$J38*100</f>
        <v>47.147084639498431</v>
      </c>
      <c r="D38" s="37">
        <f>'3.2.1'!D35/'3.2.1 (Real)'!$J38*100</f>
        <v>0.66816300940438877</v>
      </c>
      <c r="E38" s="38">
        <f>'3.2.1'!E35/'3.2.1 (Real)'!$J38*100</f>
        <v>103.9141065830721</v>
      </c>
      <c r="F38" s="37">
        <f>'3.2.1'!F35/'3.2.1 (Real)'!$J38*100</f>
        <v>0.86539184952978065</v>
      </c>
      <c r="G38" s="37">
        <f>'3.2.1'!G35/'3.2.1 (Real)'!$J38*100</f>
        <v>0.85331661442006268</v>
      </c>
      <c r="H38" s="24">
        <f>'3.2.1'!H35/'3.2.1 (Real)'!$J38*100</f>
        <v>0.76610658307210022</v>
      </c>
      <c r="I38" s="24">
        <f>'3.2.1'!I35/'3.2.1 (Real)'!$J38*100</f>
        <v>0.79562382445141056</v>
      </c>
      <c r="J38" s="34">
        <v>74.532710280373834</v>
      </c>
    </row>
    <row r="39" spans="1:10" ht="14.25" customHeight="1" x14ac:dyDescent="0.2">
      <c r="A39" s="19">
        <v>1996</v>
      </c>
      <c r="B39" s="19" t="s">
        <v>36</v>
      </c>
      <c r="C39" s="34">
        <f>'3.2.1'!C36/'3.2.1 (Real)'!$J39*100</f>
        <v>47.119875776397514</v>
      </c>
      <c r="D39" s="37">
        <f>'3.2.1'!D36/'3.2.1 (Real)'!$J39*100</f>
        <v>0.66725465838509312</v>
      </c>
      <c r="E39" s="38">
        <f>'3.2.1'!E36/'3.2.1 (Real)'!$J39*100</f>
        <v>113.14086956521739</v>
      </c>
      <c r="F39" s="37">
        <f>'3.2.1'!F36/'3.2.1 (Real)'!$J39*100</f>
        <v>0.94239751552795004</v>
      </c>
      <c r="G39" s="37">
        <f>'3.2.1'!G36/'3.2.1 (Real)'!$J39*100</f>
        <v>0.91182608695652168</v>
      </c>
      <c r="H39" s="24">
        <f>'3.2.1'!H36/'3.2.1 (Real)'!$J39*100</f>
        <v>0.74301863354037256</v>
      </c>
      <c r="I39" s="24">
        <f>'3.2.1'!I36/'3.2.1 (Real)'!$J39*100</f>
        <v>0.77359006211180104</v>
      </c>
      <c r="J39" s="34">
        <v>75.233644859813097</v>
      </c>
    </row>
    <row r="40" spans="1:10" ht="14.25" customHeight="1" x14ac:dyDescent="0.2">
      <c r="A40" s="19">
        <v>1996</v>
      </c>
      <c r="B40" s="19" t="s">
        <v>70</v>
      </c>
      <c r="C40" s="34">
        <f>'3.2.1'!C37/'3.2.1 (Real)'!$J40*100</f>
        <v>47.001707317073183</v>
      </c>
      <c r="D40" s="37">
        <f>'3.2.1'!D37/'3.2.1 (Real)'!$J40*100</f>
        <v>0.66548780487804882</v>
      </c>
      <c r="E40" s="38">
        <f>'3.2.1'!E37/'3.2.1 (Real)'!$J40*100</f>
        <v>103.98573170731709</v>
      </c>
      <c r="F40" s="37">
        <f>'3.2.1'!F37/'3.2.1 (Real)'!$J40*100</f>
        <v>0.86643902439024412</v>
      </c>
      <c r="G40" s="37">
        <f>'3.2.1'!G37/'3.2.1 (Real)'!$J40*100</f>
        <v>0.75421951219512195</v>
      </c>
      <c r="H40" s="24">
        <f>'3.2.1'!H37/'3.2.1 (Real)'!$J40*100</f>
        <v>0.7150731707317074</v>
      </c>
      <c r="I40" s="24">
        <f>'3.2.1'!I37/'3.2.1 (Real)'!$J40*100</f>
        <v>0.73986585365853663</v>
      </c>
      <c r="J40" s="34">
        <v>76.63551401869158</v>
      </c>
    </row>
    <row r="41" spans="1:10" ht="14.25" customHeight="1" x14ac:dyDescent="0.2">
      <c r="A41" s="19">
        <v>1996</v>
      </c>
      <c r="B41" s="19" t="s">
        <v>71</v>
      </c>
      <c r="C41" s="34">
        <f>'3.2.1'!C38/'3.2.1 (Real)'!$J41*100</f>
        <v>45.718181818181812</v>
      </c>
      <c r="D41" s="37">
        <f>'3.2.1'!D38/'3.2.1 (Real)'!$J41*100</f>
        <v>0.64848484848484844</v>
      </c>
      <c r="E41" s="38">
        <f>'3.2.1'!E38/'3.2.1 (Real)'!$J41*100</f>
        <v>103.82242424242423</v>
      </c>
      <c r="F41" s="37">
        <f>'3.2.1'!F38/'3.2.1 (Real)'!$J41*100</f>
        <v>0.86507878787878789</v>
      </c>
      <c r="G41" s="37">
        <f>'3.2.1'!G38/'3.2.1 (Real)'!$J41*100</f>
        <v>0.73667878787878782</v>
      </c>
      <c r="H41" s="24">
        <f>'3.2.1'!H38/'3.2.1 (Real)'!$J41*100</f>
        <v>0.74316363636363625</v>
      </c>
      <c r="I41" s="24">
        <f>'3.2.1'!I38/'3.2.1 (Real)'!$J41*100</f>
        <v>0.76650909090909092</v>
      </c>
      <c r="J41" s="34">
        <v>77.10280373831776</v>
      </c>
    </row>
    <row r="42" spans="1:10" ht="14.25" customHeight="1" x14ac:dyDescent="0.2">
      <c r="A42" s="19">
        <v>1996</v>
      </c>
      <c r="B42" s="19" t="s">
        <v>35</v>
      </c>
      <c r="C42" s="34">
        <f>'3.2.1'!C39/'3.2.1 (Real)'!$J42*100</f>
        <v>44.696449165402115</v>
      </c>
      <c r="D42" s="37">
        <f>'3.2.1'!D39/'3.2.1 (Real)'!$J42*100</f>
        <v>0.63388163884673732</v>
      </c>
      <c r="E42" s="38">
        <f>'3.2.1'!E39/'3.2.1 (Real)'!$J42*100</f>
        <v>115.57948406676782</v>
      </c>
      <c r="F42" s="37">
        <f>'3.2.1'!F39/'3.2.1 (Real)'!$J42*100</f>
        <v>0.96251289833080411</v>
      </c>
      <c r="G42" s="37">
        <f>'3.2.1'!G39/'3.2.1 (Real)'!$J42*100</f>
        <v>0.86379362670713189</v>
      </c>
      <c r="H42" s="24">
        <f>'3.2.1'!H39/'3.2.1 (Real)'!$J42*100</f>
        <v>0.77546585735963569</v>
      </c>
      <c r="I42" s="24">
        <f>'3.2.1'!I39/'3.2.1 (Real)'!$J42*100</f>
        <v>0.80534142640364181</v>
      </c>
      <c r="J42" s="34">
        <v>76.985981308411226</v>
      </c>
    </row>
    <row r="43" spans="1:10" ht="14.25" customHeight="1" x14ac:dyDescent="0.2">
      <c r="A43" s="19">
        <v>1997</v>
      </c>
      <c r="B43" s="19" t="s">
        <v>36</v>
      </c>
      <c r="C43" s="34">
        <f>'3.2.1'!C40/'3.2.1 (Real)'!$J43*100</f>
        <v>44.158520801232655</v>
      </c>
      <c r="D43" s="37">
        <f>'3.2.1'!D40/'3.2.1 (Real)'!$J43*100</f>
        <v>0.62122650231124787</v>
      </c>
      <c r="E43" s="38">
        <f>'3.2.1'!E40/'3.2.1 (Real)'!$J43*100</f>
        <v>119.83999999999997</v>
      </c>
      <c r="F43" s="37">
        <f>'3.2.1'!F40/'3.2.1 (Real)'!$J43*100</f>
        <v>0.99580893682588578</v>
      </c>
      <c r="G43" s="37">
        <f>'3.2.1'!G40/'3.2.1 (Real)'!$J43*100</f>
        <v>0.93249922958397513</v>
      </c>
      <c r="H43" s="24">
        <f>'3.2.1'!H40/'3.2.1 (Real)'!$J43*100</f>
        <v>0.78213867488443733</v>
      </c>
      <c r="I43" s="24">
        <f>'3.2.1'!I40/'3.2.1 (Real)'!$J43*100</f>
        <v>0.81511248073959908</v>
      </c>
      <c r="J43" s="34">
        <v>75.817757009345812</v>
      </c>
    </row>
    <row r="44" spans="1:10" ht="14.25" customHeight="1" x14ac:dyDescent="0.2">
      <c r="A44" s="19">
        <v>1997</v>
      </c>
      <c r="B44" s="19" t="s">
        <v>70</v>
      </c>
      <c r="C44" s="34">
        <f>'3.2.1'!C41/'3.2.1 (Real)'!$J44*100</f>
        <v>43.65468509984639</v>
      </c>
      <c r="D44" s="37">
        <f>'3.2.1'!D41/'3.2.1 (Real)'!$J44*100</f>
        <v>0.61405837173579103</v>
      </c>
      <c r="E44" s="38">
        <f>'3.2.1'!E41/'3.2.1 (Real)'!$J44*100</f>
        <v>105.17886328725037</v>
      </c>
      <c r="F44" s="37">
        <f>'3.2.1'!F41/'3.2.1 (Real)'!$J44*100</f>
        <v>0.87440860215053773</v>
      </c>
      <c r="G44" s="37">
        <f>'3.2.1'!G41/'3.2.1 (Real)'!$J44*100</f>
        <v>0.80208909370199699</v>
      </c>
      <c r="H44" s="24">
        <f>'3.2.1'!H41/'3.2.1 (Real)'!$J44*100</f>
        <v>0.71004608294930882</v>
      </c>
      <c r="I44" s="24">
        <f>'3.2.1'!I41/'3.2.1 (Real)'!$J44*100</f>
        <v>0.72845468509984646</v>
      </c>
      <c r="J44" s="34">
        <v>76.05140186915888</v>
      </c>
    </row>
    <row r="45" spans="1:10" ht="14.25" customHeight="1" x14ac:dyDescent="0.2">
      <c r="A45" s="19">
        <v>1997</v>
      </c>
      <c r="B45" s="19" t="s">
        <v>71</v>
      </c>
      <c r="C45" s="34">
        <f>'3.2.1'!C42/'3.2.1 (Real)'!$J45*100</f>
        <v>44.563488721804504</v>
      </c>
      <c r="D45" s="37">
        <f>'3.2.1'!D42/'3.2.1 (Real)'!$J45*100</f>
        <v>0.6268751879699247</v>
      </c>
      <c r="E45" s="38">
        <f>'3.2.1'!E42/'3.2.1 (Real)'!$J45*100</f>
        <v>121.25593984962406</v>
      </c>
      <c r="F45" s="37">
        <f>'3.2.1'!F42/'3.2.1 (Real)'!$J45*100</f>
        <v>1.0078917293233081</v>
      </c>
      <c r="G45" s="37">
        <f>'3.2.1'!G42/'3.2.1 (Real)'!$J45*100</f>
        <v>0.72599097744360896</v>
      </c>
      <c r="H45" s="24">
        <f>'3.2.1'!H42/'3.2.1 (Real)'!$J45*100</f>
        <v>0.70410827067669168</v>
      </c>
      <c r="I45" s="24">
        <f>'3.2.1'!I42/'3.2.1 (Real)'!$J45*100</f>
        <v>0.72084210526315795</v>
      </c>
      <c r="J45" s="34">
        <v>77.686915887850475</v>
      </c>
    </row>
    <row r="46" spans="1:10" ht="14.25" customHeight="1" x14ac:dyDescent="0.2">
      <c r="A46" s="19">
        <v>1997</v>
      </c>
      <c r="B46" s="19" t="s">
        <v>35</v>
      </c>
      <c r="C46" s="34">
        <f>'3.2.1'!C43/'3.2.1 (Real)'!$J46*100</f>
        <v>44.512</v>
      </c>
      <c r="D46" s="37">
        <f>'3.2.1'!D43/'3.2.1 (Real)'!$J46*100</f>
        <v>0.6255384615384616</v>
      </c>
      <c r="E46" s="38">
        <f>'3.2.1'!E43/'3.2.1 (Real)'!$J46*100</f>
        <v>123.55372307692308</v>
      </c>
      <c r="F46" s="37">
        <f>'3.2.1'!F43/'3.2.1 (Real)'!$J46*100</f>
        <v>1.0272000000000001</v>
      </c>
      <c r="G46" s="37">
        <f>'3.2.1'!G43/'3.2.1 (Real)'!$J46*100</f>
        <v>0.92843076923076928</v>
      </c>
      <c r="H46" s="24">
        <f>'3.2.1'!H43/'3.2.1 (Real)'!$J46*100</f>
        <v>0.79015384615384621</v>
      </c>
      <c r="I46" s="24">
        <f>'3.2.1'!I43/'3.2.1 (Real)'!$J46*100</f>
        <v>0.80859076923076922</v>
      </c>
      <c r="J46" s="34">
        <v>75.934579439252332</v>
      </c>
    </row>
    <row r="47" spans="1:10" ht="14.25" customHeight="1" x14ac:dyDescent="0.2">
      <c r="A47" s="19">
        <v>1998</v>
      </c>
      <c r="B47" s="19" t="s">
        <v>36</v>
      </c>
      <c r="C47" s="34">
        <f>'3.2.1'!C44/'3.2.1 (Real)'!$J47*100</f>
        <v>42.891202435312024</v>
      </c>
      <c r="D47" s="37">
        <f>'3.2.1'!D44/'3.2.1 (Real)'!$J47*100</f>
        <v>0.59802739726027399</v>
      </c>
      <c r="E47" s="38">
        <f>'3.2.1'!E44/'3.2.1 (Real)'!$J47*100</f>
        <v>102.90240487062405</v>
      </c>
      <c r="F47" s="37">
        <f>'3.2.1'!F44/'3.2.1 (Real)'!$J47*100</f>
        <v>0.85730289193302911</v>
      </c>
      <c r="G47" s="37">
        <f>'3.2.1'!G44/'3.2.1 (Real)'!$J47*100</f>
        <v>0.90681278538812782</v>
      </c>
      <c r="H47" s="24">
        <f>'3.2.1'!H44/'3.2.1 (Real)'!$J47*100</f>
        <v>0.76740334855403347</v>
      </c>
      <c r="I47" s="24">
        <f>'3.2.1'!I44/'3.2.1 (Real)'!$J47*100</f>
        <v>0.78955251141552518</v>
      </c>
      <c r="J47" s="34">
        <v>76.752336448598129</v>
      </c>
    </row>
    <row r="48" spans="1:10" ht="14.25" customHeight="1" x14ac:dyDescent="0.2">
      <c r="A48" s="19">
        <v>1998</v>
      </c>
      <c r="B48" s="19" t="s">
        <v>70</v>
      </c>
      <c r="C48" s="34">
        <f>'3.2.1'!C45/'3.2.1 (Real)'!$J48*100</f>
        <v>38.942154779969648</v>
      </c>
      <c r="D48" s="37">
        <f>'3.2.1'!D45/'3.2.1 (Real)'!$J48*100</f>
        <v>0.54295599393019722</v>
      </c>
      <c r="E48" s="38">
        <f>'3.2.1'!E45/'3.2.1 (Real)'!$J48*100</f>
        <v>89.561760242792104</v>
      </c>
      <c r="F48" s="37">
        <f>'3.2.1'!F45/'3.2.1 (Real)'!$J48*100</f>
        <v>0.74688922610015163</v>
      </c>
      <c r="G48" s="37">
        <f>'3.2.1'!G45/'3.2.1 (Real)'!$J48*100</f>
        <v>0.81443399089529589</v>
      </c>
      <c r="H48" s="24">
        <f>'3.2.1'!H45/'3.2.1 (Real)'!$J48*100</f>
        <v>0.72740515933232164</v>
      </c>
      <c r="I48" s="24">
        <f>'3.2.1'!I45/'3.2.1 (Real)'!$J48*100</f>
        <v>0.72740515933232164</v>
      </c>
      <c r="J48" s="34">
        <v>76.985981308411226</v>
      </c>
    </row>
    <row r="49" spans="1:10" ht="14.25" customHeight="1" x14ac:dyDescent="0.2">
      <c r="A49" s="19">
        <v>1998</v>
      </c>
      <c r="B49" s="19" t="s">
        <v>71</v>
      </c>
      <c r="C49" s="34">
        <f>'3.2.1'!C46/'3.2.1 (Real)'!$J49*100</f>
        <v>36.212409638554213</v>
      </c>
      <c r="D49" s="37">
        <f>'3.2.1'!D46/'3.2.1 (Real)'!$J49*100</f>
        <v>0.50534939759036135</v>
      </c>
      <c r="E49" s="38">
        <f>'3.2.1'!E46/'3.2.1 (Real)'!$J49*100</f>
        <v>88.345903614457811</v>
      </c>
      <c r="F49" s="37">
        <f>'3.2.1'!F46/'3.2.1 (Real)'!$J49*100</f>
        <v>0.7361084337349395</v>
      </c>
      <c r="G49" s="37">
        <f>'3.2.1'!G46/'3.2.1 (Real)'!$J49*100</f>
        <v>0.77607228915662629</v>
      </c>
      <c r="H49" s="24">
        <f>'3.2.1'!H46/'3.2.1 (Real)'!$J49*100</f>
        <v>0.6587590361445782</v>
      </c>
      <c r="I49" s="24">
        <f>'3.2.1'!I46/'3.2.1 (Real)'!$J49*100</f>
        <v>0.6587590361445782</v>
      </c>
      <c r="J49" s="34">
        <v>77.570093457943941</v>
      </c>
    </row>
    <row r="50" spans="1:10" ht="14.25" customHeight="1" x14ac:dyDescent="0.2">
      <c r="A50" s="19">
        <v>1998</v>
      </c>
      <c r="B50" s="19" t="s">
        <v>35</v>
      </c>
      <c r="C50" s="34">
        <f>'3.2.1'!C47/'3.2.1 (Real)'!$J50*100</f>
        <v>37.469221556886225</v>
      </c>
      <c r="D50" s="37">
        <f>'3.2.1'!D47/'3.2.1 (Real)'!$J50*100</f>
        <v>0.52282634730538913</v>
      </c>
      <c r="E50" s="38">
        <f>'3.2.1'!E47/'3.2.1 (Real)'!$J50*100</f>
        <v>90.097844311377244</v>
      </c>
      <c r="F50" s="37">
        <f>'3.2.1'!F47/'3.2.1 (Real)'!$J50*100</f>
        <v>0.75092215568862275</v>
      </c>
      <c r="G50" s="37">
        <f>'3.2.1'!G47/'3.2.1 (Real)'!$J50*100</f>
        <v>0.86497005988023967</v>
      </c>
      <c r="H50" s="24">
        <f>'3.2.1'!H47/'3.2.1 (Real)'!$J50*100</f>
        <v>0.71632335329341323</v>
      </c>
      <c r="I50" s="24">
        <f>'3.2.1'!I47/'3.2.1 (Real)'!$J50*100</f>
        <v>0.71632335329341323</v>
      </c>
      <c r="J50" s="34">
        <v>78.037383177570092</v>
      </c>
    </row>
    <row r="51" spans="1:10" ht="14.25" customHeight="1" x14ac:dyDescent="0.2">
      <c r="A51" s="19">
        <v>1999</v>
      </c>
      <c r="B51" s="19" t="s">
        <v>36</v>
      </c>
      <c r="C51" s="34">
        <f>'3.2.1'!C48/'3.2.1 (Real)'!$J51*100</f>
        <v>36.623473053892212</v>
      </c>
      <c r="D51" s="37">
        <f>'3.2.1'!D48/'3.2.1 (Real)'!$J51*100</f>
        <v>0.5087305389221557</v>
      </c>
      <c r="E51" s="38">
        <f>'3.2.1'!E48/'3.2.1 (Real)'!$J51*100</f>
        <v>94.787904191616761</v>
      </c>
      <c r="F51" s="37">
        <f>'3.2.1'!F48/'3.2.1 (Real)'!$J51*100</f>
        <v>0.78936526946107777</v>
      </c>
      <c r="G51" s="37">
        <f>'3.2.1'!G48/'3.2.1 (Real)'!$J51*100</f>
        <v>0.84446706586826359</v>
      </c>
      <c r="H51" s="24">
        <f>'3.2.1'!H48/'3.2.1 (Real)'!$J51*100</f>
        <v>0.6701916167664671</v>
      </c>
      <c r="I51" s="24">
        <f>'3.2.1'!I48/'3.2.1 (Real)'!$J51*100</f>
        <v>0.6701916167664671</v>
      </c>
      <c r="J51" s="34">
        <v>78.037383177570092</v>
      </c>
    </row>
    <row r="52" spans="1:10" ht="14.25" customHeight="1" x14ac:dyDescent="0.2">
      <c r="A52" s="19">
        <v>1999</v>
      </c>
      <c r="B52" s="19" t="s">
        <v>70</v>
      </c>
      <c r="C52" s="34">
        <f>'3.2.1'!C49/'3.2.1 (Real)'!$J52*100</f>
        <v>37.22071428571428</v>
      </c>
      <c r="D52" s="37">
        <f>'3.2.1'!D49/'3.2.1 (Real)'!$J52*100</f>
        <v>0.51716666666666666</v>
      </c>
      <c r="E52" s="38">
        <f>'3.2.1'!E49/'3.2.1 (Real)'!$J52*100</f>
        <v>103.64988095238094</v>
      </c>
      <c r="F52" s="37">
        <f>'3.2.1'!F49/'3.2.1 (Real)'!$J52*100</f>
        <v>0.86364285714285705</v>
      </c>
      <c r="G52" s="37">
        <f>'3.2.1'!G49/'3.2.1 (Real)'!$J52*100</f>
        <v>0.73244047619047603</v>
      </c>
      <c r="H52" s="24">
        <f>'3.2.1'!H49/'3.2.1 (Real)'!$J52*100</f>
        <v>0.57321428571428568</v>
      </c>
      <c r="I52" s="24">
        <f>'3.2.1'!I49/'3.2.1 (Real)'!$J52*100</f>
        <v>0.57321428571428568</v>
      </c>
      <c r="J52" s="34">
        <v>78.504672897196272</v>
      </c>
    </row>
    <row r="53" spans="1:10" ht="14.25" customHeight="1" x14ac:dyDescent="0.2">
      <c r="A53" s="19">
        <v>1999</v>
      </c>
      <c r="B53" s="19" t="s">
        <v>71</v>
      </c>
      <c r="C53" s="34">
        <f>'3.2.1'!C50/'3.2.1 (Real)'!$J53*100</f>
        <v>37.643527653213752</v>
      </c>
      <c r="D53" s="37">
        <f>'3.2.1'!D50/'3.2.1 (Real)'!$J53*100</f>
        <v>0.52332436472346777</v>
      </c>
      <c r="E53" s="38">
        <f>'3.2.1'!E50/'3.2.1 (Real)'!$J53*100</f>
        <v>117.56245142002987</v>
      </c>
      <c r="F53" s="37">
        <f>'3.2.1'!F50/'3.2.1 (Real)'!$J53*100</f>
        <v>0.98011360239162926</v>
      </c>
      <c r="G53" s="37">
        <f>'3.2.1'!G50/'3.2.1 (Real)'!$J53*100</f>
        <v>0.72037070254110602</v>
      </c>
      <c r="H53" s="24">
        <f>'3.2.1'!H50/'3.2.1 (Real)'!$J53*100</f>
        <v>0.54763527653213739</v>
      </c>
      <c r="I53" s="24">
        <f>'3.2.1'!I50/'3.2.1 (Real)'!$J53*100</f>
        <v>0.54763527653213739</v>
      </c>
      <c r="J53" s="34">
        <v>78.154205607476641</v>
      </c>
    </row>
    <row r="54" spans="1:10" ht="14.25" customHeight="1" x14ac:dyDescent="0.2">
      <c r="A54" s="19">
        <v>1999</v>
      </c>
      <c r="B54" s="19" t="s">
        <v>35</v>
      </c>
      <c r="C54" s="34">
        <f>'3.2.1'!C51/'3.2.1 (Real)'!$J54*100</f>
        <v>36.72557037037037</v>
      </c>
      <c r="D54" s="37">
        <f>'3.2.1'!D51/'3.2.1 (Real)'!$J54*100</f>
        <v>0.51106370370370369</v>
      </c>
      <c r="E54" s="38">
        <f>'3.2.1'!E51/'3.2.1 (Real)'!$J54*100</f>
        <v>121.1969185185185</v>
      </c>
      <c r="F54" s="37">
        <f>'3.2.1'!F51/'3.2.1 (Real)'!$J54*100</f>
        <v>1.0094459259259261</v>
      </c>
      <c r="G54" s="37">
        <f>'3.2.1'!G51/'3.2.1 (Real)'!$J54*100</f>
        <v>0.81415111111111105</v>
      </c>
      <c r="H54" s="24">
        <f>'3.2.1'!H51/'3.2.1 (Real)'!$J54*100</f>
        <v>0.5846162962962963</v>
      </c>
      <c r="I54" s="24">
        <f>'3.2.1'!I51/'3.2.1 (Real)'!$J54*100</f>
        <v>0.5846162962962963</v>
      </c>
      <c r="J54" s="34">
        <v>78.855140186915889</v>
      </c>
    </row>
    <row r="55" spans="1:10" ht="14.25" customHeight="1" x14ac:dyDescent="0.2">
      <c r="A55" s="19">
        <v>2000</v>
      </c>
      <c r="B55" s="19" t="s">
        <v>36</v>
      </c>
      <c r="C55" s="34">
        <f>'3.2.1'!C52/'3.2.1 (Real)'!$J55*100</f>
        <v>37.509970501474925</v>
      </c>
      <c r="D55" s="37">
        <f>'3.2.1'!D52/'3.2.1 (Real)'!$J55*100</f>
        <v>0.51890265486725662</v>
      </c>
      <c r="E55" s="38">
        <f>'3.2.1'!E52/'3.2.1 (Real)'!$J55*100</f>
        <v>150.75952802359879</v>
      </c>
      <c r="F55" s="37">
        <f>'3.2.1'!F52/'3.2.1 (Real)'!$J55*100</f>
        <v>1.258749262536873</v>
      </c>
      <c r="G55" s="37">
        <f>'3.2.1'!G52/'3.2.1 (Real)'!$J55*100</f>
        <v>0.79666076696165189</v>
      </c>
      <c r="H55" s="25">
        <f>'3.2.1'!H52/'3.2.1 (Real)'!$J55*100</f>
        <v>0.60854277286135683</v>
      </c>
      <c r="I55" s="25">
        <f>'3.2.1'!I52/'3.2.1 (Real)'!$J55*100</f>
        <v>0.60854277286135683</v>
      </c>
      <c r="J55" s="34">
        <v>79.205607476635521</v>
      </c>
    </row>
    <row r="56" spans="1:10" ht="14.25" customHeight="1" x14ac:dyDescent="0.2">
      <c r="A56" s="19">
        <v>2000</v>
      </c>
      <c r="B56" s="19" t="s">
        <v>70</v>
      </c>
      <c r="C56" s="34">
        <f>'3.2.1'!C53/'3.2.1 (Real)'!$J56*100</f>
        <v>36.449439528023596</v>
      </c>
      <c r="D56" s="37">
        <f>'3.2.1'!D53/'3.2.1 (Real)'!$J56*100</f>
        <v>0.50501474926253687</v>
      </c>
      <c r="E56" s="38">
        <f>'3.2.1'!E53/'3.2.1 (Real)'!$J56*100</f>
        <v>142.85604719764012</v>
      </c>
      <c r="F56" s="37">
        <f>'3.2.1'!F53/'3.2.1 (Real)'!$J56*100</f>
        <v>1.1930973451327431</v>
      </c>
      <c r="G56" s="37">
        <f>'3.2.1'!G53/'3.2.1 (Real)'!$J56*100</f>
        <v>0.67545722713864298</v>
      </c>
      <c r="H56" s="25">
        <f>'3.2.1'!H53/'3.2.1 (Real)'!$J56*100</f>
        <v>0.58202949852507369</v>
      </c>
      <c r="I56" s="25">
        <f>'3.2.1'!I53/'3.2.1 (Real)'!$J56*100</f>
        <v>0.58202949852507369</v>
      </c>
      <c r="J56" s="34">
        <v>79.205607476635521</v>
      </c>
    </row>
    <row r="57" spans="1:10" ht="14.25" customHeight="1" x14ac:dyDescent="0.2">
      <c r="A57" s="19">
        <v>2000</v>
      </c>
      <c r="B57" s="19" t="s">
        <v>71</v>
      </c>
      <c r="C57" s="34">
        <f>'3.2.1'!C54/'3.2.1 (Real)'!$J57*100</f>
        <v>36.874815905743738</v>
      </c>
      <c r="D57" s="37">
        <f>'3.2.1'!D54/'3.2.1 (Real)'!$J57*100</f>
        <v>0.51057437407952866</v>
      </c>
      <c r="E57" s="38">
        <f>'3.2.1'!E54/'3.2.1 (Real)'!$J57*100</f>
        <v>139.27964653902796</v>
      </c>
      <c r="F57" s="37">
        <f>'3.2.1'!F54/'3.2.1 (Real)'!$J57*100</f>
        <v>1.1636053019145802</v>
      </c>
      <c r="G57" s="37">
        <f>'3.2.1'!G54/'3.2.1 (Real)'!$J57*100</f>
        <v>0.67572312223858599</v>
      </c>
      <c r="H57" s="25">
        <f>'3.2.1'!H54/'3.2.1 (Real)'!$J57*100</f>
        <v>0.58999705449189976</v>
      </c>
      <c r="I57" s="25">
        <f>'3.2.1'!I54/'3.2.1 (Real)'!$J57*100</f>
        <v>0.58999705449189976</v>
      </c>
      <c r="J57" s="34">
        <v>79.322429906542069</v>
      </c>
    </row>
    <row r="58" spans="1:10" ht="14.25" customHeight="1" x14ac:dyDescent="0.2">
      <c r="A58" s="19">
        <v>2000</v>
      </c>
      <c r="B58" s="19" t="s">
        <v>35</v>
      </c>
      <c r="C58" s="34">
        <f>'3.2.1'!C55/'3.2.1 (Real)'!$J58*100</f>
        <v>37.198235294117644</v>
      </c>
      <c r="D58" s="37">
        <f>'3.2.1'!D55/'3.2.1 (Real)'!$J58*100</f>
        <v>0.5148588235294117</v>
      </c>
      <c r="E58" s="38">
        <f>'3.2.1'!E55/'3.2.1 (Real)'!$J58*100</f>
        <v>178.22423529411765</v>
      </c>
      <c r="F58" s="37">
        <f>'3.2.1'!F55/'3.2.1 (Real)'!$J58*100</f>
        <v>1.4879294117647057</v>
      </c>
      <c r="G58" s="37">
        <f>'3.2.1'!G55/'3.2.1 (Real)'!$J58*100</f>
        <v>0.83334117647058825</v>
      </c>
      <c r="H58" s="25">
        <f>'3.2.1'!H55/'3.2.1 (Real)'!$J58*100</f>
        <v>0.87865882352941171</v>
      </c>
      <c r="I58" s="25">
        <f>'3.2.1'!I55/'3.2.1 (Real)'!$J58*100</f>
        <v>0.87865882352941171</v>
      </c>
      <c r="J58" s="34">
        <v>79.439252336448604</v>
      </c>
    </row>
    <row r="59" spans="1:10" ht="14.25" customHeight="1" x14ac:dyDescent="0.2">
      <c r="A59" s="19">
        <v>2001</v>
      </c>
      <c r="B59" s="19" t="s">
        <v>36</v>
      </c>
      <c r="C59" s="34">
        <f>'3.2.1'!C56/'3.2.1 (Real)'!$J59*100</f>
        <v>38.801167883211676</v>
      </c>
      <c r="D59" s="37">
        <f>'3.2.1'!D56/'3.2.1 (Real)'!$J59*100</f>
        <v>0.53484379562043793</v>
      </c>
      <c r="E59" s="38">
        <f>'3.2.1'!E56/'3.2.1 (Real)'!$J59*100</f>
        <v>154.52986861313866</v>
      </c>
      <c r="F59" s="37">
        <f>'3.2.1'!F56/'3.2.1 (Real)'!$J59*100</f>
        <v>1.2783766423357661</v>
      </c>
      <c r="G59" s="37">
        <f>'3.2.1'!G56/'3.2.1 (Real)'!$J59*100</f>
        <v>0.81726131386861312</v>
      </c>
      <c r="H59" s="24">
        <f>'3.2.1'!H56/'3.2.1 (Real)'!$J59*100</f>
        <v>0.89848759124087574</v>
      </c>
      <c r="I59" s="24">
        <f>'3.2.1'!I56/'3.2.1 (Real)'!$J59*100</f>
        <v>0.89848759124087574</v>
      </c>
      <c r="J59" s="34">
        <v>80.023364485981318</v>
      </c>
    </row>
    <row r="60" spans="1:10" ht="14.25" customHeight="1" x14ac:dyDescent="0.2">
      <c r="A60" s="19">
        <v>2001</v>
      </c>
      <c r="B60" s="19" t="s">
        <v>70</v>
      </c>
      <c r="C60" s="34">
        <f>'3.2.1'!C57/'3.2.1 (Real)'!$J60*100</f>
        <v>39.034095513748198</v>
      </c>
      <c r="D60" s="37">
        <f>'3.2.1'!D57/'3.2.1 (Real)'!$J60*100</f>
        <v>0.53887120115774245</v>
      </c>
      <c r="E60" s="38">
        <f>'3.2.1'!E57/'3.2.1 (Real)'!$J60*100</f>
        <v>143.81047756874096</v>
      </c>
      <c r="F60" s="37">
        <f>'3.2.1'!F57/'3.2.1 (Real)'!$J60*100</f>
        <v>1.1904717800289435</v>
      </c>
      <c r="G60" s="37">
        <f>'3.2.1'!G57/'3.2.1 (Real)'!$J60*100</f>
        <v>0.8126425470332852</v>
      </c>
      <c r="H60" s="24">
        <f>'3.2.1'!H57/'3.2.1 (Real)'!$J60*100</f>
        <v>0.74079305354558611</v>
      </c>
      <c r="I60" s="24">
        <f>'3.2.1'!I57/'3.2.1 (Real)'!$J60*100</f>
        <v>0.74079305354558611</v>
      </c>
      <c r="J60" s="34">
        <v>80.724299065420553</v>
      </c>
    </row>
    <row r="61" spans="1:10" ht="14.25" customHeight="1" x14ac:dyDescent="0.2">
      <c r="A61" s="19">
        <v>2001</v>
      </c>
      <c r="B61" s="19" t="s">
        <v>71</v>
      </c>
      <c r="C61" s="34">
        <f>'3.2.1'!C58/'3.2.1 (Real)'!$J61*100</f>
        <v>41.623154848046319</v>
      </c>
      <c r="D61" s="37">
        <f>'3.2.1'!D58/'3.2.1 (Real)'!$J61*100</f>
        <v>0.57355716353111441</v>
      </c>
      <c r="E61" s="38">
        <f>'3.2.1'!E58/'3.2.1 (Real)'!$J61*100</f>
        <v>150.54946454413894</v>
      </c>
      <c r="F61" s="37">
        <f>'3.2.1'!F58/'3.2.1 (Real)'!$J61*100</f>
        <v>1.2462170767004344</v>
      </c>
      <c r="G61" s="37">
        <f>'3.2.1'!G58/'3.2.1 (Real)'!$J61*100</f>
        <v>0.76804630969609267</v>
      </c>
      <c r="H61" s="22">
        <f>'3.2.1'!H58/'3.2.1 (Real)'!$J61*100</f>
        <v>0.68628654124457322</v>
      </c>
      <c r="I61" s="22">
        <f>'3.2.1'!I58/'3.2.1 (Real)'!$J61*100</f>
        <v>0.68628654124457322</v>
      </c>
      <c r="J61" s="34">
        <v>80.724299065420553</v>
      </c>
    </row>
    <row r="62" spans="1:10" ht="14.25" customHeight="1" x14ac:dyDescent="0.2">
      <c r="A62" s="19">
        <v>2001</v>
      </c>
      <c r="B62" s="19" t="s">
        <v>35</v>
      </c>
      <c r="C62" s="34">
        <f>'3.2.1'!C59/'3.2.1 (Real)'!$J62*100</f>
        <v>40.76249637155297</v>
      </c>
      <c r="D62" s="37">
        <f>'3.2.1'!D59/'3.2.1 (Real)'!$J62*100</f>
        <v>0.56279825834542796</v>
      </c>
      <c r="E62" s="38">
        <f>'3.2.1'!E59/'3.2.1 (Real)'!$J62*100</f>
        <v>135.13370101596513</v>
      </c>
      <c r="F62" s="37">
        <f>'3.2.1'!F59/'3.2.1 (Real)'!$J62*100</f>
        <v>1.118142235123367</v>
      </c>
      <c r="G62" s="37">
        <f>'3.2.1'!G59/'3.2.1 (Real)'!$J62*100</f>
        <v>0.89699854862118988</v>
      </c>
      <c r="H62" s="26">
        <f>'3.2.1'!H59/'3.2.1 (Real)'!$J62*100</f>
        <v>0.84357619738751799</v>
      </c>
      <c r="I62" s="26">
        <f>'3.2.1'!I59/'3.2.1 (Real)'!$J62*100</f>
        <v>0.84357619738751799</v>
      </c>
      <c r="J62" s="34">
        <v>80.490654205607498</v>
      </c>
    </row>
    <row r="63" spans="1:10" ht="14.25" customHeight="1" x14ac:dyDescent="0.2">
      <c r="A63" s="19">
        <v>2002</v>
      </c>
      <c r="B63" s="19" t="s">
        <v>36</v>
      </c>
      <c r="C63" s="34">
        <f>'3.2.1'!C60/'3.2.1 (Real)'!$J63*100</f>
        <v>41.756097560975611</v>
      </c>
      <c r="D63" s="37">
        <f>'3.2.1'!D60/'3.2.1 (Real)'!$J63*100</f>
        <v>0.57598852223816355</v>
      </c>
      <c r="E63" s="38">
        <f>'3.2.1'!E60/'3.2.1 (Real)'!$J63*100</f>
        <v>148.81136298421808</v>
      </c>
      <c r="F63" s="37">
        <f>'3.2.1'!F60/'3.2.1 (Real)'!$J63*100</f>
        <v>1.2342611190817789</v>
      </c>
      <c r="G63" s="37">
        <f>'3.2.1'!G60/'3.2.1 (Real)'!$J63*100</f>
        <v>0.87810616929698704</v>
      </c>
      <c r="H63" s="26">
        <f>'3.2.1'!H60/'3.2.1 (Real)'!$J63*100</f>
        <v>0.85599999999999998</v>
      </c>
      <c r="I63" s="26">
        <f>'3.2.1'!I60/'3.2.1 (Real)'!$J63*100</f>
        <v>0.85599999999999998</v>
      </c>
      <c r="J63" s="34">
        <v>81.425233644859816</v>
      </c>
    </row>
    <row r="64" spans="1:10" ht="14.25" customHeight="1" x14ac:dyDescent="0.2">
      <c r="A64" s="19">
        <v>2002</v>
      </c>
      <c r="B64" s="19" t="s">
        <v>70</v>
      </c>
      <c r="C64" s="34">
        <f>'3.2.1'!C61/'3.2.1 (Real)'!$J64*100</f>
        <v>36.459259259259255</v>
      </c>
      <c r="D64" s="37">
        <f>'3.2.1'!D61/'3.2.1 (Real)'!$J64*100</f>
        <v>0.50238176638176635</v>
      </c>
      <c r="E64" s="38">
        <f>'3.2.1'!E61/'3.2.1 (Real)'!$J64*100</f>
        <v>146.32478632478632</v>
      </c>
      <c r="F64" s="37">
        <f>'3.2.1'!F61/'3.2.1 (Real)'!$J64*100</f>
        <v>1.2132763532763533</v>
      </c>
      <c r="G64" s="37">
        <f>'3.2.1'!G61/'3.2.1 (Real)'!$J64*100</f>
        <v>0.6962621082621081</v>
      </c>
      <c r="H64" s="25">
        <f>'3.2.1'!H61/'3.2.1 (Real)'!$J64*100</f>
        <v>0.67187464387464391</v>
      </c>
      <c r="I64" s="25">
        <f>'3.2.1'!I61/'3.2.1 (Real)'!$J64*100</f>
        <v>0.67187464387464391</v>
      </c>
      <c r="J64" s="34">
        <v>82.00934579439253</v>
      </c>
    </row>
    <row r="65" spans="1:10" ht="14.25" customHeight="1" x14ac:dyDescent="0.2">
      <c r="A65" s="19">
        <v>2002</v>
      </c>
      <c r="B65" s="19" t="s">
        <v>71</v>
      </c>
      <c r="C65" s="34">
        <f>'3.2.1'!C62/'3.2.1 (Real)'!$J65*100</f>
        <v>32.673702127659574</v>
      </c>
      <c r="D65" s="37">
        <f>'3.2.1'!D62/'3.2.1 (Real)'!$J65*100</f>
        <v>0.45046241134751774</v>
      </c>
      <c r="E65" s="38">
        <f>'3.2.1'!E62/'3.2.1 (Real)'!$J65*100</f>
        <v>166.35540425531914</v>
      </c>
      <c r="F65" s="37">
        <f>'3.2.1'!F62/'3.2.1 (Real)'!$J65*100</f>
        <v>1.3793134751773048</v>
      </c>
      <c r="G65" s="37">
        <f>'3.2.1'!G62/'3.2.1 (Real)'!$J65*100</f>
        <v>0.66901560283687955</v>
      </c>
      <c r="H65" s="25">
        <f>'3.2.1'!H62/'3.2.1 (Real)'!$J65*100</f>
        <v>0.62651914893617033</v>
      </c>
      <c r="I65" s="25">
        <f>'3.2.1'!I62/'3.2.1 (Real)'!$J65*100</f>
        <v>0.62651914893617033</v>
      </c>
      <c r="J65" s="34">
        <v>82.359813084112147</v>
      </c>
    </row>
    <row r="66" spans="1:10" ht="14.25" customHeight="1" x14ac:dyDescent="0.2">
      <c r="A66" s="19">
        <v>2002</v>
      </c>
      <c r="B66" s="19" t="s">
        <v>35</v>
      </c>
      <c r="C66" s="34">
        <f>'3.2.1'!C63/'3.2.1 (Real)'!$J66*100</f>
        <v>34.420590717299575</v>
      </c>
      <c r="D66" s="37">
        <f>'3.2.1'!D63/'3.2.1 (Real)'!$J66*100</f>
        <v>0.47435161744022503</v>
      </c>
      <c r="E66" s="38">
        <f>'3.2.1'!E63/'3.2.1 (Real)'!$J66*100</f>
        <v>162.36309423347396</v>
      </c>
      <c r="F66" s="37">
        <f>'3.2.1'!F63/'3.2.1 (Real)'!$J66*100</f>
        <v>1.3472067510548522</v>
      </c>
      <c r="G66" s="37">
        <f>'3.2.1'!G63/'3.2.1 (Real)'!$J66*100</f>
        <v>0.83071729957805895</v>
      </c>
      <c r="H66" s="25">
        <f>'3.2.1'!H63/'3.2.1 (Real)'!$J66*100</f>
        <v>0.7368101265822784</v>
      </c>
      <c r="I66" s="25">
        <f>'3.2.1'!I63/'3.2.1 (Real)'!$J66*100</f>
        <v>0.7368101265822784</v>
      </c>
      <c r="J66" s="34">
        <v>83.06074766355141</v>
      </c>
    </row>
    <row r="67" spans="1:10" ht="14.25" customHeight="1" x14ac:dyDescent="0.2">
      <c r="A67" s="19">
        <v>2003</v>
      </c>
      <c r="B67" s="19" t="s">
        <v>36</v>
      </c>
      <c r="C67" s="34">
        <f>'3.2.1'!C64/'3.2.1 (Real)'!$J67*100</f>
        <v>31.325523809523808</v>
      </c>
      <c r="D67" s="37">
        <f>'3.2.1'!D64/'3.2.1 (Real)'!$J67*100</f>
        <v>0.43399439775910359</v>
      </c>
      <c r="E67" s="38">
        <f>'3.2.1'!E64/'3.2.1 (Real)'!$J67*100</f>
        <v>198.69030812324925</v>
      </c>
      <c r="F67" s="37">
        <f>'3.2.1'!F64/'3.2.1 (Real)'!$J67*100</f>
        <v>1.6400672268907561</v>
      </c>
      <c r="G67" s="37">
        <f>'3.2.1'!G64/'3.2.1 (Real)'!$J67*100</f>
        <v>0.86319327731092421</v>
      </c>
      <c r="H67" s="24">
        <f>'3.2.1'!H64/'3.2.1 (Real)'!$J67*100</f>
        <v>0.75049859943977582</v>
      </c>
      <c r="I67" s="24">
        <f>'3.2.1'!I64/'3.2.1 (Real)'!$J67*100</f>
        <v>0.75049859943977582</v>
      </c>
      <c r="J67" s="34">
        <v>83.411214953271042</v>
      </c>
    </row>
    <row r="68" spans="1:10" ht="14.25" customHeight="1" x14ac:dyDescent="0.2">
      <c r="A68" s="19">
        <v>2003</v>
      </c>
      <c r="B68" s="19" t="s">
        <v>70</v>
      </c>
      <c r="C68" s="34">
        <f>'3.2.1'!C65/'3.2.1 (Real)'!$J68*100</f>
        <v>33.193777777777775</v>
      </c>
      <c r="D68" s="37">
        <f>'3.2.1'!D65/'3.2.1 (Real)'!$J68*100</f>
        <v>0.4600999999999999</v>
      </c>
      <c r="E68" s="38">
        <f>'3.2.1'!E65/'3.2.1 (Real)'!$J68*100</f>
        <v>177.61999999999998</v>
      </c>
      <c r="F68" s="37">
        <f>'3.2.1'!F65/'3.2.1 (Real)'!$J68*100</f>
        <v>1.4659</v>
      </c>
      <c r="G68" s="37">
        <f>'3.2.1'!G65/'3.2.1 (Real)'!$J68*100</f>
        <v>0.8013111111111112</v>
      </c>
      <c r="H68" s="24">
        <f>'3.2.1'!H65/'3.2.1 (Real)'!$J68*100</f>
        <v>0.68361111111111095</v>
      </c>
      <c r="I68" s="24">
        <f>'3.2.1'!I65/'3.2.1 (Real)'!$J68*100</f>
        <v>0.68361111111111095</v>
      </c>
      <c r="J68" s="34">
        <v>84.112149532710291</v>
      </c>
    </row>
    <row r="69" spans="1:10" ht="14.25" customHeight="1" x14ac:dyDescent="0.2">
      <c r="A69" s="19">
        <v>2003</v>
      </c>
      <c r="B69" s="19" t="s">
        <v>71</v>
      </c>
      <c r="C69" s="34">
        <f>'3.2.1'!C66/'3.2.1 (Real)'!$J69*100</f>
        <v>33.412375690607725</v>
      </c>
      <c r="D69" s="37">
        <f>'3.2.1'!D66/'3.2.1 (Real)'!$J69*100</f>
        <v>0.46228729281767944</v>
      </c>
      <c r="E69" s="38">
        <f>'3.2.1'!E66/'3.2.1 (Real)'!$J69*100</f>
        <v>189.76243093922648</v>
      </c>
      <c r="F69" s="37">
        <f>'3.2.1'!F66/'3.2.1 (Real)'!$J69*100</f>
        <v>1.5665745856353588</v>
      </c>
      <c r="G69" s="37">
        <f>'3.2.1'!G66/'3.2.1 (Real)'!$J69*100</f>
        <v>0.66919337016574554</v>
      </c>
      <c r="H69" s="22">
        <f>'3.2.1'!H66/'3.2.1 (Real)'!$J69*100</f>
        <v>0.63845303867403302</v>
      </c>
      <c r="I69" s="22">
        <f>'3.2.1'!I66/'3.2.1 (Real)'!$J69*100</f>
        <v>0.63845303867403302</v>
      </c>
      <c r="J69" s="34">
        <v>84.579439252336471</v>
      </c>
    </row>
    <row r="70" spans="1:10" ht="14.25" customHeight="1" x14ac:dyDescent="0.2">
      <c r="A70" s="19">
        <v>2003</v>
      </c>
      <c r="B70" s="19" t="s">
        <v>35</v>
      </c>
      <c r="C70" s="34">
        <f>'3.2.1'!C67/'3.2.1 (Real)'!$J70*100</f>
        <v>35.895248618784521</v>
      </c>
      <c r="D70" s="37">
        <f>'3.2.1'!D67/'3.2.1 (Real)'!$J70*100</f>
        <v>0.49657458563535894</v>
      </c>
      <c r="E70" s="38">
        <f>'3.2.1'!E67/'3.2.1 (Real)'!$J70*100</f>
        <v>185.44696132596678</v>
      </c>
      <c r="F70" s="37">
        <f>'3.2.1'!F67/'3.2.1 (Real)'!$J70*100</f>
        <v>1.5311049723756902</v>
      </c>
      <c r="G70" s="37">
        <f>'3.2.1'!G67/'3.2.1 (Real)'!$J70*100</f>
        <v>0.90565745856353574</v>
      </c>
      <c r="H70" s="26">
        <f>'3.2.1'!H67/'3.2.1 (Real)'!$J70*100</f>
        <v>0.78033149171270699</v>
      </c>
      <c r="I70" s="25">
        <f>'3.2.1'!I67/'3.2.1 (Real)'!$J70*100</f>
        <v>0.78033149171270699</v>
      </c>
      <c r="J70" s="34">
        <v>84.579439252336471</v>
      </c>
    </row>
    <row r="71" spans="1:10" ht="14.25" customHeight="1" x14ac:dyDescent="0.2">
      <c r="A71" s="19">
        <v>2004</v>
      </c>
      <c r="B71" s="19" t="s">
        <v>36</v>
      </c>
      <c r="C71" s="34">
        <f>'3.2.1'!C68/'3.2.1 (Real)'!$J71*100</f>
        <v>34.181127922971108</v>
      </c>
      <c r="D71" s="37">
        <f>'3.2.1'!D68/'3.2.1 (Real)'!$J71*100</f>
        <v>0.47097661623108661</v>
      </c>
      <c r="E71" s="38">
        <f>'3.2.1'!E68/'3.2.1 (Real)'!$J71*100</f>
        <v>158.44830811554328</v>
      </c>
      <c r="F71" s="37">
        <f>'3.2.1'!F68/'3.2.1 (Real)'!$J71*100</f>
        <v>1.3116698762035761</v>
      </c>
      <c r="G71" s="37">
        <f>'3.2.1'!G68/'3.2.1 (Real)'!$J71*100</f>
        <v>0.86659697386519929</v>
      </c>
      <c r="H71" s="26">
        <f>'3.2.1'!H68/'3.2.1 (Real)'!$J71*100</f>
        <v>0.73590096286107287</v>
      </c>
      <c r="I71" s="25">
        <f>'3.2.1'!I68/'3.2.1 (Real)'!$J71*100</f>
        <v>0.73590096286107287</v>
      </c>
      <c r="J71" s="34">
        <v>84.929906542056088</v>
      </c>
    </row>
    <row r="72" spans="1:10" ht="14.25" customHeight="1" x14ac:dyDescent="0.2">
      <c r="A72" s="19">
        <v>2004</v>
      </c>
      <c r="B72" s="19" t="s">
        <v>70</v>
      </c>
      <c r="C72" s="34">
        <f>'3.2.1'!C69/'3.2.1 (Real)'!$J72*100</f>
        <v>38.682384823848246</v>
      </c>
      <c r="D72" s="37">
        <f>'3.2.1'!D69/'3.2.1 (Real)'!$J72*100</f>
        <v>0.53355013550135499</v>
      </c>
      <c r="E72" s="38">
        <f>'3.2.1'!E69/'3.2.1 (Real)'!$J72*100</f>
        <v>174.19252032520328</v>
      </c>
      <c r="F72" s="37">
        <f>'3.2.1'!F69/'3.2.1 (Real)'!$J72*100</f>
        <v>1.4417452574525746</v>
      </c>
      <c r="G72" s="37">
        <f>'3.2.1'!G69/'3.2.1 (Real)'!$J72*100</f>
        <v>0.79220596205962068</v>
      </c>
      <c r="H72" s="27"/>
      <c r="I72" s="27"/>
      <c r="J72" s="34">
        <v>86.214953271028037</v>
      </c>
    </row>
    <row r="73" spans="1:10" ht="14.25" customHeight="1" x14ac:dyDescent="0.2">
      <c r="A73" s="19">
        <v>2004</v>
      </c>
      <c r="B73" s="19" t="s">
        <v>71</v>
      </c>
      <c r="C73" s="34">
        <f>'3.2.1'!C70/'3.2.1 (Real)'!$J73*100</f>
        <v>39.790465945945947</v>
      </c>
      <c r="D73" s="37">
        <f>'3.2.1'!D70/'3.2.1 (Real)'!$J73*100</f>
        <v>0.54830270270270265</v>
      </c>
      <c r="E73" s="38">
        <f>'3.2.1'!E70/'3.2.1 (Real)'!$J73*100</f>
        <v>171.09589189189188</v>
      </c>
      <c r="F73" s="37">
        <f>'3.2.1'!F70/'3.2.1 (Real)'!$J73*100</f>
        <v>1.4158702702702701</v>
      </c>
      <c r="G73" s="37">
        <f>'3.2.1'!G70/'3.2.1 (Real)'!$J73*100</f>
        <v>0.84905945945945949</v>
      </c>
      <c r="H73" s="27"/>
      <c r="I73" s="27"/>
      <c r="J73" s="34">
        <v>86.44859813084112</v>
      </c>
    </row>
    <row r="74" spans="1:10" ht="14.25" customHeight="1" x14ac:dyDescent="0.2">
      <c r="A74" s="19">
        <v>2004</v>
      </c>
      <c r="B74" s="19" t="s">
        <v>35</v>
      </c>
      <c r="C74" s="34">
        <f>'3.2.1'!C71/'3.2.1 (Real)'!$J74*100</f>
        <v>38.713510638297862</v>
      </c>
      <c r="D74" s="37">
        <f>'3.2.1'!D71/'3.2.1 (Real)'!$J74*100</f>
        <v>0.53386170212765949</v>
      </c>
      <c r="E74" s="38">
        <f>'3.2.1'!E71/'3.2.1 (Real)'!$J74*100</f>
        <v>174.67180851063827</v>
      </c>
      <c r="F74" s="37">
        <f>'3.2.1'!F71/'3.2.1 (Real)'!$J74*100</f>
        <v>1.4456382978723403</v>
      </c>
      <c r="G74" s="37">
        <f>'3.2.1'!G71/'3.2.1 (Real)'!$J74*100</f>
        <v>1.0017021276595743</v>
      </c>
      <c r="H74" s="27"/>
      <c r="I74" s="27"/>
      <c r="J74" s="34">
        <v>87.850467289719631</v>
      </c>
    </row>
    <row r="75" spans="1:10" ht="14.25" customHeight="1" x14ac:dyDescent="0.2">
      <c r="A75" s="19">
        <v>2005</v>
      </c>
      <c r="B75" s="19" t="s">
        <v>36</v>
      </c>
      <c r="C75" s="34">
        <f>'3.2.1'!C72/'3.2.1 (Real)'!$J75*100</f>
        <v>41.456808510638297</v>
      </c>
      <c r="D75" s="37">
        <f>'3.2.1'!D72/'3.2.1 (Real)'!$J75*100</f>
        <v>0.57142553191489365</v>
      </c>
      <c r="E75" s="38">
        <f>'3.2.1'!E72/'3.2.1 (Real)'!$J75*100</f>
        <v>213.85202127659574</v>
      </c>
      <c r="F75" s="37">
        <f>'3.2.1'!F72/'3.2.1 (Real)'!$J75*100</f>
        <v>1.7700531914893614</v>
      </c>
      <c r="G75" s="37">
        <f>'3.2.1'!G72/'3.2.1 (Real)'!$J75*100</f>
        <v>1.0984574468085107</v>
      </c>
      <c r="H75" s="27"/>
      <c r="I75" s="27"/>
      <c r="J75" s="34">
        <v>87.850467289719631</v>
      </c>
    </row>
    <row r="76" spans="1:10" ht="14.25" customHeight="1" x14ac:dyDescent="0.2">
      <c r="A76" s="19">
        <v>2005</v>
      </c>
      <c r="B76" s="19" t="s">
        <v>70</v>
      </c>
      <c r="C76" s="34">
        <f>'3.2.1'!C73/'3.2.1 (Real)'!$J76*100</f>
        <v>41.73280839895012</v>
      </c>
      <c r="D76" s="37">
        <f>'3.2.1'!D73/'3.2.1 (Real)'!$J76*100</f>
        <v>0.57516010498687653</v>
      </c>
      <c r="E76" s="38">
        <f>'3.2.1'!E73/'3.2.1 (Real)'!$J76*100</f>
        <v>249.72283464566925</v>
      </c>
      <c r="F76" s="37">
        <f>'3.2.1'!F73/'3.2.1 (Real)'!$J76*100</f>
        <v>2.0669816272965877</v>
      </c>
      <c r="G76" s="37">
        <f>'3.2.1'!G73/'3.2.1 (Real)'!$J76*100</f>
        <v>0.97619947506561666</v>
      </c>
      <c r="H76" s="27"/>
      <c r="I76" s="27"/>
      <c r="J76" s="34">
        <v>89.01869158878506</v>
      </c>
    </row>
    <row r="77" spans="1:10" ht="14.25" customHeight="1" x14ac:dyDescent="0.2">
      <c r="A77" s="19">
        <v>2005</v>
      </c>
      <c r="B77" s="19" t="s">
        <v>71</v>
      </c>
      <c r="C77" s="34">
        <f>'3.2.1'!C74/'3.2.1 (Real)'!$J77*100</f>
        <v>39.802541546526868</v>
      </c>
      <c r="D77" s="37">
        <f>'3.2.1'!D74/'3.2.1 (Real)'!$J77*100</f>
        <v>0.54860288335517693</v>
      </c>
      <c r="E77" s="38">
        <f>'3.2.1'!E74/'3.2.1 (Real)'!$J77*100</f>
        <v>247.26395806028836</v>
      </c>
      <c r="F77" s="37">
        <f>'3.2.1'!F74/'3.2.1 (Real)'!$J77*100</f>
        <v>2.0463224115334211</v>
      </c>
      <c r="G77" s="37">
        <f>'3.2.1'!G74/'3.2.1 (Real)'!$J77*100</f>
        <v>1.0242830930537354</v>
      </c>
      <c r="H77" s="27"/>
      <c r="I77" s="27"/>
      <c r="J77" s="34">
        <v>89.13551401869158</v>
      </c>
    </row>
    <row r="78" spans="1:10" ht="14.25" customHeight="1" x14ac:dyDescent="0.2">
      <c r="A78" s="19">
        <v>2005</v>
      </c>
      <c r="B78" s="19" t="s">
        <v>35</v>
      </c>
      <c r="C78" s="34">
        <f>'3.2.1'!C75/'3.2.1 (Real)'!$J78*100</f>
        <v>39.54117340286831</v>
      </c>
      <c r="D78" s="37">
        <f>'3.2.1'!D75/'3.2.1 (Real)'!$J78*100</f>
        <v>0.54574185136896991</v>
      </c>
      <c r="E78" s="38">
        <f>'3.2.1'!E75/'3.2.1 (Real)'!$J78*100</f>
        <v>291.28552803129065</v>
      </c>
      <c r="F78" s="37">
        <f>'3.2.1'!F75/'3.2.1 (Real)'!$J78*100</f>
        <v>2.4106388526727507</v>
      </c>
      <c r="G78" s="37">
        <f>'3.2.1'!G75/'3.2.1 (Real)'!$J78*100</f>
        <v>1.4162503259452408</v>
      </c>
      <c r="H78" s="27"/>
      <c r="I78" s="27"/>
      <c r="J78" s="34">
        <v>89.602803738317775</v>
      </c>
    </row>
    <row r="79" spans="1:10" ht="14.25" customHeight="1" x14ac:dyDescent="0.2">
      <c r="A79" s="19">
        <v>2006</v>
      </c>
      <c r="B79" s="19" t="s">
        <v>36</v>
      </c>
      <c r="C79" s="34">
        <f>'3.2.1'!C76/'3.2.1 (Real)'!$J79*100</f>
        <v>40.582383419689116</v>
      </c>
      <c r="D79" s="37">
        <f>'3.2.1'!D76/'3.2.1 (Real)'!$J79*100</f>
        <v>0.55773056994818648</v>
      </c>
      <c r="E79" s="38">
        <f>'3.2.1'!E76/'3.2.1 (Real)'!$J79*100</f>
        <v>299.79958549222795</v>
      </c>
      <c r="F79" s="37">
        <f>'3.2.1'!F76/'3.2.1 (Real)'!$J79*100</f>
        <v>2.4926010362694302</v>
      </c>
      <c r="G79" s="37">
        <f>'3.2.1'!G76/'3.2.1 (Real)'!$J79*100</f>
        <v>1.7126652849740929</v>
      </c>
      <c r="H79" s="27"/>
      <c r="I79" s="27"/>
      <c r="J79" s="34">
        <v>90.186915887850475</v>
      </c>
    </row>
    <row r="80" spans="1:10" ht="14.25" customHeight="1" x14ac:dyDescent="0.2">
      <c r="A80" s="19">
        <v>2006</v>
      </c>
      <c r="B80" s="19" t="s">
        <v>70</v>
      </c>
      <c r="C80" s="34">
        <f>'3.2.1'!C77/'3.2.1 (Real)'!$J80*100</f>
        <v>42.234076726342707</v>
      </c>
      <c r="D80" s="37">
        <f>'3.2.1'!D77/'3.2.1 (Real)'!$J80*100</f>
        <v>0.58015345268542207</v>
      </c>
      <c r="E80" s="38">
        <f>'3.2.1'!E77/'3.2.1 (Real)'!$J80*100</f>
        <v>254.68736572890026</v>
      </c>
      <c r="F80" s="37">
        <f>'3.2.1'!F77/'3.2.1 (Real)'!$J80*100</f>
        <v>2.1170127877237852</v>
      </c>
      <c r="G80" s="37">
        <f>'3.2.1'!G77/'3.2.1 (Real)'!$J80*100</f>
        <v>1.1499079283887468</v>
      </c>
      <c r="H80" s="27"/>
      <c r="I80" s="27"/>
      <c r="J80" s="34">
        <v>91.355140186915889</v>
      </c>
    </row>
    <row r="81" spans="1:10" ht="14.25" customHeight="1" x14ac:dyDescent="0.2">
      <c r="A81" s="19">
        <v>2006</v>
      </c>
      <c r="B81" s="19" t="s">
        <v>71</v>
      </c>
      <c r="C81" s="34">
        <f>'3.2.1'!C78/'3.2.1 (Real)'!$J81*100</f>
        <v>41.539898477157358</v>
      </c>
      <c r="D81" s="37">
        <f>'3.2.1'!D78/'3.2.1 (Real)'!$J81*100</f>
        <v>0.57079340101522835</v>
      </c>
      <c r="E81" s="38">
        <f>'3.2.1'!E78/'3.2.1 (Real)'!$J81*100</f>
        <v>259.89593908629439</v>
      </c>
      <c r="F81" s="37">
        <f>'3.2.1'!F78/'3.2.1 (Real)'!$J81*100</f>
        <v>2.1606395939086296</v>
      </c>
      <c r="G81" s="37">
        <f>'3.2.1'!G78/'3.2.1 (Real)'!$J81*100</f>
        <v>1.1834091370558375</v>
      </c>
      <c r="H81" s="27"/>
      <c r="I81" s="27"/>
      <c r="J81" s="34">
        <v>92.056074766355138</v>
      </c>
    </row>
    <row r="82" spans="1:10" ht="14.25" customHeight="1" x14ac:dyDescent="0.2">
      <c r="A82" s="19">
        <v>2006</v>
      </c>
      <c r="B82" s="19" t="s">
        <v>35</v>
      </c>
      <c r="C82" s="34">
        <f>'3.2.1'!C79/'3.2.1 (Real)'!$J82*100</f>
        <v>42.235126903553308</v>
      </c>
      <c r="D82" s="37">
        <f>'3.2.1'!D79/'3.2.1 (Real)'!$J82*100</f>
        <v>0.58008121827411174</v>
      </c>
      <c r="E82" s="38">
        <f>'3.2.1'!E79/'3.2.1 (Real)'!$J82*100</f>
        <v>251.06436548223348</v>
      </c>
      <c r="F82" s="37">
        <f>'3.2.1'!F79/'3.2.1 (Real)'!$J82*100</f>
        <v>2.08720419035533</v>
      </c>
      <c r="G82" s="37">
        <f>'3.2.1'!G79/'3.2.1 (Real)'!$J82*100</f>
        <v>1.569043654822335</v>
      </c>
      <c r="H82" s="27"/>
      <c r="I82" s="27"/>
      <c r="J82" s="34">
        <v>92.056074766355138</v>
      </c>
    </row>
    <row r="83" spans="1:10" ht="14.25" customHeight="1" x14ac:dyDescent="0.2">
      <c r="A83" s="19">
        <v>2007</v>
      </c>
      <c r="B83" s="19" t="s">
        <v>36</v>
      </c>
      <c r="C83" s="34">
        <f>'3.2.1'!C80/'3.2.1 (Real)'!$J83*100</f>
        <v>41.344040557667924</v>
      </c>
      <c r="D83" s="37">
        <f>'3.2.1'!D80/'3.2.1 (Real)'!$J83*100</f>
        <v>0.56801078833967045</v>
      </c>
      <c r="E83" s="38">
        <f>'3.2.1'!E80/'3.2.1 (Real)'!$J83*100</f>
        <v>226.31381495564003</v>
      </c>
      <c r="F83" s="37">
        <f>'3.2.1'!F80/'3.2.1 (Real)'!$J83*100</f>
        <v>1.8682281368821292</v>
      </c>
      <c r="G83" s="37">
        <f>'3.2.1'!G80/'3.2.1 (Real)'!$J83*100</f>
        <v>1.6490747782002535</v>
      </c>
      <c r="H83" s="27"/>
      <c r="I83" s="27"/>
      <c r="J83" s="34">
        <v>92.172897196261687</v>
      </c>
    </row>
    <row r="84" spans="1:10" ht="14.25" customHeight="1" x14ac:dyDescent="0.2">
      <c r="A84" s="19">
        <v>2007</v>
      </c>
      <c r="B84" s="19" t="s">
        <v>70</v>
      </c>
      <c r="C84" s="34">
        <f>'3.2.1'!C81/'3.2.1 (Real)'!$J84*100</f>
        <v>41.024039850560399</v>
      </c>
      <c r="D84" s="37">
        <f>'3.2.1'!D81/'3.2.1 (Real)'!$J84*100</f>
        <v>0.56391531755915325</v>
      </c>
      <c r="E84" s="38">
        <f>'3.2.1'!E81/'3.2.1 (Real)'!$J84*100</f>
        <v>249.89230386052304</v>
      </c>
      <c r="F84" s="37">
        <f>'3.2.1'!F81/'3.2.1 (Real)'!$J84*100</f>
        <v>2.0627148194271481</v>
      </c>
      <c r="G84" s="37">
        <f>'3.2.1'!G81/'3.2.1 (Real)'!$J84*100</f>
        <v>1.0195247820672479</v>
      </c>
      <c r="H84" s="27"/>
      <c r="I84" s="27"/>
      <c r="J84" s="34">
        <v>93.808411214953267</v>
      </c>
    </row>
    <row r="85" spans="1:10" ht="14.25" customHeight="1" x14ac:dyDescent="0.2">
      <c r="A85" s="19">
        <v>2007</v>
      </c>
      <c r="B85" s="19" t="s">
        <v>71</v>
      </c>
      <c r="C85" s="34">
        <f>'3.2.1'!C82/'3.2.1 (Real)'!$J85*100</f>
        <v>43.345153673723544</v>
      </c>
      <c r="D85" s="37">
        <f>'3.2.1'!D82/'3.2.1 (Real)'!$J85*100</f>
        <v>0.59555224607721036</v>
      </c>
      <c r="E85" s="38">
        <f>'3.2.1'!E82/'3.2.1 (Real)'!$J85*100</f>
        <v>251.2354669987547</v>
      </c>
      <c r="F85" s="37">
        <f>'3.2.1'!F82/'3.2.1 (Real)'!$J85*100</f>
        <v>2.0744408468244084</v>
      </c>
      <c r="G85" s="37">
        <f>'3.2.1'!G82/'3.2.1 (Real)'!$J85*100</f>
        <v>1.1066171855541718</v>
      </c>
      <c r="H85" s="27"/>
      <c r="I85" s="27"/>
      <c r="J85" s="34">
        <v>93.808411214953267</v>
      </c>
    </row>
    <row r="86" spans="1:10" ht="14.25" customHeight="1" x14ac:dyDescent="0.2">
      <c r="A86" s="19">
        <v>2007</v>
      </c>
      <c r="B86" s="19" t="s">
        <v>35</v>
      </c>
      <c r="C86" s="34">
        <f>'3.2.1'!C83/'3.2.1 (Real)'!$J86*100</f>
        <v>50.93881235440152</v>
      </c>
      <c r="D86" s="37">
        <f>'3.2.1'!D83/'3.2.1 (Real)'!$J86*100</f>
        <v>0.69986666467661685</v>
      </c>
      <c r="E86" s="38">
        <f>'3.2.1'!E83/'3.2.1 (Real)'!$J86*100</f>
        <v>286.53561984463943</v>
      </c>
      <c r="F86" s="37">
        <f>'3.2.1'!F83/'3.2.1 (Real)'!$J86*100</f>
        <v>2.3657114427860693</v>
      </c>
      <c r="G86" s="37">
        <f>'3.2.1'!G83/'3.2.1 (Real)'!$J86*100</f>
        <v>1.4838398009950244</v>
      </c>
      <c r="H86" s="27"/>
      <c r="I86" s="27"/>
      <c r="J86" s="34">
        <v>93.92523364485983</v>
      </c>
    </row>
    <row r="87" spans="1:10" ht="14.25" customHeight="1" x14ac:dyDescent="0.2">
      <c r="A87" s="19">
        <v>2008</v>
      </c>
      <c r="B87" s="19" t="s">
        <v>36</v>
      </c>
      <c r="C87" s="34">
        <f>'3.2.1'!C84/'3.2.1 (Real)'!$J87*100</f>
        <v>62.226561576354676</v>
      </c>
      <c r="D87" s="37">
        <f>'3.2.1'!D84/'3.2.1 (Real)'!$J87*100</f>
        <v>0.85495308669950743</v>
      </c>
      <c r="E87" s="38">
        <f>'3.2.1'!E84/'3.2.1 (Real)'!$J87*100</f>
        <v>332.98241871921181</v>
      </c>
      <c r="F87" s="37">
        <f>'3.2.1'!F84/'3.2.1 (Real)'!$J87*100</f>
        <v>2.7493201970443351</v>
      </c>
      <c r="G87" s="37">
        <f>'3.2.1'!G84/'3.2.1 (Real)'!$J87*100</f>
        <v>1.7090716835952848</v>
      </c>
      <c r="H87" s="27"/>
      <c r="I87" s="27"/>
      <c r="J87" s="34">
        <v>94.859813084112147</v>
      </c>
    </row>
    <row r="88" spans="1:10" ht="14.25" customHeight="1" x14ac:dyDescent="0.2">
      <c r="A88" s="19">
        <v>2008</v>
      </c>
      <c r="B88" s="19" t="s">
        <v>70</v>
      </c>
      <c r="C88" s="34">
        <f>'3.2.1'!C85/'3.2.1 (Real)'!$J88*100</f>
        <v>69.728116646415558</v>
      </c>
      <c r="D88" s="37">
        <f>'3.2.1'!D85/'3.2.1 (Real)'!$J88*100</f>
        <v>0.95801959854191976</v>
      </c>
      <c r="E88" s="38">
        <f>'3.2.1'!E85/'3.2.1 (Real)'!$J88*100</f>
        <v>384.30551640340218</v>
      </c>
      <c r="F88" s="37">
        <f>'3.2.1'!F85/'3.2.1 (Real)'!$J88*100</f>
        <v>3.1733365735115435</v>
      </c>
      <c r="G88" s="37">
        <f>'3.2.1'!G85/'3.2.1 (Real)'!$J88*100</f>
        <v>1.5095498363296045</v>
      </c>
      <c r="H88" s="27"/>
      <c r="I88" s="27"/>
      <c r="J88" s="34">
        <v>96.144859813084111</v>
      </c>
    </row>
    <row r="89" spans="1:10" ht="14.25" customHeight="1" x14ac:dyDescent="0.2">
      <c r="A89" s="19">
        <v>2008</v>
      </c>
      <c r="B89" s="19" t="s">
        <v>71</v>
      </c>
      <c r="C89" s="34">
        <f>'3.2.1'!C86/'3.2.1 (Real)'!$J89*100</f>
        <v>74.516836167489203</v>
      </c>
      <c r="D89" s="37">
        <f>'3.2.1'!D86/'3.2.1 (Real)'!$J89*100</f>
        <v>1.0238135078031212</v>
      </c>
      <c r="E89" s="38">
        <f>'3.2.1'!E86/'3.2.1 (Real)'!$J89*100</f>
        <v>326.82141656662662</v>
      </c>
      <c r="F89" s="37">
        <f>'3.2.1'!F86/'3.2.1 (Real)'!$J89*100</f>
        <v>2.6985066026410558</v>
      </c>
      <c r="G89" s="37">
        <f>'3.2.1'!G86/'3.2.1 (Real)'!$J89*100</f>
        <v>1.5635347056093263</v>
      </c>
      <c r="H89" s="27"/>
      <c r="I89" s="27"/>
      <c r="J89" s="34">
        <v>97.313084112149539</v>
      </c>
    </row>
    <row r="90" spans="1:10" ht="14.25" customHeight="1" x14ac:dyDescent="0.2">
      <c r="A90" s="19">
        <v>2008</v>
      </c>
      <c r="B90" s="19" t="s">
        <v>35</v>
      </c>
      <c r="C90" s="34">
        <f>'3.2.1'!C87/'3.2.1 (Real)'!$J90*100</f>
        <v>65.075599327294938</v>
      </c>
      <c r="D90" s="37">
        <f>'3.2.1'!D87/'3.2.1 (Real)'!$J90*100</f>
        <v>0.89409698739595711</v>
      </c>
      <c r="E90" s="38">
        <f>'3.2.1'!E87/'3.2.1 (Real)'!$J90*100</f>
        <v>237.36509448911073</v>
      </c>
      <c r="F90" s="37">
        <f>'3.2.1'!F87/'3.2.1 (Real)'!$J90*100</f>
        <v>1.9593341260404282</v>
      </c>
      <c r="G90" s="37">
        <f>'3.2.1'!G87/'3.2.1 (Real)'!$J90*100</f>
        <v>2.0283387119312484</v>
      </c>
      <c r="H90" s="27"/>
      <c r="I90" s="27"/>
      <c r="J90" s="34">
        <v>98.247663551401871</v>
      </c>
    </row>
    <row r="91" spans="1:10" ht="14.25" customHeight="1" x14ac:dyDescent="0.2">
      <c r="A91" s="19">
        <v>2009</v>
      </c>
      <c r="B91" s="19" t="s">
        <v>36</v>
      </c>
      <c r="C91" s="34">
        <f>'3.2.1'!C88/'3.2.1 (Real)'!$J91*100</f>
        <v>61.844572694185587</v>
      </c>
      <c r="D91" s="37">
        <f>'3.2.1'!D88/'3.2.1 (Real)'!$J91*100</f>
        <v>0.8562409217598097</v>
      </c>
      <c r="E91" s="38">
        <f>'3.2.1'!E88/'3.2.1 (Real)'!$J91*100</f>
        <v>212.75199885376631</v>
      </c>
      <c r="F91" s="37">
        <f>'3.2.1'!F88/'3.2.1 (Real)'!$J91*100</f>
        <v>1.7608561236623066</v>
      </c>
      <c r="G91" s="37">
        <f>'3.2.1'!G88/'3.2.1 (Real)'!$J91*100</f>
        <v>1.903257361361252</v>
      </c>
      <c r="H91" s="27"/>
      <c r="I91" s="27"/>
      <c r="J91" s="34">
        <v>98.247663551401871</v>
      </c>
    </row>
    <row r="92" spans="1:10" ht="14.25" customHeight="1" x14ac:dyDescent="0.2">
      <c r="A92" s="19">
        <v>2009</v>
      </c>
      <c r="B92" s="19" t="s">
        <v>70</v>
      </c>
      <c r="C92" s="34">
        <f>'3.2.1'!C89/'3.2.1 (Real)'!$J92*100</f>
        <v>50.183801898841139</v>
      </c>
      <c r="D92" s="37">
        <f>'3.2.1'!D89/'3.2.1 (Real)'!$J92*100</f>
        <v>0.69479702396204024</v>
      </c>
      <c r="E92" s="38">
        <f>'3.2.1'!E89/'3.2.1 (Real)'!$J92*100</f>
        <v>300.89869408562231</v>
      </c>
      <c r="F92" s="37">
        <f>'3.2.1'!F89/'3.2.1 (Real)'!$J92*100</f>
        <v>2.4898125741399761</v>
      </c>
      <c r="G92" s="37">
        <f>'3.2.1'!G89/'3.2.1 (Real)'!$J92*100</f>
        <v>1.4055838296719361</v>
      </c>
      <c r="H92" s="27"/>
      <c r="I92" s="27"/>
      <c r="J92" s="34">
        <v>98.481308411214954</v>
      </c>
    </row>
    <row r="93" spans="1:10" ht="14.25" customHeight="1" x14ac:dyDescent="0.2">
      <c r="A93" s="19">
        <v>2009</v>
      </c>
      <c r="B93" s="19" t="s">
        <v>71</v>
      </c>
      <c r="C93" s="34">
        <f>'3.2.1'!C90/'3.2.1 (Real)'!$J93*100</f>
        <v>50.524627642627486</v>
      </c>
      <c r="D93" s="37">
        <f>'3.2.1'!D90/'3.2.1 (Real)'!$J93*100</f>
        <v>0.69951582243211319</v>
      </c>
      <c r="E93" s="38">
        <f>'3.2.1'!E90/'3.2.1 (Real)'!$J93*100</f>
        <v>396.72794685827995</v>
      </c>
      <c r="F93" s="37">
        <f>'3.2.1'!F90/'3.2.1 (Real)'!$J93*100</f>
        <v>3.2825123966942149</v>
      </c>
      <c r="G93" s="37">
        <f>'3.2.1'!G90/'3.2.1 (Real)'!$J93*100</f>
        <v>1.2001180637544273</v>
      </c>
      <c r="H93" s="27"/>
      <c r="I93" s="27"/>
      <c r="J93" s="34">
        <v>98.948598130841134</v>
      </c>
    </row>
    <row r="94" spans="1:10" ht="14.25" customHeight="1" x14ac:dyDescent="0.2">
      <c r="A94" s="19">
        <v>2009</v>
      </c>
      <c r="B94" s="19" t="s">
        <v>35</v>
      </c>
      <c r="C94" s="34">
        <f>'3.2.1'!C91/'3.2.1 (Real)'!$J94*100</f>
        <v>55.111145491311362</v>
      </c>
      <c r="D94" s="37">
        <f>'3.2.1'!D91/'3.2.1 (Real)'!$J94*100</f>
        <v>0.763016312960761</v>
      </c>
      <c r="E94" s="38">
        <f>'3.2.1'!E91/'3.2.1 (Real)'!$J94*100</f>
        <v>351.03771698777763</v>
      </c>
      <c r="F94" s="37">
        <f>'3.2.1'!F91/'3.2.1 (Real)'!$J94*100</f>
        <v>2.9049036860879904</v>
      </c>
      <c r="G94" s="37">
        <f>'3.2.1'!G91/'3.2.1 (Real)'!$J94*100</f>
        <v>1.2811500594530321</v>
      </c>
      <c r="H94" s="27"/>
      <c r="I94" s="27"/>
      <c r="J94" s="34">
        <v>98.247663551401871</v>
      </c>
    </row>
    <row r="95" spans="1:10" ht="14.25" customHeight="1" x14ac:dyDescent="0.2">
      <c r="A95" s="19">
        <v>2010</v>
      </c>
      <c r="B95" s="19" t="s">
        <v>36</v>
      </c>
      <c r="C95" s="34">
        <f>'3.2.1'!C92/'3.2.1 (Real)'!$J95*100</f>
        <v>59.924105925997885</v>
      </c>
      <c r="D95" s="37">
        <f>'3.2.1'!D92/'3.2.1 (Real)'!$J95*100</f>
        <v>0.83608339882766725</v>
      </c>
      <c r="E95" s="38">
        <f>'3.2.1'!E92/'3.2.1 (Real)'!$J95*100</f>
        <v>398.01078280651001</v>
      </c>
      <c r="F95" s="37">
        <f>'3.2.1'!F92/'3.2.1 (Real)'!$J95*100</f>
        <v>3.308595545134819</v>
      </c>
      <c r="G95" s="37">
        <f>'3.2.1'!G92/'3.2.1 (Real)'!$J95*100</f>
        <v>1.4711291856672937</v>
      </c>
      <c r="H95" s="27"/>
      <c r="I95" s="27"/>
      <c r="J95" s="34">
        <v>99.649532710280369</v>
      </c>
    </row>
    <row r="96" spans="1:10" ht="14.25" customHeight="1" x14ac:dyDescent="0.2">
      <c r="A96" s="19">
        <v>2010</v>
      </c>
      <c r="B96" s="19" t="s">
        <v>70</v>
      </c>
      <c r="C96" s="34">
        <f>'3.2.1'!C93/'3.2.1 (Real)'!$J96*100</f>
        <v>58.818931088352244</v>
      </c>
      <c r="D96" s="37">
        <f>'3.2.1'!D93/'3.2.1 (Real)'!$J96*100</f>
        <v>0.82066361918128639</v>
      </c>
      <c r="E96" s="38">
        <f>'3.2.1'!E93/'3.2.1 (Real)'!$J96*100</f>
        <v>422.710815193315</v>
      </c>
      <c r="F96" s="37">
        <f>'3.2.1'!F93/'3.2.1 (Real)'!$J96*100</f>
        <v>3.514105263157894</v>
      </c>
      <c r="G96" s="37">
        <f>'3.2.1'!G93/'3.2.1 (Real)'!$J96*100</f>
        <v>1.3270137422118451</v>
      </c>
      <c r="H96" s="27"/>
      <c r="I96" s="27"/>
      <c r="J96" s="34">
        <v>99.883177570093466</v>
      </c>
    </row>
    <row r="97" spans="1:10" ht="14.25" customHeight="1" x14ac:dyDescent="0.2">
      <c r="A97" s="19">
        <v>2010</v>
      </c>
      <c r="B97" s="19" t="s">
        <v>71</v>
      </c>
      <c r="C97" s="34">
        <f>'3.2.1'!C94/'3.2.1 (Real)'!$J97*100</f>
        <v>61.088405644623933</v>
      </c>
      <c r="D97" s="37">
        <f>'3.2.1'!D94/'3.2.1 (Real)'!$J97*100</f>
        <v>0.85232819999999998</v>
      </c>
      <c r="E97" s="38">
        <f>'3.2.1'!E94/'3.2.1 (Real)'!$J97*100</f>
        <v>431.27357178364497</v>
      </c>
      <c r="F97" s="37">
        <f>'3.2.1'!F94/'3.2.1 (Real)'!$J97*100</f>
        <v>3.585</v>
      </c>
      <c r="G97" s="37">
        <f>'3.2.1'!G94/'3.2.1 (Real)'!$J97*100</f>
        <v>1.4035080569128286</v>
      </c>
      <c r="H97" s="27"/>
      <c r="I97" s="27"/>
      <c r="J97" s="34">
        <v>100</v>
      </c>
    </row>
    <row r="98" spans="1:10" ht="14.25" customHeight="1" x14ac:dyDescent="0.2">
      <c r="A98" s="19">
        <v>2010</v>
      </c>
      <c r="B98" s="19" t="s">
        <v>35</v>
      </c>
      <c r="C98" s="34">
        <f>'3.2.1'!C95/'3.2.1 (Real)'!$J98*100</f>
        <v>67.655661258653538</v>
      </c>
      <c r="D98" s="37">
        <f>'3.2.1'!D95/'3.2.1 (Real)'!$J98*100</f>
        <v>0.94395693286875715</v>
      </c>
      <c r="E98" s="38">
        <f>'3.2.1'!E95/'3.2.1 (Real)'!$J98*100</f>
        <v>431.41115807639198</v>
      </c>
      <c r="F98" s="37">
        <f>'3.2.1'!F95/'3.2.1 (Real)'!$J98*100</f>
        <v>3.5860534262485486</v>
      </c>
      <c r="G98" s="37">
        <f>'3.2.1'!G95/'3.2.1 (Real)'!$J98*100</f>
        <v>1.6897764757278624</v>
      </c>
      <c r="H98" s="27"/>
      <c r="I98" s="27"/>
      <c r="J98" s="34">
        <v>100.58411214953271</v>
      </c>
    </row>
    <row r="99" spans="1:10" ht="14.25" customHeight="1" x14ac:dyDescent="0.2">
      <c r="A99" s="19">
        <v>2011</v>
      </c>
      <c r="B99" s="19" t="s">
        <v>36</v>
      </c>
      <c r="C99" s="34">
        <f>'3.2.1'!C96/'3.2.1 (Real)'!$J99*100</f>
        <v>77.07083887872102</v>
      </c>
      <c r="D99" s="37">
        <f>'3.2.1'!D96/'3.2.1 (Real)'!$J99*100</f>
        <v>1.0670492946285712</v>
      </c>
      <c r="E99" s="38">
        <f>'3.2.1'!E96/'3.2.1 (Real)'!$J99*100</f>
        <v>482.9584853956934</v>
      </c>
      <c r="F99" s="37">
        <f>'3.2.1'!F96/'3.2.1 (Real)'!$J99*100</f>
        <v>4.0148845714285706</v>
      </c>
      <c r="G99" s="37">
        <f>'3.2.1'!G96/'3.2.1 (Real)'!$J99*100</f>
        <v>1.8326824385480875</v>
      </c>
      <c r="H99" s="27"/>
      <c r="I99" s="27"/>
      <c r="J99" s="34">
        <v>102.21962616822431</v>
      </c>
    </row>
    <row r="100" spans="1:10" ht="14.25" customHeight="1" x14ac:dyDescent="0.2">
      <c r="A100" s="19">
        <v>2011</v>
      </c>
      <c r="B100" s="19" t="s">
        <v>70</v>
      </c>
      <c r="C100" s="34">
        <f>'3.2.1'!C97/'3.2.1 (Real)'!$J100*100</f>
        <v>81.509697393303682</v>
      </c>
      <c r="D100" s="37">
        <f>'3.2.1'!D97/'3.2.1 (Real)'!$J100*100</f>
        <v>1.1285054821634062</v>
      </c>
      <c r="E100" s="38">
        <f>'3.2.1'!E97/'3.2.1 (Real)'!$J100*100</f>
        <v>517.78256461591445</v>
      </c>
      <c r="F100" s="37">
        <f>'3.2.1'!F97/'3.2.1 (Real)'!$J100*100</f>
        <v>4.3046260069044875</v>
      </c>
      <c r="G100" s="37">
        <f>'3.2.1'!G97/'3.2.1 (Real)'!$J100*100</f>
        <v>1.8976380535012172</v>
      </c>
      <c r="H100" s="27"/>
      <c r="I100" s="27"/>
      <c r="J100" s="34">
        <v>101.51869158878506</v>
      </c>
    </row>
    <row r="101" spans="1:10" ht="14.25" customHeight="1" x14ac:dyDescent="0.2">
      <c r="A101" s="19">
        <v>2011</v>
      </c>
      <c r="B101" s="19" t="s">
        <v>71</v>
      </c>
      <c r="C101" s="34">
        <f>'3.2.1'!C98/'3.2.1 (Real)'!$J101*100</f>
        <v>78.407765304649118</v>
      </c>
      <c r="D101" s="37">
        <f>'3.2.1'!D98/'3.2.1 (Real)'!$J101*100</f>
        <v>1.0855591221967962</v>
      </c>
      <c r="E101" s="38">
        <f>'3.2.1'!E98/'3.2.1 (Real)'!$J101*100</f>
        <v>553.49942945572991</v>
      </c>
      <c r="F101" s="37">
        <f>'3.2.1'!F98/'3.2.1 (Real)'!$J101*100</f>
        <v>4.6012448512585813</v>
      </c>
      <c r="G101" s="37">
        <f>'3.2.1'!G98/'3.2.1 (Real)'!$J101*100</f>
        <v>1.7874301562611914</v>
      </c>
      <c r="H101" s="27"/>
      <c r="I101" s="27"/>
      <c r="J101" s="34">
        <v>102.10280373831777</v>
      </c>
    </row>
    <row r="102" spans="1:10" ht="14.25" customHeight="1" x14ac:dyDescent="0.2">
      <c r="A102" s="19">
        <v>2011</v>
      </c>
      <c r="B102" s="19" t="s">
        <v>35</v>
      </c>
      <c r="C102" s="34">
        <f>'3.2.1'!C99/'3.2.1 (Real)'!$J102*100</f>
        <v>77.081125453516307</v>
      </c>
      <c r="D102" s="37">
        <f>'3.2.1'!D99/'3.2.1 (Real)'!$J102*100</f>
        <v>1.0671917363636363</v>
      </c>
      <c r="E102" s="38">
        <f>'3.2.1'!E99/'3.2.1 (Real)'!$J102*100</f>
        <v>529.76889895004933</v>
      </c>
      <c r="F102" s="37">
        <f>'3.2.1'!F99/'3.2.1 (Real)'!$J102*100</f>
        <v>4.40450909090909</v>
      </c>
      <c r="G102" s="37">
        <f>'3.2.1'!G99/'3.2.1 (Real)'!$J102*100</f>
        <v>2.0007173688623281</v>
      </c>
      <c r="H102" s="27"/>
      <c r="I102" s="27"/>
      <c r="J102" s="34">
        <v>102.80373831775702</v>
      </c>
    </row>
    <row r="103" spans="1:10" ht="14.25" customHeight="1" x14ac:dyDescent="0.2">
      <c r="A103" s="19">
        <v>2012</v>
      </c>
      <c r="B103" s="19" t="s">
        <v>36</v>
      </c>
      <c r="C103" s="34">
        <f>'3.2.1'!C100/'3.2.1 (Real)'!$J103*100</f>
        <v>69.770354202150159</v>
      </c>
      <c r="D103" s="37">
        <f>'3.2.1'!D100/'3.2.1 (Real)'!$J103*100</f>
        <v>0.9585999276018099</v>
      </c>
      <c r="E103" s="38">
        <f>'3.2.1'!E100/'3.2.1 (Real)'!$J103*100</f>
        <v>587.96120631429062</v>
      </c>
      <c r="F103" s="37">
        <f>'3.2.1'!F100/'3.2.1 (Real)'!$J103*100</f>
        <v>4.8881085972850675</v>
      </c>
      <c r="G103" s="37">
        <f>'3.2.1'!G100/'3.2.1 (Real)'!$J103*100</f>
        <v>2.0549471355975553</v>
      </c>
      <c r="H103" s="27"/>
      <c r="I103" s="27"/>
      <c r="J103" s="34">
        <v>103.27102803738319</v>
      </c>
    </row>
    <row r="104" spans="1:10" ht="14.25" customHeight="1" x14ac:dyDescent="0.2">
      <c r="A104" s="19">
        <v>2012</v>
      </c>
      <c r="B104" s="19" t="s">
        <v>70</v>
      </c>
      <c r="C104" s="34">
        <f>'3.2.1'!C101/'3.2.1 (Real)'!$J104*100</f>
        <v>63.893139561641291</v>
      </c>
      <c r="D104" s="37">
        <f>'3.2.1'!D101/'3.2.1 (Real)'!$J104*100</f>
        <v>0.87785072994350266</v>
      </c>
      <c r="E104" s="38">
        <f>'3.2.1'!E101/'3.2.1 (Real)'!$J104*100</f>
        <v>544.42474739086833</v>
      </c>
      <c r="F104" s="37">
        <f>'3.2.1'!F101/'3.2.1 (Real)'!$J104*100</f>
        <v>4.5256768361581914</v>
      </c>
      <c r="G104" s="37">
        <f>'3.2.1'!G101/'3.2.1 (Real)'!$J104*100</f>
        <v>1.999706103456997</v>
      </c>
      <c r="H104" s="27"/>
      <c r="I104" s="27"/>
      <c r="J104" s="34">
        <v>103.38785046728974</v>
      </c>
    </row>
    <row r="105" spans="1:10" ht="14.25" customHeight="1" x14ac:dyDescent="0.2">
      <c r="A105" s="19">
        <v>2012</v>
      </c>
      <c r="B105" s="19" t="s">
        <v>71</v>
      </c>
      <c r="C105" s="34">
        <f>'3.2.1'!C102/'3.2.1 (Real)'!$J105*100</f>
        <v>62.853354309025256</v>
      </c>
      <c r="D105" s="37">
        <f>'3.2.1'!D102/'3.2.1 (Real)'!$J105*100</f>
        <v>0.86356476760404943</v>
      </c>
      <c r="E105" s="38">
        <f>'3.2.1'!E102/'3.2.1 (Real)'!$J105*100</f>
        <v>576.8069138473669</v>
      </c>
      <c r="F105" s="37">
        <f>'3.2.1'!F102/'3.2.1 (Real)'!$J105*100</f>
        <v>4.7951406074240719</v>
      </c>
      <c r="G105" s="37">
        <f>'3.2.1'!G102/'3.2.1 (Real)'!$J105*100</f>
        <v>1.9708890775857166</v>
      </c>
      <c r="H105" s="27"/>
      <c r="I105" s="27"/>
      <c r="J105" s="34">
        <v>103.8551401869159</v>
      </c>
    </row>
    <row r="106" spans="1:10" ht="14.25" customHeight="1" x14ac:dyDescent="0.2">
      <c r="A106" s="19">
        <v>2012</v>
      </c>
      <c r="B106" s="19" t="s">
        <v>35</v>
      </c>
      <c r="C106" s="34">
        <f>'3.2.1'!C103/'3.2.1 (Real)'!$J106*100</f>
        <v>60.164222139399307</v>
      </c>
      <c r="D106" s="37">
        <f>'3.2.1'!D103/'3.2.1 (Real)'!$J106*100</f>
        <v>0.82661787173184342</v>
      </c>
      <c r="E106" s="38">
        <f>'3.2.1'!E103/'3.2.1 (Real)'!$J106*100</f>
        <v>519.27632926368585</v>
      </c>
      <c r="F106" s="37">
        <f>'3.2.1'!F103/'3.2.1 (Real)'!$J106*100</f>
        <v>4.3173005586592179</v>
      </c>
      <c r="G106" s="37">
        <f>'3.2.1'!G103/'3.2.1 (Real)'!$J106*100</f>
        <v>2.1834996155675372</v>
      </c>
      <c r="H106" s="27"/>
      <c r="I106" s="27"/>
      <c r="J106" s="34">
        <v>104.55607476635515</v>
      </c>
    </row>
    <row r="107" spans="1:10" ht="14.25" customHeight="1" x14ac:dyDescent="0.2">
      <c r="A107" s="19">
        <v>2013</v>
      </c>
      <c r="B107" s="19" t="s">
        <v>36</v>
      </c>
      <c r="C107" s="34">
        <f>'3.2.1'!C104/'3.2.1 (Real)'!$J107*100</f>
        <v>60.449604917310182</v>
      </c>
      <c r="D107" s="37">
        <f>'3.2.1'!D104/'3.2.1 (Real)'!$J107*100</f>
        <v>0.82738087707641195</v>
      </c>
      <c r="E107" s="38">
        <f>'3.2.1'!E104/'3.2.1 (Real)'!$J107*100</f>
        <v>543.77915372657799</v>
      </c>
      <c r="F107" s="37">
        <f>'3.2.1'!F104/'3.2.1 (Real)'!$J107*100</f>
        <v>4.5207796234772983</v>
      </c>
      <c r="G107" s="37">
        <f>'3.2.1'!G104/'3.2.1 (Real)'!$J107*100</f>
        <v>2.3128677173146817</v>
      </c>
      <c r="H107" s="27"/>
      <c r="I107" s="27"/>
      <c r="J107" s="34">
        <v>105.49065420560748</v>
      </c>
    </row>
    <row r="108" spans="1:10" ht="14.25" customHeight="1" x14ac:dyDescent="0.2">
      <c r="A108" s="19">
        <v>2013</v>
      </c>
      <c r="B108" s="19" t="s">
        <v>70</v>
      </c>
      <c r="C108" s="34">
        <f>'3.2.1'!C105/'3.2.1 (Real)'!$J108*100</f>
        <v>58.917677674424318</v>
      </c>
      <c r="D108" s="37">
        <f>'3.2.1'!D105/'3.2.1 (Real)'!$J108*100</f>
        <v>0.80641319690607749</v>
      </c>
      <c r="E108" s="38">
        <f>'3.2.1'!E105/'3.2.1 (Real)'!$J108*100</f>
        <v>524.31690765807662</v>
      </c>
      <c r="F108" s="37">
        <f>'3.2.1'!F105/'3.2.1 (Real)'!$J108*100</f>
        <v>4.3585060773480659</v>
      </c>
      <c r="G108" s="37">
        <f>'3.2.1'!G105/'3.2.1 (Real)'!$J108*100</f>
        <v>2.0440581715709767</v>
      </c>
      <c r="H108" s="27"/>
      <c r="I108" s="27"/>
      <c r="J108" s="34">
        <v>105.72429906542055</v>
      </c>
    </row>
    <row r="109" spans="1:10" ht="14.25" customHeight="1" x14ac:dyDescent="0.2">
      <c r="A109" s="19">
        <v>2013</v>
      </c>
      <c r="B109" s="19" t="s">
        <v>71</v>
      </c>
      <c r="C109" s="34">
        <f>'3.2.1'!C106/'3.2.1 (Real)'!$J109*100</f>
        <v>54.699411999954485</v>
      </c>
      <c r="D109" s="37">
        <f>'3.2.1'!D106/'3.2.1 (Real)'!$J109*100</f>
        <v>0.74867725978021971</v>
      </c>
      <c r="E109" s="38">
        <f>'3.2.1'!E106/'3.2.1 (Real)'!$J109*100</f>
        <v>507.79921673671709</v>
      </c>
      <c r="F109" s="37">
        <f>'3.2.1'!F106/'3.2.1 (Real)'!$J109*100</f>
        <v>4.2216791208791218</v>
      </c>
      <c r="G109" s="37">
        <f>'3.2.1'!G106/'3.2.1 (Real)'!$J109*100</f>
        <v>2.0649339931082857</v>
      </c>
      <c r="H109" s="27"/>
      <c r="I109" s="27"/>
      <c r="J109" s="34">
        <v>106.30841121495327</v>
      </c>
    </row>
    <row r="110" spans="1:10" ht="14.25" customHeight="1" x14ac:dyDescent="0.2">
      <c r="A110" s="19">
        <v>2013</v>
      </c>
      <c r="B110" s="19" t="s">
        <v>35</v>
      </c>
      <c r="C110" s="34">
        <f>'3.2.1'!C107/'3.2.1 (Real)'!$J110*100</f>
        <v>58.153989217259351</v>
      </c>
      <c r="D110" s="37">
        <f>'3.2.1'!D107/'3.2.1 (Real)'!$J110*100</f>
        <v>0.79596047947310655</v>
      </c>
      <c r="E110" s="38">
        <f>'3.2.1'!E107/'3.2.1 (Real)'!$J110*100</f>
        <v>458.71195928629288</v>
      </c>
      <c r="F110" s="37">
        <f>'3.2.1'!F107/'3.2.1 (Real)'!$J110*100</f>
        <v>3.8130054884742046</v>
      </c>
      <c r="G110" s="37">
        <f>'3.2.1'!G107/'3.2.1 (Real)'!$J110*100</f>
        <v>2.2325987800237401</v>
      </c>
      <c r="H110" s="27"/>
      <c r="I110" s="27"/>
      <c r="J110" s="34">
        <v>106.4252336448598</v>
      </c>
    </row>
    <row r="111" spans="1:10" ht="14.25" customHeight="1" x14ac:dyDescent="0.2">
      <c r="A111" s="19">
        <v>2014</v>
      </c>
      <c r="B111" s="19" t="s">
        <v>36</v>
      </c>
      <c r="C111" s="34">
        <f>'3.2.1'!C108/'3.2.1 (Real)'!$J111*100</f>
        <v>55.008824082590245</v>
      </c>
      <c r="D111" s="37">
        <f>'3.2.1'!D108/'3.2.1 (Real)'!$J111*100</f>
        <v>0.7557859750819671</v>
      </c>
      <c r="E111" s="38">
        <f>'3.2.1'!E108/'3.2.1 (Real)'!$J111*100</f>
        <v>482.8169486244625</v>
      </c>
      <c r="F111" s="37">
        <f>'3.2.1'!F108/'3.2.1 (Real)'!$J111*100</f>
        <v>4.0049573770491804</v>
      </c>
      <c r="G111" s="37">
        <f>'3.2.1'!G108/'3.2.1 (Real)'!$J111*100</f>
        <v>2.1107061805602814</v>
      </c>
      <c r="H111" s="27"/>
      <c r="I111" s="27"/>
      <c r="J111" s="34">
        <v>106.89252336448598</v>
      </c>
    </row>
    <row r="112" spans="1:10" ht="14.25" customHeight="1" x14ac:dyDescent="0.2">
      <c r="A112" s="19">
        <v>2014</v>
      </c>
      <c r="B112" s="19" t="s">
        <v>70</v>
      </c>
      <c r="C112" s="34">
        <f>'3.2.1'!C109/'3.2.1 (Real)'!$J112*100</f>
        <v>52.372852649120141</v>
      </c>
      <c r="D112" s="37">
        <f>'3.2.1'!D109/'3.2.1 (Real)'!$J112*100</f>
        <v>0.71956942757111597</v>
      </c>
      <c r="E112" s="38">
        <f>'3.2.1'!E109/'3.2.1 (Real)'!$J112*100</f>
        <v>473.50910572750979</v>
      </c>
      <c r="F112" s="37">
        <f>'3.2.1'!F109/'3.2.1 (Real)'!$J112*100</f>
        <v>3.9278599562363237</v>
      </c>
      <c r="G112" s="37">
        <f>'3.2.1'!G109/'3.2.1 (Real)'!$J112*100</f>
        <v>1.6199444684912703</v>
      </c>
      <c r="H112" s="27"/>
      <c r="I112" s="27"/>
      <c r="J112" s="34">
        <v>106.77570093457945</v>
      </c>
    </row>
    <row r="113" spans="1:10" ht="14.25" customHeight="1" x14ac:dyDescent="0.2">
      <c r="A113" s="19">
        <v>2014</v>
      </c>
      <c r="B113" s="19" t="s">
        <v>71</v>
      </c>
      <c r="C113" s="34">
        <f>'3.2.1'!C110/'3.2.1 (Real)'!$J113*100</f>
        <v>51.276196970385477</v>
      </c>
      <c r="D113" s="37">
        <f>'3.2.1'!D110/'3.2.1 (Real)'!$J113*100</f>
        <v>0.70450206616216215</v>
      </c>
      <c r="E113" s="38">
        <f>'3.2.1'!E110/'3.2.1 (Real)'!$J113*100</f>
        <v>471.22832580550096</v>
      </c>
      <c r="F113" s="37">
        <f>'3.2.1'!F110/'3.2.1 (Real)'!$J113*100</f>
        <v>3.908912432432432</v>
      </c>
      <c r="G113" s="37">
        <f>'3.2.1'!G110/'3.2.1 (Real)'!$J113*100</f>
        <v>1.5047135829377691</v>
      </c>
      <c r="H113" s="27"/>
      <c r="I113" s="27"/>
      <c r="J113" s="34">
        <v>108.06074766355141</v>
      </c>
    </row>
    <row r="114" spans="1:10" ht="14.25" customHeight="1" x14ac:dyDescent="0.2">
      <c r="A114" s="19">
        <v>2014</v>
      </c>
      <c r="B114" s="19" t="s">
        <v>35</v>
      </c>
      <c r="C114" s="34">
        <f>'3.2.1'!C111/'3.2.1 (Real)'!$J114*100</f>
        <v>52.193216115084404</v>
      </c>
      <c r="D114" s="37">
        <f>'3.2.1'!D111/'3.2.1 (Real)'!$J114*100</f>
        <v>0.71710128069414303</v>
      </c>
      <c r="E114" s="38">
        <f>'3.2.1'!E111/'3.2.1 (Real)'!$J114*100</f>
        <v>401.47669719306396</v>
      </c>
      <c r="F114" s="37">
        <f>'3.2.1'!F111/'3.2.1 (Real)'!$J114*100</f>
        <v>3.3302299349240774</v>
      </c>
      <c r="G114" s="37">
        <f>'3.2.1'!G111/'3.2.1 (Real)'!$J114*100</f>
        <v>1.8805440854775792</v>
      </c>
      <c r="H114" s="27"/>
      <c r="I114" s="27"/>
      <c r="J114" s="34">
        <v>107.71028037383179</v>
      </c>
    </row>
    <row r="115" spans="1:10" ht="14.25" customHeight="1" x14ac:dyDescent="0.2">
      <c r="A115" s="19">
        <v>2015</v>
      </c>
      <c r="B115" s="19" t="s">
        <v>36</v>
      </c>
      <c r="C115" s="34">
        <f>'3.2.1'!C112/'3.2.1 (Real)'!$J115*100</f>
        <v>48.147992856104892</v>
      </c>
      <c r="D115" s="37">
        <f>'3.2.1'!D112/'3.2.1 (Real)'!$J115*100</f>
        <v>0.66152254372294361</v>
      </c>
      <c r="E115" s="38">
        <f>'3.2.1'!E112/'3.2.1 (Real)'!$J115*100</f>
        <v>281.89387758095461</v>
      </c>
      <c r="F115" s="37">
        <f>'3.2.1'!F112/'3.2.1 (Real)'!$J115*100</f>
        <v>2.338251082251082</v>
      </c>
      <c r="G115" s="37">
        <f>'3.2.1'!G112/'3.2.1 (Real)'!$J115*100</f>
        <v>1.6898320614529621</v>
      </c>
      <c r="H115" s="27"/>
      <c r="I115" s="27"/>
      <c r="J115" s="34">
        <v>107.94392523364486</v>
      </c>
    </row>
    <row r="116" spans="1:10" ht="14.25" customHeight="1" x14ac:dyDescent="0.2">
      <c r="A116" s="19">
        <v>2015</v>
      </c>
      <c r="B116" s="19" t="s">
        <v>70</v>
      </c>
      <c r="C116" s="34">
        <f>'3.2.1'!C113/'3.2.1 (Real)'!$J116*100</f>
        <v>44.286514963702359</v>
      </c>
      <c r="D116" s="37">
        <f>'3.2.1'!D113/'3.2.1 (Real)'!$J116*100</f>
        <v>0.60846828893709315</v>
      </c>
      <c r="E116" s="38">
        <f>'3.2.1'!E113/'3.2.1 (Real)'!$J116*100</f>
        <v>311.17886656921877</v>
      </c>
      <c r="F116" s="37">
        <f>'3.2.1'!F113/'3.2.1 (Real)'!$J116*100</f>
        <v>2.5809978308026027</v>
      </c>
      <c r="G116" s="37">
        <f>'3.2.1'!G113/'3.2.1 (Real)'!$J116*100</f>
        <v>1.4892271871635019</v>
      </c>
      <c r="H116" s="27"/>
      <c r="I116" s="27"/>
      <c r="J116" s="34">
        <v>107.71028037383179</v>
      </c>
    </row>
    <row r="117" spans="1:10" ht="14.25" customHeight="1" x14ac:dyDescent="0.2">
      <c r="A117" s="19">
        <v>2015</v>
      </c>
      <c r="B117" s="19" t="s">
        <v>71</v>
      </c>
      <c r="C117" s="34">
        <f>'3.2.1'!C114/'3.2.1 (Real)'!$J117*100</f>
        <v>43.581247165411895</v>
      </c>
      <c r="D117" s="37">
        <f>'3.2.1'!D114/'3.2.1 (Real)'!$J117*100</f>
        <v>0.59877838529729721</v>
      </c>
      <c r="E117" s="38">
        <f>'3.2.1'!E114/'3.2.1 (Real)'!$J117*100</f>
        <v>281.37190409608695</v>
      </c>
      <c r="F117" s="37">
        <f>'3.2.1'!F114/'3.2.1 (Real)'!$J117*100</f>
        <v>2.333872432432432</v>
      </c>
      <c r="G117" s="37">
        <f>'3.2.1'!G114/'3.2.1 (Real)'!$J117*100</f>
        <v>1.4160560616283973</v>
      </c>
      <c r="H117" s="27"/>
      <c r="I117" s="27"/>
      <c r="J117" s="34">
        <v>108.06074766355141</v>
      </c>
    </row>
    <row r="118" spans="1:10" ht="14.25" customHeight="1" x14ac:dyDescent="0.2">
      <c r="A118" s="19">
        <v>2015</v>
      </c>
      <c r="B118" s="19" t="s">
        <v>35</v>
      </c>
      <c r="C118" s="34">
        <f>'3.2.1'!C115/'3.2.1 (Real)'!$J118*100</f>
        <v>40.886819069013647</v>
      </c>
      <c r="D118" s="37">
        <f>'3.2.1'!D115/'3.2.1 (Real)'!$J118*100</f>
        <v>0.56175865204301068</v>
      </c>
      <c r="E118" s="38">
        <f>'3.2.1'!E115/'3.2.1 (Real)'!$J118*100</f>
        <v>255.57594860734403</v>
      </c>
      <c r="F118" s="37">
        <f>'3.2.1'!F115/'3.2.1 (Real)'!$J118*100</f>
        <v>2.1197505376344088</v>
      </c>
      <c r="G118" s="37">
        <f>'3.2.1'!G115/'3.2.1 (Real)'!$J118*100</f>
        <v>1.2777865044725503</v>
      </c>
      <c r="H118" s="27"/>
      <c r="I118" s="27"/>
      <c r="J118" s="34">
        <v>108.64485981308411</v>
      </c>
    </row>
    <row r="119" spans="1:10" ht="14.25" customHeight="1" x14ac:dyDescent="0.2">
      <c r="A119" s="19">
        <v>2016</v>
      </c>
      <c r="B119" s="19" t="s">
        <v>36</v>
      </c>
      <c r="C119" s="34">
        <f>'3.2.1'!C116/'3.2.1 (Real)'!$J119*100</f>
        <v>44.236432085561503</v>
      </c>
      <c r="D119" s="37">
        <f>'3.2.1'!D116/'3.2.1 (Real)'!$J119*100</f>
        <v>0.60089753497326204</v>
      </c>
      <c r="E119" s="38">
        <f>'3.2.1'!E116/'3.2.1 (Real)'!$J119*100</f>
        <v>204.27899943708906</v>
      </c>
      <c r="F119" s="37">
        <f>'3.2.1'!F116/'3.2.1 (Real)'!$J119*100</f>
        <v>1.6982673796791441</v>
      </c>
      <c r="G119" s="37">
        <f>'3.2.1'!G116/'3.2.1 (Real)'!$J119*100</f>
        <v>1.1653836616005835</v>
      </c>
      <c r="H119" s="27"/>
      <c r="I119" s="27"/>
      <c r="J119" s="34">
        <v>109.22897196261682</v>
      </c>
    </row>
    <row r="120" spans="1:10" ht="14.25" customHeight="1" x14ac:dyDescent="0.2">
      <c r="A120" s="19">
        <v>2016</v>
      </c>
      <c r="B120" s="19" t="s">
        <v>70</v>
      </c>
      <c r="C120" s="34">
        <f>'3.2.1'!C117/'3.2.1 (Real)'!$J120*100</f>
        <v>33.946894942759961</v>
      </c>
      <c r="D120" s="37">
        <f>'3.2.1'!D117/'3.2.1 (Real)'!$J120*100</f>
        <v>0.46112847761194026</v>
      </c>
      <c r="E120" s="38">
        <f>'3.2.1'!E117/'3.2.1 (Real)'!$J120*100</f>
        <v>241.48558718994613</v>
      </c>
      <c r="F120" s="37">
        <f>'3.2.1'!F117/'3.2.1 (Real)'!$J120*100</f>
        <v>2.0076759061833687</v>
      </c>
      <c r="G120" s="37">
        <f>'3.2.1'!G117/'3.2.1 (Real)'!$J120*100</f>
        <v>1.0509625700243068</v>
      </c>
      <c r="H120" s="27"/>
      <c r="I120" s="27"/>
      <c r="J120" s="34">
        <v>109.57943925233647</v>
      </c>
    </row>
    <row r="121" spans="1:10" ht="14.25" customHeight="1" x14ac:dyDescent="0.2">
      <c r="A121" s="19">
        <v>2016</v>
      </c>
      <c r="B121" s="19" t="s">
        <v>71</v>
      </c>
      <c r="C121" s="34">
        <f>'3.2.1'!C118/'3.2.1 (Real)'!$J121*100</f>
        <v>46.780313019356392</v>
      </c>
      <c r="D121" s="37">
        <f>'3.2.1'!D118/'3.2.1 (Real)'!$J121*100</f>
        <v>0.63545526082365356</v>
      </c>
      <c r="E121" s="38">
        <f>'3.2.1'!E118/'3.2.1 (Real)'!$J121*100</f>
        <v>296.09908603151661</v>
      </c>
      <c r="F121" s="37">
        <f>'3.2.1'!F118/'3.2.1 (Real)'!$J121*100</f>
        <v>2.4613389651531152</v>
      </c>
      <c r="G121" s="37">
        <f>'3.2.1'!G118/'3.2.1 (Real)'!$J121*100</f>
        <v>1.0451807975987417</v>
      </c>
      <c r="H121" s="27"/>
      <c r="I121" s="27"/>
      <c r="J121" s="34">
        <v>110.63084112149532</v>
      </c>
    </row>
    <row r="122" spans="1:10" ht="14.25" customHeight="1" x14ac:dyDescent="0.2">
      <c r="A122" s="19">
        <v>2016</v>
      </c>
      <c r="B122" s="19" t="s">
        <v>35</v>
      </c>
      <c r="C122" s="34">
        <f>'3.2.1'!C119/'3.2.1 (Real)'!$J122*100</f>
        <v>67.833664665667143</v>
      </c>
      <c r="D122" s="37">
        <f>'3.2.1'!D119/'3.2.1 (Real)'!$J122*100</f>
        <v>0.92144025687303255</v>
      </c>
      <c r="E122" s="38">
        <f>'3.2.1'!E119/'3.2.1 (Real)'!$J122*100</f>
        <v>323.78023298981782</v>
      </c>
      <c r="F122" s="37">
        <f>'3.2.1'!F119/'3.2.1 (Real)'!$J122*100</f>
        <v>2.6919538300104935</v>
      </c>
      <c r="G122" s="37">
        <f>'3.2.1'!G119/'3.2.1 (Real)'!$J122*100</f>
        <v>1.3304235681782721</v>
      </c>
      <c r="H122" s="27"/>
      <c r="I122" s="27"/>
      <c r="J122" s="34">
        <v>111.33177570093457</v>
      </c>
    </row>
    <row r="123" spans="1:10" ht="14.25" customHeight="1" x14ac:dyDescent="0.2">
      <c r="A123" s="19">
        <v>2017</v>
      </c>
      <c r="B123" s="19" t="s">
        <v>36</v>
      </c>
      <c r="C123" s="34">
        <f>'3.2.1'!C120/'3.2.1 (Real)'!$J123*100</f>
        <v>66.28392898561934</v>
      </c>
      <c r="D123" s="37">
        <f>'3.2.1'!D120/'3.2.1 (Real)'!$J123*100</f>
        <v>0.90038887181628402</v>
      </c>
      <c r="E123" s="38">
        <f>'3.2.1'!E120/'3.2.1 (Real)'!$J123*100</f>
        <v>314.99023426912896</v>
      </c>
      <c r="F123" s="37">
        <f>'3.2.1'!F120/'3.2.1 (Real)'!$J123*100</f>
        <v>2.6189311064718166</v>
      </c>
      <c r="G123" s="37">
        <f>'3.2.1'!G120/'3.2.1 (Real)'!$J123*100</f>
        <v>1.4054920474148815</v>
      </c>
      <c r="H123" s="27"/>
      <c r="I123" s="27"/>
      <c r="J123" s="34">
        <v>111.91588785046729</v>
      </c>
    </row>
    <row r="124" spans="1:10" ht="14.25" customHeight="1" x14ac:dyDescent="0.2">
      <c r="A124" s="19">
        <v>2017</v>
      </c>
      <c r="B124" s="19" t="s">
        <v>70</v>
      </c>
      <c r="C124" s="34">
        <f>'3.2.1'!C121/'3.2.1 (Real)'!$J124*100</f>
        <v>59.89053947827211</v>
      </c>
      <c r="D124" s="37">
        <f>'3.2.1'!D121/'3.2.1 (Real)'!$J124*100</f>
        <v>0.81354222129436327</v>
      </c>
      <c r="E124" s="38">
        <f>'3.2.1'!E121/'3.2.1 (Real)'!$J124*100</f>
        <v>336.37116690542729</v>
      </c>
      <c r="F124" s="37">
        <f>'3.2.1'!F121/'3.2.1 (Real)'!$J124*100</f>
        <v>2.7967432150313152</v>
      </c>
      <c r="G124" s="37">
        <f>'3.2.1'!G121/'3.2.1 (Real)'!$J124*100</f>
        <v>1.2654695509417684</v>
      </c>
      <c r="H124" s="27"/>
      <c r="I124" s="27"/>
      <c r="J124" s="34">
        <v>111.91588785046729</v>
      </c>
    </row>
    <row r="125" spans="1:10" ht="14.25" customHeight="1" x14ac:dyDescent="0.2">
      <c r="A125" s="19">
        <v>2017</v>
      </c>
      <c r="B125" s="19" t="s">
        <v>71</v>
      </c>
      <c r="C125" s="34">
        <f>'3.2.1'!C122/'3.2.1 (Real)'!$J125*100</f>
        <v>68.488747523752664</v>
      </c>
      <c r="D125" s="37">
        <f>'3.2.1'!D122/'3.2.1 (Real)'!$J125*100</f>
        <v>0.9303387353493221</v>
      </c>
      <c r="E125" s="38">
        <f>'3.2.1'!E122/'3.2.1 (Real)'!$J125*100</f>
        <v>316.64188685273496</v>
      </c>
      <c r="F125" s="37">
        <f>'3.2.1'!F122/'3.2.1 (Real)'!$J125*100</f>
        <v>2.6322669447340972</v>
      </c>
      <c r="G125" s="37">
        <f>'3.2.1'!G122/'3.2.1 (Real)'!$J125*100</f>
        <v>1.300646230659227</v>
      </c>
      <c r="H125" s="27"/>
      <c r="I125" s="27"/>
      <c r="J125" s="34">
        <v>112.03271028037385</v>
      </c>
    </row>
    <row r="126" spans="1:10" ht="14.25" customHeight="1" x14ac:dyDescent="0.2">
      <c r="A126" s="19">
        <v>2017</v>
      </c>
      <c r="B126" s="19" t="s">
        <v>35</v>
      </c>
      <c r="C126" s="34">
        <f>'3.2.1'!C123/'3.2.1 (Real)'!$J126*100</f>
        <v>70.308546204621706</v>
      </c>
      <c r="D126" s="37">
        <f>'3.2.1'!D123/'3.2.1 (Real)'!$J126*100</f>
        <v>0.95505856611570239</v>
      </c>
      <c r="E126" s="38">
        <f>'3.2.1'!E123/'3.2.1 (Real)'!$J126*100</f>
        <v>352.69763389755121</v>
      </c>
      <c r="F126" s="37">
        <f>'3.2.1'!F123/'3.2.1 (Real)'!$J126*100</f>
        <v>2.9323305785123965</v>
      </c>
      <c r="G126" s="37">
        <f>'3.2.1'!G123/'3.2.1 (Real)'!$J126*100</f>
        <v>1.4540834802249913</v>
      </c>
      <c r="H126" s="27"/>
      <c r="I126" s="27"/>
      <c r="J126" s="34">
        <v>113.08411214953271</v>
      </c>
    </row>
    <row r="127" spans="1:10" ht="14.25" customHeight="1" x14ac:dyDescent="0.2">
      <c r="A127" s="19">
        <v>2018</v>
      </c>
      <c r="B127" s="19" t="s">
        <v>36</v>
      </c>
      <c r="C127" s="34">
        <f>'3.2.1'!C124/'3.2.1 (Real)'!$J127*100</f>
        <v>62.732941318405267</v>
      </c>
      <c r="D127" s="37">
        <f>'3.2.1'!D124/'3.2.1 (Real)'!$J127*100</f>
        <v>0.85208913896907212</v>
      </c>
      <c r="E127" s="38">
        <f>'3.2.1'!E124/'3.2.1 (Real)'!$J127*100</f>
        <v>351.26691611378942</v>
      </c>
      <c r="F127" s="37">
        <f>'3.2.1'!F124/'3.2.1 (Real)'!$J127*100</f>
        <v>2.9192247422680406</v>
      </c>
      <c r="G127" s="37">
        <f>'3.2.1'!G124/'3.2.1 (Real)'!$J127*100</f>
        <v>1.542910831395965</v>
      </c>
      <c r="H127" s="27"/>
      <c r="I127" s="27"/>
      <c r="J127" s="34">
        <v>113.31775700934581</v>
      </c>
    </row>
    <row r="128" spans="1:10" ht="14.25" customHeight="1" x14ac:dyDescent="0.2">
      <c r="A128" s="19">
        <v>2018</v>
      </c>
      <c r="B128" s="19" t="s">
        <v>70</v>
      </c>
      <c r="C128" s="34">
        <f>'3.2.1'!C125/'3.2.1 (Real)'!$J128*100</f>
        <v>64.150876939083929</v>
      </c>
      <c r="D128" s="37">
        <f>'3.2.1'!D125/'3.2.1 (Real)'!$J128*100</f>
        <v>0.87134871147540993</v>
      </c>
      <c r="E128" s="38">
        <f>'3.2.1'!E125/'3.2.1 (Real)'!$J128*100</f>
        <v>436.54036060458719</v>
      </c>
      <c r="F128" s="37">
        <f>'3.2.1'!F125/'3.2.1 (Real)'!$J128*100</f>
        <v>3.6283524590163938</v>
      </c>
      <c r="G128" s="37">
        <f>'3.2.1'!G125/'3.2.1 (Real)'!$J128*100</f>
        <v>1.6306159164758447</v>
      </c>
      <c r="H128" s="27"/>
      <c r="I128" s="27"/>
      <c r="J128" s="34">
        <v>114.01869158878503</v>
      </c>
    </row>
    <row r="129" spans="1:10" ht="14.25" customHeight="1" x14ac:dyDescent="0.2">
      <c r="A129" s="19">
        <v>2018</v>
      </c>
      <c r="B129" s="19" t="s">
        <v>71</v>
      </c>
      <c r="C129" s="34">
        <f>'3.2.1'!C126/'3.2.1 (Real)'!$J129*100</f>
        <v>71.606802832301483</v>
      </c>
      <c r="D129" s="37">
        <f>'3.2.1'!D126/'3.2.1 (Real)'!$J129*100</f>
        <v>0.97262105606523963</v>
      </c>
      <c r="E129" s="38">
        <f>'3.2.1'!E126/'3.2.1 (Real)'!$J129*100</f>
        <v>449.4754887732559</v>
      </c>
      <c r="F129" s="37">
        <f>'3.2.1'!F126/'3.2.1 (Real)'!$J129*100</f>
        <v>3.7355107033639143</v>
      </c>
      <c r="G129" s="37">
        <f>'3.2.1'!G126/'3.2.1 (Real)'!$J129*100</f>
        <v>1.6656042563594937</v>
      </c>
      <c r="H129" s="27"/>
      <c r="I129" s="27"/>
      <c r="J129" s="34">
        <v>114.60280373831775</v>
      </c>
    </row>
    <row r="130" spans="1:10" ht="14.25" customHeight="1" x14ac:dyDescent="0.2">
      <c r="A130" s="19">
        <v>2018</v>
      </c>
      <c r="B130" s="19" t="s">
        <v>35</v>
      </c>
      <c r="C130" s="34">
        <f>'3.2.1'!C127/'3.2.1 (Real)'!$J130*100</f>
        <v>69.933880897105482</v>
      </c>
      <c r="D130" s="37">
        <f>'3.2.1'!D127/'3.2.1 (Real)'!$J130*100</f>
        <v>0.94989809342770437</v>
      </c>
      <c r="E130" s="38">
        <f>'3.2.1'!E127/'3.2.1 (Real)'!$J130*100</f>
        <v>405.2779103121976</v>
      </c>
      <c r="F130" s="37">
        <f>'3.2.1'!F127/'3.2.1 (Real)'!$J130*100</f>
        <v>3.3686066734074815</v>
      </c>
      <c r="G130" s="37">
        <f>'3.2.1'!G127/'3.2.1 (Real)'!$J130*100</f>
        <v>1.8708529218072767</v>
      </c>
      <c r="H130" s="27"/>
      <c r="I130" s="27"/>
      <c r="J130" s="34">
        <v>115.53738317757012</v>
      </c>
    </row>
    <row r="131" spans="1:10" ht="14.25" customHeight="1" x14ac:dyDescent="0.2">
      <c r="A131" s="19">
        <v>2019</v>
      </c>
      <c r="B131" s="19" t="s">
        <v>36</v>
      </c>
      <c r="C131" s="34">
        <f>'3.2.1'!C128/'3.2.1 (Real)'!$J131*100</f>
        <v>57.845832552397745</v>
      </c>
      <c r="D131" s="37">
        <f>'3.2.1'!D128/'3.2.1 (Real)'!$J131*100</f>
        <v>0.78570856565656555</v>
      </c>
      <c r="E131" s="38">
        <f>'3.2.1'!E128/'3.2.1 (Real)'!$J131*100</f>
        <v>400.05869599816515</v>
      </c>
      <c r="F131" s="37">
        <f>'3.2.1'!F128/'3.2.1 (Real)'!$J131*100</f>
        <v>3.3219717171717171</v>
      </c>
      <c r="G131" s="37">
        <f>'3.2.1'!G128/'3.2.1 (Real)'!$J131*100</f>
        <v>1.4732342624962007</v>
      </c>
      <c r="H131" s="27"/>
      <c r="I131" s="27"/>
      <c r="J131" s="34">
        <v>115.65420560747664</v>
      </c>
    </row>
    <row r="132" spans="1:10" ht="14.25" customHeight="1" x14ac:dyDescent="0.2">
      <c r="A132" s="19">
        <v>2019</v>
      </c>
      <c r="B132" s="19" t="s">
        <v>70</v>
      </c>
      <c r="C132" s="34">
        <f>'3.2.1'!C129/'3.2.1 (Real)'!$J132*100</f>
        <v>44.166662985583621</v>
      </c>
      <c r="D132" s="37">
        <f>'3.2.1'!D129/'3.2.1 (Real)'!$J132*100</f>
        <v>0.59990710060120234</v>
      </c>
      <c r="E132" s="38">
        <f>'3.2.1'!E129/'3.2.1 (Real)'!$J132*100</f>
        <v>431.52349119200835</v>
      </c>
      <c r="F132" s="37">
        <f>'3.2.1'!F129/'3.2.1 (Real)'!$J132*100</f>
        <v>3.5826773547094182</v>
      </c>
      <c r="G132" s="37">
        <f>'3.2.1'!G129/'3.2.1 (Real)'!$J132*100</f>
        <v>1.0332385576012721</v>
      </c>
      <c r="H132" s="27"/>
      <c r="I132" s="27"/>
      <c r="J132" s="34">
        <v>116.58878504672899</v>
      </c>
    </row>
    <row r="133" spans="1:10" ht="14.25" customHeight="1" x14ac:dyDescent="0.2">
      <c r="A133" s="19">
        <v>2019</v>
      </c>
      <c r="B133" s="19" t="s">
        <v>71</v>
      </c>
      <c r="C133" s="34">
        <f>'3.2.1'!C130/'3.2.1 (Real)'!$J133*100</f>
        <v>48.844675148508131</v>
      </c>
      <c r="D133" s="37">
        <f>'3.2.1'!D130/'3.2.1 (Real)'!$J133*100</f>
        <v>0.66344762193419737</v>
      </c>
      <c r="E133" s="38">
        <f>'3.2.1'!E130/'3.2.1 (Real)'!$J133*100</f>
        <v>426.08740975288555</v>
      </c>
      <c r="F133" s="37">
        <f>'3.2.1'!F130/'3.2.1 (Real)'!$J133*100</f>
        <v>3.5375074775672974</v>
      </c>
      <c r="G133" s="37">
        <f>'3.2.1'!G130/'3.2.1 (Real)'!$J133*100</f>
        <v>1.0650794436584055</v>
      </c>
      <c r="H133" s="27"/>
      <c r="I133" s="27"/>
      <c r="J133" s="34">
        <v>117.17289719626169</v>
      </c>
    </row>
    <row r="134" spans="1:10" ht="14.25" customHeight="1" x14ac:dyDescent="0.2">
      <c r="A134" s="19">
        <v>2019</v>
      </c>
      <c r="B134" s="19" t="s">
        <v>35</v>
      </c>
      <c r="C134" s="34">
        <f>'3.2.1'!C131/'3.2.1 (Real)'!$J134*100</f>
        <v>49.722329801021573</v>
      </c>
      <c r="D134" s="37">
        <f>'3.2.1'!D131/'3.2.1 (Real)'!$J134*100</f>
        <v>0.67536864459861234</v>
      </c>
      <c r="E134" s="38">
        <f>'3.2.1'!E131/'3.2.1 (Real)'!$J134*100</f>
        <v>406.68802352117524</v>
      </c>
      <c r="F134" s="37">
        <f>'3.2.1'!F131/'3.2.1 (Real)'!$J134*100</f>
        <v>3.3764915758176408</v>
      </c>
      <c r="G134" s="37">
        <f>'3.2.1'!G131/'3.2.1 (Real)'!$J134*100</f>
        <v>1.2225800879754456</v>
      </c>
      <c r="H134" s="27"/>
      <c r="I134" s="27"/>
      <c r="J134" s="34">
        <v>117.87383177570095</v>
      </c>
    </row>
    <row r="135" spans="1:10" ht="14.25" customHeight="1" x14ac:dyDescent="0.2">
      <c r="A135" s="19">
        <v>2020</v>
      </c>
      <c r="B135" s="19" t="s">
        <v>36</v>
      </c>
      <c r="C135" s="34">
        <f>'3.2.1'!C132/'3.2.1 (Real)'!$J135*100</f>
        <v>45.669239339762555</v>
      </c>
      <c r="D135" s="37">
        <f>'3.2.1'!D132/'3.2.1 (Real)'!$J135*100</f>
        <v>0.6203163187438665</v>
      </c>
      <c r="E135" s="38">
        <f>'3.2.1'!E132/'3.2.1 (Real)'!$J135*100</f>
        <v>430.96919032823007</v>
      </c>
      <c r="F135" s="37">
        <f>'3.2.1'!F132/'3.2.1 (Real)'!$J135*100</f>
        <v>3.5810873405299306</v>
      </c>
      <c r="G135" s="37">
        <f>'3.2.1'!G132/'3.2.1 (Real)'!$J135*100</f>
        <v>1.1682246178600346</v>
      </c>
      <c r="H135" s="27"/>
      <c r="I135" s="27"/>
      <c r="J135" s="34">
        <v>119.04205607476636</v>
      </c>
    </row>
    <row r="136" spans="1:10" ht="14.25" customHeight="1" x14ac:dyDescent="0.2">
      <c r="A136" s="19">
        <v>2020</v>
      </c>
      <c r="B136" s="19" t="s">
        <v>70</v>
      </c>
      <c r="C136" s="34">
        <f>'3.2.1'!C133/'3.2.1 (Real)'!$J136*100</f>
        <v>42.292921583009715</v>
      </c>
      <c r="D136" s="37">
        <f>'3.2.1'!D133/'3.2.1 (Real)'!$J136*100</f>
        <v>0.57445643583180983</v>
      </c>
      <c r="E136" s="38">
        <f>'3.2.1'!E133/'3.2.1 (Real)'!$J136*100</f>
        <v>227.85841459942168</v>
      </c>
      <c r="F136" s="37">
        <f>'3.2.1'!F133/'3.2.1 (Real)'!$J136*100</f>
        <v>1.8935283363802557</v>
      </c>
      <c r="G136" s="37">
        <f>'3.2.1'!G133/'3.2.1 (Real)'!$J136*100</f>
        <v>0.71691550570060314</v>
      </c>
      <c r="H136" s="27"/>
      <c r="I136" s="27"/>
      <c r="J136" s="34">
        <v>127.80373831775702</v>
      </c>
    </row>
    <row r="137" spans="1:10" ht="14.25" customHeight="1" x14ac:dyDescent="0.2">
      <c r="A137" s="19">
        <v>2020</v>
      </c>
      <c r="B137" s="19" t="s">
        <v>71</v>
      </c>
      <c r="C137" s="34">
        <f>'3.2.1'!C134/'3.2.1 (Real)'!$J137*100</f>
        <v>48.107303054428236</v>
      </c>
      <c r="D137" s="37">
        <f>'3.2.1'!D134/'3.2.1 (Real)'!$J137*100</f>
        <v>0.6534320388201712</v>
      </c>
      <c r="E137" s="38">
        <f>'3.2.1'!E134/'3.2.1 (Real)'!$J137*100</f>
        <v>317.41362426795354</v>
      </c>
      <c r="F137" s="37">
        <f>'3.2.1'!F134/'3.2.1 (Real)'!$J137*100</f>
        <v>2.6372293054234062</v>
      </c>
      <c r="G137" s="37">
        <f>'3.2.1'!G134/'3.2.1 (Real)'!$J137*100</f>
        <v>0.81213106219007669</v>
      </c>
      <c r="H137" s="27"/>
      <c r="I137" s="27"/>
      <c r="J137" s="34">
        <v>122.78037383177572</v>
      </c>
    </row>
    <row r="138" spans="1:10" ht="14.25" customHeight="1" x14ac:dyDescent="0.2">
      <c r="A138" s="19">
        <v>2020</v>
      </c>
      <c r="B138" s="19" t="s">
        <v>35</v>
      </c>
      <c r="C138" s="34">
        <f>'3.2.1'!C135/'3.2.1 (Real)'!$J138*100</f>
        <v>56.791273312220369</v>
      </c>
      <c r="D138" s="37">
        <f>'3.2.1'!D135/'3.2.1 (Real)'!$J138*100</f>
        <v>0.77138468615090727</v>
      </c>
      <c r="E138" s="38">
        <f>'3.2.1'!E135/'3.2.1 (Real)'!$J138*100</f>
        <v>348.24638759289917</v>
      </c>
      <c r="F138" s="37">
        <f>'3.2.1'!F135/'3.2.1 (Real)'!$J138*100</f>
        <v>2.8933944603629418</v>
      </c>
      <c r="G138" s="37">
        <f>'3.2.1'!G135/'3.2.1 (Real)'!$J138*100</f>
        <v>1.1976559214627873</v>
      </c>
      <c r="H138" s="27"/>
      <c r="I138" s="27"/>
      <c r="J138" s="34">
        <v>122.31308411214954</v>
      </c>
    </row>
    <row r="139" spans="1:10" ht="14.25" customHeight="1" x14ac:dyDescent="0.2">
      <c r="A139" s="19">
        <v>2021</v>
      </c>
      <c r="B139" s="19" t="s">
        <v>36</v>
      </c>
      <c r="C139" s="34">
        <f>'3.2.1'!C136/'3.2.1 (Real)'!$J139*100</f>
        <v>50.559352574347407</v>
      </c>
      <c r="D139" s="37">
        <f>'3.2.1'!D136/'3.2.1 (Real)'!$J139*100</f>
        <v>0.68673775378787871</v>
      </c>
      <c r="E139" s="38">
        <f>'3.2.1'!E136/'3.2.1 (Real)'!$J139*100</f>
        <v>386.65363934213616</v>
      </c>
      <c r="F139" s="37">
        <f>'3.2.1'!F136/'3.2.1 (Real)'!$J139*100</f>
        <v>3.197840909090909</v>
      </c>
      <c r="G139" s="37">
        <f>'3.2.1'!G136/'3.2.1 (Real)'!$J139*100</f>
        <v>1.3206300872139547</v>
      </c>
      <c r="H139" s="27"/>
      <c r="I139" s="27"/>
      <c r="J139" s="34">
        <v>123.36448598130841</v>
      </c>
    </row>
    <row r="140" spans="1:10" ht="14.25" customHeight="1" x14ac:dyDescent="0.2">
      <c r="A140" s="19">
        <v>2021</v>
      </c>
      <c r="B140" s="19" t="s">
        <v>70</v>
      </c>
      <c r="C140" s="34">
        <f>'3.2.1'!C137/'3.2.1 (Real)'!$J140*100</f>
        <v>67.237309803172451</v>
      </c>
      <c r="D140" s="37">
        <f>'3.2.1'!D137/'3.2.1 (Real)'!$J140*100</f>
        <v>0.91327109605389789</v>
      </c>
      <c r="E140" s="38">
        <f>'3.2.1'!E137/'3.2.1 (Real)'!$J140*100</f>
        <v>443.26329430072195</v>
      </c>
      <c r="F140" s="37">
        <f>'3.2.1'!F137/'3.2.1 (Real)'!$J140*100</f>
        <v>3.6662175168431186</v>
      </c>
      <c r="G140" s="37">
        <f>'3.2.1'!G137/'3.2.1 (Real)'!$J140*100</f>
        <v>1.5361062866730113</v>
      </c>
      <c r="H140" s="27"/>
      <c r="I140" s="27"/>
      <c r="J140" s="34">
        <v>121.37850467289721</v>
      </c>
    </row>
    <row r="141" spans="1:10" ht="14.25" customHeight="1" x14ac:dyDescent="0.2">
      <c r="A141" s="19">
        <v>2021</v>
      </c>
      <c r="B141" s="19" t="s">
        <v>71</v>
      </c>
      <c r="C141" s="34">
        <f>'3.2.1'!C138/'3.2.1 (Real)'!$J141*100</f>
        <v>101.92128849596239</v>
      </c>
      <c r="D141" s="37">
        <f>'3.2.1'!D138/'3.2.1 (Real)'!$J141*100</f>
        <v>1.3843768022944549</v>
      </c>
      <c r="E141" s="38">
        <f>'3.2.1'!E138/'3.2.1 (Real)'!$J141*100</f>
        <v>470.76600991796403</v>
      </c>
      <c r="F141" s="37">
        <f>'3.2.1'!F138/'3.2.1 (Real)'!$J141*100</f>
        <v>3.8937361376673039</v>
      </c>
      <c r="G141" s="37">
        <f>'3.2.1'!G138/'3.2.1 (Real)'!$J141*100</f>
        <v>2.5500134711746414</v>
      </c>
      <c r="H141" s="27"/>
      <c r="I141" s="27"/>
      <c r="J141" s="34">
        <v>122.196261682243</v>
      </c>
    </row>
    <row r="142" spans="1:10" ht="14.25" customHeight="1" x14ac:dyDescent="0.2">
      <c r="A142" s="19">
        <v>2021</v>
      </c>
      <c r="B142" s="19" t="s">
        <v>35</v>
      </c>
      <c r="C142" s="34">
        <f>'3.2.1'!C139/'3.2.1 (Real)'!$J142*100</f>
        <v>128.81809516186993</v>
      </c>
      <c r="D142" s="70">
        <f>'3.2.1'!D139/'3.2.1 (Real)'!$J142*100</f>
        <v>1.7497108087038786</v>
      </c>
      <c r="E142" s="69">
        <f>'3.2.1'!E139/'3.2.1 (Real)'!$J142*100</f>
        <v>503.79980720642629</v>
      </c>
      <c r="F142" s="37">
        <f>'3.2.1'!F139/'3.2.1 (Real)'!$J142*100</f>
        <v>4.1666225165562905</v>
      </c>
      <c r="G142" s="70">
        <f>'3.2.1'!G139/'3.2.1 (Real)'!$J142*100</f>
        <v>4.6785857291787085</v>
      </c>
      <c r="H142" s="68"/>
      <c r="I142" s="68"/>
      <c r="J142" s="34">
        <v>123.48130841121497</v>
      </c>
    </row>
    <row r="143" spans="1:10" ht="14.25" customHeight="1" x14ac:dyDescent="0.2">
      <c r="A143" s="19">
        <v>2022</v>
      </c>
      <c r="B143" s="19" t="s">
        <v>36</v>
      </c>
      <c r="C143" s="34">
        <f>'3.2.1'!C140/'3.2.1 (Real)'!$J143*100</f>
        <v>129.734388130555</v>
      </c>
      <c r="D143" s="70">
        <f>'3.2.1'!D140/'3.2.1 (Real)'!$J143*100</f>
        <v>1.7621566492537311</v>
      </c>
      <c r="E143" s="69">
        <f>'3.2.1'!E140/'3.2.1 (Real)'!$J143*100</f>
        <v>552.44711862476674</v>
      </c>
      <c r="F143" s="37">
        <f>'3.2.1'!F140/'3.2.1 (Real)'!$J143*100</f>
        <v>4.5954104477611928</v>
      </c>
      <c r="G143" s="70">
        <f>'3.2.1'!G140/'3.2.1 (Real)'!$J143*100</f>
        <v>3.977167897498858</v>
      </c>
      <c r="H143" s="68"/>
      <c r="I143" s="68"/>
      <c r="J143" s="72">
        <v>125.2336448598131</v>
      </c>
    </row>
    <row r="144" spans="1:10" ht="14.25" customHeight="1" x14ac:dyDescent="0.2">
      <c r="A144" s="19">
        <v>2022</v>
      </c>
      <c r="B144" s="19" t="s">
        <v>70</v>
      </c>
      <c r="C144" s="34">
        <f>'3.2.1'!C141/'3.2.1 (Real)'!$J144*100</f>
        <v>217.47210714314215</v>
      </c>
      <c r="D144" s="70">
        <f>'3.2.1'!D141/'3.2.1 (Real)'!$J144*100</f>
        <v>2.9538808095063982</v>
      </c>
      <c r="E144" s="69">
        <f>'3.2.1'!E141/'3.2.1 (Real)'!$J144*100</f>
        <v>837.61116802082984</v>
      </c>
      <c r="F144" s="37">
        <f>'3.2.1'!F141/'3.2.1 (Real)'!$J144*100</f>
        <v>6.9677148080438744</v>
      </c>
      <c r="G144" s="37">
        <f>'3.2.1'!G141/'3.2.1 (Real)'!$J144*100</f>
        <v>4.4150095038789701</v>
      </c>
      <c r="H144" s="68"/>
      <c r="I144" s="68"/>
      <c r="J144" s="72">
        <v>127.80373831775702</v>
      </c>
    </row>
    <row r="145" spans="1:10" ht="14.25" customHeight="1" x14ac:dyDescent="0.2">
      <c r="A145" s="19">
        <v>2022</v>
      </c>
      <c r="B145" s="19" t="s">
        <v>71</v>
      </c>
      <c r="C145" s="34">
        <f>'3.2.1'!C142/'3.2.1 (Real)'!$J145*100</f>
        <v>262.49814014625048</v>
      </c>
      <c r="D145" s="70">
        <f>'3.2.1'!D142/'3.2.1 (Real)'!$J145*100</f>
        <v>3.5654605105310528</v>
      </c>
      <c r="E145" s="69">
        <f>'3.2.1'!E142/'3.2.1 (Real)'!$J145*100</f>
        <v>942.49891415964771</v>
      </c>
      <c r="F145" s="37">
        <f>'3.2.1'!F142/'3.2.1 (Real)'!$J145*100</f>
        <v>7.840374437443745</v>
      </c>
      <c r="G145" s="37">
        <f>'3.2.1'!G142/'3.2.1 (Real)'!$J145*100</f>
        <v>5.9449812122541985</v>
      </c>
      <c r="H145" s="68"/>
      <c r="I145" s="68"/>
      <c r="J145" s="34">
        <v>129.78971962616822</v>
      </c>
    </row>
    <row r="146" spans="1:10" ht="14.25" customHeight="1" x14ac:dyDescent="0.2">
      <c r="A146" s="19">
        <v>2022</v>
      </c>
      <c r="B146" s="19" t="s">
        <v>35</v>
      </c>
      <c r="C146" s="34">
        <f>'3.2.1'!C143/'3.2.1 (Real)'!$J146*100</f>
        <v>209.1371968635674</v>
      </c>
      <c r="D146" s="70">
        <f>'3.2.1'!D143/'3.2.1 (Real)'!$J146*100</f>
        <v>2.8406693516270884</v>
      </c>
      <c r="E146" s="69">
        <f>'3.2.1'!E143/'3.2.1 (Real)'!$J146*100</f>
        <v>708.48288463377185</v>
      </c>
      <c r="F146" s="37">
        <f>'3.2.1'!F143/'3.2.1 (Real)'!$J146*100</f>
        <v>5.8941284080914675</v>
      </c>
      <c r="G146" s="37">
        <f>'3.2.1'!G143/'3.2.1 (Real)'!$J146*100</f>
        <v>4.8401814865882153</v>
      </c>
      <c r="H146" s="68"/>
      <c r="I146" s="68"/>
      <c r="J146" s="34">
        <v>132.82710280373834</v>
      </c>
    </row>
    <row r="147" spans="1:10" ht="14.25" customHeight="1" x14ac:dyDescent="0.2">
      <c r="A147" s="19">
        <v>2023</v>
      </c>
      <c r="B147" s="19" t="s">
        <v>36</v>
      </c>
      <c r="C147" s="34">
        <f>'3.2.1'!C144/'3.2.1 (Real)'!$J147*100</f>
        <v>127.62158041609308</v>
      </c>
      <c r="D147" s="70">
        <f>'3.2.1'!D144/'3.2.1 (Real)'!$J147*100</f>
        <v>1.7334587944636679</v>
      </c>
      <c r="E147" s="91">
        <f>'3.2.1'!E144/'3.2.1 (Real)'!$J147*100</f>
        <v>387.96599849119252</v>
      </c>
      <c r="F147" s="93">
        <f>'3.2.1'!F144/'3.2.1 (Real)'!$J147*100</f>
        <v>3.2181453287197237</v>
      </c>
      <c r="G147" s="37">
        <f>'3.2.1'!G144/'3.2.1 (Real)'!$J147*100</f>
        <v>5.3190079103596588</v>
      </c>
      <c r="H147" s="68"/>
      <c r="I147" s="68"/>
      <c r="J147" s="34">
        <v>135.04672897196261</v>
      </c>
    </row>
    <row r="148" spans="1:10" ht="14.25" customHeight="1" x14ac:dyDescent="0.2">
      <c r="A148" s="19">
        <v>2023</v>
      </c>
      <c r="B148" s="19" t="s">
        <v>70</v>
      </c>
      <c r="C148" s="34">
        <f>'3.2.1'!C145/'3.2.1 (Real)'!$J148*100</f>
        <v>190.24874061466238</v>
      </c>
      <c r="D148" s="70">
        <f>'3.2.1'!D145/'3.2.1 (Real)'!$J148*100</f>
        <v>2.5841111635135134</v>
      </c>
      <c r="E148" s="91">
        <f>'3.2.1'!E145/'3.2.1 (Real)'!$J148*100</f>
        <v>561.56427995744298</v>
      </c>
      <c r="F148" s="93">
        <f>'3.2.1'!F145/'3.2.1 (Real)'!$J148*100</f>
        <v>4.6581148648648645</v>
      </c>
      <c r="G148" s="37">
        <f>'3.2.1'!G145/'3.2.1 (Real)'!$J148*100</f>
        <v>4.9799504448326477</v>
      </c>
      <c r="H148" s="68"/>
      <c r="I148" s="68"/>
      <c r="J148" s="34">
        <v>138.3177570093458</v>
      </c>
    </row>
    <row r="149" spans="1:10" ht="14.25" customHeight="1" x14ac:dyDescent="0.2">
      <c r="A149" s="19">
        <v>2023</v>
      </c>
      <c r="B149" s="19" t="s">
        <v>71</v>
      </c>
      <c r="C149" s="34" t="s">
        <v>91</v>
      </c>
      <c r="D149" s="70" t="s">
        <v>91</v>
      </c>
      <c r="E149" s="91">
        <f>'3.2.1'!E146/'3.2.1 (Real)'!$J149*100</f>
        <v>516.28935726935424</v>
      </c>
      <c r="F149" s="93">
        <f>'3.2.1'!F146/'3.2.1 (Real)'!$J149*100</f>
        <v>4.2821525565800505</v>
      </c>
      <c r="G149" s="70">
        <f>'3.2.1'!G146/'3.2.1 (Real)'!$J149*100</f>
        <v>4.2887710098286558</v>
      </c>
      <c r="H149" s="68"/>
      <c r="I149" s="68"/>
      <c r="J149" s="34">
        <v>139.36915887850466</v>
      </c>
    </row>
    <row r="150" spans="1:10" ht="14.25" customHeight="1" x14ac:dyDescent="0.2">
      <c r="A150" s="19">
        <v>2023</v>
      </c>
      <c r="B150" s="19" t="s">
        <v>35</v>
      </c>
      <c r="C150" s="34">
        <f>'3.2.1'!C147/'3.2.1 (Real)'!$J150*100</f>
        <v>79.1731124666846</v>
      </c>
      <c r="D150" s="70">
        <f>'3.2.1'!D147/'3.2.1 (Real)'!$J150*100</f>
        <v>1.0753927999999999</v>
      </c>
      <c r="E150" s="91">
        <f>'3.2.1'!E147/'3.2.1 (Real)'!$J150*100</f>
        <v>454.94129797411455</v>
      </c>
      <c r="F150" s="93">
        <f>'3.2.1'!F147/'3.2.1 (Real)'!$J150*100</f>
        <v>3.7735631799163181</v>
      </c>
      <c r="G150" s="70">
        <f>'3.2.1'!G147/'3.2.1 (Real)'!$J150*100</f>
        <v>4.7815802939984344</v>
      </c>
      <c r="H150" s="68"/>
      <c r="I150" s="68"/>
      <c r="J150" s="34">
        <v>139.60280373831776</v>
      </c>
    </row>
    <row r="151" spans="1:10" ht="14.25" customHeight="1" x14ac:dyDescent="0.2">
      <c r="A151" s="19">
        <v>2024</v>
      </c>
      <c r="B151" s="19" t="s">
        <v>36</v>
      </c>
      <c r="C151" s="34">
        <f>'3.2.1'!C148/'3.2.1 (Real)'!$J151*100</f>
        <v>78.536760058739205</v>
      </c>
      <c r="D151" s="70">
        <f>'3.2.1'!D148/'3.2.1 (Real)'!$J151*100</f>
        <v>1.0667493293532337</v>
      </c>
      <c r="E151" s="91">
        <f>'3.2.1'!E148/'3.2.1 (Real)'!$J151*100</f>
        <v>357.7595822119539</v>
      </c>
      <c r="F151" s="93">
        <f>'3.2.1'!F148/'3.2.1 (Real)'!$J151*100</f>
        <v>2.9676086235489221</v>
      </c>
      <c r="G151" s="70">
        <f>'3.2.1'!G148/'3.2.1 (Real)'!$J151*100</f>
        <v>3.1634684845049921</v>
      </c>
      <c r="H151" s="68"/>
      <c r="I151" s="68"/>
      <c r="J151" s="34">
        <v>140.88785046728972</v>
      </c>
    </row>
    <row r="152" spans="1:10" x14ac:dyDescent="0.2">
      <c r="A152" s="19">
        <v>2024</v>
      </c>
      <c r="B152" s="19" t="s">
        <v>70</v>
      </c>
      <c r="C152" s="34">
        <f>'3.2.1'!C149/'3.2.1 (Real)'!$J152*100</f>
        <v>70.183548230494509</v>
      </c>
      <c r="D152" s="70">
        <f>'3.2.1'!D149/'3.2.1 (Real)'!$J152*100</f>
        <v>0.95328928132231394</v>
      </c>
      <c r="E152" s="92">
        <f>'3.2.1'!E149/'3.2.1 (Real)'!$J152*100</f>
        <v>501.21238198244998</v>
      </c>
      <c r="F152" s="37">
        <f>'3.2.1'!F149/'3.2.1 (Real)'!$J152*100</f>
        <v>4.1569057851239659</v>
      </c>
      <c r="G152" s="70">
        <f>'3.2.1'!G149/'3.2.1 (Real)'!$J152*100</f>
        <v>1.8841782163654817</v>
      </c>
      <c r="H152" s="68"/>
      <c r="I152" s="68"/>
      <c r="J152" s="34">
        <v>141.35514018691592</v>
      </c>
    </row>
    <row r="153" spans="1:10" x14ac:dyDescent="0.2">
      <c r="F153" s="37"/>
    </row>
  </sheetData>
  <phoneticPr fontId="2" type="noConversion"/>
  <pageMargins left="0.74803149606299213" right="0.74803149606299213" top="0.98425196850393704" bottom="0.98425196850393704" header="0.51181102362204722" footer="0.51181102362204722"/>
  <pageSetup paperSize="9" scale="28" orientation="landscape" r:id="rId1"/>
  <headerFooter alignWithMargins="0"/>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tabColor theme="4"/>
  </sheetPr>
  <dimension ref="A1:K45"/>
  <sheetViews>
    <sheetView showGridLines="0" zoomScale="98" zoomScaleNormal="98" workbookViewId="0">
      <pane ySplit="11" topLeftCell="A36" activePane="bottomLeft" state="frozen"/>
      <selection pane="bottomLeft" activeCell="G41" sqref="G41"/>
    </sheetView>
  </sheetViews>
  <sheetFormatPr defaultColWidth="18" defaultRowHeight="12.75" x14ac:dyDescent="0.2"/>
  <cols>
    <col min="1" max="11" width="14.5703125" customWidth="1"/>
  </cols>
  <sheetData>
    <row r="1" spans="1:11" ht="18" customHeight="1" x14ac:dyDescent="0.2">
      <c r="A1" s="63" t="s">
        <v>31</v>
      </c>
      <c r="B1" s="64"/>
      <c r="C1" s="64"/>
      <c r="D1" s="64"/>
      <c r="E1" s="64"/>
      <c r="F1" s="64"/>
      <c r="G1" s="64"/>
      <c r="H1" s="64"/>
      <c r="I1" s="14"/>
      <c r="J1" s="4"/>
      <c r="K1" s="14"/>
    </row>
    <row r="2" spans="1:11" ht="18" customHeight="1" x14ac:dyDescent="0.2">
      <c r="A2" s="14" t="s">
        <v>28</v>
      </c>
      <c r="B2" s="64"/>
      <c r="C2" s="64"/>
      <c r="D2" s="64"/>
      <c r="E2" s="64"/>
      <c r="F2" s="64"/>
      <c r="G2" s="64"/>
      <c r="H2" s="64"/>
      <c r="I2" s="14"/>
      <c r="J2" s="4"/>
      <c r="K2" s="14"/>
    </row>
    <row r="3" spans="1:11" ht="18" customHeight="1" x14ac:dyDescent="0.2">
      <c r="A3" s="21" t="s">
        <v>22</v>
      </c>
      <c r="B3" s="64"/>
      <c r="C3" s="64"/>
      <c r="D3" s="64"/>
      <c r="E3" s="64"/>
      <c r="F3" s="64"/>
      <c r="G3" s="64"/>
      <c r="H3" s="64"/>
      <c r="I3" s="14"/>
      <c r="J3" s="4"/>
      <c r="K3" s="14"/>
    </row>
    <row r="4" spans="1:11" ht="18" customHeight="1" x14ac:dyDescent="0.2">
      <c r="A4" s="21" t="s">
        <v>23</v>
      </c>
      <c r="B4" s="64"/>
      <c r="C4" s="64"/>
      <c r="D4" s="64"/>
      <c r="E4" s="64"/>
      <c r="F4" s="64"/>
      <c r="G4" s="64"/>
      <c r="H4" s="64"/>
      <c r="I4" s="14"/>
      <c r="J4" s="4"/>
      <c r="K4" s="14"/>
    </row>
    <row r="5" spans="1:11" ht="18" customHeight="1" x14ac:dyDescent="0.2">
      <c r="A5" s="21" t="s">
        <v>25</v>
      </c>
      <c r="B5" s="64"/>
      <c r="C5" s="64"/>
      <c r="D5" s="64"/>
      <c r="E5" s="64"/>
      <c r="F5" s="64"/>
      <c r="G5" s="64"/>
      <c r="H5" s="64"/>
      <c r="I5" s="14"/>
      <c r="J5" s="4"/>
      <c r="K5" s="14"/>
    </row>
    <row r="6" spans="1:11" ht="18" customHeight="1" x14ac:dyDescent="0.2">
      <c r="A6" s="21" t="s">
        <v>24</v>
      </c>
      <c r="B6" s="64"/>
      <c r="C6" s="64"/>
      <c r="D6" s="64"/>
      <c r="E6" s="64"/>
      <c r="F6" s="64"/>
      <c r="G6" s="64"/>
      <c r="H6" s="64"/>
      <c r="I6" s="14"/>
      <c r="J6" s="4"/>
      <c r="K6" s="14"/>
    </row>
    <row r="7" spans="1:11" ht="18" customHeight="1" x14ac:dyDescent="0.2">
      <c r="A7" s="21" t="s">
        <v>26</v>
      </c>
      <c r="B7" s="64"/>
      <c r="C7" s="64"/>
      <c r="D7" s="64"/>
      <c r="E7" s="64"/>
      <c r="F7" s="64"/>
      <c r="G7" s="64"/>
      <c r="H7" s="64"/>
      <c r="I7" s="14"/>
      <c r="J7" s="4"/>
      <c r="K7" s="14"/>
    </row>
    <row r="8" spans="1:11" ht="18" customHeight="1" x14ac:dyDescent="0.2">
      <c r="A8" s="21" t="s">
        <v>27</v>
      </c>
      <c r="B8" s="64"/>
      <c r="C8" s="64"/>
      <c r="D8" s="64"/>
      <c r="E8" s="64"/>
      <c r="F8" s="64"/>
      <c r="G8" s="64"/>
      <c r="H8" s="64"/>
      <c r="I8" s="14"/>
      <c r="J8" s="4"/>
      <c r="K8" s="14"/>
    </row>
    <row r="9" spans="1:11" ht="18" customHeight="1" x14ac:dyDescent="0.2">
      <c r="A9" s="21" t="s">
        <v>37</v>
      </c>
      <c r="B9" s="64"/>
      <c r="C9" s="64"/>
      <c r="D9" s="64"/>
      <c r="E9" s="64"/>
      <c r="F9" s="64"/>
      <c r="G9" s="64"/>
      <c r="H9" s="64"/>
      <c r="I9" s="14"/>
      <c r="J9" s="4"/>
      <c r="K9" s="14"/>
    </row>
    <row r="10" spans="1:11" ht="18" customHeight="1" x14ac:dyDescent="0.2">
      <c r="A10" s="14" t="s">
        <v>87</v>
      </c>
      <c r="B10" s="64"/>
      <c r="C10" s="64"/>
      <c r="D10" s="64"/>
      <c r="E10" s="64"/>
      <c r="F10" s="64"/>
      <c r="G10" s="64"/>
      <c r="H10" s="64"/>
      <c r="I10" s="14"/>
      <c r="J10" s="4"/>
      <c r="K10" s="14"/>
    </row>
    <row r="11" spans="1:11" ht="63.6" customHeight="1" x14ac:dyDescent="0.2">
      <c r="A11" s="30" t="s">
        <v>20</v>
      </c>
      <c r="B11" s="31" t="s">
        <v>76</v>
      </c>
      <c r="C11" s="32" t="s">
        <v>75</v>
      </c>
      <c r="D11" s="31" t="s">
        <v>77</v>
      </c>
      <c r="E11" s="32" t="s">
        <v>78</v>
      </c>
      <c r="F11" s="32" t="s">
        <v>79</v>
      </c>
      <c r="G11" s="32" t="s">
        <v>80</v>
      </c>
      <c r="H11" s="32" t="s">
        <v>81</v>
      </c>
      <c r="I11" s="32" t="s">
        <v>21</v>
      </c>
      <c r="J11" s="32" t="s">
        <v>83</v>
      </c>
      <c r="K11" s="39" t="s">
        <v>84</v>
      </c>
    </row>
    <row r="12" spans="1:11" ht="14.25" customHeight="1" x14ac:dyDescent="0.2">
      <c r="A12" s="33">
        <v>1990</v>
      </c>
      <c r="B12" s="34">
        <v>43.77</v>
      </c>
      <c r="C12" s="40">
        <v>0.63532014213056498</v>
      </c>
      <c r="D12" s="34">
        <v>53.49</v>
      </c>
      <c r="E12" s="40">
        <v>0.44571434285257178</v>
      </c>
      <c r="F12" s="40"/>
      <c r="G12" s="40">
        <v>0.51100000000000001</v>
      </c>
      <c r="H12" s="40">
        <v>0.56200000000000006</v>
      </c>
      <c r="I12" s="41">
        <f>(E12-C12)/C12</f>
        <v>-0.29844134744751599</v>
      </c>
      <c r="J12" s="34">
        <f t="shared" ref="J12:J33" si="0">G12/$H$32*100</f>
        <v>39.097169089517983</v>
      </c>
      <c r="K12" s="34">
        <f t="shared" ref="K12:K33" si="1">H12/$H$32*100</f>
        <v>42.999234889058918</v>
      </c>
    </row>
    <row r="13" spans="1:11" ht="14.25" customHeight="1" x14ac:dyDescent="0.2">
      <c r="A13" s="33">
        <v>1991</v>
      </c>
      <c r="B13" s="34">
        <v>43.47</v>
      </c>
      <c r="C13" s="40">
        <v>0.62591792656587464</v>
      </c>
      <c r="D13" s="34">
        <v>56.62</v>
      </c>
      <c r="E13" s="40">
        <v>0.47179558968615837</v>
      </c>
      <c r="F13" s="40"/>
      <c r="G13" s="40">
        <v>0.56100000000000005</v>
      </c>
      <c r="H13" s="40">
        <v>0.60699999999999998</v>
      </c>
      <c r="I13" s="41">
        <f t="shared" ref="I13:I42" si="2">(E13-C13)/C13</f>
        <v>-0.24623409929368062</v>
      </c>
      <c r="J13" s="34">
        <f t="shared" si="0"/>
        <v>42.922723794950272</v>
      </c>
      <c r="K13" s="34">
        <f t="shared" si="1"/>
        <v>46.442234123947976</v>
      </c>
    </row>
    <row r="14" spans="1:11" ht="14.25" customHeight="1" x14ac:dyDescent="0.2">
      <c r="A14" s="33">
        <v>1992</v>
      </c>
      <c r="B14" s="34">
        <v>45.84</v>
      </c>
      <c r="C14" s="40">
        <v>0.66004319654427657</v>
      </c>
      <c r="D14" s="34">
        <v>57.76</v>
      </c>
      <c r="E14" s="40">
        <v>0.48129482974695353</v>
      </c>
      <c r="F14" s="40"/>
      <c r="G14" s="40">
        <v>0.54900000000000004</v>
      </c>
      <c r="H14" s="40">
        <v>0.59499999999999997</v>
      </c>
      <c r="I14" s="41">
        <f t="shared" si="2"/>
        <v>-0.27081313425117981</v>
      </c>
      <c r="J14" s="34">
        <f t="shared" si="0"/>
        <v>42.004590665646525</v>
      </c>
      <c r="K14" s="34">
        <f t="shared" si="1"/>
        <v>45.524100994644222</v>
      </c>
    </row>
    <row r="15" spans="1:11" ht="14.25" customHeight="1" x14ac:dyDescent="0.2">
      <c r="A15" s="33">
        <v>1993</v>
      </c>
      <c r="B15" s="34">
        <v>42.44</v>
      </c>
      <c r="C15" s="40">
        <v>0.61099999999999999</v>
      </c>
      <c r="D15" s="34">
        <v>55.91</v>
      </c>
      <c r="E15" s="40">
        <v>0.47199999999999998</v>
      </c>
      <c r="F15" s="40">
        <v>0.70599999999999996</v>
      </c>
      <c r="G15" s="40">
        <v>0.52300000000000002</v>
      </c>
      <c r="H15" s="40">
        <v>0.55600000000000005</v>
      </c>
      <c r="I15" s="41">
        <f t="shared" si="2"/>
        <v>-0.2274959083469722</v>
      </c>
      <c r="J15" s="34">
        <f t="shared" si="0"/>
        <v>40.015302218821731</v>
      </c>
      <c r="K15" s="34">
        <f t="shared" si="1"/>
        <v>42.540168324407048</v>
      </c>
    </row>
    <row r="16" spans="1:11" ht="14.25" customHeight="1" x14ac:dyDescent="0.2">
      <c r="A16" s="33">
        <v>1994</v>
      </c>
      <c r="B16" s="34">
        <v>36.35</v>
      </c>
      <c r="C16" s="40">
        <v>0.52800000000000002</v>
      </c>
      <c r="D16" s="34">
        <v>67.900000000000006</v>
      </c>
      <c r="E16" s="40">
        <v>0.52600000000000002</v>
      </c>
      <c r="F16" s="40">
        <v>0.66700000000000004</v>
      </c>
      <c r="G16" s="40">
        <v>0.56399999999999995</v>
      </c>
      <c r="H16" s="40">
        <v>0.58799999999999997</v>
      </c>
      <c r="I16" s="41">
        <f t="shared" si="2"/>
        <v>-3.787878787878791E-3</v>
      </c>
      <c r="J16" s="34">
        <f t="shared" si="0"/>
        <v>43.152257077276204</v>
      </c>
      <c r="K16" s="34">
        <f t="shared" si="1"/>
        <v>44.988523335883698</v>
      </c>
    </row>
    <row r="17" spans="1:11" ht="14.25" customHeight="1" x14ac:dyDescent="0.2">
      <c r="A17" s="33">
        <v>1995</v>
      </c>
      <c r="B17" s="34">
        <v>35.11</v>
      </c>
      <c r="C17" s="40">
        <v>0.5</v>
      </c>
      <c r="D17" s="34">
        <v>81.12</v>
      </c>
      <c r="E17" s="40">
        <v>0.68400000000000005</v>
      </c>
      <c r="F17" s="40">
        <v>0.64300000000000002</v>
      </c>
      <c r="G17" s="40">
        <v>0.56100000000000005</v>
      </c>
      <c r="H17" s="40">
        <v>0.58399999999999996</v>
      </c>
      <c r="I17" s="41">
        <f t="shared" si="2"/>
        <v>0.3680000000000001</v>
      </c>
      <c r="J17" s="34">
        <f t="shared" si="0"/>
        <v>42.922723794950272</v>
      </c>
      <c r="K17" s="34">
        <f t="shared" si="1"/>
        <v>44.682478959449121</v>
      </c>
    </row>
    <row r="18" spans="1:11" ht="14.25" customHeight="1" x14ac:dyDescent="0.2">
      <c r="A18" s="33">
        <v>1996</v>
      </c>
      <c r="B18" s="34">
        <v>35.22</v>
      </c>
      <c r="C18" s="40">
        <v>0.50700000000000001</v>
      </c>
      <c r="D18" s="34">
        <v>84.15</v>
      </c>
      <c r="E18" s="40">
        <v>0.70899999999999996</v>
      </c>
      <c r="F18" s="40">
        <v>0.628</v>
      </c>
      <c r="G18" s="40">
        <v>0.57099999999999995</v>
      </c>
      <c r="H18" s="40">
        <v>0.59199999999999997</v>
      </c>
      <c r="I18" s="41">
        <f t="shared" si="2"/>
        <v>0.39842209072978296</v>
      </c>
      <c r="J18" s="34">
        <f t="shared" si="0"/>
        <v>43.68783473603672</v>
      </c>
      <c r="K18" s="34">
        <f t="shared" si="1"/>
        <v>45.294567712318283</v>
      </c>
    </row>
    <row r="19" spans="1:11" ht="14.25" customHeight="1" x14ac:dyDescent="0.2">
      <c r="A19" s="33">
        <v>1997</v>
      </c>
      <c r="B19" s="34">
        <v>33.74</v>
      </c>
      <c r="C19" s="40">
        <v>0.47399999999999998</v>
      </c>
      <c r="D19" s="34">
        <v>89.75</v>
      </c>
      <c r="E19" s="40">
        <v>0.746</v>
      </c>
      <c r="F19" s="40">
        <v>0.64700000000000002</v>
      </c>
      <c r="G19" s="40">
        <v>0.57599999999999996</v>
      </c>
      <c r="H19" s="40">
        <v>0.59299999999999997</v>
      </c>
      <c r="I19" s="41">
        <f t="shared" si="2"/>
        <v>0.57383966244725748</v>
      </c>
      <c r="J19" s="34">
        <f t="shared" si="0"/>
        <v>44.070390206579951</v>
      </c>
      <c r="K19" s="34">
        <f t="shared" si="1"/>
        <v>45.371078806426937</v>
      </c>
    </row>
    <row r="20" spans="1:11" ht="14.25" customHeight="1" x14ac:dyDescent="0.2">
      <c r="A20" s="33">
        <v>1998</v>
      </c>
      <c r="B20" s="34">
        <v>30.17</v>
      </c>
      <c r="C20" s="40">
        <v>0.42099999999999999</v>
      </c>
      <c r="D20" s="34">
        <v>71.87</v>
      </c>
      <c r="E20" s="40">
        <v>0.59899999999999998</v>
      </c>
      <c r="F20" s="40">
        <v>0.65600000000000003</v>
      </c>
      <c r="G20" s="40">
        <v>0.56000000000000005</v>
      </c>
      <c r="H20" s="40">
        <v>0.56000000000000005</v>
      </c>
      <c r="I20" s="41">
        <f t="shared" si="2"/>
        <v>0.42280285035629456</v>
      </c>
      <c r="J20" s="34">
        <f t="shared" si="0"/>
        <v>42.846212700841626</v>
      </c>
      <c r="K20" s="34">
        <f t="shared" si="1"/>
        <v>42.846212700841626</v>
      </c>
    </row>
    <row r="21" spans="1:11" ht="14.25" customHeight="1" x14ac:dyDescent="0.2">
      <c r="A21" s="33">
        <v>1999</v>
      </c>
      <c r="B21" s="34">
        <v>29.01</v>
      </c>
      <c r="C21" s="40">
        <v>0.40281191458032767</v>
      </c>
      <c r="D21" s="34">
        <v>85.84</v>
      </c>
      <c r="E21" s="40">
        <v>0.7145487322958628</v>
      </c>
      <c r="F21" s="40">
        <v>0.61299999999999999</v>
      </c>
      <c r="G21" s="40">
        <v>0.46800000000000003</v>
      </c>
      <c r="H21" s="40">
        <v>0.46800000000000003</v>
      </c>
      <c r="I21" s="41">
        <f t="shared" si="2"/>
        <v>0.77390168073931043</v>
      </c>
      <c r="J21" s="34">
        <f t="shared" si="0"/>
        <v>35.807192042846211</v>
      </c>
      <c r="K21" s="34">
        <f t="shared" si="1"/>
        <v>35.807192042846211</v>
      </c>
    </row>
    <row r="22" spans="1:11" ht="14.25" customHeight="1" x14ac:dyDescent="0.2">
      <c r="A22" s="33">
        <v>2000</v>
      </c>
      <c r="B22" s="34">
        <v>29.35</v>
      </c>
      <c r="C22" s="40">
        <v>0.40689509734053214</v>
      </c>
      <c r="D22" s="34">
        <v>120.96</v>
      </c>
      <c r="E22" s="40">
        <v>1.0105156678839438</v>
      </c>
      <c r="F22" s="40">
        <v>0.59499999999999997</v>
      </c>
      <c r="G22" s="40">
        <v>0.53400000000000003</v>
      </c>
      <c r="H22" s="40">
        <v>0.53400000000000003</v>
      </c>
      <c r="I22" s="41">
        <f t="shared" si="2"/>
        <v>1.4834795859883245</v>
      </c>
      <c r="J22" s="34">
        <f t="shared" si="0"/>
        <v>40.856924254016832</v>
      </c>
      <c r="K22" s="34">
        <f t="shared" si="1"/>
        <v>40.856924254016832</v>
      </c>
    </row>
    <row r="23" spans="1:11" ht="14.25" customHeight="1" x14ac:dyDescent="0.2">
      <c r="A23" s="33">
        <v>2001</v>
      </c>
      <c r="B23" s="34">
        <v>32.200000000000003</v>
      </c>
      <c r="C23" s="40">
        <v>0.4437445340476428</v>
      </c>
      <c r="D23" s="34">
        <v>118.59</v>
      </c>
      <c r="E23" s="40">
        <v>0.98224458158597261</v>
      </c>
      <c r="F23" s="40">
        <v>0.66400000000000003</v>
      </c>
      <c r="G23" s="40">
        <v>0.64700000000000002</v>
      </c>
      <c r="H23" s="40">
        <v>0.64700000000000002</v>
      </c>
      <c r="I23" s="41">
        <f t="shared" si="2"/>
        <v>1.2135361817899339</v>
      </c>
      <c r="J23" s="34">
        <f t="shared" si="0"/>
        <v>49.502677888293803</v>
      </c>
      <c r="K23" s="34">
        <f t="shared" si="1"/>
        <v>49.502677888293803</v>
      </c>
    </row>
    <row r="24" spans="1:11" ht="14.25" customHeight="1" x14ac:dyDescent="0.2">
      <c r="A24" s="33">
        <v>2002</v>
      </c>
      <c r="B24" s="34">
        <v>29.66</v>
      </c>
      <c r="C24" s="40">
        <v>0.40970446311837844</v>
      </c>
      <c r="D24" s="34">
        <v>127.92</v>
      </c>
      <c r="E24" s="40">
        <v>1.0607245536416379</v>
      </c>
      <c r="F24" s="40">
        <v>0.60899999999999999</v>
      </c>
      <c r="G24" s="40">
        <v>0.60099999999999998</v>
      </c>
      <c r="H24" s="40">
        <v>0.60099999999999998</v>
      </c>
      <c r="I24" s="41">
        <f t="shared" si="2"/>
        <v>1.5889992644164979</v>
      </c>
      <c r="J24" s="34">
        <f t="shared" si="0"/>
        <v>45.983167559296099</v>
      </c>
      <c r="K24" s="34">
        <f t="shared" si="1"/>
        <v>45.983167559296099</v>
      </c>
    </row>
    <row r="25" spans="1:11" ht="14.25" customHeight="1" x14ac:dyDescent="0.2">
      <c r="A25" s="33">
        <v>2003</v>
      </c>
      <c r="B25" s="34">
        <v>28.11</v>
      </c>
      <c r="C25" s="40">
        <v>0.38990186994115078</v>
      </c>
      <c r="D25" s="34">
        <v>158.4</v>
      </c>
      <c r="E25" s="40">
        <v>1.308567545629316</v>
      </c>
      <c r="F25" s="40">
        <v>0.68200000000000005</v>
      </c>
      <c r="G25" s="40">
        <v>0.65</v>
      </c>
      <c r="H25" s="40">
        <v>0.65</v>
      </c>
      <c r="I25" s="41">
        <f t="shared" si="2"/>
        <v>2.3561458574867125</v>
      </c>
      <c r="J25" s="34">
        <f t="shared" si="0"/>
        <v>49.732211170619742</v>
      </c>
      <c r="K25" s="34">
        <f t="shared" si="1"/>
        <v>49.732211170619742</v>
      </c>
    </row>
    <row r="26" spans="1:11" ht="14.25" customHeight="1" x14ac:dyDescent="0.2">
      <c r="A26" s="33">
        <v>2004</v>
      </c>
      <c r="B26" s="34">
        <v>32.61</v>
      </c>
      <c r="C26" s="42">
        <v>0.45035133142878248</v>
      </c>
      <c r="D26" s="38">
        <v>145.59989999999999</v>
      </c>
      <c r="E26" s="42">
        <v>1.2044597046092886</v>
      </c>
      <c r="F26" s="42">
        <v>0.76100000000000001</v>
      </c>
      <c r="G26" s="40">
        <v>0.70599999999999996</v>
      </c>
      <c r="H26" s="40">
        <v>0.70599999999999996</v>
      </c>
      <c r="I26" s="41">
        <f t="shared" si="2"/>
        <v>1.6744890501112222</v>
      </c>
      <c r="J26" s="34">
        <f t="shared" si="0"/>
        <v>54.016832440703901</v>
      </c>
      <c r="K26" s="34">
        <f t="shared" si="1"/>
        <v>54.016832440703901</v>
      </c>
    </row>
    <row r="27" spans="1:11" ht="14.25" customHeight="1" x14ac:dyDescent="0.2">
      <c r="A27" s="33">
        <v>2005</v>
      </c>
      <c r="B27" s="34">
        <v>36.07</v>
      </c>
      <c r="C27" s="42">
        <v>0.49697425933124112</v>
      </c>
      <c r="D27" s="38">
        <v>233.45</v>
      </c>
      <c r="E27" s="42">
        <v>1.9317522282373372</v>
      </c>
      <c r="F27" s="42">
        <v>1.0149999999999999</v>
      </c>
      <c r="G27" s="40">
        <v>0.97299999999999998</v>
      </c>
      <c r="H27" s="40">
        <v>0.97299999999999998</v>
      </c>
      <c r="I27" s="41">
        <f t="shared" si="2"/>
        <v>2.8870267261665035</v>
      </c>
      <c r="J27" s="34">
        <f t="shared" si="0"/>
        <v>74.445294567712324</v>
      </c>
      <c r="K27" s="34">
        <f t="shared" si="1"/>
        <v>74.445294567712324</v>
      </c>
    </row>
    <row r="28" spans="1:11" ht="14.25" customHeight="1" x14ac:dyDescent="0.2">
      <c r="A28" s="33">
        <v>2006</v>
      </c>
      <c r="B28" s="34">
        <v>38.06</v>
      </c>
      <c r="C28" s="42">
        <v>0.52330124389593247</v>
      </c>
      <c r="D28" s="38">
        <v>254.61</v>
      </c>
      <c r="E28" s="42">
        <v>2.1146228172964441</v>
      </c>
      <c r="F28" s="42">
        <v>1.2839</v>
      </c>
      <c r="G28" s="40">
        <v>1.264</v>
      </c>
      <c r="H28" s="40">
        <v>1.264</v>
      </c>
      <c r="I28" s="41">
        <f t="shared" si="2"/>
        <v>3.0409283218080283</v>
      </c>
      <c r="J28" s="34">
        <f t="shared" si="0"/>
        <v>96.710022953328235</v>
      </c>
      <c r="K28" s="34">
        <f t="shared" si="1"/>
        <v>96.710022953328235</v>
      </c>
    </row>
    <row r="29" spans="1:11" ht="14.25" customHeight="1" x14ac:dyDescent="0.2">
      <c r="A29" s="33">
        <v>2007</v>
      </c>
      <c r="B29" s="34">
        <v>41.16</v>
      </c>
      <c r="C29" s="42">
        <v>0.5645116613591229</v>
      </c>
      <c r="D29" s="38">
        <v>240.27</v>
      </c>
      <c r="E29" s="42">
        <v>1.9820139479432606</v>
      </c>
      <c r="F29" s="42">
        <v>1.2358</v>
      </c>
      <c r="G29" s="40">
        <v>1.0469999999999999</v>
      </c>
      <c r="H29" s="40">
        <v>1.0469999999999999</v>
      </c>
      <c r="I29" s="41">
        <f t="shared" si="2"/>
        <v>2.511023923175205</v>
      </c>
      <c r="J29" s="34">
        <f t="shared" si="0"/>
        <v>80.1071155317521</v>
      </c>
      <c r="K29" s="34">
        <f t="shared" si="1"/>
        <v>80.1071155317521</v>
      </c>
    </row>
    <row r="30" spans="1:11" ht="14.25" customHeight="1" x14ac:dyDescent="0.2">
      <c r="A30" s="33">
        <v>2008</v>
      </c>
      <c r="B30" s="34">
        <v>65.56936832147845</v>
      </c>
      <c r="C30" s="42">
        <v>0.89945457865747824</v>
      </c>
      <c r="D30" s="38">
        <v>287.36440624719296</v>
      </c>
      <c r="E30" s="42">
        <v>2.3731927700828681</v>
      </c>
      <c r="F30" s="42">
        <v>1.6437095226559455</v>
      </c>
      <c r="G30" s="40">
        <v>1.4810000000000001</v>
      </c>
      <c r="H30" s="40">
        <v>1.4810000000000001</v>
      </c>
      <c r="I30" s="41">
        <f t="shared" si="2"/>
        <v>1.6384798369975331</v>
      </c>
      <c r="J30" s="34">
        <f t="shared" si="0"/>
        <v>113.31293037490437</v>
      </c>
      <c r="K30" s="34">
        <f t="shared" si="1"/>
        <v>113.31293037490437</v>
      </c>
    </row>
    <row r="31" spans="1:11" ht="14.25" customHeight="1" x14ac:dyDescent="0.2">
      <c r="A31" s="33">
        <v>2009</v>
      </c>
      <c r="B31" s="34">
        <v>54.416966996362959</v>
      </c>
      <c r="C31" s="42">
        <v>0.75245153350831784</v>
      </c>
      <c r="D31" s="38">
        <v>268.31962830539692</v>
      </c>
      <c r="E31" s="42">
        <v>2.2226467674915447</v>
      </c>
      <c r="F31" s="42">
        <v>1.4031</v>
      </c>
      <c r="G31" s="40">
        <v>1.135</v>
      </c>
      <c r="H31" s="40">
        <f>G31</f>
        <v>1.135</v>
      </c>
      <c r="I31" s="41">
        <f t="shared" si="2"/>
        <v>1.9538736629699154</v>
      </c>
      <c r="J31" s="34">
        <f t="shared" si="0"/>
        <v>86.840091813312938</v>
      </c>
      <c r="K31" s="34">
        <f t="shared" si="1"/>
        <v>86.840091813312938</v>
      </c>
    </row>
    <row r="32" spans="1:11" ht="14.25" customHeight="1" x14ac:dyDescent="0.2">
      <c r="A32" s="33">
        <v>2010</v>
      </c>
      <c r="B32" s="34">
        <v>62.303024859893661</v>
      </c>
      <c r="C32" s="42">
        <v>0.86964620332682674</v>
      </c>
      <c r="D32" s="38">
        <v>419.47636967172281</v>
      </c>
      <c r="E32" s="42">
        <v>3.4856743566198043</v>
      </c>
      <c r="F32" s="42">
        <v>1.4611343605103526</v>
      </c>
      <c r="G32" s="40">
        <v>1.3069999999999999</v>
      </c>
      <c r="H32" s="40">
        <f>G32</f>
        <v>1.3069999999999999</v>
      </c>
      <c r="I32" s="41">
        <f t="shared" si="2"/>
        <v>3.0081522155623475</v>
      </c>
      <c r="J32" s="34">
        <f t="shared" si="0"/>
        <v>100</v>
      </c>
      <c r="K32" s="34">
        <f t="shared" si="1"/>
        <v>100</v>
      </c>
    </row>
    <row r="33" spans="1:11" ht="14.25" customHeight="1" x14ac:dyDescent="0.2">
      <c r="A33" s="33">
        <v>2011</v>
      </c>
      <c r="B33" s="34">
        <v>80.143449919322393</v>
      </c>
      <c r="C33" s="42">
        <v>1.10784423687964</v>
      </c>
      <c r="D33" s="38">
        <v>531.38901544183193</v>
      </c>
      <c r="E33" s="42">
        <v>4.4169380318103579</v>
      </c>
      <c r="F33" s="42">
        <v>1.9142360606316786</v>
      </c>
      <c r="G33" s="40">
        <v>1.7110000000000001</v>
      </c>
      <c r="H33" s="40">
        <f>G33</f>
        <v>1.7110000000000001</v>
      </c>
      <c r="I33" s="41">
        <f t="shared" si="2"/>
        <v>2.9869666553947414</v>
      </c>
      <c r="J33" s="34">
        <f t="shared" si="0"/>
        <v>130.9104820198929</v>
      </c>
      <c r="K33" s="34">
        <f t="shared" si="1"/>
        <v>130.9104820198929</v>
      </c>
    </row>
    <row r="34" spans="1:11" ht="14.25" customHeight="1" x14ac:dyDescent="0.2">
      <c r="A34" s="33">
        <v>2012</v>
      </c>
      <c r="B34" s="34">
        <v>66.332591566830885</v>
      </c>
      <c r="C34" s="42">
        <v>0.91204694185353752</v>
      </c>
      <c r="D34" s="38">
        <v>577.19943437301856</v>
      </c>
      <c r="E34" s="42">
        <v>4.7967212916028288</v>
      </c>
      <c r="F34" s="42">
        <v>2.1354878997515834</v>
      </c>
      <c r="G34" s="42"/>
      <c r="H34" s="42"/>
      <c r="I34" s="71">
        <f t="shared" si="2"/>
        <v>4.2592921169764946</v>
      </c>
      <c r="J34" s="38"/>
      <c r="K34" s="38"/>
    </row>
    <row r="35" spans="1:11" ht="14.25" customHeight="1" x14ac:dyDescent="0.2">
      <c r="A35" s="33">
        <v>2013</v>
      </c>
      <c r="B35" s="34">
        <v>61.545150332200372</v>
      </c>
      <c r="C35" s="42">
        <v>0.84190545675884787</v>
      </c>
      <c r="D35" s="38">
        <v>539.929431405174</v>
      </c>
      <c r="E35" s="42">
        <v>4.48889281962298</v>
      </c>
      <c r="F35" s="42">
        <v>2.2992855009575046</v>
      </c>
      <c r="G35" s="42"/>
      <c r="H35" s="42"/>
      <c r="I35" s="71">
        <f t="shared" si="2"/>
        <v>4.3318253060197955</v>
      </c>
      <c r="J35" s="38"/>
      <c r="K35" s="38"/>
    </row>
    <row r="36" spans="1:11" ht="14.25" customHeight="1" x14ac:dyDescent="0.2">
      <c r="A36" s="33">
        <v>2014</v>
      </c>
      <c r="B36" s="34">
        <v>56.70393378201365</v>
      </c>
      <c r="C36" s="42">
        <v>0.77775563186455809</v>
      </c>
      <c r="D36" s="38">
        <v>488.65294855579219</v>
      </c>
      <c r="E36" s="42">
        <v>4.0576313944598441</v>
      </c>
      <c r="F36" s="42">
        <v>1.8897356135974541</v>
      </c>
      <c r="G36" s="42"/>
      <c r="H36" s="42"/>
      <c r="I36" s="71">
        <f t="shared" si="2"/>
        <v>4.2171031982529685</v>
      </c>
      <c r="J36" s="38"/>
      <c r="K36" s="38"/>
    </row>
    <row r="37" spans="1:11" ht="14.25" customHeight="1" x14ac:dyDescent="0.2">
      <c r="A37" s="33">
        <v>2015</v>
      </c>
      <c r="B37" s="34">
        <v>48.711428015754002</v>
      </c>
      <c r="C37" s="42">
        <v>0.66976638318426862</v>
      </c>
      <c r="D37" s="38">
        <v>325.8440178326432</v>
      </c>
      <c r="E37" s="42">
        <v>2.7049524772700995</v>
      </c>
      <c r="F37" s="42">
        <v>1.5855202007177081</v>
      </c>
      <c r="G37" s="42"/>
      <c r="H37" s="42"/>
      <c r="I37" s="71">
        <f t="shared" si="2"/>
        <v>3.038650707445111</v>
      </c>
      <c r="J37" s="38"/>
      <c r="K37" s="38"/>
    </row>
    <row r="38" spans="1:11" ht="14.25" customHeight="1" x14ac:dyDescent="0.2">
      <c r="A38" s="33">
        <v>2016</v>
      </c>
      <c r="B38" s="34">
        <v>54.289471124871262</v>
      </c>
      <c r="C38" s="42">
        <v>0.73788500907976406</v>
      </c>
      <c r="D38" s="38">
        <v>287.86024985993089</v>
      </c>
      <c r="E38" s="42">
        <v>2.3918982707514229</v>
      </c>
      <c r="F38" s="42">
        <v>1.2758731599011224</v>
      </c>
      <c r="G38" s="42"/>
      <c r="H38" s="42"/>
      <c r="I38" s="71">
        <f t="shared" si="2"/>
        <v>2.2415596486157412</v>
      </c>
      <c r="J38" s="38"/>
      <c r="K38" s="38"/>
    </row>
    <row r="39" spans="1:11" ht="14.25" customHeight="1" x14ac:dyDescent="0.2">
      <c r="A39" s="33">
        <v>2017</v>
      </c>
      <c r="B39" s="34">
        <v>73.944037161739644</v>
      </c>
      <c r="C39" s="42">
        <v>1.0047248987176722</v>
      </c>
      <c r="D39" s="38">
        <v>370.82622009988796</v>
      </c>
      <c r="E39" s="42">
        <v>3.0862047028324762</v>
      </c>
      <c r="F39" s="42">
        <v>1.5241494507076345</v>
      </c>
      <c r="G39" s="42"/>
      <c r="H39" s="42"/>
      <c r="I39" s="71">
        <f t="shared" si="2"/>
        <v>2.0716912726771191</v>
      </c>
      <c r="J39" s="34"/>
      <c r="K39" s="34"/>
    </row>
    <row r="40" spans="1:11" ht="14.25" customHeight="1" x14ac:dyDescent="0.2">
      <c r="A40" s="33">
        <v>2018</v>
      </c>
      <c r="B40" s="34">
        <v>76.882607478751027</v>
      </c>
      <c r="C40" s="42">
        <v>1.0442813093360976</v>
      </c>
      <c r="D40" s="38">
        <v>463.82636873376254</v>
      </c>
      <c r="E40" s="42">
        <v>3.8548769179201079</v>
      </c>
      <c r="F40" s="42">
        <v>1.925200583274177</v>
      </c>
      <c r="G40" s="42"/>
      <c r="H40" s="42"/>
      <c r="I40" s="71">
        <f t="shared" si="2"/>
        <v>2.6914161763278588</v>
      </c>
      <c r="J40" s="34"/>
      <c r="K40" s="34"/>
    </row>
    <row r="41" spans="1:11" ht="14.25" customHeight="1" x14ac:dyDescent="0.2">
      <c r="A41" s="33">
        <v>2019</v>
      </c>
      <c r="B41" s="34">
        <v>60.787577895854227</v>
      </c>
      <c r="C41" s="42">
        <v>0.82566569368757725</v>
      </c>
      <c r="D41" s="38">
        <v>483.05309868289339</v>
      </c>
      <c r="E41" s="42">
        <v>4.0109202740979519</v>
      </c>
      <c r="F41" s="42">
        <v>1.4195129662615138</v>
      </c>
      <c r="G41" s="42"/>
      <c r="H41" s="42"/>
      <c r="I41" s="71">
        <f t="shared" si="2"/>
        <v>3.8578017771144548</v>
      </c>
      <c r="J41" s="34"/>
      <c r="K41" s="34"/>
    </row>
    <row r="42" spans="1:11" ht="14.25" customHeight="1" x14ac:dyDescent="0.2">
      <c r="A42" s="33">
        <v>2020</v>
      </c>
      <c r="B42" s="34">
        <v>61.983382691674898</v>
      </c>
      <c r="C42" s="42">
        <v>0.84190807462184936</v>
      </c>
      <c r="D42" s="38">
        <v>409.34897079930806</v>
      </c>
      <c r="E42" s="42">
        <v>3.4010882915966407</v>
      </c>
      <c r="F42" s="42">
        <v>1.1897826137557157</v>
      </c>
      <c r="G42" s="42"/>
      <c r="H42" s="42"/>
      <c r="I42" s="71">
        <f t="shared" si="2"/>
        <v>3.0397382969919495</v>
      </c>
      <c r="J42" s="34"/>
      <c r="K42" s="34"/>
    </row>
    <row r="43" spans="1:11" ht="14.25" customHeight="1" x14ac:dyDescent="0.2">
      <c r="A43" s="33">
        <v>2021</v>
      </c>
      <c r="B43" s="34">
        <v>133.20060113250051</v>
      </c>
      <c r="C43" s="42">
        <v>1.8092375208976539</v>
      </c>
      <c r="D43" s="38">
        <v>551.74228428658159</v>
      </c>
      <c r="E43" s="42">
        <v>4.5634454548311654</v>
      </c>
      <c r="F43" s="42">
        <v>2.915914548363272</v>
      </c>
      <c r="G43" s="42"/>
      <c r="H43" s="42"/>
      <c r="I43" s="71">
        <f>(E43-C43)/C43</f>
        <v>1.5223031261075164</v>
      </c>
      <c r="J43" s="34"/>
      <c r="K43" s="34"/>
    </row>
    <row r="44" spans="1:11" ht="14.25" customHeight="1" x14ac:dyDescent="0.2">
      <c r="A44" s="33">
        <v>2022</v>
      </c>
      <c r="B44" s="34">
        <v>268.80468794954618</v>
      </c>
      <c r="C44" s="82">
        <v>3.6511211142938387</v>
      </c>
      <c r="D44" s="38">
        <v>916.57958756346386</v>
      </c>
      <c r="E44" s="82">
        <v>7.5810048857610068</v>
      </c>
      <c r="F44" s="82">
        <v>6.2710280302824781</v>
      </c>
      <c r="G44" s="82"/>
      <c r="H44" s="82"/>
      <c r="I44" s="71">
        <f>(E44-C44)/C44</f>
        <v>1.0763498795156361</v>
      </c>
      <c r="J44" s="34"/>
      <c r="K44" s="34"/>
    </row>
    <row r="45" spans="1:11" ht="14.25" customHeight="1" x14ac:dyDescent="0.2">
      <c r="A45" s="33">
        <v>2023</v>
      </c>
      <c r="B45" s="34">
        <v>180.62401553694193</v>
      </c>
      <c r="C45" s="82">
        <v>2.4533804149994936</v>
      </c>
      <c r="D45" s="69">
        <v>714.07208801482989</v>
      </c>
      <c r="E45" s="82">
        <v>5.9060708545957752</v>
      </c>
      <c r="F45" s="82">
        <v>6.7781135038400215</v>
      </c>
      <c r="G45" s="82"/>
      <c r="H45" s="82"/>
      <c r="I45" s="71">
        <f t="shared" ref="I45" si="3">(E45-C45)/C45</f>
        <v>1.4073196388489937</v>
      </c>
      <c r="J45" s="34"/>
      <c r="K45" s="34"/>
    </row>
  </sheetData>
  <phoneticPr fontId="2" type="noConversion"/>
  <pageMargins left="0.75" right="0.75" top="1" bottom="1" header="0.5" footer="0.5"/>
  <pageSetup paperSize="9" orientation="portrait" horizontalDpi="360" r:id="rId1"/>
  <headerFooter alignWithMargins="0"/>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sheetPr>
  <dimension ref="A1:K47"/>
  <sheetViews>
    <sheetView showGridLines="0" zoomScaleNormal="100" workbookViewId="0">
      <pane ySplit="13" topLeftCell="A43" activePane="bottomLeft" state="frozen"/>
      <selection pane="bottomLeft"/>
    </sheetView>
  </sheetViews>
  <sheetFormatPr defaultColWidth="16.42578125" defaultRowHeight="12.75" x14ac:dyDescent="0.2"/>
  <cols>
    <col min="1" max="11" width="14.5703125" customWidth="1"/>
  </cols>
  <sheetData>
    <row r="1" spans="1:11" ht="18" customHeight="1" x14ac:dyDescent="0.2">
      <c r="A1" s="63" t="s">
        <v>30</v>
      </c>
      <c r="B1" s="64"/>
      <c r="C1" s="65"/>
      <c r="D1" s="64"/>
      <c r="E1" s="66"/>
      <c r="F1" s="65"/>
      <c r="G1" s="65"/>
      <c r="H1" s="65"/>
      <c r="I1" s="4"/>
      <c r="J1" s="4"/>
      <c r="K1" s="4"/>
    </row>
    <row r="2" spans="1:11" ht="18" customHeight="1" x14ac:dyDescent="0.2">
      <c r="A2" s="14" t="s">
        <v>29</v>
      </c>
      <c r="B2" s="4"/>
      <c r="C2" s="4"/>
      <c r="D2" s="4"/>
      <c r="E2" s="4"/>
      <c r="F2" s="4"/>
      <c r="G2" s="4"/>
      <c r="H2" s="4"/>
      <c r="I2" s="4"/>
      <c r="J2" s="4"/>
      <c r="K2" s="4"/>
    </row>
    <row r="3" spans="1:11" ht="18" customHeight="1" x14ac:dyDescent="0.2">
      <c r="A3" s="29" t="s">
        <v>22</v>
      </c>
      <c r="B3" s="59"/>
      <c r="C3" s="59"/>
      <c r="D3" s="59"/>
      <c r="E3" s="59"/>
      <c r="F3" s="59"/>
      <c r="G3" s="59"/>
      <c r="H3" s="59"/>
      <c r="I3" s="59"/>
      <c r="J3" s="59"/>
      <c r="K3" s="59"/>
    </row>
    <row r="4" spans="1:11" ht="18" customHeight="1" x14ac:dyDescent="0.2">
      <c r="A4" s="61" t="s">
        <v>88</v>
      </c>
      <c r="B4" s="59"/>
      <c r="C4" s="59"/>
      <c r="D4" s="59"/>
      <c r="E4" s="59"/>
      <c r="F4" s="59"/>
      <c r="G4" s="59"/>
      <c r="H4" s="59"/>
      <c r="I4" s="59"/>
      <c r="J4" s="59"/>
      <c r="K4" s="59"/>
    </row>
    <row r="5" spans="1:11" ht="18" customHeight="1" x14ac:dyDescent="0.2">
      <c r="A5" s="29" t="s">
        <v>23</v>
      </c>
      <c r="B5" s="59"/>
      <c r="C5" s="59"/>
      <c r="D5" s="59"/>
      <c r="E5" s="59"/>
      <c r="F5" s="59"/>
      <c r="G5" s="59"/>
      <c r="H5" s="59"/>
      <c r="I5" s="59"/>
      <c r="J5" s="59"/>
      <c r="K5" s="59"/>
    </row>
    <row r="6" spans="1:11" ht="18" customHeight="1" x14ac:dyDescent="0.2">
      <c r="A6" s="29" t="s">
        <v>25</v>
      </c>
      <c r="B6" s="59"/>
      <c r="C6" s="59"/>
      <c r="D6" s="59"/>
      <c r="E6" s="59"/>
      <c r="F6" s="59"/>
      <c r="G6" s="59"/>
      <c r="H6" s="59"/>
      <c r="I6" s="59"/>
      <c r="J6" s="59"/>
      <c r="K6" s="59"/>
    </row>
    <row r="7" spans="1:11" ht="18" customHeight="1" x14ac:dyDescent="0.2">
      <c r="A7" s="29" t="s">
        <v>24</v>
      </c>
      <c r="B7" s="59"/>
      <c r="C7" s="59"/>
      <c r="D7" s="59"/>
      <c r="E7" s="59"/>
      <c r="F7" s="59"/>
      <c r="G7" s="59"/>
      <c r="H7" s="59"/>
      <c r="I7" s="59"/>
      <c r="J7" s="59"/>
      <c r="K7" s="59"/>
    </row>
    <row r="8" spans="1:11" ht="18" customHeight="1" x14ac:dyDescent="0.2">
      <c r="A8" s="29" t="s">
        <v>26</v>
      </c>
      <c r="B8" s="59"/>
      <c r="C8" s="59"/>
      <c r="D8" s="59"/>
      <c r="E8" s="59"/>
      <c r="F8" s="59"/>
      <c r="G8" s="59"/>
      <c r="H8" s="59"/>
      <c r="I8" s="59"/>
      <c r="J8" s="59"/>
      <c r="K8" s="59"/>
    </row>
    <row r="9" spans="1:11" ht="18" customHeight="1" x14ac:dyDescent="0.2">
      <c r="A9" s="29" t="s">
        <v>27</v>
      </c>
      <c r="B9" s="59"/>
      <c r="C9" s="59"/>
      <c r="D9" s="59"/>
      <c r="E9" s="59"/>
      <c r="F9" s="59"/>
      <c r="G9" s="59"/>
      <c r="H9" s="59"/>
      <c r="I9" s="59"/>
      <c r="J9" s="59"/>
      <c r="K9" s="59"/>
    </row>
    <row r="10" spans="1:11" ht="18" customHeight="1" x14ac:dyDescent="0.2">
      <c r="A10" s="75" t="s">
        <v>74</v>
      </c>
      <c r="B10" s="79"/>
      <c r="C10" s="80"/>
      <c r="D10" s="81"/>
      <c r="E10" s="80"/>
      <c r="F10" s="81"/>
      <c r="G10" s="80"/>
      <c r="H10" s="81"/>
      <c r="I10" s="80"/>
      <c r="J10" s="81"/>
      <c r="K10" s="80"/>
    </row>
    <row r="11" spans="1:11" ht="18" customHeight="1" x14ac:dyDescent="0.2">
      <c r="A11" s="29" t="s">
        <v>37</v>
      </c>
      <c r="B11" s="59"/>
      <c r="C11" s="59"/>
      <c r="D11" s="59"/>
      <c r="E11" s="59"/>
      <c r="F11" s="59"/>
      <c r="G11" s="59"/>
      <c r="H11" s="59"/>
      <c r="I11" s="59"/>
      <c r="J11" s="59"/>
      <c r="K11" s="59"/>
    </row>
    <row r="12" spans="1:11" ht="18" customHeight="1" x14ac:dyDescent="0.2">
      <c r="A12" s="14" t="s">
        <v>87</v>
      </c>
      <c r="B12" s="59"/>
      <c r="C12" s="59"/>
      <c r="D12" s="59"/>
      <c r="E12" s="59"/>
      <c r="F12" s="59"/>
      <c r="G12" s="59"/>
      <c r="H12" s="59"/>
      <c r="I12" s="59"/>
      <c r="J12" s="59"/>
      <c r="K12" s="59"/>
    </row>
    <row r="13" spans="1:11" ht="63.95" customHeight="1" x14ac:dyDescent="0.2">
      <c r="A13" s="30" t="s">
        <v>20</v>
      </c>
      <c r="B13" s="31" t="s">
        <v>76</v>
      </c>
      <c r="C13" s="32" t="s">
        <v>75</v>
      </c>
      <c r="D13" s="31" t="s">
        <v>77</v>
      </c>
      <c r="E13" s="32" t="s">
        <v>78</v>
      </c>
      <c r="F13" s="32" t="s">
        <v>79</v>
      </c>
      <c r="G13" s="32" t="s">
        <v>80</v>
      </c>
      <c r="H13" s="32" t="s">
        <v>81</v>
      </c>
      <c r="I13" s="32" t="s">
        <v>82</v>
      </c>
      <c r="J13" s="32" t="s">
        <v>83</v>
      </c>
      <c r="K13" s="39" t="s">
        <v>84</v>
      </c>
    </row>
    <row r="14" spans="1:11" ht="14.25" customHeight="1" x14ac:dyDescent="0.2">
      <c r="A14" s="33">
        <v>1990</v>
      </c>
      <c r="B14" s="34">
        <f>'3.2.1 (Annual)'!B12/'3.2.1 (Annual real)'!$I14*100</f>
        <v>70.692679245283003</v>
      </c>
      <c r="C14" s="35">
        <f>'3.2.1 (Annual)'!C12/'3.2.1 (Annual real)'!$I14*100</f>
        <v>1.0261019654033274</v>
      </c>
      <c r="D14" s="34">
        <f>'3.2.1 (Annual)'!D12/'3.2.1 (Annual real)'!$I14*100</f>
        <v>86.391396226415083</v>
      </c>
      <c r="E14" s="35">
        <f>'3.2.1 (Annual)'!E12/'3.2.1 (Annual real)'!$I14*100</f>
        <v>0.71987071222981391</v>
      </c>
      <c r="F14" s="36"/>
      <c r="G14" s="35">
        <f>'3.2.1 (Annual)'!G12/'3.2.1 (Annual real)'!$I14*100</f>
        <v>0.82531320754716964</v>
      </c>
      <c r="H14" s="35">
        <f>'3.2.1 (Annual)'!H12/'3.2.1 (Annual real)'!$I14*100</f>
        <v>0.90768301886792446</v>
      </c>
      <c r="I14" s="34">
        <v>61.9158878504673</v>
      </c>
      <c r="J14" s="34">
        <f>(('3.2.1 (Annual)'!J12)/I14*100)</f>
        <v>63.145616491749792</v>
      </c>
      <c r="K14" s="34">
        <f>(('3.2.1 (Annual)'!K12)/I14*100)</f>
        <v>69.447820877423453</v>
      </c>
    </row>
    <row r="15" spans="1:11" ht="14.25" customHeight="1" x14ac:dyDescent="0.2">
      <c r="A15" s="33">
        <v>1991</v>
      </c>
      <c r="B15" s="34">
        <f>'3.2.1 (Annual)'!B13/'3.2.1 (Annual real)'!$I15*100</f>
        <v>65.858973451327415</v>
      </c>
      <c r="C15" s="35">
        <f>'3.2.1 (Annual)'!C13/'3.2.1 (Annual real)'!$I15*100</f>
        <v>0.94829335423077632</v>
      </c>
      <c r="D15" s="34">
        <f>'3.2.1 (Annual)'!D13/'3.2.1 (Annual real)'!$I15*100</f>
        <v>85.781805309734494</v>
      </c>
      <c r="E15" s="35">
        <f>'3.2.1 (Annual)'!E13/'3.2.1 (Annual real)'!$I15*100</f>
        <v>0.7147911942855778</v>
      </c>
      <c r="F15" s="36"/>
      <c r="G15" s="35">
        <f>'3.2.1 (Annual)'!G13/'3.2.1 (Annual real)'!$I15*100</f>
        <v>0.84993982300884952</v>
      </c>
      <c r="H15" s="35">
        <f>'3.2.1 (Annual)'!H13/'3.2.1 (Annual real)'!$I15*100</f>
        <v>0.91963185840707951</v>
      </c>
      <c r="I15" s="34">
        <v>66.004672897196272</v>
      </c>
      <c r="J15" s="34">
        <f>(('3.2.1 (Annual)'!J13)/I15*100)</f>
        <v>65.029825784915801</v>
      </c>
      <c r="K15" s="34">
        <f>(('3.2.1 (Annual)'!K13)/I15*100)</f>
        <v>70.362039663892844</v>
      </c>
    </row>
    <row r="16" spans="1:11" ht="14.25" customHeight="1" x14ac:dyDescent="0.2">
      <c r="A16" s="33">
        <v>1992</v>
      </c>
      <c r="B16" s="34">
        <f>'3.2.1 (Annual)'!B14/'3.2.1 (Annual real)'!$I16*100</f>
        <v>67.190136986301368</v>
      </c>
      <c r="C16" s="35">
        <f>'3.2.1 (Annual)'!C14/'3.2.1 (Annual real)'!$I16*100</f>
        <v>0.96746057575667932</v>
      </c>
      <c r="D16" s="34">
        <f>'3.2.1 (Annual)'!D14/'3.2.1 (Annual real)'!$I16*100</f>
        <v>84.661917808219172</v>
      </c>
      <c r="E16" s="35">
        <f>'3.2.1 (Annual)'!E14/'3.2.1 (Annual real)'!$I16*100</f>
        <v>0.70545954497156194</v>
      </c>
      <c r="F16" s="36"/>
      <c r="G16" s="35">
        <f>'3.2.1 (Annual)'!G14/'3.2.1 (Annual real)'!$I16*100</f>
        <v>0.80469863013698617</v>
      </c>
      <c r="H16" s="35">
        <f>'3.2.1 (Annual)'!H14/'3.2.1 (Annual real)'!$I16*100</f>
        <v>0.87212328767123282</v>
      </c>
      <c r="I16" s="34">
        <v>68.224299065420567</v>
      </c>
      <c r="J16" s="34">
        <f>(('3.2.1 (Annual)'!J14)/I16*100)</f>
        <v>61.568372619509283</v>
      </c>
      <c r="K16" s="34">
        <f>(('3.2.1 (Annual)'!K14)/I16*100)</f>
        <v>66.727106937355217</v>
      </c>
    </row>
    <row r="17" spans="1:11" ht="14.25" customHeight="1" x14ac:dyDescent="0.2">
      <c r="A17" s="33">
        <v>1993</v>
      </c>
      <c r="B17" s="34">
        <f>'3.2.1 (Annual)'!B15/'3.2.1 (Annual real)'!$I17*100</f>
        <v>60.346578073089688</v>
      </c>
      <c r="C17" s="35">
        <f>'3.2.1 (Annual)'!C15/'3.2.1 (Annual real)'!$I17*100</f>
        <v>0.86879734219269078</v>
      </c>
      <c r="D17" s="34">
        <f>'3.2.1 (Annual)'!D15/'3.2.1 (Annual real)'!$I17*100</f>
        <v>79.499933554817261</v>
      </c>
      <c r="E17" s="35">
        <f>'3.2.1 (Annual)'!E15/'3.2.1 (Annual real)'!$I17*100</f>
        <v>0.67114950166112941</v>
      </c>
      <c r="F17" s="35">
        <f>'3.2.1 (Annual)'!F15/'3.2.1 (Annual real)'!$I17*100</f>
        <v>1.0038803986710962</v>
      </c>
      <c r="G17" s="35">
        <f>'3.2.1 (Annual)'!G15/'3.2.1 (Annual real)'!$I17*100</f>
        <v>0.74366777408637874</v>
      </c>
      <c r="H17" s="35">
        <f>'3.2.1 (Annual)'!H15/'3.2.1 (Annual real)'!$I17*100</f>
        <v>0.79059136212624592</v>
      </c>
      <c r="I17" s="34">
        <v>70.327102803738327</v>
      </c>
      <c r="J17" s="34">
        <f>(('3.2.1 (Annual)'!J15)/I17*100)</f>
        <v>56.898835048690032</v>
      </c>
      <c r="K17" s="34">
        <f>(('3.2.1 (Annual)'!K15)/I17*100)</f>
        <v>60.489010109123633</v>
      </c>
    </row>
    <row r="18" spans="1:11" ht="14.25" customHeight="1" x14ac:dyDescent="0.2">
      <c r="A18" s="33">
        <v>1994</v>
      </c>
      <c r="B18" s="34">
        <f>'3.2.1 (Annual)'!B16/'3.2.1 (Annual real)'!$I18*100</f>
        <v>50.759543230016313</v>
      </c>
      <c r="C18" s="35">
        <f>'3.2.1 (Annual)'!C16/'3.2.1 (Annual real)'!$I18*100</f>
        <v>0.73730505709624805</v>
      </c>
      <c r="D18" s="34">
        <f>'3.2.1 (Annual)'!D16/'3.2.1 (Annual real)'!$I18*100</f>
        <v>94.816313213703111</v>
      </c>
      <c r="E18" s="35">
        <f>'3.2.1 (Annual)'!E16/'3.2.1 (Annual real)'!$I18*100</f>
        <v>0.7345122349102774</v>
      </c>
      <c r="F18" s="35">
        <f>'3.2.1 (Annual)'!F16/'3.2.1 (Annual real)'!$I18*100</f>
        <v>0.93140619902120725</v>
      </c>
      <c r="G18" s="35">
        <f>'3.2.1 (Annual)'!G16/'3.2.1 (Annual real)'!$I18*100</f>
        <v>0.7875758564437193</v>
      </c>
      <c r="H18" s="35">
        <f>'3.2.1 (Annual)'!H16/'3.2.1 (Annual real)'!$I18*100</f>
        <v>0.82108972267536695</v>
      </c>
      <c r="I18" s="34">
        <v>71.612149532710276</v>
      </c>
      <c r="J18" s="34">
        <f>(('3.2.1 (Annual)'!J16)/I18*100)</f>
        <v>60.25829047006269</v>
      </c>
      <c r="K18" s="34">
        <f>(('3.2.1 (Annual)'!K16)/I18*100)</f>
        <v>62.822473043256842</v>
      </c>
    </row>
    <row r="19" spans="1:11" ht="14.25" customHeight="1" x14ac:dyDescent="0.2">
      <c r="A19" s="33">
        <v>1995</v>
      </c>
      <c r="B19" s="34">
        <f>'3.2.1 (Annual)'!B17/'3.2.1 (Annual real)'!$I19*100</f>
        <v>47.780858505564389</v>
      </c>
      <c r="C19" s="35">
        <f>'3.2.1 (Annual)'!C17/'3.2.1 (Annual real)'!$I19*100</f>
        <v>0.68044515103338632</v>
      </c>
      <c r="D19" s="34">
        <f>'3.2.1 (Annual)'!D17/'3.2.1 (Annual real)'!$I19*100</f>
        <v>110.3954213036566</v>
      </c>
      <c r="E19" s="35">
        <f>'3.2.1 (Annual)'!E17/'3.2.1 (Annual real)'!$I19*100</f>
        <v>0.93084896661367256</v>
      </c>
      <c r="F19" s="35">
        <f>'3.2.1 (Annual)'!F17/'3.2.1 (Annual real)'!$I19*100</f>
        <v>0.87505246422893479</v>
      </c>
      <c r="G19" s="35">
        <f>'3.2.1 (Annual)'!G17/'3.2.1 (Annual real)'!$I19*100</f>
        <v>0.76345945945945959</v>
      </c>
      <c r="H19" s="35">
        <f>'3.2.1 (Annual)'!H17/'3.2.1 (Annual real)'!$I19*100</f>
        <v>0.79475993640699505</v>
      </c>
      <c r="I19" s="34">
        <v>73.481308411214954</v>
      </c>
      <c r="J19" s="34">
        <f>(('3.2.1 (Annual)'!J17)/I19*100)</f>
        <v>58.413118550838526</v>
      </c>
      <c r="K19" s="34">
        <f>(('3.2.1 (Annual)'!K17)/I19*100)</f>
        <v>60.807952288216924</v>
      </c>
    </row>
    <row r="20" spans="1:11" ht="14.25" customHeight="1" x14ac:dyDescent="0.2">
      <c r="A20" s="33">
        <v>1996</v>
      </c>
      <c r="B20" s="34">
        <f>'3.2.1 (Annual)'!B18/'3.2.1 (Annual real)'!$I20*100</f>
        <v>46.027969465648852</v>
      </c>
      <c r="C20" s="35">
        <f>'3.2.1 (Annual)'!C18/'3.2.1 (Annual real)'!$I20*100</f>
        <v>0.66258320610687016</v>
      </c>
      <c r="D20" s="34">
        <f>'3.2.1 (Annual)'!D18/'3.2.1 (Annual real)'!$I20*100</f>
        <v>109.97312977099239</v>
      </c>
      <c r="E20" s="35">
        <f>'3.2.1 (Annual)'!E18/'3.2.1 (Annual real)'!$I20*100</f>
        <v>0.92657099236641216</v>
      </c>
      <c r="F20" s="35">
        <f>'3.2.1 (Annual)'!F18/'3.2.1 (Annual real)'!$I20*100</f>
        <v>0.82071450381679378</v>
      </c>
      <c r="G20" s="35">
        <f>'3.2.1 (Annual)'!G18/'3.2.1 (Annual real)'!$I20*100</f>
        <v>0.74622290076335873</v>
      </c>
      <c r="H20" s="35">
        <f>'3.2.1 (Annual)'!H18/'3.2.1 (Annual real)'!$I20*100</f>
        <v>0.77366717557251907</v>
      </c>
      <c r="I20" s="34">
        <v>76.518691588785046</v>
      </c>
      <c r="J20" s="34">
        <f>(('3.2.1 (Annual)'!J18)/I20*100)</f>
        <v>57.094330586331957</v>
      </c>
      <c r="K20" s="34">
        <f>(('3.2.1 (Annual)'!K18)/I20*100)</f>
        <v>59.194122078999158</v>
      </c>
    </row>
    <row r="21" spans="1:11" ht="14.25" customHeight="1" x14ac:dyDescent="0.2">
      <c r="A21" s="33">
        <v>1997</v>
      </c>
      <c r="B21" s="34">
        <f>'3.2.1 (Annual)'!B19/'3.2.1 (Annual real)'!$I21*100</f>
        <v>44.1612232415902</v>
      </c>
      <c r="C21" s="35">
        <f>'3.2.1 (Annual)'!C19/'3.2.1 (Annual real)'!$I21*100</f>
        <v>0.62040366972477046</v>
      </c>
      <c r="D21" s="34">
        <f>'3.2.1 (Annual)'!D19/'3.2.1 (Annual real)'!$I21*100</f>
        <v>117.47094801223238</v>
      </c>
      <c r="E21" s="35">
        <f>'3.2.1 (Annual)'!E19/'3.2.1 (Annual real)'!$I21*100</f>
        <v>0.97641590214067253</v>
      </c>
      <c r="F21" s="35">
        <f>'3.2.1 (Annual)'!F19/'3.2.1 (Annual real)'!$I21*100</f>
        <v>0.8468379204892964</v>
      </c>
      <c r="G21" s="35">
        <f>'3.2.1 (Annual)'!G19/'3.2.1 (Annual real)'!$I21*100</f>
        <v>0.75390825688073371</v>
      </c>
      <c r="H21" s="35">
        <f>'3.2.1 (Annual)'!H19/'3.2.1 (Annual real)'!$I21*100</f>
        <v>0.77615902140672755</v>
      </c>
      <c r="I21" s="34">
        <v>76.401869158878526</v>
      </c>
      <c r="J21" s="34">
        <f>(('3.2.1 (Annual)'!J19)/I21*100)</f>
        <v>57.682345591486893</v>
      </c>
      <c r="K21" s="34">
        <f>(('3.2.1 (Annual)'!K19)/I21*100)</f>
        <v>59.384775930124533</v>
      </c>
    </row>
    <row r="22" spans="1:11" ht="14.25" customHeight="1" x14ac:dyDescent="0.2">
      <c r="A22" s="33">
        <v>1998</v>
      </c>
      <c r="B22" s="34">
        <f>'3.2.1 (Annual)'!B20/'3.2.1 (Annual real)'!$I22*100</f>
        <v>39.011359516616317</v>
      </c>
      <c r="C22" s="35">
        <f>'3.2.1 (Annual)'!C20/'3.2.1 (Annual real)'!$I22*100</f>
        <v>0.54437462235649536</v>
      </c>
      <c r="D22" s="34">
        <f>'3.2.1 (Annual)'!D20/'3.2.1 (Annual real)'!$I22*100</f>
        <v>92.931601208459213</v>
      </c>
      <c r="E22" s="35">
        <f>'3.2.1 (Annual)'!E20/'3.2.1 (Annual real)'!$I22*100</f>
        <v>0.77453776435045307</v>
      </c>
      <c r="F22" s="35">
        <f>'3.2.1 (Annual)'!F20/'3.2.1 (Annual real)'!$I22*100</f>
        <v>0.84824169184290021</v>
      </c>
      <c r="G22" s="35">
        <f>'3.2.1 (Annual)'!G20/'3.2.1 (Annual real)'!$I22*100</f>
        <v>0.72410876132930524</v>
      </c>
      <c r="H22" s="35">
        <f>'3.2.1 (Annual)'!H20/'3.2.1 (Annual real)'!$I22*100</f>
        <v>0.72410876132930524</v>
      </c>
      <c r="I22" s="34">
        <v>77.336448598130843</v>
      </c>
      <c r="J22" s="34">
        <f>(('3.2.1 (Annual)'!J20)/I22*100)</f>
        <v>55.402353582961375</v>
      </c>
      <c r="K22" s="34">
        <f>(('3.2.1 (Annual)'!K20)/I22*100)</f>
        <v>55.402353582961375</v>
      </c>
    </row>
    <row r="23" spans="1:11" ht="14.25" customHeight="1" x14ac:dyDescent="0.2">
      <c r="A23" s="33">
        <v>1999</v>
      </c>
      <c r="B23" s="34">
        <f>'3.2.1 (Annual)'!B21/'3.2.1 (Annual real)'!$I23*100</f>
        <v>37.008286140089417</v>
      </c>
      <c r="C23" s="35">
        <f>'3.2.1 (Annual)'!C21/'3.2.1 (Annual real)'!$I23*100</f>
        <v>0.5138703411039649</v>
      </c>
      <c r="D23" s="34">
        <f>'3.2.1 (Annual)'!D21/'3.2.1 (Annual real)'!$I23*100</f>
        <v>109.50676602086438</v>
      </c>
      <c r="E23" s="35">
        <f>'3.2.1 (Annual)'!E21/'3.2.1 (Annual real)'!$I23*100</f>
        <v>0.91155546176640623</v>
      </c>
      <c r="F23" s="35">
        <f>'3.2.1 (Annual)'!F21/'3.2.1 (Annual real)'!$I23*100</f>
        <v>0.78200894187779435</v>
      </c>
      <c r="G23" s="35">
        <f>'3.2.1 (Annual)'!G21/'3.2.1 (Annual real)'!$I23*100</f>
        <v>0.59703129657228027</v>
      </c>
      <c r="H23" s="35">
        <f>'3.2.1 (Annual)'!H21/'3.2.1 (Annual real)'!$I23*100</f>
        <v>0.59703129657228027</v>
      </c>
      <c r="I23" s="34">
        <v>78.387850467289724</v>
      </c>
      <c r="J23" s="34">
        <f>(('3.2.1 (Annual)'!J21)/I23*100)</f>
        <v>45.679517717848519</v>
      </c>
      <c r="K23" s="34">
        <f>(('3.2.1 (Annual)'!K21)/I23*100)</f>
        <v>45.679517717848519</v>
      </c>
    </row>
    <row r="24" spans="1:11" ht="14.25" customHeight="1" x14ac:dyDescent="0.2">
      <c r="A24" s="33">
        <v>2000</v>
      </c>
      <c r="B24" s="34">
        <f>'3.2.1 (Annual)'!B22/'3.2.1 (Annual real)'!$I24*100</f>
        <v>37.000883652430041</v>
      </c>
      <c r="C24" s="35">
        <f>'3.2.1 (Annual)'!C22/'3.2.1 (Annual real)'!$I24*100</f>
        <v>0.51296348059424957</v>
      </c>
      <c r="D24" s="34">
        <f>'3.2.1 (Annual)'!D22/'3.2.1 (Annual real)'!$I24*100</f>
        <v>152.49154639175256</v>
      </c>
      <c r="E24" s="35">
        <f>'3.2.1 (Annual)'!E22/'3.2.1 (Annual real)'!$I24*100</f>
        <v>1.2739343324133368</v>
      </c>
      <c r="F24" s="35">
        <f>'3.2.1 (Annual)'!F22/'3.2.1 (Annual real)'!$I24*100</f>
        <v>0.75010309278350495</v>
      </c>
      <c r="G24" s="35">
        <f>'3.2.1 (Annual)'!G22/'3.2.1 (Annual real)'!$I24*100</f>
        <v>0.67320176730486003</v>
      </c>
      <c r="H24" s="35">
        <f>'3.2.1 (Annual)'!H22/'3.2.1 (Annual real)'!$I24*100</f>
        <v>0.67320176730486003</v>
      </c>
      <c r="I24" s="34">
        <v>79.322429906542069</v>
      </c>
      <c r="J24" s="34">
        <f>(('3.2.1 (Annual)'!J22)/I24*100)</f>
        <v>51.507403772368775</v>
      </c>
      <c r="K24" s="34">
        <f>(('3.2.1 (Annual)'!K22)/I24*100)</f>
        <v>51.507403772368775</v>
      </c>
    </row>
    <row r="25" spans="1:11" ht="14.25" customHeight="1" x14ac:dyDescent="0.2">
      <c r="A25" s="33">
        <v>2001</v>
      </c>
      <c r="B25" s="34">
        <f>'3.2.1 (Annual)'!B23/'3.2.1 (Annual real)'!$I25*100</f>
        <v>40.004644412191574</v>
      </c>
      <c r="C25" s="35">
        <f>'3.2.1 (Annual)'!C23/'3.2.1 (Annual real)'!$I25*100</f>
        <v>0.55129945013756476</v>
      </c>
      <c r="D25" s="34">
        <f>'3.2.1 (Annual)'!D23/'3.2.1 (Annual real)'!$I25*100</f>
        <v>147.33387518142231</v>
      </c>
      <c r="E25" s="35">
        <f>'3.2.1 (Annual)'!E23/'3.2.1 (Annual real)'!$I25*100</f>
        <v>1.2203212798803953</v>
      </c>
      <c r="F25" s="35">
        <f>'3.2.1 (Annual)'!F23/'3.2.1 (Annual real)'!$I25*100</f>
        <v>0.82494049346879517</v>
      </c>
      <c r="G25" s="35">
        <f>'3.2.1 (Annual)'!G23/'3.2.1 (Annual real)'!$I25*100</f>
        <v>0.8038200290275761</v>
      </c>
      <c r="H25" s="35">
        <f>'3.2.1 (Annual)'!H23/'3.2.1 (Annual real)'!$I25*100</f>
        <v>0.8038200290275761</v>
      </c>
      <c r="I25" s="34">
        <v>80.490654205607498</v>
      </c>
      <c r="J25" s="34">
        <f>(('3.2.1 (Annual)'!J23)/I25*100)</f>
        <v>61.501149887343232</v>
      </c>
      <c r="K25" s="34">
        <f>(('3.2.1 (Annual)'!K23)/I25*100)</f>
        <v>61.501149887343232</v>
      </c>
    </row>
    <row r="26" spans="1:11" ht="14.25" customHeight="1" x14ac:dyDescent="0.2">
      <c r="A26" s="33">
        <v>2002</v>
      </c>
      <c r="B26" s="34">
        <f>'3.2.1 (Annual)'!B24/'3.2.1 (Annual real)'!$I26*100</f>
        <v>36.063863636363635</v>
      </c>
      <c r="C26" s="35">
        <f>'3.2.1 (Annual)'!C24/'3.2.1 (Annual real)'!$I26*100</f>
        <v>0.49816338129166465</v>
      </c>
      <c r="D26" s="34">
        <f>'3.2.1 (Annual)'!D24/'3.2.1 (Annual real)'!$I26*100</f>
        <v>155.5390909090909</v>
      </c>
      <c r="E26" s="35">
        <f>'3.2.1 (Annual)'!E24/'3.2.1 (Annual real)'!$I26*100</f>
        <v>1.2897446277233551</v>
      </c>
      <c r="F26" s="35">
        <f>'3.2.1 (Annual)'!F24/'3.2.1 (Annual real)'!$I26*100</f>
        <v>0.74048863636363627</v>
      </c>
      <c r="G26" s="35">
        <f>'3.2.1 (Annual)'!G24/'3.2.1 (Annual real)'!$I26*100</f>
        <v>0.73076136363636357</v>
      </c>
      <c r="H26" s="35">
        <f>'3.2.1 (Annual)'!H24/'3.2.1 (Annual real)'!$I26*100</f>
        <v>0.73076136363636357</v>
      </c>
      <c r="I26" s="34">
        <v>82.242990654205613</v>
      </c>
      <c r="J26" s="34">
        <f>(('3.2.1 (Annual)'!J24)/I26*100)</f>
        <v>55.911351464144118</v>
      </c>
      <c r="K26" s="34">
        <f>(('3.2.1 (Annual)'!K24)/I26*100)</f>
        <v>55.911351464144118</v>
      </c>
    </row>
    <row r="27" spans="1:11" ht="14.25" customHeight="1" x14ac:dyDescent="0.2">
      <c r="A27" s="33">
        <v>2003</v>
      </c>
      <c r="B27" s="34">
        <f>'3.2.1 (Annual)'!B25/'3.2.1 (Annual real)'!$I27*100</f>
        <v>33.419666666666664</v>
      </c>
      <c r="C27" s="35">
        <f>'3.2.1 (Annual)'!C25/'3.2.1 (Annual real)'!$I27*100</f>
        <v>0.46355000093003479</v>
      </c>
      <c r="D27" s="34">
        <f>'3.2.1 (Annual)'!D25/'3.2.1 (Annual real)'!$I27*100</f>
        <v>188.31999999999996</v>
      </c>
      <c r="E27" s="35">
        <f>'3.2.1 (Annual)'!E25/'3.2.1 (Annual real)'!$I27*100</f>
        <v>1.5557414153592977</v>
      </c>
      <c r="F27" s="35">
        <f>'3.2.1 (Annual)'!F25/'3.2.1 (Annual real)'!$I27*100</f>
        <v>0.81082222222222211</v>
      </c>
      <c r="G27" s="35">
        <f>'3.2.1 (Annual)'!G25/'3.2.1 (Annual real)'!$I27*100</f>
        <v>0.77277777777777767</v>
      </c>
      <c r="H27" s="35">
        <f>'3.2.1 (Annual)'!H25/'3.2.1 (Annual real)'!$I27*100</f>
        <v>0.77277777777777767</v>
      </c>
      <c r="I27" s="34">
        <v>84.112149532710291</v>
      </c>
      <c r="J27" s="34">
        <f>(('3.2.1 (Annual)'!J25)/I27*100)</f>
        <v>59.12607328062569</v>
      </c>
      <c r="K27" s="34">
        <f>(('3.2.1 (Annual)'!K25)/I27*100)</f>
        <v>59.12607328062569</v>
      </c>
    </row>
    <row r="28" spans="1:11" ht="14.25" customHeight="1" x14ac:dyDescent="0.2">
      <c r="A28" s="33">
        <v>2004</v>
      </c>
      <c r="B28" s="34">
        <f>'3.2.1 (Annual)'!B26/'3.2.1 (Annual real)'!$I28*100</f>
        <v>37.772882273342354</v>
      </c>
      <c r="C28" s="35">
        <f>'3.2.1 (Annual)'!C26/'3.2.1 (Annual real)'!$I28*100</f>
        <v>0.52165188051831912</v>
      </c>
      <c r="D28" s="34">
        <f>'3.2.1 (Annual)'!D26/'3.2.1 (Annual real)'!$I28*100</f>
        <v>168.65157564276046</v>
      </c>
      <c r="E28" s="35">
        <f>'3.2.1 (Annual)'!E26/'3.2.1 (Annual real)'!$I28*100</f>
        <v>1.395152242416172</v>
      </c>
      <c r="F28" s="35">
        <f>'3.2.1 (Annual)'!F26/'3.2.1 (Annual real)'!$I28*100</f>
        <v>0.88148308525033836</v>
      </c>
      <c r="G28" s="35">
        <f>'3.2.1 (Annual)'!G26/'3.2.1 (Annual real)'!$I28*100</f>
        <v>0.81777537212449247</v>
      </c>
      <c r="H28" s="35">
        <f>'3.2.1 (Annual)'!H26/'3.2.1 (Annual real)'!$I28*100</f>
        <v>0.81777537212449247</v>
      </c>
      <c r="I28" s="34">
        <v>86.331775700934585</v>
      </c>
      <c r="J28" s="34">
        <f>(('3.2.1 (Annual)'!J26)/I28*100)</f>
        <v>62.568888456349846</v>
      </c>
      <c r="K28" s="34">
        <f>(('3.2.1 (Annual)'!K26)/I28*100)</f>
        <v>62.568888456349846</v>
      </c>
    </row>
    <row r="29" spans="1:11" ht="14.25" customHeight="1" x14ac:dyDescent="0.2">
      <c r="A29" s="33">
        <v>2005</v>
      </c>
      <c r="B29" s="34">
        <f>'3.2.1 (Annual)'!B27/'3.2.1 (Annual real)'!$I29*100</f>
        <v>40.572825229960578</v>
      </c>
      <c r="C29" s="35">
        <f>'3.2.1 (Annual)'!C27/'3.2.1 (Annual real)'!$I29*100</f>
        <v>0.55901440997048935</v>
      </c>
      <c r="D29" s="34">
        <f>'3.2.1 (Annual)'!D27/'3.2.1 (Annual real)'!$I29*100</f>
        <v>262.59290407358742</v>
      </c>
      <c r="E29" s="35">
        <f>'3.2.1 (Annual)'!E27/'3.2.1 (Annual real)'!$I29*100</f>
        <v>2.1729039518674909</v>
      </c>
      <c r="F29" s="35">
        <f>'3.2.1 (Annual)'!F27/'3.2.1 (Annual real)'!$I29*100</f>
        <v>1.1417082785808146</v>
      </c>
      <c r="G29" s="35">
        <f>'3.2.1 (Annual)'!G27/'3.2.1 (Annual real)'!$I29*100</f>
        <v>1.0944651773981604</v>
      </c>
      <c r="H29" s="35">
        <f>'3.2.1 (Annual)'!H27/'3.2.1 (Annual real)'!$I29*100</f>
        <v>1.0944651773981604</v>
      </c>
      <c r="I29" s="34">
        <v>88.901869158878498</v>
      </c>
      <c r="J29" s="34">
        <f>(('3.2.1 (Annual)'!J27)/I29*100)</f>
        <v>83.738728186546325</v>
      </c>
      <c r="K29" s="34">
        <f>(('3.2.1 (Annual)'!K27)/I29*100)</f>
        <v>83.738728186546325</v>
      </c>
    </row>
    <row r="30" spans="1:11" ht="14.25" customHeight="1" x14ac:dyDescent="0.2">
      <c r="A30" s="33">
        <v>2006</v>
      </c>
      <c r="B30" s="34">
        <f>'3.2.1 (Annual)'!B28/'3.2.1 (Annual real)'!$I30*100</f>
        <v>41.661585677749365</v>
      </c>
      <c r="C30" s="35">
        <f>'3.2.1 (Annual)'!C28/'3.2.1 (Annual real)'!$I30*100</f>
        <v>0.57282079894490812</v>
      </c>
      <c r="D30" s="34">
        <f>'3.2.1 (Annual)'!D28/'3.2.1 (Annual real)'!$I30*100</f>
        <v>278.70352941176469</v>
      </c>
      <c r="E30" s="35">
        <f>'3.2.1 (Annual)'!E28/'3.2.1 (Annual real)'!$I30*100</f>
        <v>2.3147277897771814</v>
      </c>
      <c r="F30" s="35">
        <f>'3.2.1 (Annual)'!F28/'3.2.1 (Annual real)'!$I30*100</f>
        <v>1.4053943734015346</v>
      </c>
      <c r="G30" s="35">
        <f>'3.2.1 (Annual)'!G28/'3.2.1 (Annual real)'!$I30*100</f>
        <v>1.3836112531969309</v>
      </c>
      <c r="H30" s="35">
        <f>'3.2.1 (Annual)'!H28/'3.2.1 (Annual real)'!$I30*100</f>
        <v>1.3836112531969309</v>
      </c>
      <c r="I30" s="34">
        <v>91.355140186915889</v>
      </c>
      <c r="J30" s="34">
        <f>(('3.2.1 (Annual)'!J28)/I30*100)</f>
        <v>105.86161080313168</v>
      </c>
      <c r="K30" s="34">
        <f>(('3.2.1 (Annual)'!K28)/I30*100)</f>
        <v>105.86161080313168</v>
      </c>
    </row>
    <row r="31" spans="1:11" ht="14.25" customHeight="1" x14ac:dyDescent="0.2">
      <c r="A31" s="33">
        <v>2007</v>
      </c>
      <c r="B31" s="34">
        <f>'3.2.1 (Annual)'!B29/'3.2.1 (Annual real)'!$I31*100</f>
        <v>44.041199999999989</v>
      </c>
      <c r="C31" s="35">
        <f>'3.2.1 (Annual)'!C29/'3.2.1 (Annual real)'!$I31*100</f>
        <v>0.60402747765426146</v>
      </c>
      <c r="D31" s="34">
        <f>'3.2.1 (Annual)'!D29/'3.2.1 (Annual real)'!$I31*100</f>
        <v>257.08889999999997</v>
      </c>
      <c r="E31" s="35">
        <f>'3.2.1 (Annual)'!E29/'3.2.1 (Annual real)'!$I31*100</f>
        <v>2.1207549242992885</v>
      </c>
      <c r="F31" s="35">
        <f>'3.2.1 (Annual)'!F29/'3.2.1 (Annual real)'!$I31*100</f>
        <v>1.322306</v>
      </c>
      <c r="G31" s="35">
        <f>'3.2.1 (Annual)'!G29/'3.2.1 (Annual real)'!$I31*100</f>
        <v>1.1202899999999998</v>
      </c>
      <c r="H31" s="35">
        <f>'3.2.1 (Annual)'!H29/'3.2.1 (Annual real)'!$I31*100</f>
        <v>1.1202899999999998</v>
      </c>
      <c r="I31" s="34">
        <v>93.45794392523365</v>
      </c>
      <c r="J31" s="34">
        <f>(('3.2.1 (Annual)'!J29)/I31*100)</f>
        <v>85.714613618974738</v>
      </c>
      <c r="K31" s="34">
        <f>(('3.2.1 (Annual)'!K29)/I31*100)</f>
        <v>85.714613618974738</v>
      </c>
    </row>
    <row r="32" spans="1:11" ht="14.25" customHeight="1" x14ac:dyDescent="0.2">
      <c r="A32" s="33">
        <v>2008</v>
      </c>
      <c r="B32" s="34">
        <f>'3.2.1 (Annual)'!B30/'3.2.1 (Annual real)'!$I32*100</f>
        <v>67.868656932509737</v>
      </c>
      <c r="C32" s="35">
        <f>'3.2.1 (Annual)'!C30/'3.2.1 (Annual real)'!$I32*100</f>
        <v>0.93099530753422166</v>
      </c>
      <c r="D32" s="34">
        <f>'3.2.1 (Annual)'!D30/'3.2.1 (Annual real)'!$I32*100</f>
        <v>297.44127176251169</v>
      </c>
      <c r="E32" s="35">
        <f>'3.2.1 (Annual)'!E30/'3.2.1 (Annual real)'!$I32*100</f>
        <v>2.4564123472683614</v>
      </c>
      <c r="F32" s="35">
        <f>'3.2.1 (Annual)'!F30/'3.2.1 (Annual real)'!$I32*100</f>
        <v>1.7013486715761659</v>
      </c>
      <c r="G32" s="35">
        <f>'3.2.1 (Annual)'!G30/'3.2.1 (Annual real)'!$I32*100</f>
        <v>1.5329334945586457</v>
      </c>
      <c r="H32" s="35">
        <f>'3.2.1 (Annual)'!H30/'3.2.1 (Annual real)'!$I32*100</f>
        <v>1.5329334945586457</v>
      </c>
      <c r="I32" s="34">
        <v>96.612149532710291</v>
      </c>
      <c r="J32" s="34">
        <f>(('3.2.1 (Annual)'!J30)/I32*100)</f>
        <v>117.28641886447173</v>
      </c>
      <c r="K32" s="34">
        <f>(('3.2.1 (Annual)'!K30)/I32*100)</f>
        <v>117.28641886447173</v>
      </c>
    </row>
    <row r="33" spans="1:11" ht="14.25" customHeight="1" x14ac:dyDescent="0.2">
      <c r="A33" s="33">
        <v>2009</v>
      </c>
      <c r="B33" s="34">
        <f>'3.2.1 (Annual)'!B31/'3.2.1 (Annual real)'!$I33*100</f>
        <v>55.256137305915409</v>
      </c>
      <c r="C33" s="35">
        <f>'3.2.1 (Annual)'!C31/'3.2.1 (Annual real)'!$I33*100</f>
        <v>0.76405517518756827</v>
      </c>
      <c r="D33" s="34">
        <f>'3.2.1 (Annual)'!D31/'3.2.1 (Annual real)'!$I33*100</f>
        <v>272.45741616775774</v>
      </c>
      <c r="E33" s="35">
        <f>'3.2.1 (Annual)'!E31/'3.2.1 (Annual real)'!$I33*100</f>
        <v>2.2569224590424226</v>
      </c>
      <c r="F33" s="35">
        <f>'3.2.1 (Annual)'!F31/'3.2.1 (Annual real)'!$I33*100</f>
        <v>1.4247373665480427</v>
      </c>
      <c r="G33" s="35">
        <f>'3.2.1 (Annual)'!G31/'3.2.1 (Annual real)'!$I33*100</f>
        <v>1.1525029655990509</v>
      </c>
      <c r="H33" s="35">
        <f>'3.2.1 (Annual)'!H31/'3.2.1 (Annual real)'!$I33*100</f>
        <v>1.1525029655990509</v>
      </c>
      <c r="I33" s="34">
        <v>98.481308411214954</v>
      </c>
      <c r="J33" s="34">
        <f>(('3.2.1 (Annual)'!J31)/I33*100)</f>
        <v>88.179262861442325</v>
      </c>
      <c r="K33" s="34">
        <f>(('3.2.1 (Annual)'!K31)/I33*100)</f>
        <v>88.179262861442325</v>
      </c>
    </row>
    <row r="34" spans="1:11" ht="14.25" customHeight="1" x14ac:dyDescent="0.2">
      <c r="A34" s="33">
        <v>2010</v>
      </c>
      <c r="B34" s="34">
        <f>'3.2.1 (Annual)'!B32/'3.2.1 (Annual real)'!$I34*100</f>
        <v>62.303024859893661</v>
      </c>
      <c r="C34" s="35">
        <f>'3.2.1 (Annual)'!C32/'3.2.1 (Annual real)'!$I34*100</f>
        <v>0.86964620332682674</v>
      </c>
      <c r="D34" s="34">
        <f>'3.2.1 (Annual)'!D32/'3.2.1 (Annual real)'!$I34*100</f>
        <v>419.47636967172281</v>
      </c>
      <c r="E34" s="35">
        <f>'3.2.1 (Annual)'!E32/'3.2.1 (Annual real)'!$I34*100</f>
        <v>3.4856743566198043</v>
      </c>
      <c r="F34" s="35">
        <f>'3.2.1 (Annual)'!F32/'3.2.1 (Annual real)'!$I34*100</f>
        <v>1.4611343605103526</v>
      </c>
      <c r="G34" s="35">
        <f>'3.2.1 (Annual)'!G32/'3.2.1 (Annual real)'!$I34*100</f>
        <v>1.3069999999999999</v>
      </c>
      <c r="H34" s="35">
        <f>'3.2.1 (Annual)'!H32/'3.2.1 (Annual real)'!$I34*100</f>
        <v>1.3069999999999999</v>
      </c>
      <c r="I34" s="34">
        <v>100</v>
      </c>
      <c r="J34" s="34">
        <f>(('3.2.1 (Annual)'!J32)/I34*100)</f>
        <v>100</v>
      </c>
      <c r="K34" s="34">
        <f>(('3.2.1 (Annual)'!K32)/I34*100)</f>
        <v>100</v>
      </c>
    </row>
    <row r="35" spans="1:11" ht="14.25" customHeight="1" x14ac:dyDescent="0.2">
      <c r="A35" s="33">
        <v>2011</v>
      </c>
      <c r="B35" s="34">
        <f>'3.2.1 (Annual)'!B33/'3.2.1 (Annual real)'!$I35*100</f>
        <v>78.403192149645676</v>
      </c>
      <c r="C35" s="35">
        <f>'3.2.1 (Annual)'!C33/'3.2.1 (Annual real)'!$I35*100</f>
        <v>1.0837881905931106</v>
      </c>
      <c r="D35" s="34">
        <f>'3.2.1 (Annual)'!D33/'3.2.1 (Annual real)'!$I35*100</f>
        <v>519.85028253509495</v>
      </c>
      <c r="E35" s="35">
        <f>'3.2.1 (Annual)'!E33/'3.2.1 (Annual real)'!$I35*100</f>
        <v>4.3210273774053327</v>
      </c>
      <c r="F35" s="35">
        <f>'3.2.1 (Annual)'!F33/'3.2.1 (Annual real)'!$I35*100</f>
        <v>1.8726697918865336</v>
      </c>
      <c r="G35" s="35">
        <f>'3.2.1 (Annual)'!G33/'3.2.1 (Annual real)'!$I35*100</f>
        <v>1.6738468571428571</v>
      </c>
      <c r="H35" s="35">
        <f>'3.2.1 (Annual)'!H33/'3.2.1 (Annual real)'!$I35*100</f>
        <v>1.6738468571428571</v>
      </c>
      <c r="I35" s="34">
        <v>102.21962616822431</v>
      </c>
      <c r="J35" s="34">
        <f>(('3.2.1 (Annual)'!J33)/I35*100)</f>
        <v>128.06785441031806</v>
      </c>
      <c r="K35" s="34">
        <f>(('3.2.1 (Annual)'!K33)/I35*100)</f>
        <v>128.06785441031806</v>
      </c>
    </row>
    <row r="36" spans="1:11" ht="14.25" customHeight="1" x14ac:dyDescent="0.2">
      <c r="A36" s="33">
        <v>2012</v>
      </c>
      <c r="B36" s="34">
        <f>'3.2.1 (Annual)'!B34/'3.2.1 (Annual real)'!$I36*100</f>
        <v>63.942227906764913</v>
      </c>
      <c r="C36" s="35">
        <f>'3.2.1 (Annual)'!C34/'3.2.1 (Annual real)'!$I36*100</f>
        <v>0.87918038539034693</v>
      </c>
      <c r="D36" s="34">
        <f>'3.2.1 (Annual)'!D34/'3.2.1 (Annual real)'!$I36*100</f>
        <v>556.39945475597278</v>
      </c>
      <c r="E36" s="35">
        <f>'3.2.1 (Annual)'!E34/'3.2.1 (Annual real)'!$I36*100</f>
        <v>4.6238664702838079</v>
      </c>
      <c r="F36" s="35">
        <f>'3.2.1 (Annual)'!F34/'3.2.1 (Annual real)'!$I36*100</f>
        <v>2.0585333808416166</v>
      </c>
      <c r="G36" s="37"/>
      <c r="H36" s="37"/>
      <c r="I36" s="34">
        <v>103.73831775700934</v>
      </c>
      <c r="J36" s="38"/>
      <c r="K36" s="38"/>
    </row>
    <row r="37" spans="1:11" ht="14.25" customHeight="1" x14ac:dyDescent="0.2">
      <c r="A37" s="33">
        <v>2013</v>
      </c>
      <c r="B37" s="34">
        <f>'3.2.1 (Annual)'!B35/'3.2.1 (Annual real)'!$I37*100</f>
        <v>58.084507921018215</v>
      </c>
      <c r="C37" s="35">
        <f>'3.2.1 (Annual)'!C35/'3.2.1 (Annual real)'!$I37*100</f>
        <v>0.79456567914616727</v>
      </c>
      <c r="D37" s="34">
        <f>'3.2.1 (Annual)'!D35/'3.2.1 (Annual real)'!$I37*100</f>
        <v>509.5695626051035</v>
      </c>
      <c r="E37" s="35">
        <f>'3.2.1 (Annual)'!E35/'3.2.1 (Annual real)'!$I37*100</f>
        <v>4.2364853953663406</v>
      </c>
      <c r="F37" s="35">
        <f>'3.2.1 (Annual)'!F35/'3.2.1 (Annual real)'!$I37*100</f>
        <v>2.1699982236159028</v>
      </c>
      <c r="G37" s="37"/>
      <c r="H37" s="37"/>
      <c r="I37" s="34">
        <v>105.95794392523365</v>
      </c>
      <c r="J37" s="38"/>
      <c r="K37" s="38"/>
    </row>
    <row r="38" spans="1:11" ht="14.25" customHeight="1" x14ac:dyDescent="0.2">
      <c r="A38" s="33">
        <v>2014</v>
      </c>
      <c r="B38" s="34">
        <f>'3.2.1 (Annual)'!B36/'3.2.1 (Annual real)'!$I38*100</f>
        <v>52.816721781723274</v>
      </c>
      <c r="C38" s="35">
        <f>'3.2.1 (Annual)'!C36/'3.2.1 (Annual real)'!$I38*100</f>
        <v>0.72443832521878315</v>
      </c>
      <c r="D38" s="34">
        <f>'3.2.1 (Annual)'!D36/'3.2.1 (Annual real)'!$I38*100</f>
        <v>455.15443303999791</v>
      </c>
      <c r="E38" s="35">
        <f>'3.2.1 (Annual)'!E36/'3.2.1 (Annual real)'!$I38*100</f>
        <v>3.7794695034359371</v>
      </c>
      <c r="F38" s="35">
        <f>'3.2.1 (Annual)'!F36/'3.2.1 (Annual real)'!$I38*100</f>
        <v>1.7601889937316877</v>
      </c>
      <c r="G38" s="37"/>
      <c r="H38" s="37"/>
      <c r="I38" s="34">
        <v>107.35981308411215</v>
      </c>
      <c r="J38" s="38"/>
      <c r="K38" s="38"/>
    </row>
    <row r="39" spans="1:11" ht="14.25" customHeight="1" x14ac:dyDescent="0.2">
      <c r="A39" s="33">
        <v>2015</v>
      </c>
      <c r="B39" s="34">
        <f>'3.2.1 (Annual)'!B37/'3.2.1 (Annual real)'!$I39*100</f>
        <v>45.07781879079505</v>
      </c>
      <c r="C39" s="35">
        <f>'3.2.1 (Annual)'!C37/'3.2.1 (Annual real)'!$I39*100</f>
        <v>0.61980543135755017</v>
      </c>
      <c r="D39" s="34">
        <f>'3.2.1 (Annual)'!D37/'3.2.1 (Annual real)'!$I39*100</f>
        <v>301.53781542134334</v>
      </c>
      <c r="E39" s="35">
        <f>'3.2.1 (Annual)'!E37/'3.2.1 (Annual real)'!$I39*100</f>
        <v>2.503177643830492</v>
      </c>
      <c r="F39" s="35">
        <f>'3.2.1 (Annual)'!F37/'3.2.1 (Annual real)'!$I39*100</f>
        <v>1.4672489641236302</v>
      </c>
      <c r="G39" s="37"/>
      <c r="H39" s="37"/>
      <c r="I39" s="34">
        <v>108.06074766355141</v>
      </c>
      <c r="J39" s="38"/>
      <c r="K39" s="38"/>
    </row>
    <row r="40" spans="1:11" ht="14.25" customHeight="1" x14ac:dyDescent="0.2">
      <c r="A40" s="28">
        <v>2016</v>
      </c>
      <c r="B40" s="34">
        <f>'3.2.1 (Annual)'!B38/'3.2.1 (Annual real)'!$I40*100</f>
        <v>49.280792452693319</v>
      </c>
      <c r="C40" s="35">
        <f>'3.2.1 (Annual)'!C38/'3.2.1 (Annual real)'!$I40*100</f>
        <v>0.66980866147643481</v>
      </c>
      <c r="D40" s="34">
        <f>'3.2.1 (Annual)'!D38/'3.2.1 (Annual real)'!$I40*100</f>
        <v>261.30262341474111</v>
      </c>
      <c r="E40" s="35">
        <f>'3.2.1 (Annual)'!E38/'3.2.1 (Annual real)'!$I40*100</f>
        <v>2.1712247293353322</v>
      </c>
      <c r="F40" s="35">
        <f>'3.2.1 (Annual)'!F38/'3.2.1 (Annual real)'!$I40*100</f>
        <v>1.1581626987013369</v>
      </c>
      <c r="G40" s="37"/>
      <c r="H40" s="37"/>
      <c r="I40" s="34">
        <v>110.16355140186916</v>
      </c>
      <c r="J40" s="38"/>
      <c r="K40" s="38"/>
    </row>
    <row r="41" spans="1:11" ht="14.25" customHeight="1" x14ac:dyDescent="0.2">
      <c r="A41" s="28">
        <v>2017</v>
      </c>
      <c r="B41" s="34">
        <f>'3.2.1 (Annual)'!B39/'3.2.1 (Annual real)'!$I41*100</f>
        <v>65.864823944275884</v>
      </c>
      <c r="C41" s="35">
        <f>'3.2.1 (Annual)'!C39/'3.2.1 (Annual real)'!$I41*100</f>
        <v>0.89494746441449258</v>
      </c>
      <c r="D41" s="34">
        <f>'3.2.1 (Annual)'!D39/'3.2.1 (Annual real)'!$I41*100</f>
        <v>330.30930739386474</v>
      </c>
      <c r="E41" s="35">
        <f>'3.2.1 (Annual)'!E39/'3.2.1 (Annual real)'!$I41*100</f>
        <v>2.7490023159465129</v>
      </c>
      <c r="F41" s="35">
        <f>'3.2.1 (Annual)'!F39/'3.2.1 (Annual real)'!$I41*100</f>
        <v>1.3576190736792246</v>
      </c>
      <c r="G41" s="37"/>
      <c r="H41" s="37"/>
      <c r="I41" s="34">
        <v>112.26635514018693</v>
      </c>
      <c r="J41" s="34"/>
      <c r="K41" s="34"/>
    </row>
    <row r="42" spans="1:11" ht="14.25" customHeight="1" x14ac:dyDescent="0.2">
      <c r="A42" s="28">
        <v>2018</v>
      </c>
      <c r="B42" s="34">
        <f>'3.2.1 (Annual)'!B40/'3.2.1 (Annual real)'!$I42*100</f>
        <v>67.223199184689335</v>
      </c>
      <c r="C42" s="35">
        <f>'3.2.1 (Annual)'!C40/'3.2.1 (Annual real)'!$I42*100</f>
        <v>0.91307946965444275</v>
      </c>
      <c r="D42" s="34">
        <f>'3.2.1 (Annual)'!D40/'3.2.1 (Annual real)'!$I42*100</f>
        <v>405.55196285607832</v>
      </c>
      <c r="E42" s="35">
        <f>'3.2.1 (Annual)'!E40/'3.2.1 (Annual real)'!$I42*100</f>
        <v>3.3705563245552725</v>
      </c>
      <c r="F42" s="35">
        <f>'3.2.1 (Annual)'!F40/'3.2.1 (Annual real)'!$I42*100</f>
        <v>1.6833214497269613</v>
      </c>
      <c r="G42" s="37"/>
      <c r="H42" s="37"/>
      <c r="I42" s="34">
        <v>114.36915887850469</v>
      </c>
      <c r="J42" s="34"/>
      <c r="K42" s="34"/>
    </row>
    <row r="43" spans="1:11" ht="14.25" customHeight="1" x14ac:dyDescent="0.2">
      <c r="A43" s="28">
        <v>2019</v>
      </c>
      <c r="B43" s="34">
        <f>'3.2.1 (Annual)'!B41/'3.2.1 (Annual real)'!$I43*100</f>
        <v>52.034166678851221</v>
      </c>
      <c r="C43" s="35">
        <f>'3.2.1 (Annual)'!C41/'3.2.1 (Annual real)'!$I43*100</f>
        <v>0.7067698337965661</v>
      </c>
      <c r="D43" s="34">
        <f>'3.2.1 (Annual)'!D41/'3.2.1 (Annual real)'!$I43*100</f>
        <v>413.49345247255673</v>
      </c>
      <c r="E43" s="35">
        <f>'3.2.1 (Annual)'!E41/'3.2.1 (Annual real)'!$I43*100</f>
        <v>3.4333477546278468</v>
      </c>
      <c r="F43" s="35">
        <f>'3.2.1 (Annual)'!F41/'3.2.1 (Annual real)'!$I43*100</f>
        <v>1.2151030991198557</v>
      </c>
      <c r="G43" s="37"/>
      <c r="H43" s="37"/>
      <c r="I43" s="34">
        <v>116.82242990654206</v>
      </c>
      <c r="J43" s="34"/>
      <c r="K43" s="34"/>
    </row>
    <row r="44" spans="1:11" ht="14.25" customHeight="1" x14ac:dyDescent="0.2">
      <c r="A44" s="28">
        <v>2020</v>
      </c>
      <c r="B44" s="34">
        <f>'3.2.1 (Annual)'!B42/'3.2.1 (Annual real)'!$I44*100</f>
        <v>50.483135665151003</v>
      </c>
      <c r="C44" s="35">
        <f>'3.2.1 (Annual)'!C42/'3.2.1 (Annual real)'!$I44*100</f>
        <v>0.6857024851344462</v>
      </c>
      <c r="D44" s="34">
        <f>'3.2.1 (Annual)'!D42/'3.2.1 (Annual real)'!$I44*100</f>
        <v>333.39935204967423</v>
      </c>
      <c r="E44" s="35">
        <f>'3.2.1 (Annual)'!E42/'3.2.1 (Annual real)'!$I44*100</f>
        <v>2.7700585895401755</v>
      </c>
      <c r="F44" s="35">
        <f>'3.2.1 (Annual)'!F42/'3.2.1 (Annual real)'!$I44*100</f>
        <v>0.96903322300180061</v>
      </c>
      <c r="G44" s="37"/>
      <c r="H44" s="37"/>
      <c r="I44" s="34">
        <v>122.78037383177572</v>
      </c>
      <c r="J44" s="34"/>
      <c r="K44" s="34"/>
    </row>
    <row r="45" spans="1:11" ht="14.25" customHeight="1" x14ac:dyDescent="0.2">
      <c r="A45" s="28">
        <v>2021</v>
      </c>
      <c r="B45" s="34">
        <f>'3.2.1 (Annual)'!B43/'3.2.1 (Annual real)'!$I45*100</f>
        <v>108.59020435182897</v>
      </c>
      <c r="C45" s="35">
        <f>'3.2.1 (Annual)'!C43/'3.2.1 (Annual real)'!$I45*100</f>
        <v>1.4749593503698968</v>
      </c>
      <c r="D45" s="34">
        <f>'3.2.1 (Annual)'!D43/'3.2.1 (Annual real)'!$I45*100</f>
        <v>449.8013289041084</v>
      </c>
      <c r="E45" s="35">
        <f>'3.2.1 (Annual)'!E43/'3.2.1 (Annual real)'!$I45*100</f>
        <v>3.7202945803195018</v>
      </c>
      <c r="F45" s="35">
        <f>'3.2.1 (Annual)'!F43/'3.2.1 (Annual real)'!$I45*100</f>
        <v>2.3771646222847242</v>
      </c>
      <c r="G45" s="70"/>
      <c r="H45" s="70"/>
      <c r="I45" s="34">
        <v>122.66355140186917</v>
      </c>
      <c r="J45" s="34"/>
      <c r="K45" s="34"/>
    </row>
    <row r="46" spans="1:11" ht="14.25" customHeight="1" x14ac:dyDescent="0.2">
      <c r="A46" s="28">
        <v>2022</v>
      </c>
      <c r="B46" s="69">
        <f>'3.2.1 (Annual)'!B44/'3.2.1 (Annual real)'!$I46*100</f>
        <v>208.42102616377852</v>
      </c>
      <c r="C46" s="70">
        <f>'3.2.1 (Annual)'!C44/'3.2.1 (Annual real)'!$I46*100</f>
        <v>2.8309417335466716</v>
      </c>
      <c r="D46" s="69">
        <f>'3.2.1 (Annual)'!D44/'3.2.1 (Annual real)'!$I46*100</f>
        <v>710.68127441514935</v>
      </c>
      <c r="E46" s="70">
        <f>'3.2.1 (Annual)'!E44/'3.2.1 (Annual real)'!$I46*100</f>
        <v>5.8780255273654172</v>
      </c>
      <c r="F46" s="70">
        <f>'3.2.1 (Annual)'!F44/'3.2.1 (Annual real)'!$I46*100</f>
        <v>4.8623188350740945</v>
      </c>
      <c r="G46" s="37"/>
      <c r="H46" s="37"/>
      <c r="I46" s="34">
        <v>128.97196261682245</v>
      </c>
      <c r="J46" s="34"/>
      <c r="K46" s="34"/>
    </row>
    <row r="47" spans="1:11" ht="14.25" customHeight="1" x14ac:dyDescent="0.2">
      <c r="A47" s="28">
        <v>2023</v>
      </c>
      <c r="B47" s="34">
        <f>'3.2.1 (Annual)'!B45/'3.2.1 (Annual real)'!$I47*100</f>
        <v>130.69666720170946</v>
      </c>
      <c r="C47" s="35">
        <f>'3.2.1 (Annual)'!C45/'3.2.1 (Annual real)'!$I47*100</f>
        <v>1.7752270796615102</v>
      </c>
      <c r="D47" s="34">
        <f>'3.2.1 (Annual)'!D45/'3.2.1 (Annual real)'!$I47*100</f>
        <v>516.69121499636037</v>
      </c>
      <c r="E47" s="35">
        <f>'3.2.1 (Annual)'!E45/'3.2.1 (Annual real)'!$I47*100</f>
        <v>4.2735390122857</v>
      </c>
      <c r="F47" s="35">
        <f>'3.2.1 (Annual)'!F45/'3.2.1 (Annual real)'!$I47*100</f>
        <v>4.9045352149510206</v>
      </c>
      <c r="G47" s="70"/>
      <c r="H47" s="70"/>
      <c r="I47" s="34">
        <v>138.20093457943926</v>
      </c>
      <c r="J47" s="34"/>
      <c r="K47" s="34"/>
    </row>
  </sheetData>
  <phoneticPr fontId="2" type="noConversion"/>
  <pageMargins left="0.75" right="0.75" top="1" bottom="1" header="0.5" footer="0.5"/>
  <pageSetup paperSize="9" orientation="portrait" r:id="rId1"/>
  <headerFooter alignWithMargins="0"/>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6DFC8-E530-4C22-952C-52E12EAD2C47}">
  <sheetPr>
    <tabColor theme="3"/>
    <pageSetUpPr fitToPage="1"/>
  </sheetPr>
  <dimension ref="A1:X24"/>
  <sheetViews>
    <sheetView showGridLines="0" zoomScaleNormal="100" workbookViewId="0"/>
  </sheetViews>
  <sheetFormatPr defaultColWidth="9.28515625" defaultRowHeight="12.75" x14ac:dyDescent="0.2"/>
  <cols>
    <col min="1" max="16384" width="9.28515625" style="18"/>
  </cols>
  <sheetData>
    <row r="1" spans="1:24" s="85" customFormat="1" ht="18" customHeight="1" x14ac:dyDescent="0.2">
      <c r="A1" s="83" t="s">
        <v>18</v>
      </c>
      <c r="B1" s="84"/>
      <c r="C1" s="84"/>
      <c r="D1" s="84"/>
      <c r="E1" s="84"/>
      <c r="F1" s="84"/>
      <c r="G1" s="84"/>
      <c r="H1" s="84"/>
      <c r="I1" s="84"/>
      <c r="J1" s="84"/>
      <c r="K1" s="84"/>
      <c r="L1" s="84"/>
      <c r="M1" s="84"/>
      <c r="N1" s="84"/>
      <c r="O1" s="84"/>
      <c r="P1" s="84"/>
      <c r="Q1" s="84"/>
      <c r="R1" s="84"/>
      <c r="S1" s="84"/>
      <c r="T1" s="84"/>
      <c r="U1" s="84"/>
      <c r="V1" s="84"/>
      <c r="W1" s="84"/>
      <c r="X1" s="84"/>
    </row>
    <row r="2" spans="1:24" s="85" customFormat="1" ht="18" customHeight="1" x14ac:dyDescent="0.2">
      <c r="A2" s="86" t="s">
        <v>48</v>
      </c>
      <c r="B2" s="87"/>
      <c r="C2" s="84"/>
      <c r="D2" s="84"/>
      <c r="E2" s="84"/>
      <c r="F2" s="84"/>
      <c r="G2" s="84"/>
      <c r="H2" s="84"/>
      <c r="I2" s="84"/>
      <c r="J2" s="84"/>
      <c r="K2" s="84"/>
      <c r="L2" s="84"/>
      <c r="M2" s="84"/>
      <c r="N2" s="84"/>
      <c r="O2" s="84"/>
      <c r="P2" s="84"/>
      <c r="Q2" s="84"/>
      <c r="R2" s="84"/>
      <c r="S2" s="84"/>
      <c r="T2" s="84"/>
      <c r="U2" s="84"/>
      <c r="V2" s="84"/>
      <c r="W2" s="84"/>
      <c r="X2" s="84"/>
    </row>
    <row r="3" spans="1:24" s="85" customFormat="1" ht="18" customHeight="1" x14ac:dyDescent="0.2">
      <c r="A3" s="86" t="s">
        <v>49</v>
      </c>
      <c r="B3" s="87"/>
      <c r="C3" s="84"/>
      <c r="D3" s="84"/>
      <c r="E3" s="84"/>
      <c r="F3" s="84"/>
      <c r="G3" s="84"/>
      <c r="H3" s="84"/>
      <c r="I3" s="84"/>
      <c r="J3" s="84"/>
      <c r="K3" s="84"/>
      <c r="L3" s="84"/>
      <c r="M3" s="84"/>
      <c r="N3" s="84"/>
      <c r="O3" s="84"/>
      <c r="P3" s="84"/>
      <c r="Q3" s="84"/>
      <c r="R3" s="84"/>
      <c r="S3" s="84"/>
      <c r="T3" s="84"/>
      <c r="U3" s="84"/>
      <c r="V3" s="84"/>
      <c r="W3" s="84"/>
      <c r="X3" s="84"/>
    </row>
    <row r="4" spans="1:24" s="85" customFormat="1" ht="18" customHeight="1" x14ac:dyDescent="0.2">
      <c r="A4" s="86" t="s">
        <v>50</v>
      </c>
      <c r="B4" s="87"/>
      <c r="C4" s="84"/>
      <c r="D4" s="84"/>
      <c r="E4" s="84"/>
      <c r="F4" s="84"/>
      <c r="G4" s="84"/>
      <c r="H4" s="84"/>
      <c r="I4" s="84"/>
      <c r="J4" s="84"/>
      <c r="K4" s="84"/>
      <c r="L4" s="84"/>
      <c r="M4" s="84"/>
      <c r="N4" s="84"/>
      <c r="O4" s="84"/>
      <c r="P4" s="84"/>
      <c r="Q4" s="84"/>
      <c r="R4" s="84"/>
      <c r="S4" s="84"/>
      <c r="T4" s="84"/>
      <c r="U4" s="84"/>
      <c r="V4" s="84"/>
      <c r="W4" s="84"/>
      <c r="X4" s="84"/>
    </row>
    <row r="5" spans="1:24" s="85" customFormat="1" ht="18" customHeight="1" x14ac:dyDescent="0.2">
      <c r="A5" s="86" t="s">
        <v>51</v>
      </c>
      <c r="B5" s="84"/>
      <c r="C5" s="84"/>
      <c r="D5" s="84"/>
      <c r="E5" s="84"/>
      <c r="F5" s="84"/>
      <c r="G5" s="84"/>
      <c r="H5" s="84"/>
      <c r="I5" s="84"/>
      <c r="J5" s="84"/>
      <c r="K5" s="84"/>
      <c r="L5" s="84"/>
      <c r="M5" s="84"/>
      <c r="N5" s="84"/>
      <c r="O5" s="84"/>
      <c r="P5" s="84"/>
      <c r="Q5" s="84"/>
      <c r="R5" s="84"/>
      <c r="S5" s="84"/>
      <c r="T5" s="84"/>
      <c r="U5" s="84"/>
      <c r="V5" s="84"/>
      <c r="W5" s="84"/>
      <c r="X5" s="84"/>
    </row>
    <row r="6" spans="1:24" s="85" customFormat="1" ht="18" customHeight="1" x14ac:dyDescent="0.2">
      <c r="A6" s="86" t="s">
        <v>52</v>
      </c>
      <c r="B6" s="87"/>
      <c r="C6" s="84"/>
      <c r="D6" s="84"/>
      <c r="E6" s="84"/>
      <c r="F6" s="84"/>
      <c r="G6" s="84"/>
      <c r="H6" s="84"/>
      <c r="I6" s="84"/>
      <c r="J6" s="84"/>
      <c r="K6" s="84"/>
      <c r="L6" s="84"/>
      <c r="M6" s="84"/>
      <c r="N6" s="84"/>
      <c r="O6" s="84"/>
      <c r="P6" s="84"/>
      <c r="Q6" s="84"/>
      <c r="R6" s="84"/>
      <c r="S6" s="84"/>
      <c r="T6" s="84"/>
      <c r="U6" s="84"/>
      <c r="V6" s="84"/>
      <c r="W6" s="84"/>
      <c r="X6" s="84"/>
    </row>
    <row r="7" spans="1:24" s="85" customFormat="1" ht="18" customHeight="1" x14ac:dyDescent="0.2">
      <c r="A7" s="86" t="s">
        <v>53</v>
      </c>
      <c r="B7" s="84"/>
      <c r="C7" s="84"/>
      <c r="D7" s="84"/>
      <c r="E7" s="84"/>
      <c r="F7" s="84"/>
      <c r="G7" s="84"/>
      <c r="H7" s="84"/>
      <c r="I7" s="84"/>
      <c r="J7" s="84"/>
      <c r="K7" s="84"/>
      <c r="L7" s="84"/>
      <c r="M7" s="84"/>
      <c r="N7" s="84"/>
      <c r="O7" s="84"/>
      <c r="P7" s="84"/>
      <c r="Q7" s="84"/>
      <c r="R7" s="84"/>
      <c r="S7" s="84"/>
      <c r="T7" s="84"/>
      <c r="U7" s="84"/>
      <c r="V7" s="84"/>
      <c r="W7" s="84"/>
      <c r="X7" s="84"/>
    </row>
    <row r="8" spans="1:24" s="85" customFormat="1" ht="18" customHeight="1" x14ac:dyDescent="0.2">
      <c r="A8" s="86" t="s">
        <v>54</v>
      </c>
      <c r="B8" s="87"/>
      <c r="C8" s="84"/>
      <c r="D8" s="84"/>
      <c r="E8" s="84"/>
      <c r="F8" s="84"/>
      <c r="G8" s="84"/>
      <c r="H8" s="84"/>
      <c r="I8" s="84"/>
      <c r="J8" s="84"/>
      <c r="K8" s="84"/>
      <c r="L8" s="84"/>
      <c r="M8" s="84"/>
      <c r="N8" s="84"/>
      <c r="O8" s="84"/>
      <c r="P8" s="84"/>
      <c r="Q8" s="84"/>
      <c r="R8" s="84"/>
      <c r="S8" s="84"/>
      <c r="T8" s="84"/>
      <c r="U8" s="84"/>
      <c r="V8" s="84"/>
      <c r="W8" s="84"/>
      <c r="X8" s="84"/>
    </row>
    <row r="9" spans="1:24" s="85" customFormat="1" ht="18" customHeight="1" x14ac:dyDescent="0.2">
      <c r="A9" s="86" t="s">
        <v>55</v>
      </c>
      <c r="B9" s="84"/>
      <c r="C9" s="84"/>
      <c r="D9" s="84"/>
      <c r="E9" s="84"/>
      <c r="F9" s="84"/>
      <c r="G9" s="84"/>
      <c r="H9" s="84"/>
      <c r="I9" s="84"/>
      <c r="J9" s="84"/>
      <c r="K9" s="84"/>
      <c r="L9" s="84"/>
      <c r="M9" s="84"/>
      <c r="N9" s="84"/>
      <c r="O9" s="84"/>
      <c r="P9" s="84"/>
      <c r="Q9" s="84"/>
      <c r="R9" s="84"/>
      <c r="S9" s="84"/>
      <c r="T9" s="84"/>
      <c r="U9" s="84"/>
      <c r="V9" s="84"/>
      <c r="W9" s="84"/>
      <c r="X9" s="84"/>
    </row>
    <row r="10" spans="1:24" s="85" customFormat="1" ht="18" customHeight="1" x14ac:dyDescent="0.2">
      <c r="A10" s="86" t="s">
        <v>56</v>
      </c>
      <c r="B10" s="87"/>
      <c r="C10" s="84"/>
      <c r="D10" s="84"/>
      <c r="E10" s="84"/>
      <c r="F10" s="84"/>
      <c r="G10" s="84"/>
      <c r="H10" s="84"/>
      <c r="I10" s="84"/>
      <c r="J10" s="84"/>
      <c r="K10" s="84"/>
      <c r="L10" s="84"/>
      <c r="M10" s="84"/>
      <c r="N10" s="84"/>
      <c r="O10" s="84"/>
      <c r="P10" s="84"/>
      <c r="Q10" s="84"/>
      <c r="R10" s="84"/>
      <c r="S10" s="84"/>
      <c r="T10" s="84"/>
      <c r="U10" s="84"/>
      <c r="V10" s="84"/>
      <c r="W10" s="84"/>
      <c r="X10" s="84"/>
    </row>
    <row r="11" spans="1:24" s="85" customFormat="1" ht="18" customHeight="1" x14ac:dyDescent="0.2">
      <c r="A11" s="86" t="s">
        <v>57</v>
      </c>
      <c r="B11" s="84"/>
      <c r="C11" s="84"/>
      <c r="D11" s="84"/>
      <c r="E11" s="84"/>
      <c r="F11" s="84"/>
      <c r="G11" s="84"/>
      <c r="H11" s="84"/>
      <c r="I11" s="84"/>
      <c r="J11" s="84"/>
      <c r="K11" s="84"/>
      <c r="L11" s="84"/>
      <c r="M11" s="84"/>
      <c r="N11" s="84"/>
      <c r="O11" s="84"/>
      <c r="P11" s="84"/>
      <c r="Q11" s="84"/>
      <c r="R11" s="84"/>
      <c r="S11" s="84"/>
      <c r="T11" s="84"/>
      <c r="U11" s="84"/>
      <c r="V11" s="84"/>
      <c r="W11" s="84"/>
      <c r="X11" s="84"/>
    </row>
    <row r="12" spans="1:24" s="85" customFormat="1" ht="18" customHeight="1" x14ac:dyDescent="0.2">
      <c r="A12" s="86" t="s">
        <v>58</v>
      </c>
      <c r="B12" s="87"/>
      <c r="C12" s="84"/>
      <c r="D12" s="84"/>
      <c r="E12" s="84"/>
      <c r="F12" s="84"/>
      <c r="G12" s="84"/>
      <c r="H12" s="84"/>
      <c r="I12" s="84"/>
      <c r="J12" s="84"/>
      <c r="K12" s="84"/>
      <c r="L12" s="84"/>
      <c r="M12" s="84"/>
      <c r="N12" s="84"/>
      <c r="O12" s="84"/>
      <c r="P12" s="84"/>
      <c r="Q12" s="84"/>
      <c r="R12" s="84"/>
      <c r="S12" s="84"/>
      <c r="T12" s="84"/>
      <c r="U12" s="84"/>
      <c r="V12" s="84"/>
      <c r="W12" s="84"/>
      <c r="X12" s="84"/>
    </row>
    <row r="13" spans="1:24" s="85" customFormat="1" ht="18" customHeight="1" x14ac:dyDescent="0.2">
      <c r="A13" s="86" t="s">
        <v>59</v>
      </c>
      <c r="B13" s="84"/>
      <c r="C13" s="84"/>
      <c r="D13" s="84"/>
      <c r="E13" s="84"/>
      <c r="F13" s="84"/>
      <c r="G13" s="84"/>
      <c r="H13" s="84"/>
      <c r="I13" s="84"/>
      <c r="J13" s="84"/>
      <c r="K13" s="84"/>
      <c r="L13" s="84"/>
      <c r="M13" s="84"/>
      <c r="N13" s="84"/>
      <c r="O13" s="84"/>
      <c r="P13" s="84"/>
      <c r="Q13" s="84"/>
      <c r="R13" s="84"/>
      <c r="S13" s="84"/>
      <c r="T13" s="84"/>
      <c r="U13" s="84"/>
      <c r="V13" s="84"/>
      <c r="W13" s="84"/>
      <c r="X13" s="84"/>
    </row>
    <row r="14" spans="1:24" s="85" customFormat="1" ht="18" customHeight="1" thickBot="1" x14ac:dyDescent="0.25">
      <c r="A14" s="89" t="s">
        <v>60</v>
      </c>
      <c r="B14" s="88"/>
      <c r="C14" s="90"/>
      <c r="D14" s="90"/>
      <c r="E14" s="90"/>
      <c r="F14" s="90"/>
      <c r="G14" s="84"/>
      <c r="H14" s="84"/>
      <c r="I14" s="84"/>
      <c r="J14" s="84"/>
      <c r="K14" s="84"/>
      <c r="L14" s="84"/>
      <c r="M14" s="84"/>
      <c r="N14" s="84"/>
      <c r="O14" s="84"/>
      <c r="P14" s="84"/>
      <c r="Q14" s="84"/>
      <c r="R14" s="84"/>
      <c r="S14" s="84"/>
      <c r="T14" s="84"/>
      <c r="U14" s="84"/>
      <c r="V14" s="84"/>
      <c r="W14" s="84"/>
      <c r="X14" s="84"/>
    </row>
    <row r="15" spans="1:24" s="85" customFormat="1" ht="18" customHeight="1" thickTop="1" x14ac:dyDescent="0.2">
      <c r="A15" s="86" t="s">
        <v>61</v>
      </c>
      <c r="B15" s="84"/>
      <c r="C15" s="84"/>
      <c r="D15" s="84"/>
      <c r="E15" s="84"/>
      <c r="F15" s="84"/>
      <c r="G15" s="84"/>
      <c r="H15" s="84"/>
      <c r="I15" s="84"/>
      <c r="J15" s="84"/>
      <c r="K15" s="84"/>
      <c r="L15" s="84"/>
      <c r="M15" s="84"/>
      <c r="N15" s="84"/>
      <c r="O15" s="84"/>
      <c r="P15" s="84"/>
      <c r="Q15" s="84"/>
      <c r="R15" s="84"/>
      <c r="S15" s="84"/>
      <c r="T15" s="84"/>
      <c r="U15" s="84"/>
      <c r="V15" s="84"/>
      <c r="W15" s="84"/>
      <c r="X15" s="84"/>
    </row>
    <row r="16" spans="1:24" s="85" customFormat="1" ht="18" customHeight="1" x14ac:dyDescent="0.2">
      <c r="A16" s="86" t="s">
        <v>62</v>
      </c>
      <c r="B16" s="84"/>
      <c r="C16" s="84"/>
      <c r="D16" s="84"/>
      <c r="E16" s="84"/>
      <c r="F16" s="84"/>
      <c r="G16" s="84"/>
      <c r="H16" s="84"/>
      <c r="I16" s="84"/>
      <c r="J16" s="84"/>
      <c r="K16" s="84"/>
      <c r="L16" s="84"/>
      <c r="M16" s="84"/>
      <c r="N16" s="84"/>
      <c r="O16" s="84"/>
      <c r="P16" s="84"/>
      <c r="Q16" s="84"/>
      <c r="R16" s="84"/>
      <c r="S16" s="84"/>
      <c r="T16" s="84"/>
      <c r="U16" s="84"/>
      <c r="V16" s="84"/>
      <c r="W16" s="84"/>
      <c r="X16" s="84"/>
    </row>
    <row r="17" spans="1:24" s="85" customFormat="1" ht="18" customHeight="1" x14ac:dyDescent="0.2">
      <c r="A17" s="86" t="s">
        <v>63</v>
      </c>
      <c r="B17" s="84"/>
      <c r="C17" s="84"/>
      <c r="D17" s="84"/>
      <c r="E17" s="84"/>
      <c r="F17" s="84"/>
      <c r="G17" s="84"/>
      <c r="H17" s="84"/>
      <c r="I17" s="84"/>
      <c r="J17" s="84"/>
      <c r="K17" s="84"/>
      <c r="L17" s="84"/>
      <c r="M17" s="84"/>
      <c r="N17" s="84"/>
      <c r="O17" s="84"/>
      <c r="P17" s="84"/>
      <c r="Q17" s="84"/>
      <c r="R17" s="84"/>
      <c r="S17" s="84"/>
      <c r="T17" s="84"/>
      <c r="U17" s="84"/>
      <c r="V17" s="84"/>
      <c r="W17" s="84"/>
      <c r="X17" s="84"/>
    </row>
    <row r="18" spans="1:24" s="85" customFormat="1" ht="18" customHeight="1" x14ac:dyDescent="0.2">
      <c r="A18" s="86" t="s">
        <v>64</v>
      </c>
      <c r="B18" s="84"/>
      <c r="C18" s="84"/>
      <c r="D18" s="84"/>
      <c r="E18" s="84"/>
      <c r="F18" s="84"/>
      <c r="G18" s="84"/>
      <c r="H18" s="84"/>
      <c r="I18" s="84"/>
      <c r="J18" s="84"/>
      <c r="K18" s="84"/>
      <c r="L18" s="84"/>
      <c r="M18" s="84"/>
      <c r="N18" s="84"/>
      <c r="O18" s="84"/>
      <c r="P18" s="84"/>
      <c r="Q18" s="84"/>
      <c r="R18" s="84"/>
      <c r="S18" s="84"/>
      <c r="T18" s="84"/>
      <c r="U18" s="84"/>
      <c r="V18" s="84"/>
      <c r="W18" s="84"/>
      <c r="X18" s="84"/>
    </row>
    <row r="19" spans="1:24" s="85" customFormat="1" ht="18" customHeight="1" x14ac:dyDescent="0.2">
      <c r="A19" s="86" t="s">
        <v>65</v>
      </c>
      <c r="B19" s="84"/>
      <c r="C19" s="84"/>
      <c r="D19" s="84"/>
      <c r="E19" s="84"/>
      <c r="F19" s="84"/>
      <c r="G19" s="84"/>
      <c r="H19" s="84"/>
      <c r="I19" s="84"/>
      <c r="J19" s="84"/>
      <c r="K19" s="84"/>
      <c r="L19" s="84"/>
      <c r="M19" s="84"/>
      <c r="N19" s="84"/>
      <c r="O19" s="84"/>
      <c r="P19" s="84"/>
      <c r="Q19" s="84"/>
      <c r="R19" s="84"/>
      <c r="S19" s="84"/>
      <c r="T19" s="84"/>
      <c r="U19" s="84"/>
      <c r="V19" s="84"/>
      <c r="W19" s="84"/>
      <c r="X19" s="84"/>
    </row>
    <row r="20" spans="1:24" s="85" customFormat="1" ht="18" customHeight="1" x14ac:dyDescent="0.2">
      <c r="A20" s="86" t="s">
        <v>66</v>
      </c>
      <c r="B20" s="84"/>
      <c r="C20" s="84"/>
      <c r="D20" s="84"/>
      <c r="E20" s="84"/>
      <c r="F20" s="84"/>
      <c r="G20" s="84"/>
      <c r="H20" s="84"/>
      <c r="I20" s="84"/>
      <c r="J20" s="84"/>
      <c r="K20" s="84"/>
      <c r="L20" s="84"/>
      <c r="M20" s="84"/>
      <c r="N20" s="84"/>
      <c r="O20" s="84"/>
      <c r="P20" s="84"/>
      <c r="Q20" s="84"/>
      <c r="R20" s="84"/>
      <c r="S20" s="84"/>
      <c r="T20" s="84"/>
      <c r="U20" s="84"/>
      <c r="V20" s="84"/>
      <c r="W20" s="84"/>
      <c r="X20" s="84"/>
    </row>
    <row r="21" spans="1:24" s="85" customFormat="1" ht="18" customHeight="1" x14ac:dyDescent="0.2">
      <c r="A21" s="86" t="s">
        <v>67</v>
      </c>
      <c r="B21" s="84"/>
      <c r="C21" s="84"/>
      <c r="D21" s="84"/>
      <c r="E21" s="84"/>
      <c r="F21" s="84"/>
      <c r="G21" s="84"/>
      <c r="H21" s="84"/>
      <c r="I21" s="84"/>
      <c r="J21" s="84"/>
      <c r="K21" s="84"/>
      <c r="L21" s="84"/>
      <c r="M21" s="84"/>
      <c r="N21" s="84"/>
      <c r="O21" s="84"/>
      <c r="P21" s="84"/>
      <c r="Q21" s="84"/>
      <c r="R21" s="84"/>
      <c r="S21" s="84"/>
      <c r="T21" s="84"/>
      <c r="U21" s="84"/>
      <c r="V21" s="84"/>
      <c r="W21" s="84"/>
      <c r="X21" s="84"/>
    </row>
    <row r="22" spans="1:24" s="85" customFormat="1" ht="18" customHeight="1" x14ac:dyDescent="0.2">
      <c r="A22" s="86" t="s">
        <v>68</v>
      </c>
      <c r="B22" s="84"/>
      <c r="C22" s="84"/>
      <c r="D22" s="84"/>
      <c r="E22" s="84"/>
      <c r="F22" s="84"/>
      <c r="G22" s="84"/>
      <c r="H22" s="84"/>
      <c r="I22" s="84"/>
      <c r="J22" s="84"/>
      <c r="K22" s="84"/>
      <c r="L22" s="84"/>
      <c r="M22" s="84"/>
      <c r="N22" s="84"/>
      <c r="O22" s="84"/>
      <c r="P22" s="84"/>
      <c r="Q22" s="84"/>
      <c r="R22" s="84"/>
      <c r="S22" s="84"/>
      <c r="T22" s="84"/>
      <c r="U22" s="84"/>
      <c r="V22" s="84"/>
      <c r="W22" s="84"/>
      <c r="X22" s="84"/>
    </row>
    <row r="23" spans="1:24" s="85" customFormat="1" ht="18" customHeight="1" x14ac:dyDescent="0.2">
      <c r="A23" s="86" t="s">
        <v>69</v>
      </c>
      <c r="B23" s="84"/>
      <c r="C23" s="84"/>
      <c r="D23" s="84"/>
      <c r="E23" s="84"/>
      <c r="F23" s="84"/>
      <c r="G23" s="84"/>
      <c r="H23" s="84"/>
      <c r="I23" s="84"/>
      <c r="J23" s="84"/>
      <c r="K23" s="84"/>
      <c r="L23" s="84"/>
      <c r="M23" s="84"/>
      <c r="N23" s="84"/>
      <c r="O23" s="84"/>
      <c r="P23" s="84"/>
      <c r="Q23" s="84"/>
      <c r="R23" s="84"/>
      <c r="S23" s="84"/>
      <c r="T23" s="84"/>
      <c r="U23" s="84"/>
      <c r="V23" s="84"/>
      <c r="W23" s="84"/>
      <c r="X23" s="84"/>
    </row>
    <row r="24" spans="1:24" ht="15" customHeight="1" x14ac:dyDescent="0.25">
      <c r="A24" s="16" t="s">
        <v>0</v>
      </c>
    </row>
  </sheetData>
  <hyperlinks>
    <hyperlink ref="A24" location="Contents!A1" display="Return to Contents Page" xr:uid="{2F027DC5-0CD6-4CDA-A504-03B83EFF8044}"/>
  </hyperlinks>
  <pageMargins left="0.70866141732283472" right="0.70866141732283472" top="0.74803149606299213" bottom="0.74803149606299213" header="0.31496062992125984" footer="0.31496062992125984"/>
  <pageSetup paperSize="9" scale="72"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39997558519241921"/>
    <pageSetUpPr fitToPage="1"/>
  </sheetPr>
  <dimension ref="A1:AC57"/>
  <sheetViews>
    <sheetView showGridLines="0" zoomScale="99" zoomScaleNormal="99" workbookViewId="0"/>
  </sheetViews>
  <sheetFormatPr defaultColWidth="8.5703125" defaultRowHeight="12.75" x14ac:dyDescent="0.2"/>
  <sheetData>
    <row r="1" spans="1:29" ht="18" customHeight="1" x14ac:dyDescent="0.2">
      <c r="A1" s="1" t="s">
        <v>47</v>
      </c>
      <c r="B1" s="2"/>
      <c r="C1" s="2"/>
      <c r="D1" s="2"/>
      <c r="E1" s="2"/>
      <c r="F1" s="2"/>
      <c r="G1" s="2"/>
      <c r="H1" s="2"/>
      <c r="I1" s="2"/>
      <c r="J1" s="2"/>
      <c r="K1" s="3"/>
      <c r="L1" s="2"/>
      <c r="M1" s="2"/>
      <c r="N1" s="2"/>
      <c r="O1" s="2"/>
      <c r="P1" s="2"/>
      <c r="Q1" s="2"/>
      <c r="R1" s="2"/>
      <c r="S1" s="2"/>
      <c r="T1" s="2"/>
      <c r="U1" s="2"/>
      <c r="V1" s="2"/>
      <c r="W1" s="2"/>
      <c r="X1" s="2"/>
      <c r="Y1" s="2"/>
      <c r="Z1" s="2"/>
      <c r="AA1" s="2"/>
      <c r="AB1" s="2"/>
      <c r="AC1" s="2"/>
    </row>
    <row r="2" spans="1:29" ht="18" customHeight="1" x14ac:dyDescent="0.2">
      <c r="A2" s="2"/>
      <c r="B2" s="2"/>
      <c r="C2" s="2"/>
      <c r="D2" s="2"/>
      <c r="E2" s="2"/>
      <c r="F2" s="2"/>
      <c r="G2" s="2"/>
      <c r="H2" s="2"/>
      <c r="I2" s="2"/>
      <c r="J2" s="2"/>
      <c r="K2" s="2"/>
      <c r="L2" s="2"/>
      <c r="M2" s="2"/>
      <c r="N2" s="2"/>
      <c r="O2" s="2"/>
      <c r="P2" s="2"/>
      <c r="Q2" s="2"/>
      <c r="R2" s="2"/>
      <c r="S2" s="2"/>
      <c r="T2" s="2"/>
      <c r="U2" s="2"/>
      <c r="V2" s="2"/>
      <c r="W2" s="2"/>
      <c r="X2" s="2"/>
      <c r="Y2" s="2"/>
      <c r="Z2" s="2"/>
      <c r="AA2" s="2"/>
      <c r="AB2" s="2"/>
      <c r="AC2" s="2"/>
    </row>
    <row r="3" spans="1:29" ht="18" customHeight="1" x14ac:dyDescent="0.2">
      <c r="A3" s="1" t="s">
        <v>94</v>
      </c>
      <c r="B3" s="2"/>
      <c r="C3" s="2"/>
      <c r="D3" s="2"/>
      <c r="E3" s="2"/>
      <c r="F3" s="2"/>
      <c r="G3" s="2"/>
      <c r="H3" s="2"/>
      <c r="I3" s="2"/>
      <c r="J3" s="2"/>
      <c r="K3" s="2"/>
      <c r="L3" s="2"/>
      <c r="M3" s="2"/>
      <c r="N3" s="2"/>
      <c r="O3" s="2"/>
      <c r="P3" s="1"/>
      <c r="Q3" s="3"/>
      <c r="R3" s="2"/>
      <c r="S3" s="2"/>
      <c r="T3" s="2"/>
      <c r="U3" s="2"/>
      <c r="V3" s="2"/>
      <c r="W3" s="2"/>
      <c r="X3" s="2"/>
      <c r="Y3" s="2"/>
      <c r="Z3" s="2"/>
      <c r="AA3" s="2"/>
      <c r="AB3" s="2"/>
      <c r="AC3" s="2"/>
    </row>
    <row r="4" spans="1:29" x14ac:dyDescent="0.2">
      <c r="A4" s="5"/>
      <c r="B4" s="5"/>
      <c r="C4" s="5"/>
      <c r="D4" s="5"/>
      <c r="E4" s="5"/>
      <c r="F4" s="5"/>
      <c r="G4" s="5"/>
      <c r="H4" s="2"/>
      <c r="I4" s="2"/>
      <c r="J4" s="2"/>
      <c r="K4" s="2"/>
      <c r="L4" s="2"/>
      <c r="M4" s="2"/>
      <c r="N4" s="2"/>
      <c r="O4" s="2"/>
      <c r="P4" s="2"/>
      <c r="Q4" s="2"/>
      <c r="R4" s="2"/>
      <c r="S4" s="2"/>
      <c r="T4" s="2"/>
      <c r="U4" s="2"/>
      <c r="V4" s="2"/>
      <c r="W4" s="2"/>
      <c r="X4" s="2"/>
      <c r="Y4" s="2"/>
      <c r="Z4" s="2"/>
      <c r="AA4" s="2"/>
      <c r="AB4" s="2"/>
      <c r="AC4" s="2"/>
    </row>
    <row r="5" spans="1:29" x14ac:dyDescent="0.2">
      <c r="A5" s="5"/>
      <c r="B5" s="5"/>
      <c r="C5" s="5"/>
      <c r="D5" s="5"/>
      <c r="E5" s="5"/>
      <c r="F5" s="5"/>
      <c r="G5" s="5"/>
      <c r="H5" s="2"/>
      <c r="I5" s="2"/>
      <c r="J5" s="2"/>
      <c r="K5" s="2"/>
      <c r="L5" s="2"/>
      <c r="M5" s="2"/>
      <c r="N5" s="2"/>
      <c r="O5" s="2"/>
      <c r="P5" s="2"/>
      <c r="Q5" s="2"/>
      <c r="R5" s="2"/>
      <c r="S5" s="2"/>
      <c r="T5" s="2"/>
      <c r="U5" s="2"/>
      <c r="V5" s="2"/>
      <c r="W5" s="2"/>
      <c r="X5" s="2"/>
      <c r="Y5" s="2"/>
      <c r="Z5" s="2"/>
      <c r="AA5" s="2"/>
      <c r="AB5" s="2"/>
      <c r="AC5" s="2"/>
    </row>
    <row r="6" spans="1:29" x14ac:dyDescent="0.2">
      <c r="A6" s="5"/>
      <c r="B6" s="5"/>
      <c r="C6" s="5"/>
      <c r="D6" s="5"/>
      <c r="E6" s="5"/>
      <c r="F6" s="5"/>
      <c r="G6" s="5"/>
      <c r="H6" s="2"/>
      <c r="I6" s="2"/>
      <c r="J6" s="2"/>
      <c r="K6" s="2"/>
      <c r="L6" s="2"/>
      <c r="M6" s="2"/>
      <c r="N6" s="2"/>
      <c r="O6" s="2"/>
      <c r="P6" s="2"/>
      <c r="Q6" s="2"/>
      <c r="R6" s="2"/>
      <c r="S6" s="2"/>
      <c r="T6" s="2"/>
      <c r="U6" s="2"/>
      <c r="V6" s="2"/>
      <c r="W6" s="2"/>
      <c r="X6" s="2"/>
      <c r="Y6" s="2"/>
      <c r="Z6" s="2"/>
      <c r="AA6" s="2"/>
      <c r="AB6" s="2"/>
      <c r="AC6" s="2"/>
    </row>
    <row r="7" spans="1:29" x14ac:dyDescent="0.2">
      <c r="A7" s="5"/>
      <c r="B7" s="5"/>
      <c r="C7" s="5"/>
      <c r="D7" s="5"/>
      <c r="E7" s="5"/>
      <c r="F7" s="5"/>
      <c r="G7" s="5"/>
      <c r="H7" s="2"/>
      <c r="I7" s="2"/>
      <c r="J7" s="2"/>
      <c r="K7" s="2"/>
      <c r="L7" s="2"/>
      <c r="M7" s="2"/>
      <c r="N7" s="2"/>
      <c r="O7" s="2"/>
      <c r="P7" s="2"/>
      <c r="Q7" s="2"/>
      <c r="R7" s="2"/>
      <c r="S7" s="2"/>
      <c r="T7" s="2"/>
      <c r="U7" s="2"/>
      <c r="V7" s="2"/>
      <c r="W7" s="2"/>
      <c r="X7" s="2"/>
      <c r="Y7" s="2"/>
      <c r="Z7" s="2"/>
      <c r="AA7" s="2"/>
      <c r="AB7" s="2"/>
      <c r="AC7" s="2"/>
    </row>
    <row r="8" spans="1:29" ht="12.75" customHeight="1" x14ac:dyDescent="0.2">
      <c r="A8" s="5"/>
      <c r="B8" s="5"/>
      <c r="C8" s="5"/>
      <c r="D8" s="5"/>
      <c r="E8" s="5"/>
      <c r="F8" s="5"/>
      <c r="G8" s="5"/>
      <c r="H8" s="2"/>
      <c r="I8" s="2"/>
      <c r="J8" s="2"/>
      <c r="K8" s="2"/>
      <c r="L8" s="2"/>
      <c r="M8" s="2"/>
      <c r="N8" s="2"/>
      <c r="O8" s="2"/>
      <c r="P8" s="2"/>
      <c r="Q8" s="2"/>
      <c r="R8" s="2"/>
      <c r="S8" s="2"/>
      <c r="T8" s="2"/>
      <c r="U8" s="2"/>
      <c r="V8" s="2"/>
      <c r="W8" s="2"/>
      <c r="X8" s="2"/>
      <c r="Y8" s="2"/>
      <c r="Z8" s="2"/>
      <c r="AA8" s="2"/>
      <c r="AB8" s="2"/>
      <c r="AC8" s="2"/>
    </row>
    <row r="9" spans="1:29" ht="12.75" customHeight="1" x14ac:dyDescent="0.2">
      <c r="A9" s="5"/>
      <c r="B9" s="5"/>
      <c r="C9" s="5"/>
      <c r="D9" s="5"/>
      <c r="E9" s="5"/>
      <c r="F9" s="5"/>
      <c r="G9" s="5"/>
      <c r="H9" s="2"/>
      <c r="I9" s="2"/>
      <c r="J9" s="2"/>
      <c r="K9" s="2"/>
      <c r="L9" s="2"/>
      <c r="M9" s="2"/>
      <c r="N9" s="2"/>
      <c r="O9" s="2"/>
      <c r="P9" s="2"/>
      <c r="Q9" s="2"/>
      <c r="R9" s="2"/>
      <c r="S9" s="2"/>
      <c r="T9" s="2"/>
      <c r="U9" s="2"/>
      <c r="V9" s="2"/>
      <c r="W9" s="2"/>
      <c r="X9" s="2"/>
      <c r="Y9" s="2"/>
      <c r="Z9" s="2"/>
      <c r="AA9" s="2"/>
      <c r="AB9" s="2"/>
      <c r="AC9" s="2"/>
    </row>
    <row r="10" spans="1:29" ht="12.75" customHeight="1" x14ac:dyDescent="0.2">
      <c r="A10" s="5"/>
      <c r="B10" s="5"/>
      <c r="C10" s="5"/>
      <c r="D10" s="5"/>
      <c r="E10" s="5"/>
      <c r="F10" s="5"/>
      <c r="G10" s="5"/>
      <c r="H10" s="2"/>
      <c r="I10" s="2"/>
      <c r="J10" s="2"/>
      <c r="K10" s="2"/>
      <c r="L10" s="2"/>
      <c r="M10" s="2"/>
      <c r="N10" s="2"/>
      <c r="O10" s="2"/>
      <c r="P10" s="2"/>
      <c r="Q10" s="2"/>
      <c r="R10" s="2"/>
      <c r="S10" s="2"/>
      <c r="T10" s="2"/>
      <c r="U10" s="2"/>
      <c r="V10" s="2"/>
      <c r="W10" s="2"/>
      <c r="X10" s="2"/>
      <c r="Y10" s="2"/>
      <c r="Z10" s="2"/>
      <c r="AA10" s="2"/>
      <c r="AB10" s="2"/>
      <c r="AC10" s="2"/>
    </row>
    <row r="11" spans="1:29" ht="12.75" customHeight="1" x14ac:dyDescent="0.2">
      <c r="A11" s="5"/>
      <c r="B11" s="5"/>
      <c r="C11" s="5"/>
      <c r="D11" s="5"/>
      <c r="E11" s="5"/>
      <c r="F11" s="5"/>
      <c r="G11" s="5"/>
      <c r="H11" s="2"/>
      <c r="I11" s="2"/>
      <c r="J11" s="2"/>
      <c r="K11" s="2"/>
      <c r="L11" s="2"/>
      <c r="M11" s="2"/>
      <c r="N11" s="2"/>
      <c r="O11" s="2"/>
      <c r="P11" s="2"/>
      <c r="Q11" s="2"/>
      <c r="R11" s="2"/>
      <c r="S11" s="2"/>
      <c r="T11" s="2"/>
      <c r="U11" s="2"/>
      <c r="V11" s="2"/>
      <c r="W11" s="2"/>
      <c r="X11" s="2"/>
      <c r="Y11" s="2"/>
      <c r="Z11" s="2"/>
      <c r="AA11" s="2"/>
      <c r="AB11" s="2"/>
      <c r="AC11" s="2"/>
    </row>
    <row r="12" spans="1:29" ht="12.75" customHeight="1" x14ac:dyDescent="0.2">
      <c r="A12" s="5"/>
      <c r="B12" s="5"/>
      <c r="C12" s="5"/>
      <c r="D12" s="5"/>
      <c r="E12" s="5"/>
      <c r="F12" s="5"/>
      <c r="G12" s="5"/>
      <c r="H12" s="2"/>
      <c r="I12" s="2"/>
      <c r="J12" s="2"/>
      <c r="K12" s="2"/>
      <c r="L12" s="2"/>
      <c r="M12" s="2"/>
      <c r="N12" s="2"/>
      <c r="O12" s="2"/>
      <c r="P12" s="2"/>
      <c r="Q12" s="2"/>
      <c r="R12" s="2"/>
      <c r="S12" s="2"/>
      <c r="T12" s="2"/>
      <c r="U12" s="2"/>
      <c r="V12" s="2"/>
      <c r="W12" s="2"/>
      <c r="X12" s="2"/>
      <c r="Y12" s="2"/>
      <c r="Z12" s="2"/>
      <c r="AA12" s="2"/>
      <c r="AB12" s="2"/>
      <c r="AC12" s="2"/>
    </row>
    <row r="13" spans="1:29" ht="12.75" customHeight="1" x14ac:dyDescent="0.2">
      <c r="A13" s="5"/>
      <c r="B13" s="5"/>
      <c r="C13" s="5"/>
      <c r="D13" s="5"/>
      <c r="E13" s="5"/>
      <c r="F13" s="5"/>
      <c r="G13" s="5"/>
      <c r="H13" s="2"/>
      <c r="I13" s="2"/>
      <c r="J13" s="2"/>
      <c r="K13" s="2"/>
      <c r="L13" s="2"/>
      <c r="M13" s="2"/>
      <c r="N13" s="2"/>
      <c r="O13" s="2"/>
      <c r="P13" s="2"/>
      <c r="Q13" s="2"/>
      <c r="R13" s="2"/>
      <c r="S13" s="2"/>
      <c r="T13" s="2"/>
      <c r="U13" s="2"/>
      <c r="V13" s="2"/>
      <c r="W13" s="2"/>
      <c r="X13" s="2"/>
      <c r="Y13" s="2"/>
      <c r="Z13" s="2"/>
      <c r="AA13" s="2"/>
      <c r="AB13" s="2"/>
      <c r="AC13" s="2"/>
    </row>
    <row r="14" spans="1:29" ht="12.75" customHeight="1" x14ac:dyDescent="0.2">
      <c r="A14" s="5"/>
      <c r="B14" s="5"/>
      <c r="C14" s="5"/>
      <c r="D14" s="5"/>
      <c r="E14" s="5"/>
      <c r="F14" s="5"/>
      <c r="G14" s="5"/>
      <c r="H14" s="2"/>
      <c r="I14" s="2"/>
      <c r="J14" s="2"/>
      <c r="K14" s="2"/>
      <c r="L14" s="2"/>
      <c r="M14" s="2"/>
      <c r="N14" s="2"/>
      <c r="O14" s="2"/>
      <c r="P14" s="2"/>
      <c r="Q14" s="2"/>
      <c r="R14" s="2"/>
      <c r="S14" s="2"/>
      <c r="T14" s="2"/>
      <c r="U14" s="2"/>
      <c r="V14" s="2"/>
      <c r="W14" s="2"/>
      <c r="X14" s="2"/>
      <c r="Y14" s="2"/>
      <c r="Z14" s="2"/>
      <c r="AA14" s="2"/>
      <c r="AB14" s="2"/>
      <c r="AC14" s="2"/>
    </row>
    <row r="15" spans="1:29" ht="12.75" customHeight="1" x14ac:dyDescent="0.2">
      <c r="A15" s="5"/>
      <c r="B15" s="5"/>
      <c r="C15" s="5"/>
      <c r="D15" s="5"/>
      <c r="E15" s="5"/>
      <c r="F15" s="5"/>
      <c r="G15" s="5"/>
      <c r="H15" s="2"/>
      <c r="I15" s="2"/>
      <c r="J15" s="2"/>
      <c r="K15" s="2"/>
      <c r="L15" s="2"/>
      <c r="M15" s="2"/>
      <c r="N15" s="2"/>
      <c r="O15" s="2"/>
      <c r="P15" s="2"/>
      <c r="Q15" s="2"/>
      <c r="R15" s="2"/>
      <c r="S15" s="2"/>
      <c r="T15" s="2"/>
      <c r="U15" s="2"/>
      <c r="V15" s="2"/>
      <c r="W15" s="2"/>
      <c r="X15" s="2"/>
      <c r="Y15" s="2"/>
      <c r="Z15" s="2"/>
      <c r="AA15" s="2"/>
      <c r="AB15" s="2"/>
      <c r="AC15" s="2"/>
    </row>
    <row r="16" spans="1:29" ht="12.75" customHeight="1" x14ac:dyDescent="0.2">
      <c r="A16" s="5"/>
      <c r="B16" s="5"/>
      <c r="C16" s="5"/>
      <c r="D16" s="5"/>
      <c r="E16" s="5"/>
      <c r="F16" s="5"/>
      <c r="G16" s="5"/>
      <c r="H16" s="2"/>
      <c r="I16" s="2"/>
      <c r="J16" s="2"/>
      <c r="K16" s="2"/>
      <c r="L16" s="2"/>
      <c r="M16" s="2"/>
      <c r="N16" s="2"/>
      <c r="O16" s="2"/>
      <c r="P16" s="2"/>
      <c r="Q16" s="2"/>
      <c r="R16" s="2"/>
      <c r="S16" s="2"/>
      <c r="T16" s="2"/>
      <c r="U16" s="2"/>
      <c r="V16" s="2"/>
      <c r="W16" s="2"/>
      <c r="X16" s="2"/>
      <c r="Y16" s="2"/>
      <c r="Z16" s="2"/>
      <c r="AA16" s="2"/>
      <c r="AB16" s="2"/>
      <c r="AC16" s="2"/>
    </row>
    <row r="17" spans="1:29" ht="12.75" customHeight="1" x14ac:dyDescent="0.2">
      <c r="A17" s="5"/>
      <c r="B17" s="5"/>
      <c r="C17" s="5"/>
      <c r="D17" s="5"/>
      <c r="E17" s="5"/>
      <c r="F17" s="5"/>
      <c r="G17" s="5"/>
      <c r="H17" s="2"/>
      <c r="I17" s="2"/>
      <c r="J17" s="2"/>
      <c r="K17" s="2"/>
      <c r="L17" s="2"/>
      <c r="M17" s="2"/>
      <c r="N17" s="2"/>
      <c r="O17" s="2"/>
      <c r="P17" s="2"/>
      <c r="Q17" s="2"/>
      <c r="R17" s="2"/>
      <c r="S17" s="2"/>
      <c r="T17" s="2"/>
      <c r="U17" s="2"/>
      <c r="V17" s="2"/>
      <c r="W17" s="2"/>
      <c r="X17" s="2"/>
      <c r="Y17" s="2"/>
      <c r="Z17" s="2"/>
      <c r="AA17" s="2"/>
      <c r="AB17" s="2"/>
      <c r="AC17" s="2"/>
    </row>
    <row r="18" spans="1:29" ht="12.75" customHeight="1" x14ac:dyDescent="0.2">
      <c r="A18" s="5"/>
      <c r="B18" s="5"/>
      <c r="C18" s="5"/>
      <c r="D18" s="5"/>
      <c r="E18" s="5"/>
      <c r="F18" s="5"/>
      <c r="G18" s="5"/>
      <c r="H18" s="2"/>
      <c r="I18" s="2"/>
      <c r="J18" s="2"/>
      <c r="K18" s="2"/>
      <c r="L18" s="2"/>
      <c r="M18" s="2"/>
      <c r="N18" s="2"/>
      <c r="O18" s="2"/>
      <c r="P18" s="2"/>
      <c r="Q18" s="2"/>
      <c r="R18" s="2"/>
      <c r="S18" s="2"/>
      <c r="T18" s="2"/>
      <c r="U18" s="2"/>
      <c r="V18" s="2"/>
      <c r="W18" s="2"/>
      <c r="X18" s="2"/>
      <c r="Y18" s="2"/>
      <c r="Z18" s="2"/>
      <c r="AA18" s="2"/>
      <c r="AB18" s="2"/>
      <c r="AC18" s="2"/>
    </row>
    <row r="19" spans="1:29" ht="12.75" customHeight="1" x14ac:dyDescent="0.2">
      <c r="A19" s="5"/>
      <c r="B19" s="5"/>
      <c r="C19" s="5"/>
      <c r="D19" s="5"/>
      <c r="E19" s="5"/>
      <c r="F19" s="5"/>
      <c r="G19" s="5"/>
      <c r="H19" s="2"/>
      <c r="I19" s="2"/>
      <c r="J19" s="2"/>
      <c r="K19" s="2"/>
      <c r="L19" s="2"/>
      <c r="M19" s="2"/>
      <c r="N19" s="2"/>
      <c r="O19" s="2"/>
      <c r="P19" s="2"/>
      <c r="Q19" s="2"/>
      <c r="R19" s="2"/>
      <c r="S19" s="2"/>
      <c r="T19" s="2"/>
      <c r="U19" s="2"/>
      <c r="V19" s="2"/>
      <c r="W19" s="2"/>
      <c r="X19" s="2"/>
      <c r="Y19" s="2"/>
      <c r="Z19" s="2"/>
      <c r="AA19" s="2"/>
      <c r="AB19" s="2"/>
      <c r="AC19" s="2"/>
    </row>
    <row r="20" spans="1:29" ht="12.75" customHeight="1" x14ac:dyDescent="0.2">
      <c r="A20" s="2"/>
      <c r="B20" s="5"/>
      <c r="C20" s="5"/>
      <c r="D20" s="5"/>
      <c r="E20" s="5"/>
      <c r="F20" s="5"/>
      <c r="G20" s="5"/>
      <c r="H20" s="2"/>
      <c r="I20" s="2"/>
      <c r="J20" s="2"/>
      <c r="K20" s="2"/>
      <c r="L20" s="2"/>
      <c r="M20" s="2"/>
      <c r="N20" s="2"/>
      <c r="O20" s="2"/>
      <c r="P20" s="2"/>
      <c r="Q20" s="2"/>
      <c r="R20" s="2"/>
      <c r="S20" s="2"/>
      <c r="T20" s="2"/>
      <c r="U20" s="2"/>
      <c r="V20" s="2"/>
      <c r="W20" s="2"/>
      <c r="X20" s="2"/>
      <c r="Y20" s="2"/>
      <c r="Z20" s="2"/>
      <c r="AA20" s="2"/>
      <c r="AB20" s="2"/>
      <c r="AC20" s="2"/>
    </row>
    <row r="21" spans="1:29" ht="12.75" customHeight="1" x14ac:dyDescent="0.2">
      <c r="A21" s="5"/>
      <c r="B21" s="5"/>
      <c r="C21" s="5"/>
      <c r="D21" s="5"/>
      <c r="E21" s="5"/>
      <c r="F21" s="5"/>
      <c r="G21" s="5"/>
      <c r="H21" s="2"/>
      <c r="I21" s="2"/>
      <c r="J21" s="2"/>
      <c r="K21" s="2"/>
      <c r="L21" s="2"/>
      <c r="M21" s="2"/>
      <c r="N21" s="2"/>
      <c r="O21" s="2"/>
      <c r="P21" s="2"/>
      <c r="Q21" s="2"/>
      <c r="R21" s="2"/>
      <c r="S21" s="2"/>
      <c r="T21" s="2"/>
      <c r="U21" s="2"/>
      <c r="V21" s="2"/>
      <c r="W21" s="2"/>
      <c r="X21" s="2"/>
      <c r="Y21" s="2"/>
      <c r="Z21" s="2"/>
      <c r="AA21" s="2"/>
      <c r="AB21" s="2"/>
      <c r="AC21" s="2"/>
    </row>
    <row r="22" spans="1:29" ht="12.75" customHeight="1" x14ac:dyDescent="0.2">
      <c r="A22" s="5"/>
      <c r="B22" s="5"/>
      <c r="C22" s="5"/>
      <c r="D22" s="5"/>
      <c r="E22" s="5"/>
      <c r="F22" s="5"/>
      <c r="G22" s="5"/>
      <c r="H22" s="2"/>
      <c r="I22" s="2"/>
      <c r="J22" s="2"/>
      <c r="K22" s="2"/>
      <c r="L22" s="2"/>
      <c r="M22" s="2"/>
      <c r="N22" s="2"/>
      <c r="O22" s="2"/>
      <c r="P22" s="2"/>
      <c r="Q22" s="2"/>
      <c r="R22" s="2"/>
      <c r="S22" s="2"/>
      <c r="T22" s="2"/>
      <c r="U22" s="2"/>
      <c r="V22" s="2"/>
      <c r="W22" s="2"/>
      <c r="X22" s="2"/>
      <c r="Y22" s="2"/>
      <c r="Z22" s="2"/>
      <c r="AA22" s="2"/>
      <c r="AB22" s="2"/>
      <c r="AC22" s="2"/>
    </row>
    <row r="23" spans="1:29" ht="12.75" customHeight="1" x14ac:dyDescent="0.2">
      <c r="A23" s="5"/>
      <c r="B23" s="5"/>
      <c r="C23" s="5"/>
      <c r="D23" s="5"/>
      <c r="E23" s="5"/>
      <c r="F23" s="5"/>
      <c r="G23" s="5"/>
      <c r="H23" s="2"/>
      <c r="I23" s="2"/>
      <c r="J23" s="2"/>
      <c r="K23" s="2"/>
      <c r="L23" s="2"/>
      <c r="M23" s="2"/>
      <c r="N23" s="2"/>
      <c r="O23" s="2"/>
      <c r="P23" s="2"/>
      <c r="Q23" s="2"/>
      <c r="R23" s="2"/>
      <c r="S23" s="2"/>
      <c r="T23" s="2"/>
      <c r="U23" s="2"/>
      <c r="V23" s="2"/>
      <c r="W23" s="2"/>
      <c r="X23" s="2"/>
      <c r="Y23" s="2"/>
      <c r="Z23" s="2"/>
      <c r="AA23" s="2"/>
      <c r="AB23" s="2"/>
      <c r="AC23" s="2"/>
    </row>
    <row r="24" spans="1:29" ht="12.75" customHeight="1" x14ac:dyDescent="0.2">
      <c r="A24" s="5"/>
      <c r="B24" s="5"/>
      <c r="C24" s="5"/>
      <c r="D24" s="5"/>
      <c r="E24" s="5"/>
      <c r="F24" s="5"/>
      <c r="G24" s="5"/>
      <c r="H24" s="2"/>
      <c r="I24" s="2"/>
      <c r="J24" s="2"/>
      <c r="K24" s="2"/>
      <c r="L24" s="2"/>
      <c r="M24" s="2"/>
      <c r="N24" s="2"/>
      <c r="O24" s="2"/>
      <c r="P24" s="2"/>
      <c r="Q24" s="2"/>
      <c r="R24" s="2"/>
      <c r="S24" s="2"/>
      <c r="T24" s="2"/>
      <c r="U24" s="2"/>
      <c r="V24" s="2"/>
      <c r="W24" s="2"/>
      <c r="X24" s="2"/>
      <c r="Y24" s="2"/>
      <c r="Z24" s="2"/>
      <c r="AA24" s="2"/>
      <c r="AB24" s="2"/>
      <c r="AC24" s="2"/>
    </row>
    <row r="25" spans="1:29" ht="12.75" customHeight="1" x14ac:dyDescent="0.2">
      <c r="A25" s="5"/>
      <c r="B25" s="5"/>
      <c r="C25" s="5"/>
      <c r="D25" s="5"/>
      <c r="E25" s="5"/>
      <c r="F25" s="5"/>
      <c r="G25" s="5"/>
      <c r="H25" s="2"/>
      <c r="I25" s="2"/>
      <c r="J25" s="2"/>
      <c r="K25" s="2"/>
      <c r="L25" s="2"/>
      <c r="M25" s="2"/>
      <c r="N25" s="2"/>
      <c r="O25" s="2"/>
      <c r="P25" s="2"/>
      <c r="Q25" s="2"/>
      <c r="R25" s="2"/>
      <c r="S25" s="2"/>
      <c r="T25" s="2"/>
      <c r="U25" s="2"/>
      <c r="V25" s="2"/>
      <c r="W25" s="2"/>
      <c r="X25" s="2"/>
      <c r="Y25" s="2"/>
      <c r="Z25" s="2"/>
      <c r="AA25" s="2"/>
      <c r="AB25" s="2"/>
      <c r="AC25" s="2"/>
    </row>
    <row r="26" spans="1:29" ht="12.75" customHeight="1" x14ac:dyDescent="0.2">
      <c r="A26" s="5"/>
      <c r="B26" s="5"/>
      <c r="C26" s="5"/>
      <c r="D26" s="5"/>
      <c r="E26" s="5"/>
      <c r="F26" s="5"/>
      <c r="G26" s="5"/>
      <c r="H26" s="2"/>
      <c r="I26" s="2"/>
      <c r="J26" s="2"/>
      <c r="K26" s="2"/>
      <c r="L26" s="2"/>
      <c r="M26" s="2"/>
      <c r="N26" s="2"/>
      <c r="O26" s="2"/>
      <c r="P26" s="2"/>
      <c r="Q26" s="2"/>
      <c r="R26" s="2"/>
      <c r="S26" s="2"/>
      <c r="T26" s="2"/>
      <c r="U26" s="2"/>
      <c r="V26" s="2"/>
      <c r="W26" s="2"/>
      <c r="X26" s="2"/>
      <c r="Y26" s="2"/>
      <c r="Z26" s="2"/>
      <c r="AA26" s="2"/>
      <c r="AB26" s="2"/>
      <c r="AC26" s="2"/>
    </row>
    <row r="27" spans="1:29" ht="12.75" customHeight="1" x14ac:dyDescent="0.2">
      <c r="A27" s="5"/>
      <c r="B27" s="5"/>
      <c r="C27" s="5"/>
      <c r="D27" s="5"/>
      <c r="E27" s="5"/>
      <c r="F27" s="5"/>
      <c r="G27" s="5"/>
      <c r="H27" s="2"/>
      <c r="I27" s="2"/>
      <c r="J27" s="2"/>
      <c r="K27" s="2"/>
      <c r="L27" s="2"/>
      <c r="M27" s="2"/>
      <c r="N27" s="2"/>
      <c r="O27" s="2"/>
      <c r="P27" s="2"/>
      <c r="Q27" s="2"/>
      <c r="R27" s="2"/>
      <c r="S27" s="2"/>
      <c r="T27" s="2"/>
      <c r="U27" s="2"/>
      <c r="V27" s="2"/>
      <c r="W27" s="2"/>
      <c r="X27" s="2"/>
      <c r="Y27" s="2"/>
      <c r="Z27" s="2"/>
      <c r="AA27" s="2"/>
      <c r="AB27" s="2"/>
      <c r="AC27" s="2"/>
    </row>
    <row r="28" spans="1:29" ht="18" customHeight="1" x14ac:dyDescent="0.2">
      <c r="A28" s="5"/>
      <c r="B28" s="5"/>
      <c r="C28" s="5"/>
      <c r="D28" s="5"/>
      <c r="E28" s="5"/>
      <c r="F28" s="5"/>
      <c r="G28" s="5"/>
      <c r="H28" s="2"/>
      <c r="I28" s="2"/>
      <c r="J28" s="2"/>
      <c r="K28" s="2"/>
      <c r="L28" s="2"/>
      <c r="M28" s="2"/>
      <c r="N28" s="2"/>
      <c r="O28" s="2"/>
      <c r="P28" s="2"/>
      <c r="Q28" s="2"/>
      <c r="R28" s="2"/>
      <c r="S28" s="2"/>
      <c r="T28" s="2"/>
      <c r="U28" s="2"/>
      <c r="V28" s="2"/>
      <c r="W28" s="2"/>
      <c r="X28" s="2"/>
      <c r="Y28" s="2"/>
      <c r="Z28" s="2"/>
      <c r="AA28" s="2"/>
      <c r="AB28" s="2"/>
      <c r="AC28" s="2"/>
    </row>
    <row r="29" spans="1:29" ht="18" customHeight="1" x14ac:dyDescent="0.2">
      <c r="A29" s="5"/>
      <c r="B29" s="5"/>
      <c r="C29" s="5"/>
      <c r="D29" s="5"/>
      <c r="E29" s="5"/>
      <c r="F29" s="5"/>
      <c r="G29" s="5"/>
      <c r="H29" s="2"/>
      <c r="I29" s="2"/>
      <c r="J29" s="2"/>
      <c r="K29" s="2"/>
      <c r="L29" s="2"/>
      <c r="M29" s="2"/>
      <c r="N29" s="2"/>
      <c r="O29" s="2"/>
      <c r="P29" s="2"/>
      <c r="Q29" s="2"/>
      <c r="R29" s="2"/>
      <c r="S29" s="2"/>
      <c r="T29" s="2"/>
      <c r="U29" s="2"/>
      <c r="V29" s="2"/>
      <c r="W29" s="2"/>
      <c r="X29" s="2"/>
      <c r="Y29" s="2"/>
      <c r="Z29" s="2"/>
      <c r="AA29" s="2"/>
      <c r="AB29" s="2"/>
      <c r="AC29" s="2"/>
    </row>
    <row r="30" spans="1:29" ht="18" customHeight="1" x14ac:dyDescent="0.2">
      <c r="A30" s="1" t="s">
        <v>46</v>
      </c>
      <c r="B30" s="5"/>
      <c r="C30" s="5"/>
      <c r="D30" s="5"/>
      <c r="E30" s="5"/>
      <c r="F30" s="5"/>
      <c r="G30" s="5"/>
      <c r="H30" s="2"/>
      <c r="I30" s="2"/>
      <c r="J30" s="2"/>
      <c r="K30" s="2"/>
      <c r="L30" s="2"/>
      <c r="M30" s="2"/>
      <c r="N30" s="2"/>
      <c r="O30" s="2"/>
      <c r="P30" s="2"/>
      <c r="Q30" s="2"/>
      <c r="R30" s="2"/>
      <c r="S30" s="2"/>
      <c r="T30" s="2"/>
      <c r="U30" s="2"/>
      <c r="V30" s="2"/>
      <c r="W30" s="2"/>
      <c r="X30" s="2"/>
      <c r="Y30" s="2"/>
      <c r="Z30" s="2"/>
      <c r="AA30" s="2"/>
      <c r="AB30" s="2"/>
      <c r="AC30" s="2"/>
    </row>
    <row r="31" spans="1:29" ht="12.75" customHeight="1" x14ac:dyDescent="0.2">
      <c r="A31" s="5"/>
      <c r="B31" s="5"/>
      <c r="C31" s="5"/>
      <c r="D31" s="5"/>
      <c r="E31" s="5"/>
      <c r="F31" s="5"/>
      <c r="G31" s="5"/>
      <c r="H31" s="2"/>
      <c r="I31" s="2"/>
      <c r="J31" s="2"/>
      <c r="K31" s="2"/>
      <c r="L31" s="2"/>
      <c r="M31" s="2"/>
      <c r="N31" s="2"/>
      <c r="O31" s="2"/>
      <c r="P31" s="2"/>
      <c r="Q31" s="2"/>
      <c r="R31" s="2"/>
      <c r="S31" s="2"/>
      <c r="T31" s="2"/>
      <c r="U31" s="2"/>
      <c r="V31" s="2"/>
      <c r="W31" s="2"/>
      <c r="X31" s="2"/>
      <c r="Y31" s="2"/>
      <c r="Z31" s="2"/>
      <c r="AA31" s="2"/>
      <c r="AB31" s="2"/>
      <c r="AC31" s="2"/>
    </row>
    <row r="32" spans="1:29" ht="12.75" customHeight="1" x14ac:dyDescent="0.2">
      <c r="A32" s="5"/>
      <c r="B32" s="5"/>
      <c r="C32" s="5"/>
      <c r="D32" s="5"/>
      <c r="E32" s="5"/>
      <c r="F32" s="5"/>
      <c r="G32" s="5"/>
      <c r="H32" s="2"/>
      <c r="I32" s="2"/>
      <c r="J32" s="2"/>
      <c r="K32" s="2"/>
      <c r="L32" s="2"/>
      <c r="M32" s="2"/>
      <c r="N32" s="2"/>
      <c r="O32" s="2"/>
      <c r="P32" s="2"/>
      <c r="Q32" s="2"/>
      <c r="R32" s="2"/>
      <c r="S32" s="2"/>
      <c r="T32" s="2"/>
      <c r="U32" s="2"/>
      <c r="V32" s="2"/>
      <c r="W32" s="2"/>
      <c r="X32" s="2"/>
      <c r="Y32" s="2"/>
      <c r="Z32" s="2"/>
      <c r="AA32" s="2"/>
      <c r="AB32" s="2"/>
      <c r="AC32" s="2"/>
    </row>
    <row r="33" spans="1:29" ht="12.75" customHeight="1" x14ac:dyDescent="0.2">
      <c r="A33" s="5"/>
      <c r="B33" s="5"/>
      <c r="C33" s="5"/>
      <c r="D33" s="5"/>
      <c r="E33" s="5"/>
      <c r="F33" s="5"/>
      <c r="G33" s="5"/>
      <c r="H33" s="2"/>
      <c r="I33" s="2"/>
      <c r="J33" s="2"/>
      <c r="K33" s="2"/>
      <c r="L33" s="2"/>
      <c r="M33" s="2"/>
      <c r="N33" s="2"/>
      <c r="O33" s="2"/>
      <c r="P33" s="2"/>
      <c r="Q33" s="2"/>
      <c r="R33" s="2"/>
      <c r="S33" s="2"/>
      <c r="T33" s="2"/>
      <c r="U33" s="2"/>
      <c r="V33" s="2"/>
      <c r="W33" s="2"/>
      <c r="X33" s="2"/>
      <c r="Y33" s="2"/>
      <c r="Z33" s="2"/>
      <c r="AA33" s="2"/>
      <c r="AB33" s="2"/>
      <c r="AC33" s="2"/>
    </row>
    <row r="34" spans="1:29" x14ac:dyDescent="0.2">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row>
    <row r="35" spans="1:29" x14ac:dyDescent="0.2">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row>
    <row r="36" spans="1:29" ht="12.7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row>
    <row r="37" spans="1:29" x14ac:dyDescent="0.2">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row>
    <row r="38" spans="1:29" ht="12.7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row>
    <row r="39" spans="1:29" ht="12.7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row>
    <row r="40" spans="1:29" ht="12.7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spans="1:29" x14ac:dyDescent="0.2">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row>
    <row r="42" spans="1:29" ht="12.7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row>
    <row r="43" spans="1:29" ht="12.7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row>
    <row r="44" spans="1:29" ht="12.7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row>
    <row r="45" spans="1:29" x14ac:dyDescent="0.2">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row>
    <row r="46" spans="1:29" ht="15" customHeight="1" x14ac:dyDescent="0.2">
      <c r="A46" s="5"/>
      <c r="B46" s="5"/>
      <c r="C46" s="5"/>
      <c r="D46" s="5"/>
      <c r="E46" s="5"/>
      <c r="F46" s="5"/>
      <c r="G46" s="5"/>
      <c r="H46" s="2"/>
      <c r="I46" s="2"/>
      <c r="J46" s="2"/>
      <c r="K46" s="2"/>
      <c r="L46" s="2"/>
      <c r="M46" s="2"/>
      <c r="N46" s="2"/>
      <c r="O46" s="2"/>
      <c r="P46" s="2"/>
      <c r="Q46" s="2"/>
      <c r="R46" s="2"/>
      <c r="S46" s="2"/>
      <c r="T46" s="2"/>
      <c r="U46" s="2"/>
      <c r="V46" s="2"/>
      <c r="W46" s="2"/>
      <c r="X46" s="2"/>
      <c r="Y46" s="2"/>
      <c r="Z46" s="2"/>
      <c r="AA46" s="2"/>
      <c r="AB46" s="2"/>
      <c r="AC46" s="2"/>
    </row>
    <row r="47" spans="1:29" x14ac:dyDescent="0.2">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row>
    <row r="48" spans="1:29" x14ac:dyDescent="0.2">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row>
    <row r="49" spans="1:29" x14ac:dyDescent="0.2">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row>
    <row r="50" spans="1:29" x14ac:dyDescent="0.2">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row>
    <row r="51" spans="1:29" x14ac:dyDescent="0.2">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row>
    <row r="52" spans="1:29" x14ac:dyDescent="0.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row>
    <row r="53" spans="1:29" x14ac:dyDescent="0.2">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row>
    <row r="54" spans="1:29" x14ac:dyDescent="0.2">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spans="1:29" x14ac:dyDescent="0.2">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spans="1:29" ht="6" customHeight="1" x14ac:dyDescent="0.2">
      <c r="A56" s="15"/>
    </row>
    <row r="57" spans="1:29" ht="15" customHeight="1" x14ac:dyDescent="0.25">
      <c r="A57" s="16" t="s">
        <v>0</v>
      </c>
    </row>
  </sheetData>
  <hyperlinks>
    <hyperlink ref="A57" location="Contents!A1" display="Return to Contents Page" xr:uid="{CF0D639B-851B-44FD-8E23-6235F3E39596}"/>
  </hyperlinks>
  <pageMargins left="0.70866141732283472" right="0.70866141732283472" top="0.74803149606299213" bottom="0.74803149606299213" header="0.31496062992125984" footer="0.31496062992125984"/>
  <pageSetup paperSize="9" scale="52" orientation="landscape" verticalDpi="4"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2024-09-24T14:03:08+00:00</Date_x0020_Opened>
    <lcf76f155ced4ddcb4097134ff3c332f xmlns="75e7ae58-aec4-4ab0-ae21-ab94226ea01a">
      <Terms xmlns="http://schemas.microsoft.com/office/infopath/2007/PartnerControls"/>
    </lcf76f155ced4ddcb4097134ff3c332f>
    <Folder xmlns="75e7ae58-aec4-4ab0-ae21-ab94226ea01a" xsi:nil="true"/>
    <TaxCatchAll xmlns="c278e07c-0436-44ae-bf20-0fa31c54bf35">
      <Value>1</Value>
    </TaxCatchAll>
    <LegacyData xmlns="aaacb922-5235-4a66-b188-303b9b46fbd7" xsi:nil="true"/>
    <Descriptor xmlns="0063f72e-ace3-48fb-9c1f-5b513408b31f" xsi:nil="true"/>
    <m975189f4ba442ecbf67d4147307b177 xmlns="c278e07c-0436-44ae-bf20-0fa31c54bf35">
      <Terms xmlns="http://schemas.microsoft.com/office/infopath/2007/PartnerControls">
        <TermInfo xmlns="http://schemas.microsoft.com/office/infopath/2007/PartnerControls">
          <TermName xmlns="http://schemas.microsoft.com/office/infopath/2007/PartnerControls">Energy Statistics</TermName>
          <TermId xmlns="http://schemas.microsoft.com/office/infopath/2007/PartnerControls">0882e751-7c5d-40cd-a0d4-46cf492f7845</TermId>
        </TermInfo>
      </Terms>
    </m975189f4ba442ecbf67d4147307b177>
    <Security_x0020_Classification xmlns="0063f72e-ace3-48fb-9c1f-5b513408b31f">OFFICIAL</Security_x0020_Classification>
    <KnowledgeRetention xmlns="75e7ae58-aec4-4ab0-ae21-ab94226ea01a" xsi:nil="true"/>
    <Sent xmlns="75e7ae58-aec4-4ab0-ae21-ab94226ea01a">true</Sent>
    <Retention_x0020_Label xmlns="a8f60570-4bd3-4f2b-950b-a996de8ab151" xsi:nil="true"/>
    <Date_x0020_Closed xmlns="b413c3fd-5a3b-4239-b985-69032e371c04" xsi:nil="true"/>
    <_dlc_DocId xmlns="c278e07c-0436-44ae-bf20-0fa31c54bf35">QMA56DUQWX45-861680180-387766</_dlc_DocId>
    <_dlc_DocIdUrl xmlns="c278e07c-0436-44ae-bf20-0fa31c54bf35">
      <Url>https://beisgov.sharepoint.com/sites/EnergyStatistics/_layouts/15/DocIdRedir.aspx?ID=QMA56DUQWX45-861680180-387766</Url>
      <Description>QMA56DUQWX45-861680180-387766</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F4582DC177B735439E316E7A5776D78C" ma:contentTypeVersion="35" ma:contentTypeDescription="Create a new document." ma:contentTypeScope="" ma:versionID="231a19ba652f58ab4af251466fc28ff9">
  <xsd:schema xmlns:xsd="http://www.w3.org/2001/XMLSchema" xmlns:xs="http://www.w3.org/2001/XMLSchema" xmlns:p="http://schemas.microsoft.com/office/2006/metadata/properties" xmlns:ns2="0063f72e-ace3-48fb-9c1f-5b513408b31f" xmlns:ns3="c278e07c-0436-44ae-bf20-0fa31c54bf35" xmlns:ns4="b413c3fd-5a3b-4239-b985-69032e371c04" xmlns:ns5="a8f60570-4bd3-4f2b-950b-a996de8ab151" xmlns:ns6="aaacb922-5235-4a66-b188-303b9b46fbd7" xmlns:ns7="75e7ae58-aec4-4ab0-ae21-ab94226ea01a" targetNamespace="http://schemas.microsoft.com/office/2006/metadata/properties" ma:root="true" ma:fieldsID="016580af11157f7c4be2a6e2c966dcc2" ns2:_="" ns3:_="" ns4:_="" ns5:_="" ns6:_="" ns7:_="">
    <xsd:import namespace="0063f72e-ace3-48fb-9c1f-5b513408b31f"/>
    <xsd:import namespace="c278e07c-0436-44ae-bf20-0fa31c54bf35"/>
    <xsd:import namespace="b413c3fd-5a3b-4239-b985-69032e371c04"/>
    <xsd:import namespace="a8f60570-4bd3-4f2b-950b-a996de8ab151"/>
    <xsd:import namespace="aaacb922-5235-4a66-b188-303b9b46fbd7"/>
    <xsd:import namespace="75e7ae58-aec4-4ab0-ae21-ab94226ea01a"/>
    <xsd:element name="properties">
      <xsd:complexType>
        <xsd:sequence>
          <xsd:element name="documentManagement">
            <xsd:complexType>
              <xsd:all>
                <xsd:element ref="ns2:Security_x0020_Classification" minOccurs="0"/>
                <xsd:element ref="ns2:Descriptor" minOccurs="0"/>
                <xsd:element ref="ns3:m975189f4ba442ecbf67d4147307b177" minOccurs="0"/>
                <xsd:element ref="ns3:TaxCatchAll" minOccurs="0"/>
                <xsd:element ref="ns3: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DateTaken" minOccurs="0"/>
                <xsd:element ref="ns7:MediaServiceAutoTags" minOccurs="0"/>
                <xsd:element ref="ns7:MediaServiceGenerationTime" minOccurs="0"/>
                <xsd:element ref="ns7:MediaServiceEventHashCode" minOccurs="0"/>
                <xsd:element ref="ns3:SharedWithUsers" minOccurs="0"/>
                <xsd:element ref="ns3:SharedWithDetails" minOccurs="0"/>
                <xsd:element ref="ns7:MediaServiceAutoKeyPoints" minOccurs="0"/>
                <xsd:element ref="ns7:MediaServiceKeyPoints" minOccurs="0"/>
                <xsd:element ref="ns3:_dlc_DocId" minOccurs="0"/>
                <xsd:element ref="ns3:_dlc_DocIdUrl" minOccurs="0"/>
                <xsd:element ref="ns3:_dlc_DocIdPersistId" minOccurs="0"/>
                <xsd:element ref="ns7:MediaServiceOCR" minOccurs="0"/>
                <xsd:element ref="ns7:KnowledgeRetention" minOccurs="0"/>
                <xsd:element ref="ns7:MediaLengthInSeconds" minOccurs="0"/>
                <xsd:element ref="ns7:lcf76f155ced4ddcb4097134ff3c332f" minOccurs="0"/>
                <xsd:element ref="ns7:MediaServiceLocation" minOccurs="0"/>
                <xsd:element ref="ns7:Sent" minOccurs="0"/>
                <xsd:element ref="ns7:MediaServiceObjectDetectorVersions" minOccurs="0"/>
                <xsd:element ref="ns7:MediaServiceSearchProperties" minOccurs="0"/>
                <xsd:element ref="ns7:Folder" minOccurs="0"/>
                <xsd:element ref="ns7:b05dcfd0-cdc0-4faa-b8ae-036043c6be06CountryOrRegion" minOccurs="0"/>
                <xsd:element ref="ns7:b05dcfd0-cdc0-4faa-b8ae-036043c6be06State" minOccurs="0"/>
                <xsd:element ref="ns7:b05dcfd0-cdc0-4faa-b8ae-036043c6be06City" minOccurs="0"/>
                <xsd:element ref="ns7:b05dcfd0-cdc0-4faa-b8ae-036043c6be06PostalCode" minOccurs="0"/>
                <xsd:element ref="ns7:b05dcfd0-cdc0-4faa-b8ae-036043c6be06Street" minOccurs="0"/>
                <xsd:element ref="ns7:b05dcfd0-cdc0-4faa-b8ae-036043c6be06GeoLoc" minOccurs="0"/>
                <xsd:element ref="ns7:b05dcfd0-cdc0-4faa-b8ae-036043c6be06Disp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8"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9"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c278e07c-0436-44ae-bf20-0fa31c54bf35" elementFormDefault="qualified">
    <xsd:import namespace="http://schemas.microsoft.com/office/2006/documentManagement/types"/>
    <xsd:import namespace="http://schemas.microsoft.com/office/infopath/2007/PartnerControls"/>
    <xsd:element name="m975189f4ba442ecbf67d4147307b177" ma:index="10" nillable="true" ma:taxonomy="true" ma:internalName="m975189f4ba442ecbf67d4147307b177" ma:taxonomyFieldName="Business_x0020_Unit" ma:displayName="Business Unit" ma:default="1;#Energy Statistics|0882e751-7c5d-40cd-a0d4-46cf492f7845"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1" nillable="true" ma:displayName="Taxonomy Catch All Column" ma:hidden="true" ma:list="{5c67b86a-dca8-471d-9378-1ff5bfc4f7ca}" ma:internalName="TaxCatchAll" ma:showField="CatchAllData" ma:web="c278e07c-0436-44ae-bf20-0fa31c54bf35">
      <xsd:complexType>
        <xsd:complexContent>
          <xsd:extension base="dms:MultiChoiceLookup">
            <xsd:sequence>
              <xsd:element name="Value" type="dms:Lookup" maxOccurs="unbounded" minOccurs="0" nillable="true"/>
            </xsd:sequence>
          </xsd:extension>
        </xsd:complexContent>
      </xsd:complexType>
    </xsd:element>
    <xsd:element name="TaxCatchAllLabel" ma:index="12" nillable="true" ma:displayName="Taxonomy Catch All Column1" ma:hidden="true" ma:list="{5c67b86a-dca8-471d-9378-1ff5bfc4f7ca}" ma:internalName="TaxCatchAllLabel" ma:readOnly="true" ma:showField="CatchAllDataLabel" ma:web="c278e07c-0436-44ae-bf20-0fa31c54bf35">
      <xsd:complexType>
        <xsd:complexContent>
          <xsd:extension base="dms:MultiChoiceLookup">
            <xsd:sequence>
              <xsd:element name="Value" type="dms:Lookup" maxOccurs="unbounded" minOccurs="0" nillable="true"/>
            </xsd:sequence>
          </xsd:extension>
        </xsd:complexContent>
      </xsd:complexType>
    </xsd:element>
    <xsd:element name="SharedWithUsers" ma:index="2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6" nillable="true" ma:displayName="Shared With Details" ma:internalName="SharedWithDetails" ma:readOnly="true">
      <xsd:simpleType>
        <xsd:restriction base="dms:Note">
          <xsd:maxLength value="255"/>
        </xsd:restriction>
      </xsd:simpleType>
    </xsd:element>
    <xsd:element name="_dlc_DocId" ma:index="29" nillable="true" ma:displayName="Document ID Value" ma:description="The value of the document ID assigned to this item." ma:indexed="true" ma:internalName="_dlc_DocId" ma:readOnly="true">
      <xsd:simpleType>
        <xsd:restriction base="dms:Text"/>
      </xsd:simpleType>
    </xsd:element>
    <xsd:element name="_dlc_DocIdUrl" ma:index="3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1"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4" nillable="true" ma:displayName="Government Body" ma:default="BEIS" ma:internalName="Government_x0020_Body">
      <xsd:simpleType>
        <xsd:restriction base="dms:Text">
          <xsd:maxLength value="255"/>
        </xsd:restriction>
      </xsd:simpleType>
    </xsd:element>
    <xsd:element name="Date_x0020_Opened" ma:index="15" nillable="true" ma:displayName="Date Opened" ma:default="[Today]" ma:format="DateOnly" ma:internalName="Date_x0020_Opened">
      <xsd:simpleType>
        <xsd:restriction base="dms:DateTime"/>
      </xsd:simpleType>
    </xsd:element>
    <xsd:element name="Date_x0020_Closed" ma:index="16"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17"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18"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5e7ae58-aec4-4ab0-ae21-ab94226ea01a" elementFormDefault="qualified">
    <xsd:import namespace="http://schemas.microsoft.com/office/2006/documentManagement/types"/>
    <xsd:import namespace="http://schemas.microsoft.com/office/infopath/2007/PartnerControls"/>
    <xsd:element name="MediaServiceMetadata" ma:index="19" nillable="true" ma:displayName="MediaServiceMetadata" ma:hidden="true" ma:internalName="MediaServiceMetadata" ma:readOnly="true">
      <xsd:simpleType>
        <xsd:restriction base="dms:Note"/>
      </xsd:simpleType>
    </xsd:element>
    <xsd:element name="MediaServiceFastMetadata" ma:index="20" nillable="true" ma:displayName="MediaServiceFastMetadata" ma:hidden="true" ma:internalName="MediaServiceFastMetadata" ma:readOnly="true">
      <xsd:simpleType>
        <xsd:restriction base="dms:Note"/>
      </xsd:simpleType>
    </xsd:element>
    <xsd:element name="MediaServiceDateTaken" ma:index="21" nillable="true" ma:displayName="MediaServiceDateTaken" ma:hidden="true" ma:internalName="MediaServiceDateTaken" ma:readOnly="true">
      <xsd:simpleType>
        <xsd:restriction base="dms:Text"/>
      </xsd:simpleType>
    </xsd:element>
    <xsd:element name="MediaServiceAutoTags" ma:index="22" nillable="true" ma:displayName="Tags" ma:description="Technical Architecture, EDA" ma:internalName="MediaServiceAutoTags" ma:readOnly="true">
      <xsd:simpleType>
        <xsd:restriction base="dms:Text"/>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element name="MediaServiceAutoKeyPoints" ma:index="27" nillable="true" ma:displayName="MediaServiceAutoKeyPoints" ma:hidden="true" ma:internalName="MediaServiceAutoKeyPoints" ma:readOnly="true">
      <xsd:simpleType>
        <xsd:restriction base="dms:Note"/>
      </xsd:simpleType>
    </xsd:element>
    <xsd:element name="MediaServiceKeyPoints" ma:index="28" nillable="true" ma:displayName="KeyPoints" ma:internalName="MediaServiceKeyPoints" ma:readOnly="true">
      <xsd:simpleType>
        <xsd:restriction base="dms:Note">
          <xsd:maxLength value="255"/>
        </xsd:restriction>
      </xsd:simpleType>
    </xsd:element>
    <xsd:element name="MediaServiceOCR" ma:index="32" nillable="true" ma:displayName="Extracted Text" ma:internalName="MediaServiceOCR" ma:readOnly="true">
      <xsd:simpleType>
        <xsd:restriction base="dms:Note">
          <xsd:maxLength value="255"/>
        </xsd:restriction>
      </xsd:simpleType>
    </xsd:element>
    <xsd:element name="KnowledgeRetention" ma:index="33" nillable="true" ma:displayName="Knowledge Retention" ma:format="Dropdown" ma:internalName="KnowledgeRetention">
      <xsd:simpleType>
        <xsd:restriction base="dms:Text">
          <xsd:maxLength value="255"/>
        </xsd:restriction>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36" nillable="true" ma:taxonomy="true" ma:internalName="lcf76f155ced4ddcb4097134ff3c332f" ma:taxonomyFieldName="MediaServiceImageTags" ma:displayName="Image Tags" ma:readOnly="false" ma:fieldId="{5cf76f15-5ced-4ddc-b409-7134ff3c332f}" ma:taxonomyMulti="true" ma:sspId="9b0aeba9-2bce-41c2-8545-5d12d676a674" ma:termSetId="09814cd3-568e-fe90-9814-8d621ff8fb84" ma:anchorId="fba54fb3-c3e1-fe81-a776-ca4b69148c4d" ma:open="true" ma:isKeyword="false">
      <xsd:complexType>
        <xsd:sequence>
          <xsd:element ref="pc:Terms" minOccurs="0" maxOccurs="1"/>
        </xsd:sequence>
      </xsd:complexType>
    </xsd:element>
    <xsd:element name="MediaServiceLocation" ma:index="37" nillable="true" ma:displayName="Location" ma:internalName="MediaServiceLocation" ma:readOnly="true">
      <xsd:simpleType>
        <xsd:restriction base="dms:Text"/>
      </xsd:simpleType>
    </xsd:element>
    <xsd:element name="Sent" ma:index="38" nillable="true" ma:displayName="Sent" ma:default="1" ma:format="Dropdown" ma:internalName="Sent">
      <xsd:simpleType>
        <xsd:restriction base="dms:Boolean"/>
      </xsd:simpleType>
    </xsd:element>
    <xsd:element name="MediaServiceObjectDetectorVersions" ma:index="39"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0" nillable="true" ma:displayName="MediaServiceSearchProperties" ma:hidden="true" ma:internalName="MediaServiceSearchProperties" ma:readOnly="true">
      <xsd:simpleType>
        <xsd:restriction base="dms:Note"/>
      </xsd:simpleType>
    </xsd:element>
    <xsd:element name="Folder" ma:index="41" nillable="true" ma:displayName="Folder" ma:format="Dropdown" ma:internalName="Folder">
      <xsd:simpleType>
        <xsd:restriction base="dms:Unknown"/>
      </xsd:simpleType>
    </xsd:element>
    <xsd:element name="b05dcfd0-cdc0-4faa-b8ae-036043c6be06CountryOrRegion" ma:index="42" nillable="true" ma:displayName="Folder: Country/Region" ma:internalName="CountryOrRegion" ma:readOnly="true">
      <xsd:simpleType>
        <xsd:restriction base="dms:Text"/>
      </xsd:simpleType>
    </xsd:element>
    <xsd:element name="b05dcfd0-cdc0-4faa-b8ae-036043c6be06State" ma:index="43" nillable="true" ma:displayName="Folder: State" ma:internalName="State" ma:readOnly="true">
      <xsd:simpleType>
        <xsd:restriction base="dms:Text"/>
      </xsd:simpleType>
    </xsd:element>
    <xsd:element name="b05dcfd0-cdc0-4faa-b8ae-036043c6be06City" ma:index="44" nillable="true" ma:displayName="Folder: City" ma:internalName="City" ma:readOnly="true">
      <xsd:simpleType>
        <xsd:restriction base="dms:Text"/>
      </xsd:simpleType>
    </xsd:element>
    <xsd:element name="b05dcfd0-cdc0-4faa-b8ae-036043c6be06PostalCode" ma:index="45" nillable="true" ma:displayName="Folder: Postal Code" ma:internalName="PostalCode" ma:readOnly="true">
      <xsd:simpleType>
        <xsd:restriction base="dms:Text"/>
      </xsd:simpleType>
    </xsd:element>
    <xsd:element name="b05dcfd0-cdc0-4faa-b8ae-036043c6be06Street" ma:index="46" nillable="true" ma:displayName="Folder: Street" ma:internalName="Street" ma:readOnly="true">
      <xsd:simpleType>
        <xsd:restriction base="dms:Text"/>
      </xsd:simpleType>
    </xsd:element>
    <xsd:element name="b05dcfd0-cdc0-4faa-b8ae-036043c6be06GeoLoc" ma:index="47" nillable="true" ma:displayName="Folder: Coordinates" ma:internalName="GeoLoc" ma:readOnly="true">
      <xsd:simpleType>
        <xsd:restriction base="dms:Unknown"/>
      </xsd:simpleType>
    </xsd:element>
    <xsd:element name="b05dcfd0-cdc0-4faa-b8ae-036043c6be06DispName" ma:index="48" nillable="true" ma:displayName="Folder: Name" ma:internalName="DispNam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555003-70B4-413B-8B4D-507727F56282}">
  <ds:schemaRefs>
    <ds:schemaRef ds:uri="http://schemas.microsoft.com/office/2006/metadata/properties"/>
    <ds:schemaRef ds:uri="http://schemas.microsoft.com/office/infopath/2007/PartnerControls"/>
    <ds:schemaRef ds:uri="b413c3fd-5a3b-4239-b985-69032e371c04"/>
    <ds:schemaRef ds:uri="75e7ae58-aec4-4ab0-ae21-ab94226ea01a"/>
    <ds:schemaRef ds:uri="c278e07c-0436-44ae-bf20-0fa31c54bf35"/>
    <ds:schemaRef ds:uri="aaacb922-5235-4a66-b188-303b9b46fbd7"/>
    <ds:schemaRef ds:uri="0063f72e-ace3-48fb-9c1f-5b513408b31f"/>
    <ds:schemaRef ds:uri="a8f60570-4bd3-4f2b-950b-a996de8ab151"/>
  </ds:schemaRefs>
</ds:datastoreItem>
</file>

<file path=customXml/itemProps2.xml><?xml version="1.0" encoding="utf-8"?>
<ds:datastoreItem xmlns:ds="http://schemas.openxmlformats.org/officeDocument/2006/customXml" ds:itemID="{5893E6D8-4B0C-4D65-B19E-126F8787C838}">
  <ds:schemaRefs>
    <ds:schemaRef ds:uri="http://schemas.microsoft.com/sharepoint/v3/contenttype/forms"/>
  </ds:schemaRefs>
</ds:datastoreItem>
</file>

<file path=customXml/itemProps3.xml><?xml version="1.0" encoding="utf-8"?>
<ds:datastoreItem xmlns:ds="http://schemas.openxmlformats.org/officeDocument/2006/customXml" ds:itemID="{D8106F37-8C69-4EDE-B9AF-852CDB8290F0}">
  <ds:schemaRefs>
    <ds:schemaRef ds:uri="http://schemas.microsoft.com/sharepoint/events"/>
  </ds:schemaRefs>
</ds:datastoreItem>
</file>

<file path=customXml/itemProps4.xml><?xml version="1.0" encoding="utf-8"?>
<ds:datastoreItem xmlns:ds="http://schemas.openxmlformats.org/officeDocument/2006/customXml" ds:itemID="{DE72C3CD-52CA-49CD-BF5C-FFEC594EF5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063f72e-ace3-48fb-9c1f-5b513408b31f"/>
    <ds:schemaRef ds:uri="c278e07c-0436-44ae-bf20-0fa31c54bf35"/>
    <ds:schemaRef ds:uri="b413c3fd-5a3b-4239-b985-69032e371c04"/>
    <ds:schemaRef ds:uri="a8f60570-4bd3-4f2b-950b-a996de8ab151"/>
    <ds:schemaRef ds:uri="aaacb922-5235-4a66-b188-303b9b46fbd7"/>
    <ds:schemaRef ds:uri="75e7ae58-aec4-4ab0-ae21-ab94226ea0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Cover sheet</vt:lpstr>
      <vt:lpstr>Contents</vt:lpstr>
      <vt:lpstr>3.2.1</vt:lpstr>
      <vt:lpstr>3.2.1 (Real)</vt:lpstr>
      <vt:lpstr>3.2.1 (Annual)</vt:lpstr>
      <vt:lpstr>3.2.1 (Annual real)</vt:lpstr>
      <vt:lpstr>Methodology</vt:lpstr>
      <vt:lpstr>Charts</vt:lpstr>
      <vt:lpstr>'3.2.1 (Annual)'!Print_Area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 Computer Services</dc:creator>
  <cp:lastModifiedBy>Tim Hanson</cp:lastModifiedBy>
  <cp:lastPrinted>2020-09-01T20:39:35Z</cp:lastPrinted>
  <dcterms:created xsi:type="dcterms:W3CDTF">2000-02-09T13:24:14Z</dcterms:created>
  <dcterms:modified xsi:type="dcterms:W3CDTF">2024-10-23T13:27:09Z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2019-11-07T09:53:33Z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2121ed43-149c-4252-8231-000097a6f6cd</vt:lpwstr>
  </property>
  <property fmtid="{D5CDD505-2E9C-101B-9397-08002B2CF9AE}" pid="8" name="MSIP_Label_ba62f585-b40f-4ab9-bafe-39150f03d124_ContentBits">
    <vt:lpwstr>0</vt:lpwstr>
  </property>
  <property fmtid="{D5CDD505-2E9C-101B-9397-08002B2CF9AE}" pid="9" name="ContentTypeId">
    <vt:lpwstr>0x010100F4582DC177B735439E316E7A5776D78C</vt:lpwstr>
  </property>
  <property fmtid="{D5CDD505-2E9C-101B-9397-08002B2CF9AE}" pid="10" name="Business Unit">
    <vt:lpwstr>1;#Energy Statistics|0882e751-7c5d-40cd-a0d4-46cf492f7845</vt:lpwstr>
  </property>
  <property fmtid="{D5CDD505-2E9C-101B-9397-08002B2CF9AE}" pid="11" name="_dlc_DocIdItemGuid">
    <vt:lpwstr>6533e999-c510-43db-aa1e-cde9850bc931</vt:lpwstr>
  </property>
  <property fmtid="{D5CDD505-2E9C-101B-9397-08002B2CF9AE}" pid="12" name="MediaServiceImageTags">
    <vt:lpwstr/>
  </property>
</Properties>
</file>