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ELL\Desktop\MY WORKS\SITOG Global Links\"/>
    </mc:Choice>
  </mc:AlternateContent>
  <xr:revisionPtr revIDLastSave="0" documentId="13_ncr:1_{545DF653-777D-42C0-B380-047641C7C5C8}" xr6:coauthVersionLast="47" xr6:coauthVersionMax="47" xr10:uidLastSave="{00000000-0000-0000-0000-000000000000}"/>
  <bookViews>
    <workbookView xWindow="-110" yWindow="-110" windowWidth="19420" windowHeight="11020" xr2:uid="{03F12B7E-4E51-4B8D-8FF5-9489697E98EB}"/>
  </bookViews>
  <sheets>
    <sheet name="Profitability Calculato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  <c r="E17" i="2"/>
  <c r="E16" i="2"/>
  <c r="E15" i="2"/>
  <c r="E22" i="2" s="1"/>
  <c r="E25" i="2"/>
  <c r="F25" i="2" s="1"/>
  <c r="D22" i="2"/>
</calcChain>
</file>

<file path=xl/sharedStrings.xml><?xml version="1.0" encoding="utf-8"?>
<sst xmlns="http://schemas.openxmlformats.org/spreadsheetml/2006/main" count="31" uniqueCount="31">
  <si>
    <t>Address:</t>
  </si>
  <si>
    <t>P: Phone Number</t>
  </si>
  <si>
    <t>City, State: ZIP Code:</t>
  </si>
  <si>
    <t>F: Fax Number</t>
  </si>
  <si>
    <r>
      <t xml:space="preserve">       </t>
    </r>
    <r>
      <rPr>
        <b/>
        <sz val="25"/>
        <color theme="0"/>
        <rFont val="Trebuchet MS"/>
        <family val="2"/>
      </rPr>
      <t xml:space="preserve">  SITOG Global Links Limited</t>
    </r>
  </si>
  <si>
    <t>Date</t>
  </si>
  <si>
    <t>Expenses</t>
  </si>
  <si>
    <t>Expenses Amt</t>
  </si>
  <si>
    <t>Total Revenue</t>
  </si>
  <si>
    <t>Profit</t>
  </si>
  <si>
    <t>Exchange Rate</t>
  </si>
  <si>
    <t>15/02/2024</t>
  </si>
  <si>
    <t>Cost of item</t>
  </si>
  <si>
    <t>Bank Charges</t>
  </si>
  <si>
    <t>WHT</t>
  </si>
  <si>
    <t>VAT</t>
  </si>
  <si>
    <t>Totals</t>
  </si>
  <si>
    <t>Total Revenue Received</t>
  </si>
  <si>
    <t>Total Expenses</t>
  </si>
  <si>
    <t>Customer's PR</t>
  </si>
  <si>
    <t>Delivery</t>
  </si>
  <si>
    <t>Converted Expenses Amt</t>
  </si>
  <si>
    <t>Freight&amp; Clearance</t>
  </si>
  <si>
    <t>Net Profit Margin</t>
  </si>
  <si>
    <t>Net Profit  Margin Refrerence</t>
  </si>
  <si>
    <t>Average</t>
  </si>
  <si>
    <t>Good</t>
  </si>
  <si>
    <t>Above 20%</t>
  </si>
  <si>
    <t>High</t>
  </si>
  <si>
    <t>Low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</si>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</sst>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_-[$₦-46A]* #,##0.00_-;\-[$₦-46A]* #,##0.00_-;_-[$₦-46A]* &quot;-&quot;??_-;_-@_-"/>
    <numFmt numFmtId="167" formatCode="_-[$₦-46A]* #,##0_-;\-[$₦-46A]* #,##0_-;_-[$₦-46A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5"/>
      <color theme="0"/>
      <name val="Trebuchet MS"/>
      <family val="2"/>
    </font>
    <font>
      <b/>
      <sz val="25"/>
      <color theme="0"/>
      <name val="Trebuchet MS"/>
      <family val="2"/>
    </font>
    <font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0042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 style="thick">
        <color theme="4" tint="0.59996337778862885"/>
      </top>
      <bottom/>
      <diagonal/>
    </border>
    <border>
      <left/>
      <right/>
      <top style="thick">
        <color theme="2"/>
      </top>
      <bottom/>
      <diagonal/>
    </border>
    <border>
      <left style="thin">
        <color theme="4" tint="0.39997558519241921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 tint="0.39997558519241921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 tint="0.39997558519241921"/>
      </right>
      <top/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1" fillId="4" borderId="0" xfId="3" applyFill="1" applyBorder="1" applyAlignment="1">
      <alignment horizontal="left" wrapText="1" indent="2"/>
    </xf>
    <xf numFmtId="0" fontId="1" fillId="4" borderId="2" xfId="3" applyFill="1" applyBorder="1" applyAlignment="1">
      <alignment horizontal="left" wrapText="1"/>
    </xf>
    <xf numFmtId="0" fontId="1" fillId="4" borderId="0" xfId="3" applyFill="1" applyAlignment="1">
      <alignment horizontal="left" vertical="top" wrapText="1" indent="2"/>
    </xf>
    <xf numFmtId="0" fontId="1" fillId="4" borderId="0" xfId="3" applyFill="1" applyAlignment="1">
      <alignment horizontal="left" vertical="top" wrapText="1"/>
    </xf>
    <xf numFmtId="6" fontId="0" fillId="0" borderId="7" xfId="0" applyNumberFormat="1" applyBorder="1"/>
    <xf numFmtId="167" fontId="0" fillId="0" borderId="7" xfId="1" applyNumberFormat="1" applyFont="1" applyBorder="1"/>
    <xf numFmtId="0" fontId="4" fillId="5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167" fontId="0" fillId="0" borderId="7" xfId="1" applyNumberFormat="1" applyFont="1" applyBorder="1" applyAlignment="1">
      <alignment horizontal="center"/>
    </xf>
    <xf numFmtId="0" fontId="5" fillId="3" borderId="0" xfId="2" applyFont="1" applyFill="1" applyAlignment="1" applyProtection="1">
      <alignment vertical="center"/>
    </xf>
    <xf numFmtId="0" fontId="0" fillId="4" borderId="2" xfId="3" applyFont="1" applyFill="1" applyBorder="1" applyAlignment="1">
      <alignment horizontal="left" wrapText="1"/>
    </xf>
    <xf numFmtId="165" fontId="7" fillId="6" borderId="14" xfId="1" applyNumberFormat="1" applyFont="1" applyFill="1" applyBorder="1" applyAlignment="1">
      <alignment horizontal="center" vertical="center" wrapText="1"/>
    </xf>
    <xf numFmtId="165" fontId="7" fillId="6" borderId="15" xfId="1" applyNumberFormat="1" applyFont="1" applyFill="1" applyBorder="1" applyAlignment="1">
      <alignment horizontal="center" vertical="center" wrapText="1"/>
    </xf>
    <xf numFmtId="165" fontId="7" fillId="6" borderId="16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 vertical="center"/>
    </xf>
    <xf numFmtId="164" fontId="7" fillId="6" borderId="12" xfId="4" applyNumberFormat="1" applyFont="1" applyFill="1" applyBorder="1" applyAlignment="1">
      <alignment horizontal="center" vertical="center"/>
    </xf>
    <xf numFmtId="166" fontId="7" fillId="6" borderId="7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164" fontId="7" fillId="7" borderId="12" xfId="0" applyNumberFormat="1" applyFont="1" applyFill="1" applyBorder="1" applyAlignment="1">
      <alignment horizontal="center" vertical="center" wrapText="1"/>
    </xf>
    <xf numFmtId="166" fontId="7" fillId="0" borderId="7" xfId="0" applyNumberFormat="1" applyFont="1" applyBorder="1" applyAlignment="1">
      <alignment horizontal="center" vertical="center" wrapText="1"/>
    </xf>
    <xf numFmtId="164" fontId="7" fillId="6" borderId="12" xfId="0" applyNumberFormat="1" applyFont="1" applyFill="1" applyBorder="1" applyAlignment="1">
      <alignment horizontal="center" vertical="center" wrapText="1"/>
    </xf>
    <xf numFmtId="166" fontId="7" fillId="6" borderId="12" xfId="0" applyNumberFormat="1" applyFont="1" applyFill="1" applyBorder="1" applyAlignment="1">
      <alignment horizontal="center" vertical="center" wrapText="1"/>
    </xf>
    <xf numFmtId="166" fontId="3" fillId="6" borderId="7" xfId="0" applyNumberFormat="1" applyFont="1" applyFill="1" applyBorder="1" applyAlignment="1">
      <alignment horizontal="center" vertical="center"/>
    </xf>
    <xf numFmtId="166" fontId="3" fillId="6" borderId="13" xfId="1" applyNumberFormat="1" applyFont="1" applyFill="1" applyBorder="1" applyAlignment="1">
      <alignment horizontal="center" vertical="center" wrapText="1"/>
    </xf>
    <xf numFmtId="0" fontId="4" fillId="5" borderId="11" xfId="0" applyFont="1" applyFill="1" applyBorder="1"/>
    <xf numFmtId="0" fontId="4" fillId="5" borderId="17" xfId="0" applyFont="1" applyFill="1" applyBorder="1"/>
    <xf numFmtId="0" fontId="4" fillId="5" borderId="17" xfId="0" applyFont="1" applyFill="1" applyBorder="1" applyAlignment="1">
      <alignment horizontal="center"/>
    </xf>
    <xf numFmtId="166" fontId="3" fillId="6" borderId="14" xfId="0" applyNumberFormat="1" applyFont="1" applyFill="1" applyBorder="1" applyAlignment="1">
      <alignment vertical="center"/>
    </xf>
    <xf numFmtId="166" fontId="3" fillId="6" borderId="8" xfId="1" applyNumberFormat="1" applyFont="1" applyFill="1" applyBorder="1" applyAlignment="1">
      <alignment vertical="center" wrapText="1"/>
    </xf>
    <xf numFmtId="10" fontId="3" fillId="6" borderId="8" xfId="1" applyNumberFormat="1" applyFont="1" applyFill="1" applyBorder="1" applyAlignment="1">
      <alignment vertical="center" wrapText="1"/>
    </xf>
    <xf numFmtId="0" fontId="4" fillId="5" borderId="1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164" fontId="3" fillId="6" borderId="4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90"/>
    </xf>
    <xf numFmtId="0" fontId="7" fillId="6" borderId="9" xfId="0" applyFont="1" applyFill="1" applyBorder="1" applyAlignment="1">
      <alignment horizontal="center" vertical="center" textRotation="90"/>
    </xf>
    <xf numFmtId="0" fontId="7" fillId="6" borderId="10" xfId="0" applyFont="1" applyFill="1" applyBorder="1" applyAlignment="1">
      <alignment horizontal="center" vertical="center" textRotation="90"/>
    </xf>
    <xf numFmtId="0" fontId="1" fillId="4" borderId="1" xfId="3" applyFill="1" applyBorder="1" applyAlignment="1">
      <alignment horizontal="left" wrapText="1" indent="2"/>
    </xf>
    <xf numFmtId="0" fontId="1" fillId="4" borderId="0" xfId="3" applyFill="1" applyAlignment="1">
      <alignment horizontal="left" vertical="top" wrapText="1" indent="2"/>
    </xf>
    <xf numFmtId="0" fontId="3" fillId="6" borderId="1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/>
    </xf>
  </cellXfs>
  <cellStyles count="5">
    <cellStyle name="60% - Accent1" xfId="3" builtinId="32"/>
    <cellStyle name="Comma" xfId="1" builtinId="3"/>
    <cellStyle name="Currency" xfId="4" builtinId="4"/>
    <cellStyle name="Normal" xfId="0" builtinId="0"/>
    <cellStyle name="Title" xfId="2" builtinId="1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_-[$₦-46A]* #,##0.00_-;\-[$₦-46A]* #,##0.00_-;_-[$₦-46A]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_-[$₦-46A]* #,##0.00_-;\-[$₦-46A]* #,##0.00_-;_-[$₦-46A]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_-[$₦-46A]* #,##0.00_-;\-[$₦-46A]* #,##0.00_-;_-[$₦-46A]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_-[$₦-46A]* #,##0.00_-;\-[$₦-46A]* #,##0.00_-;_-[$₦-46A]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6" formatCode="_-[$₦-46A]* #,##0.00_-;\-[$₦-46A]* #,##0.00_-;_-[$₦-46A]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border outline="0"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Expenses vs Revenue &amp; Profit</a:t>
            </a:r>
          </a:p>
        </c:rich>
      </c:tx>
      <c:layout>
        <c:manualLayout>
          <c:xMode val="edge"/>
          <c:yMode val="edge"/>
          <c:x val="2.3807372984349824E-3"/>
          <c:y val="6.309151399265455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7428293373440674"/>
          <c:y val="0.17091491140610121"/>
          <c:w val="0.24230511694612977"/>
          <c:h val="0.64627469449052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414-42AB-A492-6869AF49D60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414-42AB-A492-6869AF49D60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E414-42AB-A492-6869AF49D60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'Profitability Calculator'!$C$24:$E$24</c:f>
              <c:strCache>
                <c:ptCount val="3"/>
                <c:pt idx="0">
                  <c:v>Total Expenses</c:v>
                </c:pt>
                <c:pt idx="1">
                  <c:v>Total Revenue</c:v>
                </c:pt>
                <c:pt idx="2">
                  <c:v>Profit</c:v>
                </c:pt>
              </c:strCache>
            </c:strRef>
          </c:cat>
          <c:val>
            <c:numRef>
              <c:f>'Profitability Calculator'!$C$25:$E$25</c:f>
              <c:numCache>
                <c:formatCode>_-[$₦-46A]* #,##0.00_-;\-[$₦-46A]* #,##0.00_-;_-[$₦-46A]* "-"??_-;_-@_-</c:formatCode>
                <c:ptCount val="3"/>
                <c:pt idx="0">
                  <c:v>10020764.810000001</c:v>
                </c:pt>
                <c:pt idx="1">
                  <c:v>14014825.01</c:v>
                </c:pt>
                <c:pt idx="2">
                  <c:v>3994060.1999999993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'Profit Report'!#REF!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8FC-47F4-AF14-924FEB0E00F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57151</xdr:rowOff>
    </xdr:from>
    <xdr:to>
      <xdr:col>5</xdr:col>
      <xdr:colOff>1504950</xdr:colOff>
      <xdr:row>11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75894-5139-487B-9E49-531416B9B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</xdr:colOff>
      <xdr:row>0</xdr:row>
      <xdr:rowOff>38101</xdr:rowOff>
    </xdr:from>
    <xdr:to>
      <xdr:col>2</xdr:col>
      <xdr:colOff>552450</xdr:colOff>
      <xdr:row>0</xdr:row>
      <xdr:rowOff>571500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241C6B-0ED5-44C4-A0CE-A1B3929D0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38101"/>
          <a:ext cx="825500" cy="5333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2C61DE-8386-49BC-9B6A-44FC921972BF}" name="Table1" displayName="Table1" ref="C24:F25" totalsRowShown="0" dataDxfId="9" headerRowBorderDxfId="10" tableBorderDxfId="8" totalsRowBorderDxfId="7" dataCellStyle="Comma">
  <tableColumns count="4">
    <tableColumn id="1" xr3:uid="{8505F564-9C1C-4AC4-8C11-3339A91A1C1D}" name="Total Expenses" dataDxfId="6"/>
    <tableColumn id="2" xr3:uid="{56E11B8D-71D1-4163-A149-01A75D6EFD03}" name="Total Revenue" dataDxfId="5" dataCellStyle="Comma"/>
    <tableColumn id="3" xr3:uid="{8284EDE3-A623-4FD1-A33F-3561212A0FB5}" name="Profit" dataDxfId="4" dataCellStyle="Comma">
      <calculatedColumnFormula>IFERROR(Table1[[#This Row],[Total Revenue]]-Table1[[#This Row],[Total Expenses]],"No Profit")</calculatedColumnFormula>
    </tableColumn>
    <tableColumn id="4" xr3:uid="{D2ABCB9E-5287-4E34-877E-F0AA47783E93}" name="Net Profit Margin" dataDxfId="3" dataCellStyle="Comma">
      <calculatedColumnFormula>IFERROR(E25/D25,"None")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BEFBE-0B2C-479E-9EFC-F5DBCA794C94}" name="Table2" displayName="Table2" ref="D14:E22" totalsRowShown="0" tableBorderDxfId="2">
  <tableColumns count="2">
    <tableColumn id="1" xr3:uid="{33A2D9B6-B8BD-425A-9F35-CAE686525A70}" name="Expenses Amt" dataDxfId="1"/>
    <tableColumn id="2" xr3:uid="{810D8ADB-BD70-49BA-BA2A-734FE8B3F6FA}" name="Converted Expenses Am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D270-CB3E-418D-BA09-B8DE083D815F}">
  <dimension ref="B1:F34"/>
  <sheetViews>
    <sheetView showGridLines="0" tabSelected="1" topLeftCell="A16" workbookViewId="0">
      <selection activeCell="D25" sqref="D25"/>
    </sheetView>
  </sheetViews>
  <sheetFormatPr defaultRowHeight="14.5" x14ac:dyDescent="0.35"/>
  <cols>
    <col min="2" max="2" width="4.1796875" customWidth="1"/>
    <col min="3" max="3" width="16.6328125" bestFit="1" customWidth="1"/>
    <col min="4" max="4" width="16.6328125" customWidth="1"/>
    <col min="5" max="5" width="23.7265625" customWidth="1"/>
    <col min="6" max="6" width="22" customWidth="1"/>
    <col min="7" max="7" width="13.81640625" bestFit="1" customWidth="1"/>
    <col min="8" max="8" width="11.54296875" customWidth="1"/>
    <col min="9" max="9" width="11.36328125" customWidth="1"/>
    <col min="10" max="10" width="17.90625" customWidth="1"/>
  </cols>
  <sheetData>
    <row r="1" spans="2:6" ht="51" customHeight="1" thickBot="1" x14ac:dyDescent="0.4">
      <c r="B1" s="11" t="s">
        <v>4</v>
      </c>
      <c r="C1" s="11"/>
      <c r="D1" s="11"/>
      <c r="E1" s="11"/>
      <c r="F1" s="11"/>
    </row>
    <row r="2" spans="2:6" ht="15" thickTop="1" x14ac:dyDescent="0.35">
      <c r="B2" s="41" t="s">
        <v>0</v>
      </c>
      <c r="C2" s="41"/>
      <c r="D2" s="1"/>
      <c r="E2" s="2" t="s">
        <v>1</v>
      </c>
      <c r="F2" s="12"/>
    </row>
    <row r="3" spans="2:6" x14ac:dyDescent="0.35">
      <c r="B3" s="42" t="s">
        <v>2</v>
      </c>
      <c r="C3" s="42"/>
      <c r="D3" s="3"/>
      <c r="E3" s="4" t="s">
        <v>3</v>
      </c>
      <c r="F3" s="4"/>
    </row>
    <row r="13" spans="2:6" ht="16" customHeight="1" x14ac:dyDescent="0.35">
      <c r="C13" s="45" t="s">
        <v>30</v>
      </c>
      <c r="D13" s="45"/>
      <c r="E13" s="45"/>
      <c r="F13" s="45"/>
    </row>
    <row r="14" spans="2:6" x14ac:dyDescent="0.35">
      <c r="B14" s="16" t="s">
        <v>5</v>
      </c>
      <c r="C14" s="17" t="s">
        <v>6</v>
      </c>
      <c r="D14" s="34" t="s">
        <v>7</v>
      </c>
      <c r="E14" s="35" t="s">
        <v>21</v>
      </c>
      <c r="F14" s="7" t="s">
        <v>17</v>
      </c>
    </row>
    <row r="15" spans="2:6" ht="15" customHeight="1" x14ac:dyDescent="0.35">
      <c r="B15" s="38" t="s">
        <v>11</v>
      </c>
      <c r="C15" s="18" t="s">
        <v>12</v>
      </c>
      <c r="D15" s="19">
        <v>2400.6999999999998</v>
      </c>
      <c r="E15" s="20">
        <f>D15*$D$34</f>
        <v>3889133.9999999995</v>
      </c>
      <c r="F15" s="13"/>
    </row>
    <row r="16" spans="2:6" x14ac:dyDescent="0.35">
      <c r="B16" s="39"/>
      <c r="C16" s="21" t="s">
        <v>22</v>
      </c>
      <c r="D16" s="22">
        <v>1500</v>
      </c>
      <c r="E16" s="23">
        <f>D16*$D$34</f>
        <v>2430000</v>
      </c>
      <c r="F16" s="14"/>
    </row>
    <row r="17" spans="2:6" x14ac:dyDescent="0.35">
      <c r="B17" s="39"/>
      <c r="C17" s="18" t="s">
        <v>13</v>
      </c>
      <c r="D17" s="24">
        <v>100</v>
      </c>
      <c r="E17" s="20">
        <f>D17*$D$34</f>
        <v>162000</v>
      </c>
      <c r="F17" s="14"/>
    </row>
    <row r="18" spans="2:6" x14ac:dyDescent="0.35">
      <c r="B18" s="39"/>
      <c r="C18" s="18" t="s">
        <v>19</v>
      </c>
      <c r="D18" s="25">
        <v>1100000</v>
      </c>
      <c r="E18" s="20">
        <v>1100000</v>
      </c>
      <c r="F18" s="14"/>
    </row>
    <row r="19" spans="2:6" x14ac:dyDescent="0.35">
      <c r="B19" s="39"/>
      <c r="C19" s="18" t="s">
        <v>20</v>
      </c>
      <c r="D19" s="24">
        <v>500</v>
      </c>
      <c r="E19" s="20">
        <f>D19*$D$34</f>
        <v>810000</v>
      </c>
      <c r="F19" s="14"/>
    </row>
    <row r="20" spans="2:6" x14ac:dyDescent="0.35">
      <c r="B20" s="39"/>
      <c r="C20" s="18" t="s">
        <v>14</v>
      </c>
      <c r="D20" s="25">
        <v>651852.31999999995</v>
      </c>
      <c r="E20" s="20">
        <v>651852.31999999995</v>
      </c>
      <c r="F20" s="14"/>
    </row>
    <row r="21" spans="2:6" x14ac:dyDescent="0.35">
      <c r="B21" s="40"/>
      <c r="C21" s="18" t="s">
        <v>15</v>
      </c>
      <c r="D21" s="25">
        <v>977778.49</v>
      </c>
      <c r="E21" s="20">
        <v>977778.49</v>
      </c>
      <c r="F21" s="15"/>
    </row>
    <row r="22" spans="2:6" ht="14.5" customHeight="1" x14ac:dyDescent="0.35">
      <c r="B22" s="43" t="s">
        <v>16</v>
      </c>
      <c r="C22" s="44"/>
      <c r="D22" s="36">
        <f>SUM(D15:D21)</f>
        <v>2734131.51</v>
      </c>
      <c r="E22" s="26">
        <f>SUM($E$15:$E$21)</f>
        <v>10020764.810000001</v>
      </c>
      <c r="F22" s="27">
        <v>14014825.01</v>
      </c>
    </row>
    <row r="24" spans="2:6" x14ac:dyDescent="0.35">
      <c r="C24" s="28" t="s">
        <v>18</v>
      </c>
      <c r="D24" s="29" t="s">
        <v>8</v>
      </c>
      <c r="E24" s="30" t="s">
        <v>9</v>
      </c>
      <c r="F24" s="30" t="s">
        <v>23</v>
      </c>
    </row>
    <row r="25" spans="2:6" x14ac:dyDescent="0.35">
      <c r="C25" s="31">
        <v>10020764.810000001</v>
      </c>
      <c r="D25" s="32">
        <v>14014825.01</v>
      </c>
      <c r="E25" s="32">
        <f>IFERROR(Table1[[#This Row],[Total Revenue]]-Table1[[#This Row],[Total Expenses]],"No Profit")</f>
        <v>3994060.1999999993</v>
      </c>
      <c r="F25" s="33">
        <f>IFERROR(E25/D25,"None")</f>
        <v>0.28498823190087047</v>
      </c>
    </row>
    <row r="27" spans="2:6" x14ac:dyDescent="0.35">
      <c r="C27" s="37" t="s">
        <v>24</v>
      </c>
      <c r="D27" s="37"/>
    </row>
    <row r="28" spans="2:6" x14ac:dyDescent="0.35">
      <c r="C28" s="9">
        <v>0.1</v>
      </c>
      <c r="D28" s="10" t="s">
        <v>25</v>
      </c>
    </row>
    <row r="29" spans="2:6" x14ac:dyDescent="0.35">
      <c r="C29" s="9">
        <v>0.2</v>
      </c>
      <c r="D29" s="8" t="s">
        <v>26</v>
      </c>
    </row>
    <row r="30" spans="2:6" x14ac:dyDescent="0.35">
      <c r="C30" s="8" t="s">
        <v>27</v>
      </c>
      <c r="D30" s="8" t="s">
        <v>28</v>
      </c>
    </row>
    <row r="31" spans="2:6" x14ac:dyDescent="0.35">
      <c r="C31" s="9">
        <v>0.05</v>
      </c>
      <c r="D31" s="8" t="s">
        <v>29</v>
      </c>
    </row>
    <row r="33" spans="3:4" x14ac:dyDescent="0.35">
      <c r="C33" s="37" t="s">
        <v>10</v>
      </c>
      <c r="D33" s="37"/>
    </row>
    <row r="34" spans="3:4" x14ac:dyDescent="0.35">
      <c r="C34" s="5">
        <v>1</v>
      </c>
      <c r="D34" s="6">
        <v>1620</v>
      </c>
    </row>
  </sheetData>
  <mergeCells count="7">
    <mergeCell ref="C27:D27"/>
    <mergeCell ref="B15:B21"/>
    <mergeCell ref="C33:D33"/>
    <mergeCell ref="B2:C2"/>
    <mergeCell ref="B3:C3"/>
    <mergeCell ref="B22:C22"/>
    <mergeCell ref="C13:F13"/>
  </mergeCells>
  <phoneticPr fontId="9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Profitability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2024-02-18T23:27:00Z</cp:lastPrinted>
  <dcterms:created xsi:type="dcterms:W3CDTF">2024-02-16T14:11:46Z</dcterms:created>
  <dcterms:modified xsi:type="dcterms:W3CDTF">2025-01-10T19:00:30Z</dcterms:modified>
</cp:coreProperties>
</file>