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DELL\Desktop\MY PROJECTS\"/>
    </mc:Choice>
  </mc:AlternateContent>
  <xr:revisionPtr revIDLastSave="0" documentId="13_ncr:1_{8D31196D-1C29-4F4F-AC3E-33EB1DDEE3CA}" xr6:coauthVersionLast="47" xr6:coauthVersionMax="47" xr10:uidLastSave="{00000000-0000-0000-0000-000000000000}"/>
  <bookViews>
    <workbookView xWindow="-110" yWindow="-110" windowWidth="19420" windowHeight="11020" activeTab="1" xr2:uid="{B9BDA462-0EAD-4CC8-9CDC-681DAC77EF75}"/>
  </bookViews>
  <sheets>
    <sheet name="calculations" sheetId="2" r:id="rId1"/>
    <sheet name="dashboard" sheetId="1" r:id="rId2"/>
  </sheets>
  <definedNames>
    <definedName name="Slicer_Date_Hierarchy">#N/A</definedName>
    <definedName name="Slicer_Region">#N/A</definedName>
    <definedName name="Slicer_Team">#N/A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34ddb1cd-d9ae-40df-ad70-80f26aa1c787" name="sales" connection="Text sales"/>
          <x15:modelTable id="products_78d487dd-aefb-41f6-8e3b-8863a7f8ada8" name="products" connection="Text products"/>
          <x15:modelTable id="geo_b36be1c5-54ab-42b0-927d-056501b9b68c" name="geo" connection="SqlServer DESKTOP-ULUKUD4 ac"/>
          <x15:modelTable id="people_51999d43-d279-45a3-baeb-ea86f99f7f23" name="people" connection="SqlServer DESKTOP-ULUKUD4 ac"/>
          <x15:modelTable id="Calendar" name="Calendar" connection="Connection"/>
        </x15:modelTables>
        <x15:modelRelationships>
          <x15:modelRelationship fromTable="sales" fromColumn="Product_ID" toTable="products" toColumn="Product_ID"/>
          <x15:modelRelationship fromTable="sales" fromColumn="Date" toTable="Calendar" toColumn="Date"/>
          <x15:modelRelationship fromTable="sales" fromColumn="GeoID" toTable="geo" toColumn="GeoID"/>
          <x15:modelRelationship fromTable="sales" fromColumn="SP_ID" toTable="people" toColumn="SP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2" l="1"/>
  <c r="S4" i="2"/>
  <c r="S5" i="2"/>
  <c r="S6" i="2"/>
  <c r="S7" i="2"/>
  <c r="S8" i="2"/>
  <c r="R6" i="2"/>
  <c r="R7" i="2"/>
  <c r="R8" i="2"/>
  <c r="R4" i="2"/>
  <c r="R5" i="2"/>
  <c r="O16" i="2"/>
  <c r="O17" i="2"/>
  <c r="O18" i="2"/>
  <c r="O19" i="2"/>
  <c r="O20" i="2"/>
  <c r="O21" i="2"/>
  <c r="N16" i="2"/>
  <c r="N18" i="2"/>
  <c r="N19" i="2"/>
  <c r="N20" i="2"/>
  <c r="N21" i="2"/>
  <c r="N17" i="2"/>
  <c r="I31" i="2"/>
  <c r="J31" i="2"/>
  <c r="I32" i="2"/>
  <c r="J32" i="2"/>
  <c r="I33" i="2"/>
  <c r="J33" i="2"/>
  <c r="I34" i="2"/>
  <c r="J34" i="2"/>
  <c r="I35" i="2"/>
  <c r="J35" i="2"/>
  <c r="I36" i="2"/>
  <c r="J36" i="2"/>
  <c r="I37" i="2"/>
  <c r="J37" i="2"/>
  <c r="I38" i="2"/>
  <c r="J38" i="2"/>
  <c r="I39" i="2"/>
  <c r="J39" i="2"/>
  <c r="I40" i="2"/>
  <c r="J40" i="2"/>
  <c r="I41" i="2"/>
  <c r="J41" i="2"/>
  <c r="I42" i="2"/>
  <c r="J42" i="2"/>
  <c r="H32" i="2"/>
  <c r="H33" i="2"/>
  <c r="H34" i="2"/>
  <c r="H35" i="2"/>
  <c r="H36" i="2"/>
  <c r="H37" i="2"/>
  <c r="H38" i="2"/>
  <c r="H39" i="2"/>
  <c r="H40" i="2"/>
  <c r="H41" i="2"/>
  <c r="H42" i="2"/>
  <c r="H31" i="2"/>
  <c r="R3" i="2"/>
  <c r="K11" i="2"/>
  <c r="K9" i="2"/>
  <c r="K7" i="2"/>
  <c r="K5" i="2"/>
  <c r="K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086E59-3EE8-4068-AADA-66574477EA80}" name="Connection" type="104" refreshedVersion="0" background="1">
    <extLst>
      <ext xmlns:x15="http://schemas.microsoft.com/office/spreadsheetml/2010/11/main" uri="{DE250136-89BD-433C-8126-D09CA5730AF9}">
        <x15:connection id="Calendar"/>
      </ext>
    </extLst>
  </connection>
  <connection id="2" xr16:uid="{300118A4-DE99-4164-8092-BF3770AFA4DD}" name="SqlServer DESKTOP-ULUKUD4 ac" type="100" refreshedVersion="7">
    <extLst>
      <ext xmlns:x15="http://schemas.microsoft.com/office/spreadsheetml/2010/11/main" uri="{DE250136-89BD-433C-8126-D09CA5730AF9}">
        <x15:connection id="ba98eec6-39c4-432b-ab16-f97b244b127a"/>
      </ext>
    </extLst>
  </connection>
  <connection id="3" xr16:uid="{CF8EE76E-AED8-44B8-A4EB-3A96E2C0560E}" name="Text products" type="100" refreshedVersion="7">
    <extLst>
      <ext xmlns:x15="http://schemas.microsoft.com/office/spreadsheetml/2010/11/main" uri="{DE250136-89BD-433C-8126-D09CA5730AF9}">
        <x15:connection id="0cc43aa7-5906-4ab6-9deb-2dd3e203edac"/>
      </ext>
    </extLst>
  </connection>
  <connection id="4" xr16:uid="{F28D2EF6-1907-4E41-B34B-DD818D983822}" name="Text sales" type="100" refreshedVersion="7">
    <extLst>
      <ext xmlns:x15="http://schemas.microsoft.com/office/spreadsheetml/2010/11/main" uri="{DE250136-89BD-433C-8126-D09CA5730AF9}">
        <x15:connection id="fd64ffa6-bff3-4fc3-b5c4-f6f56d35fd00"/>
      </ext>
    </extLst>
  </connection>
  <connection id="5" xr16:uid="{454D7395-8147-41DD-9FA0-98F191187CCF}"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Measures].[Total Amount]"/>
    <s v="[Measures].[Total Customers]"/>
    <s v="[Measures].[Total Boxes]"/>
    <s v="[Measures].[Total Transactions]"/>
    <s v="[Measures].[Amount per Transaction]"/>
    <s v="{[geo].[Region].[All]}"/>
    <s v="{[people].[Team].[All]}"/>
    <s v="{[Calendar].[Date Hierarchy].[All]}"/>
  </metadataStrings>
  <mdxMetadata count="5">
    <mdx n="0" f="v">
      <t c="4" fi="0">
        <n x="5"/>
        <n x="8" s="1"/>
        <n x="6" s="1"/>
        <n x="7" s="1"/>
      </t>
    </mdx>
    <mdx n="0" f="v">
      <t c="4" fi="0">
        <n x="4"/>
        <n x="8" s="1"/>
        <n x="6" s="1"/>
        <n x="7" s="1"/>
      </t>
    </mdx>
    <mdx n="0" f="v">
      <t c="4" fi="0">
        <n x="3"/>
        <n x="8" s="1"/>
        <n x="6" s="1"/>
        <n x="7" s="1"/>
      </t>
    </mdx>
    <mdx n="0" f="v">
      <t c="4" fi="0">
        <n x="2"/>
        <n x="8" s="1"/>
        <n x="6" s="1"/>
        <n x="7" s="1"/>
      </t>
    </mdx>
    <mdx n="0" f="v">
      <t c="4" fi="0">
        <n x="1"/>
        <n x="8" s="1"/>
        <n x="6" s="1"/>
        <n x="7" s="1"/>
      </t>
    </mdx>
  </mdxMetadata>
  <valueMetadata count="5">
    <bk>
      <rc t="1" v="0"/>
    </bk>
    <bk>
      <rc t="1" v="1"/>
    </bk>
    <bk>
      <rc t="1" v="2"/>
    </bk>
    <bk>
      <rc t="1" v="3"/>
    </bk>
    <bk>
      <rc t="1" v="4"/>
    </bk>
  </valueMetadata>
</metadata>
</file>

<file path=xl/sharedStrings.xml><?xml version="1.0" encoding="utf-8"?>
<sst xmlns="http://schemas.openxmlformats.org/spreadsheetml/2006/main" count="106" uniqueCount="64">
  <si>
    <t>Total Amount</t>
  </si>
  <si>
    <t>Total Customers</t>
  </si>
  <si>
    <t>Total Boxes</t>
  </si>
  <si>
    <t>Total Transaction</t>
  </si>
  <si>
    <t>85% Dark Bars</t>
  </si>
  <si>
    <t>99% Dark &amp; Pure</t>
  </si>
  <si>
    <t>After Nines</t>
  </si>
  <si>
    <t>Almond Choco</t>
  </si>
  <si>
    <t>Drinking Coco</t>
  </si>
  <si>
    <t>Fruit &amp; Nut Bars</t>
  </si>
  <si>
    <t>Manuka Honey Choco</t>
  </si>
  <si>
    <t>Milk Bars</t>
  </si>
  <si>
    <t>Orange Choco</t>
  </si>
  <si>
    <t>Organic Choco Syrup</t>
  </si>
  <si>
    <t>Peanut Butter Cubes</t>
  </si>
  <si>
    <t>Smooth Sliky Salty</t>
  </si>
  <si>
    <t>White Choc</t>
  </si>
  <si>
    <t>Grand Total</t>
  </si>
  <si>
    <t>Product</t>
  </si>
  <si>
    <t>Total Transactions</t>
  </si>
  <si>
    <t>May</t>
  </si>
  <si>
    <t>Month</t>
  </si>
  <si>
    <t>Year</t>
  </si>
  <si>
    <t>Americas</t>
  </si>
  <si>
    <t>APAC</t>
  </si>
  <si>
    <t>Europe</t>
  </si>
  <si>
    <t>Australia</t>
  </si>
  <si>
    <t>Canada</t>
  </si>
  <si>
    <t>India</t>
  </si>
  <si>
    <t>New Zealand</t>
  </si>
  <si>
    <t>UK</t>
  </si>
  <si>
    <t>USA</t>
  </si>
  <si>
    <t>Region</t>
  </si>
  <si>
    <t>Amount per Transaction</t>
  </si>
  <si>
    <t>Amt per Transaction</t>
  </si>
  <si>
    <t>Gunar Cockshoot</t>
  </si>
  <si>
    <t>Karlen McCaffrey</t>
  </si>
  <si>
    <t>Madelene Upcott</t>
  </si>
  <si>
    <t>Wilone O'Kielt</t>
  </si>
  <si>
    <t>Sales Performance Dashboard 2021/2022</t>
  </si>
  <si>
    <t>Apr</t>
  </si>
  <si>
    <t>Aug</t>
  </si>
  <si>
    <t>Dec</t>
  </si>
  <si>
    <t>Feb</t>
  </si>
  <si>
    <t>Jan</t>
  </si>
  <si>
    <t>Jul</t>
  </si>
  <si>
    <t>Jun</t>
  </si>
  <si>
    <t>Mar</t>
  </si>
  <si>
    <t>Nov</t>
  </si>
  <si>
    <t>Oct</t>
  </si>
  <si>
    <t>Sep</t>
  </si>
  <si>
    <t>Geo</t>
  </si>
  <si>
    <t>Delish</t>
  </si>
  <si>
    <t>Jucies</t>
  </si>
  <si>
    <t>N/A</t>
  </si>
  <si>
    <t>Yummies</t>
  </si>
  <si>
    <t>Sales Team</t>
  </si>
  <si>
    <t>Average Sales</t>
  </si>
  <si>
    <t>Total Product</t>
  </si>
  <si>
    <t>2021</t>
  </si>
  <si>
    <t>2022</t>
  </si>
  <si>
    <t>Sales Person</t>
  </si>
  <si>
    <t>Caramel Stuffed Bars</t>
  </si>
  <si>
    <t>Roddy Speechley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</si>
</sst>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quot;$&quot;#,##0"/>
  </numFmts>
  <fonts count="8">
    <font>
      <sz val="11"/>
      <color theme="1"/>
      <name val="Calibri"/>
      <family val="2"/>
      <scheme val="minor"/>
    </font>
    <font>
      <sz val="11"/>
      <color theme="1"/>
      <name val="Calibri"/>
      <family val="2"/>
      <scheme val="minor"/>
    </font>
    <font>
      <sz val="16"/>
      <color theme="1"/>
      <name val="Calibri"/>
      <family val="2"/>
      <scheme val="minor"/>
    </font>
    <font>
      <b/>
      <sz val="16"/>
      <color rgb="FFFFFFFF"/>
      <name val="Notosans"/>
    </font>
    <font>
      <b/>
      <sz val="9"/>
      <color theme="1"/>
      <name val="Notosans"/>
    </font>
    <font>
      <sz val="9"/>
      <color theme="1"/>
      <name val="Calibri"/>
      <family val="2"/>
      <scheme val="minor"/>
    </font>
    <font>
      <b/>
      <sz val="8"/>
      <color theme="1"/>
      <name val="Notosans"/>
    </font>
    <font>
      <sz val="11"/>
      <name val="Calibri"/>
      <family val="2"/>
      <scheme val="minor"/>
    </font>
  </fonts>
  <fills count="4">
    <fill>
      <patternFill patternType="none"/>
    </fill>
    <fill>
      <patternFill patternType="gray125"/>
    </fill>
    <fill>
      <patternFill patternType="solid">
        <fgColor rgb="FF032B44"/>
        <bgColor indexed="64"/>
      </patternFill>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0" fontId="0" fillId="3" borderId="0" xfId="0" applyFill="1"/>
    <xf numFmtId="0" fontId="5" fillId="3" borderId="0" xfId="0" applyFont="1" applyFill="1"/>
    <xf numFmtId="165" fontId="0" fillId="0" borderId="0" xfId="0" applyNumberFormat="1"/>
    <xf numFmtId="165" fontId="0" fillId="0" borderId="0" xfId="1" applyNumberFormat="1" applyFont="1"/>
    <xf numFmtId="164" fontId="0" fillId="0" borderId="0" xfId="1" applyNumberFormat="1" applyFont="1" applyAlignment="1">
      <alignment horizontal="left"/>
    </xf>
    <xf numFmtId="0" fontId="7" fillId="0" borderId="0" xfId="0" applyFont="1"/>
    <xf numFmtId="165" fontId="7" fillId="0" borderId="0" xfId="1" applyNumberFormat="1" applyFont="1"/>
    <xf numFmtId="0" fontId="3" fillId="2" borderId="0" xfId="0" applyFont="1" applyFill="1" applyAlignment="1">
      <alignment horizontal="center" vertical="center"/>
    </xf>
    <xf numFmtId="0" fontId="2" fillId="2" borderId="0" xfId="0" applyFont="1" applyFill="1" applyAlignment="1">
      <alignment horizontal="center" vertical="center"/>
    </xf>
    <xf numFmtId="0" fontId="6" fillId="3" borderId="0" xfId="0" applyFont="1" applyFill="1" applyAlignment="1">
      <alignment horizontal="center"/>
    </xf>
    <xf numFmtId="0" fontId="4" fillId="3" borderId="0" xfId="0" applyFont="1" applyFill="1" applyAlignment="1">
      <alignment horizontal="center"/>
    </xf>
  </cellXfs>
  <cellStyles count="2">
    <cellStyle name="Comma" xfId="1" builtinId="3"/>
    <cellStyle name="Normal" xfId="0" builtinId="0"/>
  </cellStyles>
  <dxfs count="14">
    <dxf>
      <numFmt numFmtId="165" formatCode="&quot;$&quot;#,##0"/>
    </dxf>
    <dxf>
      <numFmt numFmtId="165" formatCode="&quot;$&quot;#,##0"/>
    </dxf>
    <dxf>
      <numFmt numFmtId="164" formatCode="_(* #,##0_);_(* \(#,##0\);_(* &quot;-&quot;??_);_(@_)"/>
    </dxf>
    <dxf>
      <numFmt numFmtId="164" formatCode="_(* #,##0_);_(* \(#,##0\);_(* &quot;-&quot;??_);_(@_)"/>
    </dxf>
    <dxf>
      <numFmt numFmtId="164" formatCode="_(* #,##0_);_(* \(#,##0\);_(* &quot;-&quot;??_);_(@_)"/>
    </dxf>
    <dxf>
      <numFmt numFmtId="165" formatCode="&quot;$&quot;#,##0"/>
    </dxf>
    <dxf>
      <numFmt numFmtId="165" formatCode="&quot;$&quot;#,##0"/>
    </dxf>
    <dxf>
      <numFmt numFmtId="164" formatCode="_(* #,##0_);_(* \(#,##0\);_(* &quot;-&quot;??_);_(@_)"/>
    </dxf>
    <dxf>
      <numFmt numFmtId="164" formatCode="_(* #,##0_);_(* \(#,##0\);_(* &quot;-&quot;??_);_(@_)"/>
    </dxf>
    <dxf>
      <numFmt numFmtId="164" formatCode="_(* #,##0_);_(* \(#,##0\);_(* &quot;-&quot;??_);_(@_)"/>
    </dxf>
    <dxf>
      <numFmt numFmtId="165" formatCode="&quot;$&quot;#,##0"/>
    </dxf>
    <dxf>
      <numFmt numFmtId="164" formatCode="_(* #,##0_);_(* \(#,##0\);_(* &quot;-&quot;??_);_(@_)"/>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Year" pivot="0" table="0" count="10" xr9:uid="{C6DC29D2-3187-4AEE-A041-AB1FE0E42434}">
      <tableStyleElement type="wholeTable" dxfId="13"/>
      <tableStyleElement type="headerRow" dxfId="12"/>
    </tableStyle>
  </tableStyles>
  <colors>
    <mruColors>
      <color rgb="FF032B44"/>
      <color rgb="FF000066"/>
      <color rgb="FFFFFFFF"/>
      <color rgb="FF2E405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none">
              <fgColor indexed="64"/>
              <bgColor auto="1"/>
            </patternFill>
          </fill>
          <border diagonalUp="0" diagonalDown="0">
            <left/>
            <right/>
            <top/>
            <bottom/>
            <vertical/>
            <horizontal/>
          </border>
        </dxf>
        <dxf>
          <font>
            <color theme="0"/>
          </font>
          <fill>
            <patternFill patternType="solid">
              <fgColor rgb="FF032B44"/>
              <bgColor theme="4" tint="-0.49998474074526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Yea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K3" s="2"/>
        <tr r="K3" s="2"/>
        <tr r="K3" s="2"/>
        <tr r="K3" s="2"/>
        <tr r="K5" s="2"/>
        <tr r="K5" s="2"/>
        <tr r="K5" s="2"/>
        <tr r="K5" s="2"/>
        <tr r="K7" s="2"/>
        <tr r="K7" s="2"/>
        <tr r="K7" s="2"/>
        <tr r="K7" s="2"/>
        <tr r="K9" s="2"/>
        <tr r="K9" s="2"/>
        <tr r="K9" s="2"/>
        <tr r="K9" s="2"/>
        <tr r="K11" s="2"/>
        <tr r="K11" s="2"/>
        <tr r="K11" s="2"/>
        <tr r="K11" s="2"/>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5.xml"/><Relationship Id="rId11" Type="http://schemas.openxmlformats.org/officeDocument/2006/relationships/pivotCacheDefinition" Target="pivotCache/pivotCacheDefinition9.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volatileDependencies" Target="volatileDependencies.xml"/><Relationship Id="rId8" Type="http://schemas.openxmlformats.org/officeDocument/2006/relationships/pivotCacheDefinition" Target="pivotCache/pivotCacheDefinition6.xml"/><Relationship Id="rId51" Type="http://schemas.openxmlformats.org/officeDocument/2006/relationships/customXml" Target="../customXml/item2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Dashboard_Power_Pivot.xlsx]calculations!PivotTable9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50" b="1" baseline="0">
                <a:latin typeface="Natosans"/>
              </a:rPr>
              <a:t>Regional Sales Performance</a:t>
            </a:r>
            <a:r>
              <a:rPr lang="en-US" baseline="0"/>
              <a:t> </a:t>
            </a:r>
            <a:endParaRPr lang="en-US"/>
          </a:p>
        </c:rich>
      </c:tx>
      <c:layout>
        <c:manualLayout>
          <c:xMode val="edge"/>
          <c:yMode val="edge"/>
          <c:x val="0.15512193954479092"/>
          <c:y val="2.9039041921398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32B44"/>
          </a:solidFill>
          <a:ln>
            <a:noFill/>
          </a:ln>
          <a:effectLst/>
        </c:spPr>
      </c:pivotFmt>
      <c:pivotFmt>
        <c:idx val="8"/>
        <c:spPr>
          <a:solidFill>
            <a:srgbClr val="FFC000"/>
          </a:solidFill>
          <a:ln>
            <a:noFill/>
          </a:ln>
          <a:effectLst/>
        </c:spPr>
      </c:pivotFmt>
      <c:pivotFmt>
        <c:idx val="9"/>
        <c:spPr>
          <a:solidFill>
            <a:schemeClr val="accent1">
              <a:lumMod val="60000"/>
              <a:lumOff val="40000"/>
            </a:schemeClr>
          </a:solidFill>
          <a:ln>
            <a:noFill/>
          </a:ln>
          <a:effectLst/>
        </c:spPr>
      </c:pivotFmt>
    </c:pivotFmts>
    <c:plotArea>
      <c:layout>
        <c:manualLayout>
          <c:layoutTarget val="inner"/>
          <c:xMode val="edge"/>
          <c:yMode val="edge"/>
          <c:x val="0.20041698276087583"/>
          <c:y val="0.20283305542116342"/>
          <c:w val="0.56044471185287881"/>
          <c:h val="0.6090034446706527"/>
        </c:manualLayout>
      </c:layout>
      <c:doughnutChart>
        <c:varyColors val="1"/>
        <c:ser>
          <c:idx val="0"/>
          <c:order val="0"/>
          <c:tx>
            <c:strRef>
              <c:f>calculations!$J$17</c:f>
              <c:strCache>
                <c:ptCount val="1"/>
                <c:pt idx="0">
                  <c:v>Total</c:v>
                </c:pt>
              </c:strCache>
            </c:strRef>
          </c:tx>
          <c:spPr>
            <a:solidFill>
              <a:schemeClr val="accent1">
                <a:lumMod val="60000"/>
                <a:lumOff val="40000"/>
              </a:schemeClr>
            </a:solidFill>
          </c:spPr>
          <c:dPt>
            <c:idx val="0"/>
            <c:bubble3D val="0"/>
            <c:spPr>
              <a:solidFill>
                <a:srgbClr val="032B44"/>
              </a:solidFill>
              <a:ln>
                <a:noFill/>
              </a:ln>
              <a:effectLst/>
            </c:spPr>
            <c:extLst>
              <c:ext xmlns:c16="http://schemas.microsoft.com/office/drawing/2014/chart" uri="{C3380CC4-5D6E-409C-BE32-E72D297353CC}">
                <c16:uniqueId val="{00000001-C235-47FE-9342-F2F431D86C72}"/>
              </c:ext>
            </c:extLst>
          </c:dPt>
          <c:dPt>
            <c:idx val="1"/>
            <c:bubble3D val="0"/>
            <c:spPr>
              <a:solidFill>
                <a:srgbClr val="FFC000"/>
              </a:solidFill>
              <a:ln>
                <a:noFill/>
              </a:ln>
              <a:effectLst/>
            </c:spPr>
            <c:extLst>
              <c:ext xmlns:c16="http://schemas.microsoft.com/office/drawing/2014/chart" uri="{C3380CC4-5D6E-409C-BE32-E72D297353CC}">
                <c16:uniqueId val="{00000003-C235-47FE-9342-F2F431D86C72}"/>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C235-47FE-9342-F2F431D86C72}"/>
              </c:ext>
            </c:extLst>
          </c:dPt>
          <c:cat>
            <c:strRef>
              <c:f>calculations!$I$18:$I$20</c:f>
              <c:strCache>
                <c:ptCount val="3"/>
                <c:pt idx="0">
                  <c:v>Americas</c:v>
                </c:pt>
                <c:pt idx="1">
                  <c:v>Europe</c:v>
                </c:pt>
                <c:pt idx="2">
                  <c:v>APAC</c:v>
                </c:pt>
              </c:strCache>
            </c:strRef>
          </c:cat>
          <c:val>
            <c:numRef>
              <c:f>calculations!$J$18:$J$20</c:f>
              <c:numCache>
                <c:formatCode>"$"#,##0</c:formatCode>
                <c:ptCount val="3"/>
                <c:pt idx="0">
                  <c:v>5665.73</c:v>
                </c:pt>
                <c:pt idx="1">
                  <c:v>5674.51</c:v>
                </c:pt>
                <c:pt idx="2">
                  <c:v>5769.15</c:v>
                </c:pt>
              </c:numCache>
            </c:numRef>
          </c:val>
          <c:extLst>
            <c:ext xmlns:c16="http://schemas.microsoft.com/office/drawing/2014/chart" uri="{C3380CC4-5D6E-409C-BE32-E72D297353CC}">
              <c16:uniqueId val="{00000006-C235-47FE-9342-F2F431D86C72}"/>
            </c:ext>
          </c:extLst>
        </c:ser>
        <c:dLbls>
          <c:showLegendKey val="0"/>
          <c:showVal val="0"/>
          <c:showCatName val="0"/>
          <c:showSerName val="0"/>
          <c:showPercent val="0"/>
          <c:showBubbleSize val="0"/>
          <c:showLeaderLines val="1"/>
        </c:dLbls>
        <c:firstSliceAng val="0"/>
        <c:holeSize val="8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Notosans"/>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Dashboard_Power_Pivot.xlsx]calculations!PivotTable8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Natosans"/>
              </a:rPr>
              <a:t>Sales</a:t>
            </a:r>
            <a:r>
              <a:rPr lang="en-US" sz="1000" b="1" baseline="0">
                <a:latin typeface="Natosans"/>
              </a:rPr>
              <a:t> Team Performance</a:t>
            </a:r>
            <a:endParaRPr lang="en-US" sz="1000" b="1">
              <a:latin typeface="Natosans"/>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ysClr val="windowText" lastClr="000000"/>
                  </a:solidFill>
                  <a:latin typeface="Notosans"/>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ysClr val="windowText" lastClr="000000"/>
                  </a:solidFill>
                  <a:latin typeface="Notosans"/>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ysClr val="windowText" lastClr="000000"/>
                  </a:solidFill>
                  <a:latin typeface="Notosans"/>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ysClr val="windowText" lastClr="000000"/>
                  </a:solidFill>
                  <a:latin typeface="Notosans"/>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22590926134237"/>
          <c:y val="0.20928258967629043"/>
          <c:w val="0.62162682789651291"/>
          <c:h val="0.73979148439778375"/>
        </c:manualLayout>
      </c:layout>
      <c:barChart>
        <c:barDir val="bar"/>
        <c:grouping val="clustered"/>
        <c:varyColors val="0"/>
        <c:ser>
          <c:idx val="0"/>
          <c:order val="0"/>
          <c:tx>
            <c:strRef>
              <c:f>calculations!$J$44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ysClr val="windowText" lastClr="000000"/>
                    </a:solidFill>
                    <a:latin typeface="Notosans"/>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calculations!$I$45:$I$48</c:f>
              <c:strCache>
                <c:ptCount val="4"/>
                <c:pt idx="0">
                  <c:v>Jucies</c:v>
                </c:pt>
                <c:pt idx="1">
                  <c:v>Delish</c:v>
                </c:pt>
                <c:pt idx="2">
                  <c:v>N/A</c:v>
                </c:pt>
                <c:pt idx="3">
                  <c:v>Yummies</c:v>
                </c:pt>
              </c:strCache>
            </c:strRef>
          </c:cat>
          <c:val>
            <c:numRef>
              <c:f>calculations!$J$45:$J$48</c:f>
              <c:numCache>
                <c:formatCode>"$"#,##0</c:formatCode>
                <c:ptCount val="4"/>
                <c:pt idx="0">
                  <c:v>5590.85</c:v>
                </c:pt>
                <c:pt idx="1">
                  <c:v>5722.08</c:v>
                </c:pt>
                <c:pt idx="2">
                  <c:v>5742</c:v>
                </c:pt>
                <c:pt idx="3">
                  <c:v>5811.86</c:v>
                </c:pt>
              </c:numCache>
            </c:numRef>
          </c:val>
          <c:extLst>
            <c:ext xmlns:c16="http://schemas.microsoft.com/office/drawing/2014/chart" uri="{C3380CC4-5D6E-409C-BE32-E72D297353CC}">
              <c16:uniqueId val="{00000003-BB98-4E89-B632-E999BDC97BE6}"/>
            </c:ext>
          </c:extLst>
        </c:ser>
        <c:dLbls>
          <c:dLblPos val="outEnd"/>
          <c:showLegendKey val="0"/>
          <c:showVal val="1"/>
          <c:showCatName val="0"/>
          <c:showSerName val="0"/>
          <c:showPercent val="0"/>
          <c:showBubbleSize val="0"/>
        </c:dLbls>
        <c:gapWidth val="90"/>
        <c:axId val="787432623"/>
        <c:axId val="787434287"/>
      </c:barChart>
      <c:catAx>
        <c:axId val="787432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Notosans"/>
                <a:ea typeface="+mn-ea"/>
                <a:cs typeface="+mn-cs"/>
              </a:defRPr>
            </a:pPr>
            <a:endParaRPr lang="en-US"/>
          </a:p>
        </c:txPr>
        <c:crossAx val="787434287"/>
        <c:crosses val="autoZero"/>
        <c:auto val="1"/>
        <c:lblAlgn val="ctr"/>
        <c:lblOffset val="100"/>
        <c:noMultiLvlLbl val="0"/>
      </c:catAx>
      <c:valAx>
        <c:axId val="787434287"/>
        <c:scaling>
          <c:orientation val="minMax"/>
        </c:scaling>
        <c:delete val="1"/>
        <c:axPos val="b"/>
        <c:numFmt formatCode="&quot;$&quot;#,##0" sourceLinked="1"/>
        <c:majorTickMark val="none"/>
        <c:minorTickMark val="none"/>
        <c:tickLblPos val="nextTo"/>
        <c:crossAx val="7874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baseline="0">
                <a:latin typeface="Notosans"/>
              </a:rPr>
              <a:t> Top 3 Countries by demand</a:t>
            </a:r>
            <a:endParaRPr lang="en-US" sz="1000" b="1">
              <a:latin typeface="Notosans"/>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lumMod val="50000"/>
                </a:schemeClr>
              </a:solidFill>
              <a:ln>
                <a:noFill/>
              </a:ln>
              <a:effectLst/>
            </c:spPr>
            <c:extLst>
              <c:ext xmlns:c16="http://schemas.microsoft.com/office/drawing/2014/chart" uri="{C3380CC4-5D6E-409C-BE32-E72D297353CC}">
                <c16:uniqueId val="{00000001-0981-424E-8A30-451057ADF508}"/>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0981-424E-8A30-451057ADF508}"/>
              </c:ext>
            </c:extLst>
          </c:dPt>
          <c:dPt>
            <c:idx val="2"/>
            <c:bubble3D val="0"/>
            <c:spPr>
              <a:solidFill>
                <a:srgbClr val="FFC000"/>
              </a:solidFill>
              <a:ln>
                <a:noFill/>
              </a:ln>
              <a:effectLst/>
            </c:spPr>
            <c:extLst>
              <c:ext xmlns:c16="http://schemas.microsoft.com/office/drawing/2014/chart" uri="{C3380CC4-5D6E-409C-BE32-E72D297353CC}">
                <c16:uniqueId val="{00000005-0981-424E-8A30-451057ADF508}"/>
              </c:ext>
            </c:extLst>
          </c:dPt>
          <c:cat>
            <c:strRef>
              <c:f>calculations!$R$3:$R$5</c:f>
              <c:strCache>
                <c:ptCount val="3"/>
                <c:pt idx="0">
                  <c:v> New Zealand </c:v>
                </c:pt>
                <c:pt idx="1">
                  <c:v> Canada </c:v>
                </c:pt>
                <c:pt idx="2">
                  <c:v> India </c:v>
                </c:pt>
              </c:strCache>
            </c:strRef>
          </c:cat>
          <c:val>
            <c:numRef>
              <c:f>calculations!$S$3:$S$5</c:f>
              <c:numCache>
                <c:formatCode>_(* #,##0_);_(* \(#,##0\);_(* "-"??_);_(@_)</c:formatCode>
                <c:ptCount val="3"/>
                <c:pt idx="0">
                  <c:v>493139</c:v>
                </c:pt>
                <c:pt idx="1">
                  <c:v>491482</c:v>
                </c:pt>
                <c:pt idx="2">
                  <c:v>490374</c:v>
                </c:pt>
              </c:numCache>
            </c:numRef>
          </c:val>
          <c:extLst>
            <c:ext xmlns:c16="http://schemas.microsoft.com/office/drawing/2014/chart" uri="{C3380CC4-5D6E-409C-BE32-E72D297353CC}">
              <c16:uniqueId val="{00000006-0981-424E-8A30-451057ADF508}"/>
            </c:ext>
          </c:extLst>
        </c:ser>
        <c:dLbls>
          <c:showLegendKey val="0"/>
          <c:showVal val="0"/>
          <c:showCatName val="0"/>
          <c:showSerName val="0"/>
          <c:showPercent val="0"/>
          <c:showBubbleSize val="0"/>
          <c:showLeaderLines val="1"/>
        </c:dLbls>
        <c:firstSliceAng val="0"/>
        <c:holeSize val="88"/>
      </c:doughnutChart>
      <c:spPr>
        <a:noFill/>
        <a:ln>
          <a:noFill/>
        </a:ln>
        <a:effectLst/>
      </c:spPr>
    </c:plotArea>
    <c:legend>
      <c:legendPos val="r"/>
      <c:layout>
        <c:manualLayout>
          <c:xMode val="edge"/>
          <c:yMode val="edge"/>
          <c:x val="0.65997743272745102"/>
          <c:y val="0.30498612940286379"/>
          <c:w val="0.30263938970245541"/>
          <c:h val="0.5409532883122705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Notosans"/>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Dashboard_Power_Pivot.xlsx]calculations!PivotTable1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baseline="0">
                <a:solidFill>
                  <a:sysClr val="windowText" lastClr="000000"/>
                </a:solidFill>
                <a:latin typeface="Notosans"/>
              </a:rPr>
              <a:t> Top Product demand</a:t>
            </a:r>
            <a:endParaRPr lang="en-US" sz="1000" b="1">
              <a:solidFill>
                <a:sysClr val="windowText" lastClr="000000"/>
              </a:solidFill>
              <a:latin typeface="Notosans"/>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32B44"/>
          </a:solidFill>
          <a:ln>
            <a:noFill/>
          </a:ln>
          <a:effectLst/>
        </c:spPr>
      </c:pivotFmt>
      <c:pivotFmt>
        <c:idx val="9"/>
        <c:spPr>
          <a:solidFill>
            <a:srgbClr val="FFC000"/>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50000"/>
            </a:schemeClr>
          </a:solidFill>
          <a:ln>
            <a:noFill/>
          </a:ln>
          <a:effectLst/>
        </c:spPr>
      </c:pivotFmt>
      <c:pivotFmt>
        <c:idx val="13"/>
        <c:spPr>
          <a:solidFill>
            <a:srgbClr val="032B44"/>
          </a:solidFill>
          <a:ln>
            <a:noFill/>
          </a:ln>
          <a:effectLst/>
        </c:spPr>
      </c:pivotFmt>
      <c:pivotFmt>
        <c:idx val="14"/>
        <c:spPr>
          <a:solidFill>
            <a:srgbClr val="FFC000"/>
          </a:solidFill>
          <a:ln>
            <a:noFill/>
          </a:ln>
          <a:effectLst/>
        </c:spPr>
      </c:pivotFmt>
      <c:pivotFmt>
        <c:idx val="15"/>
        <c:spPr>
          <a:solidFill>
            <a:schemeClr val="accent1">
              <a:lumMod val="40000"/>
              <a:lumOff val="60000"/>
            </a:schemeClr>
          </a:solidFill>
          <a:ln>
            <a:noFill/>
          </a:ln>
          <a:effectLst/>
        </c:spPr>
      </c:pivotFmt>
    </c:pivotFmts>
    <c:plotArea>
      <c:layout>
        <c:manualLayout>
          <c:layoutTarget val="inner"/>
          <c:xMode val="edge"/>
          <c:yMode val="edge"/>
          <c:x val="2.3721287797605177E-2"/>
          <c:y val="0.23098868803371408"/>
          <c:w val="0.54795461957787817"/>
          <c:h val="0.65214317400465782"/>
        </c:manualLayout>
      </c:layout>
      <c:doughnutChart>
        <c:varyColors val="1"/>
        <c:ser>
          <c:idx val="0"/>
          <c:order val="0"/>
          <c:tx>
            <c:strRef>
              <c:f>calculations!$C$3</c:f>
              <c:strCache>
                <c:ptCount val="1"/>
                <c:pt idx="0">
                  <c:v>Total</c:v>
                </c:pt>
              </c:strCache>
            </c:strRef>
          </c:tx>
          <c:dPt>
            <c:idx val="0"/>
            <c:bubble3D val="0"/>
            <c:spPr>
              <a:solidFill>
                <a:srgbClr val="032B44"/>
              </a:solidFill>
              <a:ln>
                <a:noFill/>
              </a:ln>
              <a:effectLst/>
            </c:spPr>
            <c:extLst>
              <c:ext xmlns:c16="http://schemas.microsoft.com/office/drawing/2014/chart" uri="{C3380CC4-5D6E-409C-BE32-E72D297353CC}">
                <c16:uniqueId val="{00000001-14CF-43A6-8F3F-DE1485E0DBC9}"/>
              </c:ext>
            </c:extLst>
          </c:dPt>
          <c:dPt>
            <c:idx val="1"/>
            <c:bubble3D val="0"/>
            <c:spPr>
              <a:solidFill>
                <a:srgbClr val="FFC000"/>
              </a:solidFill>
              <a:ln>
                <a:noFill/>
              </a:ln>
              <a:effectLst/>
            </c:spPr>
            <c:extLst>
              <c:ext xmlns:c16="http://schemas.microsoft.com/office/drawing/2014/chart" uri="{C3380CC4-5D6E-409C-BE32-E72D297353CC}">
                <c16:uniqueId val="{00000003-14CF-43A6-8F3F-DE1485E0DBC9}"/>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14CF-43A6-8F3F-DE1485E0DBC9}"/>
              </c:ext>
            </c:extLst>
          </c:dPt>
          <c:dPt>
            <c:idx val="3"/>
            <c:bubble3D val="0"/>
            <c:spPr>
              <a:solidFill>
                <a:schemeClr val="accent4"/>
              </a:solidFill>
              <a:ln>
                <a:noFill/>
              </a:ln>
              <a:effectLst/>
            </c:spPr>
            <c:extLst>
              <c:ext xmlns:c16="http://schemas.microsoft.com/office/drawing/2014/chart" uri="{C3380CC4-5D6E-409C-BE32-E72D297353CC}">
                <c16:uniqueId val="{00000007-14CF-43A6-8F3F-DE1485E0DBC9}"/>
              </c:ext>
            </c:extLst>
          </c:dPt>
          <c:dPt>
            <c:idx val="4"/>
            <c:bubble3D val="0"/>
            <c:spPr>
              <a:solidFill>
                <a:schemeClr val="accent5"/>
              </a:solidFill>
              <a:ln>
                <a:noFill/>
              </a:ln>
              <a:effectLst/>
            </c:spPr>
            <c:extLst>
              <c:ext xmlns:c16="http://schemas.microsoft.com/office/drawing/2014/chart" uri="{C3380CC4-5D6E-409C-BE32-E72D297353CC}">
                <c16:uniqueId val="{00000009-14CF-43A6-8F3F-DE1485E0DBC9}"/>
              </c:ext>
            </c:extLst>
          </c:dPt>
          <c:cat>
            <c:strRef>
              <c:f>calculations!$B$4:$B$6</c:f>
              <c:strCache>
                <c:ptCount val="3"/>
                <c:pt idx="0">
                  <c:v>Orange Choco</c:v>
                </c:pt>
                <c:pt idx="1">
                  <c:v>White Choc</c:v>
                </c:pt>
                <c:pt idx="2">
                  <c:v>Organic Choco Syrup</c:v>
                </c:pt>
              </c:strCache>
            </c:strRef>
          </c:cat>
          <c:val>
            <c:numRef>
              <c:f>calculations!$C$4:$C$6</c:f>
              <c:numCache>
                <c:formatCode>_(* #,##0_);_(* \(#,##0\);_(* "-"??_);_(@_)</c:formatCode>
                <c:ptCount val="3"/>
                <c:pt idx="0">
                  <c:v>192189</c:v>
                </c:pt>
                <c:pt idx="1">
                  <c:v>186815</c:v>
                </c:pt>
                <c:pt idx="2">
                  <c:v>179494</c:v>
                </c:pt>
              </c:numCache>
            </c:numRef>
          </c:val>
          <c:extLst>
            <c:ext xmlns:c16="http://schemas.microsoft.com/office/drawing/2014/chart" uri="{C3380CC4-5D6E-409C-BE32-E72D297353CC}">
              <c16:uniqueId val="{0000000A-14CF-43A6-8F3F-DE1485E0DBC9}"/>
            </c:ext>
          </c:extLst>
        </c:ser>
        <c:dLbls>
          <c:showLegendKey val="0"/>
          <c:showVal val="0"/>
          <c:showCatName val="0"/>
          <c:showSerName val="0"/>
          <c:showPercent val="0"/>
          <c:showBubbleSize val="0"/>
          <c:showLeaderLines val="1"/>
        </c:dLbls>
        <c:firstSliceAng val="0"/>
        <c:holeSize val="8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Notosans"/>
              </a:rPr>
              <a:t>Monthly</a:t>
            </a:r>
            <a:r>
              <a:rPr lang="en-US" sz="1000" b="1" baseline="0">
                <a:latin typeface="Notosans"/>
              </a:rPr>
              <a:t> Sales</a:t>
            </a:r>
            <a:endParaRPr lang="en-US" sz="1000" b="1">
              <a:latin typeface="Notosans"/>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136482939632545E-2"/>
          <c:y val="0.16245370370370371"/>
          <c:w val="0.83953018372703414"/>
          <c:h val="0.54831692913385832"/>
        </c:manualLayout>
      </c:layout>
      <c:barChart>
        <c:barDir val="col"/>
        <c:grouping val="clustered"/>
        <c:varyColors val="0"/>
        <c:ser>
          <c:idx val="0"/>
          <c:order val="0"/>
          <c:tx>
            <c:strRef>
              <c:f>calculations!$I$30</c:f>
              <c:strCache>
                <c:ptCount val="1"/>
                <c:pt idx="0">
                  <c:v>2021</c:v>
                </c:pt>
              </c:strCache>
            </c:strRef>
          </c:tx>
          <c:spPr>
            <a:solidFill>
              <a:schemeClr val="accent1">
                <a:lumMod val="50000"/>
              </a:schemeClr>
            </a:solidFill>
            <a:ln>
              <a:noFill/>
            </a:ln>
            <a:effectLst/>
          </c:spPr>
          <c:invertIfNegative val="0"/>
          <c:cat>
            <c:strRef>
              <c:f>calculations!$H$31:$H$42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calculations!$I$31:$I$42</c:f>
              <c:numCache>
                <c:formatCode>"$"#,##0</c:formatCode>
                <c:ptCount val="12"/>
                <c:pt idx="0">
                  <c:v>2957192</c:v>
                </c:pt>
                <c:pt idx="1">
                  <c:v>3036726</c:v>
                </c:pt>
                <c:pt idx="2">
                  <c:v>3190775</c:v>
                </c:pt>
                <c:pt idx="3">
                  <c:v>2885253</c:v>
                </c:pt>
                <c:pt idx="4">
                  <c:v>2794491</c:v>
                </c:pt>
                <c:pt idx="5">
                  <c:v>2626162</c:v>
                </c:pt>
                <c:pt idx="6">
                  <c:v>2452835</c:v>
                </c:pt>
                <c:pt idx="7">
                  <c:v>2985276</c:v>
                </c:pt>
                <c:pt idx="8">
                  <c:v>2361933</c:v>
                </c:pt>
                <c:pt idx="9">
                  <c:v>2774107</c:v>
                </c:pt>
                <c:pt idx="10">
                  <c:v>2963555</c:v>
                </c:pt>
                <c:pt idx="11">
                  <c:v>2940049</c:v>
                </c:pt>
              </c:numCache>
            </c:numRef>
          </c:val>
          <c:extLst>
            <c:ext xmlns:c16="http://schemas.microsoft.com/office/drawing/2014/chart" uri="{C3380CC4-5D6E-409C-BE32-E72D297353CC}">
              <c16:uniqueId val="{00000000-FC8F-4086-9442-E01F56FC0D3D}"/>
            </c:ext>
          </c:extLst>
        </c:ser>
        <c:ser>
          <c:idx val="1"/>
          <c:order val="1"/>
          <c:tx>
            <c:strRef>
              <c:f>calculations!$J$30</c:f>
              <c:strCache>
                <c:ptCount val="1"/>
                <c:pt idx="0">
                  <c:v>2022</c:v>
                </c:pt>
              </c:strCache>
            </c:strRef>
          </c:tx>
          <c:spPr>
            <a:solidFill>
              <a:srgbClr val="FFC000"/>
            </a:solidFill>
            <a:ln>
              <a:noFill/>
            </a:ln>
            <a:effectLst/>
          </c:spPr>
          <c:invertIfNegative val="0"/>
          <c:cat>
            <c:strRef>
              <c:f>calculations!$H$31:$H$42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calculations!$J$31:$J$42</c:f>
              <c:numCache>
                <c:formatCode>"$"#,##0</c:formatCode>
                <c:ptCount val="12"/>
                <c:pt idx="0">
                  <c:v>5280919</c:v>
                </c:pt>
                <c:pt idx="1">
                  <c:v>2001643</c:v>
                </c:pt>
                <c:pt idx="2">
                  <c:v>2310630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FC8F-4086-9442-E01F56FC0D3D}"/>
            </c:ext>
          </c:extLst>
        </c:ser>
        <c:dLbls>
          <c:showLegendKey val="0"/>
          <c:showVal val="0"/>
          <c:showCatName val="0"/>
          <c:showSerName val="0"/>
          <c:showPercent val="0"/>
          <c:showBubbleSize val="0"/>
        </c:dLbls>
        <c:gapWidth val="25"/>
        <c:overlap val="-27"/>
        <c:axId val="1237412959"/>
        <c:axId val="1237429183"/>
      </c:barChart>
      <c:catAx>
        <c:axId val="1237412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mn-lt"/>
                <a:ea typeface="+mn-ea"/>
                <a:cs typeface="+mn-cs"/>
              </a:defRPr>
            </a:pPr>
            <a:endParaRPr lang="en-US"/>
          </a:p>
        </c:txPr>
        <c:crossAx val="1237429183"/>
        <c:crosses val="autoZero"/>
        <c:auto val="1"/>
        <c:lblAlgn val="ctr"/>
        <c:lblOffset val="100"/>
        <c:noMultiLvlLbl val="0"/>
      </c:catAx>
      <c:valAx>
        <c:axId val="1237429183"/>
        <c:scaling>
          <c:orientation val="minMax"/>
        </c:scaling>
        <c:delete val="1"/>
        <c:axPos val="l"/>
        <c:numFmt formatCode="&quot;$&quot;#,##0" sourceLinked="1"/>
        <c:majorTickMark val="out"/>
        <c:minorTickMark val="none"/>
        <c:tickLblPos val="nextTo"/>
        <c:crossAx val="123741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latin typeface="Notosans"/>
              </a:rPr>
              <a:t>Sales</a:t>
            </a:r>
            <a:r>
              <a:rPr lang="en-US" sz="1000" b="1" baseline="0">
                <a:solidFill>
                  <a:sysClr val="windowText" lastClr="000000"/>
                </a:solidFill>
                <a:latin typeface="Notosans"/>
              </a:rPr>
              <a:t> Leaderboard</a:t>
            </a:r>
            <a:endParaRPr lang="en-US" sz="1000" b="1">
              <a:solidFill>
                <a:sysClr val="windowText" lastClr="000000"/>
              </a:solidFill>
              <a:latin typeface="Notosans"/>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2211546998761657"/>
          <c:y val="0.19452220911410462"/>
          <c:w val="0.56513283020631322"/>
          <c:h val="0.74624269527284703"/>
        </c:manualLayout>
      </c:layout>
      <c:barChart>
        <c:barDir val="bar"/>
        <c:grouping val="clustered"/>
        <c:varyColors val="0"/>
        <c:ser>
          <c:idx val="0"/>
          <c:order val="0"/>
          <c:tx>
            <c:strRef>
              <c:f>calculations!$O$16</c:f>
              <c:strCache>
                <c:ptCount val="1"/>
                <c:pt idx="0">
                  <c:v>Average Sales</c:v>
                </c:pt>
              </c:strCache>
            </c:strRef>
          </c:tx>
          <c:spPr>
            <a:solidFill>
              <a:schemeClr val="accent1">
                <a:lumMod val="50000"/>
              </a:schemeClr>
            </a:solidFill>
            <a:ln>
              <a:noFill/>
            </a:ln>
            <a:effectLst/>
          </c:spPr>
          <c:invertIfNegative val="0"/>
          <c:cat>
            <c:strRef>
              <c:f>calculations!$N$17:$N$21</c:f>
              <c:strCache>
                <c:ptCount val="5"/>
                <c:pt idx="0">
                  <c:v>Madelene Upcott</c:v>
                </c:pt>
                <c:pt idx="1">
                  <c:v>Karlen McCaffrey</c:v>
                </c:pt>
                <c:pt idx="2">
                  <c:v>Gunar Cockshoot</c:v>
                </c:pt>
                <c:pt idx="3">
                  <c:v>Roddy Speechley</c:v>
                </c:pt>
                <c:pt idx="4">
                  <c:v>Wilone O'Kielt</c:v>
                </c:pt>
              </c:strCache>
            </c:strRef>
          </c:cat>
          <c:val>
            <c:numRef>
              <c:f>calculations!$O$17:$O$21</c:f>
              <c:numCache>
                <c:formatCode>"$"#,##0</c:formatCode>
                <c:ptCount val="5"/>
                <c:pt idx="0">
                  <c:v>5959.3108974358975</c:v>
                </c:pt>
                <c:pt idx="1">
                  <c:v>5990.113636363636</c:v>
                </c:pt>
                <c:pt idx="2">
                  <c:v>6029.9555555555553</c:v>
                </c:pt>
                <c:pt idx="3">
                  <c:v>6103.7516129032256</c:v>
                </c:pt>
                <c:pt idx="4">
                  <c:v>6214.795454545455</c:v>
                </c:pt>
              </c:numCache>
            </c:numRef>
          </c:val>
          <c:extLst>
            <c:ext xmlns:c16="http://schemas.microsoft.com/office/drawing/2014/chart" uri="{C3380CC4-5D6E-409C-BE32-E72D297353CC}">
              <c16:uniqueId val="{00000000-7EA9-469D-A2C6-4AE5AA77675B}"/>
            </c:ext>
          </c:extLst>
        </c:ser>
        <c:dLbls>
          <c:showLegendKey val="0"/>
          <c:showVal val="0"/>
          <c:showCatName val="0"/>
          <c:showSerName val="0"/>
          <c:showPercent val="0"/>
          <c:showBubbleSize val="0"/>
        </c:dLbls>
        <c:gapWidth val="65"/>
        <c:axId val="888671344"/>
        <c:axId val="888671760"/>
      </c:barChart>
      <c:catAx>
        <c:axId val="88867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Notosans"/>
                <a:ea typeface="+mn-ea"/>
                <a:cs typeface="+mn-cs"/>
              </a:defRPr>
            </a:pPr>
            <a:endParaRPr lang="en-US"/>
          </a:p>
        </c:txPr>
        <c:crossAx val="888671760"/>
        <c:crosses val="autoZero"/>
        <c:auto val="1"/>
        <c:lblAlgn val="ctr"/>
        <c:lblOffset val="100"/>
        <c:noMultiLvlLbl val="0"/>
      </c:catAx>
      <c:valAx>
        <c:axId val="888671760"/>
        <c:scaling>
          <c:orientation val="minMax"/>
        </c:scaling>
        <c:delete val="1"/>
        <c:axPos val="b"/>
        <c:numFmt formatCode="&quot;$&quot;#,##0" sourceLinked="1"/>
        <c:majorTickMark val="none"/>
        <c:minorTickMark val="none"/>
        <c:tickLblPos val="nextTo"/>
        <c:crossAx val="88867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57150</xdr:rowOff>
    </xdr:from>
    <xdr:to>
      <xdr:col>11</xdr:col>
      <xdr:colOff>679450</xdr:colOff>
      <xdr:row>18</xdr:row>
      <xdr:rowOff>158750</xdr:rowOff>
    </xdr:to>
    <xdr:sp macro="" textlink="">
      <xdr:nvSpPr>
        <xdr:cNvPr id="6" name="Rectangle 5">
          <a:extLst>
            <a:ext uri="{FF2B5EF4-FFF2-40B4-BE49-F238E27FC236}">
              <a16:creationId xmlns:a16="http://schemas.microsoft.com/office/drawing/2014/main" id="{48D76B43-700B-4F49-82FB-F95CF6A68281}"/>
            </a:ext>
          </a:extLst>
        </xdr:cNvPr>
        <xdr:cNvSpPr/>
      </xdr:nvSpPr>
      <xdr:spPr>
        <a:xfrm>
          <a:off x="501650" y="1301750"/>
          <a:ext cx="6362700" cy="1943100"/>
        </a:xfrm>
        <a:prstGeom prst="rect">
          <a:avLst/>
        </a:prstGeom>
        <a:solidFill>
          <a:schemeClr val="bg1">
            <a:lumMod val="95000"/>
          </a:schemeClr>
        </a:solidFill>
        <a:ln>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6350</xdr:colOff>
      <xdr:row>19</xdr:row>
      <xdr:rowOff>57150</xdr:rowOff>
    </xdr:from>
    <xdr:to>
      <xdr:col>5</xdr:col>
      <xdr:colOff>114300</xdr:colOff>
      <xdr:row>29</xdr:row>
      <xdr:rowOff>6350</xdr:rowOff>
    </xdr:to>
    <xdr:sp macro="" textlink="">
      <xdr:nvSpPr>
        <xdr:cNvPr id="4" name="Rectangle 3">
          <a:extLst>
            <a:ext uri="{FF2B5EF4-FFF2-40B4-BE49-F238E27FC236}">
              <a16:creationId xmlns:a16="http://schemas.microsoft.com/office/drawing/2014/main" id="{CD5F7860-82CF-431C-A57C-2D7E4A46433A}"/>
            </a:ext>
          </a:extLst>
        </xdr:cNvPr>
        <xdr:cNvSpPr/>
      </xdr:nvSpPr>
      <xdr:spPr>
        <a:xfrm>
          <a:off x="133350" y="3276600"/>
          <a:ext cx="2032000" cy="1790700"/>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31750</xdr:colOff>
      <xdr:row>4</xdr:row>
      <xdr:rowOff>0</xdr:rowOff>
    </xdr:from>
    <xdr:to>
      <xdr:col>4</xdr:col>
      <xdr:colOff>0</xdr:colOff>
      <xdr:row>7</xdr:row>
      <xdr:rowOff>165100</xdr:rowOff>
    </xdr:to>
    <xdr:sp macro="" textlink="calculations!K3">
      <xdr:nvSpPr>
        <xdr:cNvPr id="13" name="Rectangle: Rounded Corners 12">
          <a:extLst>
            <a:ext uri="{FF2B5EF4-FFF2-40B4-BE49-F238E27FC236}">
              <a16:creationId xmlns:a16="http://schemas.microsoft.com/office/drawing/2014/main" id="{F014D6BF-2498-430C-B981-FB95B1C6612B}"/>
            </a:ext>
          </a:extLst>
        </xdr:cNvPr>
        <xdr:cNvSpPr/>
      </xdr:nvSpPr>
      <xdr:spPr>
        <a:xfrm>
          <a:off x="158750" y="457200"/>
          <a:ext cx="1282700" cy="717550"/>
        </a:xfrm>
        <a:prstGeom prst="roundRect">
          <a:avLst/>
        </a:prstGeom>
        <a:solidFill>
          <a:srgbClr val="032B44"/>
        </a:solidFill>
        <a:ln>
          <a:solidFill>
            <a:schemeClr val="bg1">
              <a:lumMod val="95000"/>
            </a:schemeClr>
          </a:solidFill>
        </a:ln>
        <a:effectLst>
          <a:innerShdw blurRad="114300">
            <a:prstClr val="black"/>
          </a:innerShdw>
        </a:effectLst>
        <a:scene3d>
          <a:camera prst="orthographicFront"/>
          <a:lightRig rig="threePt" dir="t"/>
        </a:scene3d>
        <a:sp3d>
          <a:bevelB w="139700" prst="cross"/>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2996496-6119-4775-B214-D567D9AAF3F2}" type="TxLink">
            <a:rPr lang="en-US" sz="1530" b="1" i="0" u="none" strike="noStrike" cap="none" spc="0">
              <a:ln w="0"/>
              <a:solidFill>
                <a:schemeClr val="bg1"/>
              </a:solidFill>
              <a:effectLst>
                <a:outerShdw blurRad="38100" dist="19050" dir="2700000" algn="tl" rotWithShape="0">
                  <a:schemeClr val="dk1">
                    <a:alpha val="40000"/>
                  </a:schemeClr>
                </a:outerShdw>
              </a:effectLst>
              <a:latin typeface="Apatos Narrow"/>
              <a:cs typeface="Calibri"/>
            </a:rPr>
            <a:pPr algn="ctr"/>
            <a:t>$43,561,546</a:t>
          </a:fld>
          <a:endParaRPr lang="en-US" sz="1530" b="1">
            <a:solidFill>
              <a:schemeClr val="bg1"/>
            </a:solidFill>
            <a:latin typeface="Apatos Narrow"/>
          </a:endParaRPr>
        </a:p>
      </xdr:txBody>
    </xdr:sp>
    <xdr:clientData/>
  </xdr:twoCellAnchor>
  <xdr:twoCellAnchor>
    <xdr:from>
      <xdr:col>4</xdr:col>
      <xdr:colOff>6350</xdr:colOff>
      <xdr:row>4</xdr:row>
      <xdr:rowOff>0</xdr:rowOff>
    </xdr:from>
    <xdr:to>
      <xdr:col>6</xdr:col>
      <xdr:colOff>69850</xdr:colOff>
      <xdr:row>7</xdr:row>
      <xdr:rowOff>177800</xdr:rowOff>
    </xdr:to>
    <xdr:sp macro="" textlink="calculations!K5">
      <xdr:nvSpPr>
        <xdr:cNvPr id="14" name="Rectangle: Rounded Corners 13">
          <a:extLst>
            <a:ext uri="{FF2B5EF4-FFF2-40B4-BE49-F238E27FC236}">
              <a16:creationId xmlns:a16="http://schemas.microsoft.com/office/drawing/2014/main" id="{DC79015F-4D5A-462F-A5DC-87AFD840D684}"/>
            </a:ext>
          </a:extLst>
        </xdr:cNvPr>
        <xdr:cNvSpPr/>
      </xdr:nvSpPr>
      <xdr:spPr>
        <a:xfrm>
          <a:off x="1447800" y="457200"/>
          <a:ext cx="1282700" cy="730250"/>
        </a:xfrm>
        <a:prstGeom prst="roundRect">
          <a:avLst/>
        </a:prstGeom>
        <a:solidFill>
          <a:srgbClr val="032B44"/>
        </a:solidFill>
        <a:ln>
          <a:solidFill>
            <a:schemeClr val="bg1">
              <a:lumMod val="95000"/>
            </a:schemeClr>
          </a:solidFill>
        </a:ln>
        <a:effectLst/>
        <a:scene3d>
          <a:camera prst="orthographicFront"/>
          <a:lightRig rig="threePt" dir="t"/>
        </a:scene3d>
        <a:sp3d>
          <a:bevelB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7FF6E4-F564-4BFC-A457-CD08DABF30E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atos Narrow"/>
              <a:cs typeface="Calibri"/>
            </a:rPr>
            <a:pPr algn="ctr"/>
            <a:t> 1,232,947 </a:t>
          </a:fld>
          <a:endParaRPr lang="en-US" sz="1800" b="1">
            <a:solidFill>
              <a:schemeClr val="bg1"/>
            </a:solidFill>
            <a:latin typeface="Apatos Narrow"/>
          </a:endParaRPr>
        </a:p>
      </xdr:txBody>
    </xdr:sp>
    <xdr:clientData/>
  </xdr:twoCellAnchor>
  <xdr:twoCellAnchor>
    <xdr:from>
      <xdr:col>6</xdr:col>
      <xdr:colOff>76200</xdr:colOff>
      <xdr:row>4</xdr:row>
      <xdr:rowOff>0</xdr:rowOff>
    </xdr:from>
    <xdr:to>
      <xdr:col>7</xdr:col>
      <xdr:colOff>723900</xdr:colOff>
      <xdr:row>7</xdr:row>
      <xdr:rowOff>177800</xdr:rowOff>
    </xdr:to>
    <xdr:sp macro="" textlink="calculations!K7">
      <xdr:nvSpPr>
        <xdr:cNvPr id="15" name="Rectangle: Rounded Corners 14">
          <a:extLst>
            <a:ext uri="{FF2B5EF4-FFF2-40B4-BE49-F238E27FC236}">
              <a16:creationId xmlns:a16="http://schemas.microsoft.com/office/drawing/2014/main" id="{1DA699A7-3D4B-4ADC-93D0-0195AE0B302E}"/>
            </a:ext>
          </a:extLst>
        </xdr:cNvPr>
        <xdr:cNvSpPr/>
      </xdr:nvSpPr>
      <xdr:spPr>
        <a:xfrm>
          <a:off x="2736850" y="457200"/>
          <a:ext cx="1257300" cy="730250"/>
        </a:xfrm>
        <a:prstGeom prst="roundRect">
          <a:avLst/>
        </a:prstGeom>
        <a:solidFill>
          <a:srgbClr val="032B44"/>
        </a:solidFill>
        <a:ln>
          <a:solidFill>
            <a:schemeClr val="bg1">
              <a:lumMod val="95000"/>
            </a:schemeClr>
          </a:solidFill>
        </a:ln>
        <a:effectLst/>
        <a:scene3d>
          <a:camera prst="orthographicFront"/>
          <a:lightRig rig="threePt" dir="t"/>
        </a:scene3d>
        <a:sp3d>
          <a:bevelB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88ACD3C-68B8-41A9-AB39-2644953CFA7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atos Narrow"/>
              <a:cs typeface="Calibri"/>
            </a:rPr>
            <a:pPr algn="ctr"/>
            <a:t> 2,901,311 </a:t>
          </a:fld>
          <a:endParaRPr lang="en-US" sz="1800" b="1">
            <a:solidFill>
              <a:schemeClr val="bg1"/>
            </a:solidFill>
            <a:latin typeface="Apatos Narrow"/>
          </a:endParaRPr>
        </a:p>
      </xdr:txBody>
    </xdr:sp>
    <xdr:clientData/>
  </xdr:twoCellAnchor>
  <xdr:twoCellAnchor>
    <xdr:from>
      <xdr:col>8</xdr:col>
      <xdr:colOff>0</xdr:colOff>
      <xdr:row>4</xdr:row>
      <xdr:rowOff>0</xdr:rowOff>
    </xdr:from>
    <xdr:to>
      <xdr:col>10</xdr:col>
      <xdr:colOff>0</xdr:colOff>
      <xdr:row>7</xdr:row>
      <xdr:rowOff>171450</xdr:rowOff>
    </xdr:to>
    <xdr:sp macro="" textlink="calculations!K9">
      <xdr:nvSpPr>
        <xdr:cNvPr id="16" name="Rectangle: Rounded Corners 15">
          <a:extLst>
            <a:ext uri="{FF2B5EF4-FFF2-40B4-BE49-F238E27FC236}">
              <a16:creationId xmlns:a16="http://schemas.microsoft.com/office/drawing/2014/main" id="{07B85DA3-8454-4EC4-8D81-69D2D09CCC01}"/>
            </a:ext>
          </a:extLst>
        </xdr:cNvPr>
        <xdr:cNvSpPr/>
      </xdr:nvSpPr>
      <xdr:spPr>
        <a:xfrm>
          <a:off x="4000500" y="457200"/>
          <a:ext cx="1219200" cy="723900"/>
        </a:xfrm>
        <a:prstGeom prst="roundRect">
          <a:avLst/>
        </a:prstGeom>
        <a:solidFill>
          <a:srgbClr val="032B44"/>
        </a:solidFill>
        <a:ln>
          <a:solidFill>
            <a:schemeClr val="bg1">
              <a:lumMod val="95000"/>
            </a:schemeClr>
          </a:solidFill>
        </a:ln>
        <a:scene3d>
          <a:camera prst="orthographicFront"/>
          <a:lightRig rig="threePt" dir="t"/>
        </a:scene3d>
        <a:sp3d>
          <a:bevelB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F03CD0F-3F1E-4987-A2A7-8DAA0EF9BA02}" type="TxLink">
            <a:rPr lang="en-US" sz="1850" b="1" i="0" u="none" strike="noStrike" cap="none" spc="0">
              <a:ln w="0"/>
              <a:solidFill>
                <a:schemeClr val="bg1"/>
              </a:solidFill>
              <a:effectLst>
                <a:outerShdw blurRad="38100" dist="19050" dir="2700000" algn="tl" rotWithShape="0">
                  <a:schemeClr val="dk1">
                    <a:alpha val="40000"/>
                  </a:schemeClr>
                </a:outerShdw>
              </a:effectLst>
              <a:latin typeface="Apatos Narrow"/>
              <a:cs typeface="Calibri"/>
            </a:rPr>
            <a:pPr algn="ctr"/>
            <a:t> 7,617 </a:t>
          </a:fld>
          <a:endParaRPr lang="en-US" sz="1850" b="1">
            <a:solidFill>
              <a:schemeClr val="bg1"/>
            </a:solidFill>
            <a:latin typeface="Apatos Narrow"/>
          </a:endParaRPr>
        </a:p>
      </xdr:txBody>
    </xdr:sp>
    <xdr:clientData/>
  </xdr:twoCellAnchor>
  <xdr:twoCellAnchor>
    <xdr:from>
      <xdr:col>10</xdr:col>
      <xdr:colOff>6350</xdr:colOff>
      <xdr:row>4</xdr:row>
      <xdr:rowOff>0</xdr:rowOff>
    </xdr:from>
    <xdr:to>
      <xdr:col>12</xdr:col>
      <xdr:colOff>0</xdr:colOff>
      <xdr:row>7</xdr:row>
      <xdr:rowOff>171450</xdr:rowOff>
    </xdr:to>
    <xdr:sp macro="" textlink="calculations!K11">
      <xdr:nvSpPr>
        <xdr:cNvPr id="17" name="Rectangle: Rounded Corners 16">
          <a:extLst>
            <a:ext uri="{FF2B5EF4-FFF2-40B4-BE49-F238E27FC236}">
              <a16:creationId xmlns:a16="http://schemas.microsoft.com/office/drawing/2014/main" id="{032EBDEB-E5A6-4E69-BA28-55DCA668D183}"/>
            </a:ext>
          </a:extLst>
        </xdr:cNvPr>
        <xdr:cNvSpPr/>
      </xdr:nvSpPr>
      <xdr:spPr>
        <a:xfrm>
          <a:off x="5226050" y="457200"/>
          <a:ext cx="1289050" cy="723900"/>
        </a:xfrm>
        <a:prstGeom prst="roundRect">
          <a:avLst/>
        </a:prstGeom>
        <a:solidFill>
          <a:srgbClr val="032B44"/>
        </a:solidFill>
        <a:ln>
          <a:solidFill>
            <a:schemeClr val="bg1">
              <a:lumMod val="95000"/>
            </a:schemeClr>
          </a:solidFill>
        </a:ln>
        <a:scene3d>
          <a:camera prst="orthographicFront"/>
          <a:lightRig rig="threePt" dir="t"/>
        </a:scene3d>
        <a:sp3d>
          <a:bevelB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0D87C96-0A3C-4137-BF20-37649C697239}" type="TxLink">
            <a:rPr lang="en-US" sz="1850" b="1" i="0" u="none" strike="noStrike" cap="none" spc="0">
              <a:ln w="0"/>
              <a:solidFill>
                <a:schemeClr val="bg1"/>
              </a:solidFill>
              <a:effectLst>
                <a:outerShdw blurRad="38100" dist="19050" dir="2700000" algn="tl" rotWithShape="0">
                  <a:schemeClr val="dk1">
                    <a:alpha val="40000"/>
                  </a:schemeClr>
                </a:outerShdw>
              </a:effectLst>
              <a:latin typeface="Apatos Narrow"/>
              <a:cs typeface="Calibri"/>
            </a:rPr>
            <a:pPr algn="ctr"/>
            <a:t>$5,719</a:t>
          </a:fld>
          <a:endParaRPr lang="en-US" sz="1850" b="1">
            <a:solidFill>
              <a:schemeClr val="bg1"/>
            </a:solidFill>
            <a:latin typeface="Apatos Narrow"/>
          </a:endParaRPr>
        </a:p>
      </xdr:txBody>
    </xdr:sp>
    <xdr:clientData/>
  </xdr:twoCellAnchor>
  <xdr:twoCellAnchor editAs="oneCell">
    <xdr:from>
      <xdr:col>16</xdr:col>
      <xdr:colOff>6350</xdr:colOff>
      <xdr:row>5</xdr:row>
      <xdr:rowOff>25400</xdr:rowOff>
    </xdr:from>
    <xdr:to>
      <xdr:col>17</xdr:col>
      <xdr:colOff>603250</xdr:colOff>
      <xdr:row>11</xdr:row>
      <xdr:rowOff>127000</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8524B1CB-9FB9-41E0-93E5-973AD94C675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50350" y="787400"/>
              <a:ext cx="12065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13</xdr:row>
      <xdr:rowOff>44450</xdr:rowOff>
    </xdr:from>
    <xdr:to>
      <xdr:col>18</xdr:col>
      <xdr:colOff>6350</xdr:colOff>
      <xdr:row>20</xdr:row>
      <xdr:rowOff>19050</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9FD967BC-5A7D-4538-AC9A-2530CC3D25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00" y="2209800"/>
              <a:ext cx="122555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349250</xdr:colOff>
      <xdr:row>19</xdr:row>
      <xdr:rowOff>69850</xdr:rowOff>
    </xdr:from>
    <xdr:to>
      <xdr:col>11</xdr:col>
      <xdr:colOff>679450</xdr:colOff>
      <xdr:row>29</xdr:row>
      <xdr:rowOff>6350</xdr:rowOff>
    </xdr:to>
    <xdr:sp macro="" textlink="">
      <xdr:nvSpPr>
        <xdr:cNvPr id="25" name="Rectangle 24">
          <a:extLst>
            <a:ext uri="{FF2B5EF4-FFF2-40B4-BE49-F238E27FC236}">
              <a16:creationId xmlns:a16="http://schemas.microsoft.com/office/drawing/2014/main" id="{0C60A169-3A24-4F33-9C1B-B514763A6666}"/>
            </a:ext>
          </a:extLst>
        </xdr:cNvPr>
        <xdr:cNvSpPr/>
      </xdr:nvSpPr>
      <xdr:spPr>
        <a:xfrm>
          <a:off x="4222750" y="3289300"/>
          <a:ext cx="2159000" cy="1778000"/>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44450</xdr:colOff>
      <xdr:row>3</xdr:row>
      <xdr:rowOff>63501</xdr:rowOff>
    </xdr:from>
    <xdr:to>
      <xdr:col>15</xdr:col>
      <xdr:colOff>304800</xdr:colOff>
      <xdr:row>13</xdr:row>
      <xdr:rowOff>57150</xdr:rowOff>
    </xdr:to>
    <xdr:graphicFrame macro="">
      <xdr:nvGraphicFramePr>
        <xdr:cNvPr id="27" name="Chart 26">
          <a:extLst>
            <a:ext uri="{FF2B5EF4-FFF2-40B4-BE49-F238E27FC236}">
              <a16:creationId xmlns:a16="http://schemas.microsoft.com/office/drawing/2014/main" id="{A8FD9FCD-FA0F-4730-8D74-7528EE74D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133350</xdr:colOff>
      <xdr:row>6</xdr:row>
      <xdr:rowOff>158750</xdr:rowOff>
    </xdr:from>
    <xdr:to>
      <xdr:col>3</xdr:col>
      <xdr:colOff>165100</xdr:colOff>
      <xdr:row>7</xdr:row>
      <xdr:rowOff>139700</xdr:rowOff>
    </xdr:to>
    <xdr:sp macro="" textlink="">
      <xdr:nvSpPr>
        <xdr:cNvPr id="2" name="Rectangle 1">
          <a:extLst>
            <a:ext uri="{FF2B5EF4-FFF2-40B4-BE49-F238E27FC236}">
              <a16:creationId xmlns:a16="http://schemas.microsoft.com/office/drawing/2014/main" id="{968A0A54-B8E7-451A-9271-B58297991C04}"/>
            </a:ext>
          </a:extLst>
        </xdr:cNvPr>
        <xdr:cNvSpPr/>
      </xdr:nvSpPr>
      <xdr:spPr>
        <a:xfrm>
          <a:off x="260350" y="984250"/>
          <a:ext cx="1085850" cy="165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50" b="1">
              <a:latin typeface="Notosans"/>
            </a:rPr>
            <a:t>Total Amount</a:t>
          </a:r>
        </a:p>
      </xdr:txBody>
    </xdr:sp>
    <xdr:clientData/>
  </xdr:twoCellAnchor>
  <xdr:twoCellAnchor>
    <xdr:from>
      <xdr:col>4</xdr:col>
      <xdr:colOff>82550</xdr:colOff>
      <xdr:row>7</xdr:row>
      <xdr:rowOff>0</xdr:rowOff>
    </xdr:from>
    <xdr:to>
      <xdr:col>6</xdr:col>
      <xdr:colOff>0</xdr:colOff>
      <xdr:row>7</xdr:row>
      <xdr:rowOff>177800</xdr:rowOff>
    </xdr:to>
    <xdr:sp macro="" textlink="">
      <xdr:nvSpPr>
        <xdr:cNvPr id="1030" name="Text Box 6">
          <a:extLst>
            <a:ext uri="{FF2B5EF4-FFF2-40B4-BE49-F238E27FC236}">
              <a16:creationId xmlns:a16="http://schemas.microsoft.com/office/drawing/2014/main" id="{A2CE2FE2-9C04-4E93-8E25-54E719212D29}"/>
            </a:ext>
          </a:extLst>
        </xdr:cNvPr>
        <xdr:cNvSpPr txBox="1">
          <a:spLocks noChangeArrowheads="1"/>
        </xdr:cNvSpPr>
      </xdr:nvSpPr>
      <xdr:spPr bwMode="auto">
        <a:xfrm>
          <a:off x="1524000" y="1009650"/>
          <a:ext cx="1136650" cy="177800"/>
        </a:xfrm>
        <a:prstGeom prst="rect">
          <a:avLst/>
        </a:prstGeom>
        <a:noFill/>
        <a:ln w="9525">
          <a:noFill/>
          <a:miter lim="800000"/>
          <a:headEnd/>
          <a:tailEnd/>
        </a:ln>
      </xdr:spPr>
      <xdr:txBody>
        <a:bodyPr vertOverflow="clip" wrap="square" lIns="36576" tIns="36576" rIns="0" bIns="0" anchor="t" upright="1"/>
        <a:lstStyle/>
        <a:p>
          <a:pPr algn="ctr" rtl="0">
            <a:defRPr sz="1000"/>
          </a:pPr>
          <a:r>
            <a:rPr lang="en-US" sz="850" b="1" i="0" u="none" strike="noStrike" baseline="0">
              <a:solidFill>
                <a:schemeClr val="bg1"/>
              </a:solidFill>
              <a:latin typeface="Notosans"/>
              <a:cs typeface="Calibri"/>
            </a:rPr>
            <a:t>Total Customer</a:t>
          </a:r>
        </a:p>
      </xdr:txBody>
    </xdr:sp>
    <xdr:clientData/>
  </xdr:twoCellAnchor>
  <xdr:twoCellAnchor>
    <xdr:from>
      <xdr:col>6</xdr:col>
      <xdr:colOff>139700</xdr:colOff>
      <xdr:row>6</xdr:row>
      <xdr:rowOff>177800</xdr:rowOff>
    </xdr:from>
    <xdr:to>
      <xdr:col>7</xdr:col>
      <xdr:colOff>666750</xdr:colOff>
      <xdr:row>7</xdr:row>
      <xdr:rowOff>165100</xdr:rowOff>
    </xdr:to>
    <xdr:sp macro="" textlink="">
      <xdr:nvSpPr>
        <xdr:cNvPr id="1031" name="Text Box 7">
          <a:extLst>
            <a:ext uri="{FF2B5EF4-FFF2-40B4-BE49-F238E27FC236}">
              <a16:creationId xmlns:a16="http://schemas.microsoft.com/office/drawing/2014/main" id="{25FFBA7D-6895-49E0-A45F-112708FD73EF}"/>
            </a:ext>
          </a:extLst>
        </xdr:cNvPr>
        <xdr:cNvSpPr txBox="1">
          <a:spLocks noChangeArrowheads="1"/>
        </xdr:cNvSpPr>
      </xdr:nvSpPr>
      <xdr:spPr bwMode="auto">
        <a:xfrm>
          <a:off x="2800350" y="1003300"/>
          <a:ext cx="1136650" cy="171450"/>
        </a:xfrm>
        <a:prstGeom prst="rect">
          <a:avLst/>
        </a:prstGeom>
        <a:noFill/>
        <a:ln w="9525">
          <a:noFill/>
          <a:miter lim="800000"/>
          <a:headEnd/>
          <a:tailEnd/>
        </a:ln>
      </xdr:spPr>
      <xdr:txBody>
        <a:bodyPr vertOverflow="clip" wrap="square" lIns="36576" tIns="36576" rIns="0" bIns="0" anchor="t" upright="1"/>
        <a:lstStyle/>
        <a:p>
          <a:pPr algn="ctr" rtl="0">
            <a:defRPr sz="1000"/>
          </a:pPr>
          <a:r>
            <a:rPr lang="en-US" sz="850" b="1" i="0" u="none" strike="noStrike" baseline="0">
              <a:solidFill>
                <a:schemeClr val="bg1"/>
              </a:solidFill>
              <a:latin typeface="Notosans"/>
              <a:cs typeface="Calibri"/>
            </a:rPr>
            <a:t>Total Boxes</a:t>
          </a:r>
        </a:p>
      </xdr:txBody>
    </xdr:sp>
    <xdr:clientData/>
  </xdr:twoCellAnchor>
  <xdr:twoCellAnchor>
    <xdr:from>
      <xdr:col>8</xdr:col>
      <xdr:colOff>19050</xdr:colOff>
      <xdr:row>6</xdr:row>
      <xdr:rowOff>171450</xdr:rowOff>
    </xdr:from>
    <xdr:to>
      <xdr:col>9</xdr:col>
      <xdr:colOff>577850</xdr:colOff>
      <xdr:row>7</xdr:row>
      <xdr:rowOff>152400</xdr:rowOff>
    </xdr:to>
    <xdr:sp macro="" textlink="">
      <xdr:nvSpPr>
        <xdr:cNvPr id="29" name="Text Box 7">
          <a:extLst>
            <a:ext uri="{FF2B5EF4-FFF2-40B4-BE49-F238E27FC236}">
              <a16:creationId xmlns:a16="http://schemas.microsoft.com/office/drawing/2014/main" id="{61C8B543-372D-4A45-9B60-2827383AF7EC}"/>
            </a:ext>
          </a:extLst>
        </xdr:cNvPr>
        <xdr:cNvSpPr txBox="1">
          <a:spLocks noChangeArrowheads="1"/>
        </xdr:cNvSpPr>
      </xdr:nvSpPr>
      <xdr:spPr bwMode="auto">
        <a:xfrm>
          <a:off x="4019550" y="996950"/>
          <a:ext cx="1168400" cy="165100"/>
        </a:xfrm>
        <a:prstGeom prst="rect">
          <a:avLst/>
        </a:prstGeom>
        <a:noFill/>
        <a:ln w="9525">
          <a:noFill/>
          <a:miter lim="800000"/>
          <a:headEnd/>
          <a:tailEnd/>
        </a:ln>
      </xdr:spPr>
      <xdr:txBody>
        <a:bodyPr vertOverflow="clip" wrap="square" lIns="36576" tIns="36576" rIns="0" bIns="0" anchor="t" upright="1"/>
        <a:lstStyle/>
        <a:p>
          <a:pPr algn="ctr" rtl="0">
            <a:defRPr sz="1000"/>
          </a:pPr>
          <a:r>
            <a:rPr lang="en-US" sz="850" b="1" i="0" u="none" strike="noStrike" baseline="0">
              <a:solidFill>
                <a:schemeClr val="bg1"/>
              </a:solidFill>
              <a:latin typeface="Notosans"/>
              <a:cs typeface="Calibri"/>
            </a:rPr>
            <a:t>Total Transaction</a:t>
          </a:r>
        </a:p>
      </xdr:txBody>
    </xdr:sp>
    <xdr:clientData/>
  </xdr:twoCellAnchor>
  <xdr:twoCellAnchor>
    <xdr:from>
      <xdr:col>10</xdr:col>
      <xdr:colOff>69850</xdr:colOff>
      <xdr:row>6</xdr:row>
      <xdr:rowOff>165100</xdr:rowOff>
    </xdr:from>
    <xdr:to>
      <xdr:col>11</xdr:col>
      <xdr:colOff>609600</xdr:colOff>
      <xdr:row>7</xdr:row>
      <xdr:rowOff>158750</xdr:rowOff>
    </xdr:to>
    <xdr:sp macro="" textlink="">
      <xdr:nvSpPr>
        <xdr:cNvPr id="30" name="Text Box 7">
          <a:extLst>
            <a:ext uri="{FF2B5EF4-FFF2-40B4-BE49-F238E27FC236}">
              <a16:creationId xmlns:a16="http://schemas.microsoft.com/office/drawing/2014/main" id="{889D032C-163A-4401-A3DA-17E385A41FF9}"/>
            </a:ext>
          </a:extLst>
        </xdr:cNvPr>
        <xdr:cNvSpPr txBox="1">
          <a:spLocks noChangeArrowheads="1"/>
        </xdr:cNvSpPr>
      </xdr:nvSpPr>
      <xdr:spPr bwMode="auto">
        <a:xfrm>
          <a:off x="5289550" y="990600"/>
          <a:ext cx="1149350" cy="177800"/>
        </a:xfrm>
        <a:prstGeom prst="rect">
          <a:avLst/>
        </a:prstGeom>
        <a:noFill/>
        <a:ln w="9525">
          <a:noFill/>
          <a:miter lim="800000"/>
          <a:headEnd/>
          <a:tailEnd/>
        </a:ln>
      </xdr:spPr>
      <xdr:txBody>
        <a:bodyPr vertOverflow="clip" wrap="square" lIns="36576" tIns="36576" rIns="0" bIns="0" anchor="t" upright="1"/>
        <a:lstStyle/>
        <a:p>
          <a:pPr algn="ctr" rtl="0">
            <a:defRPr sz="1000"/>
          </a:pPr>
          <a:r>
            <a:rPr lang="en-US" sz="850" b="1" i="0" u="none" strike="noStrike" baseline="0">
              <a:solidFill>
                <a:schemeClr val="bg1"/>
              </a:solidFill>
              <a:latin typeface="Notosans"/>
              <a:cs typeface="Calibri"/>
            </a:rPr>
            <a:t>Amt per Transaction</a:t>
          </a:r>
        </a:p>
      </xdr:txBody>
    </xdr:sp>
    <xdr:clientData/>
  </xdr:twoCellAnchor>
  <xdr:twoCellAnchor>
    <xdr:from>
      <xdr:col>12</xdr:col>
      <xdr:colOff>171450</xdr:colOff>
      <xdr:row>13</xdr:row>
      <xdr:rowOff>107950</xdr:rowOff>
    </xdr:from>
    <xdr:to>
      <xdr:col>15</xdr:col>
      <xdr:colOff>260350</xdr:colOff>
      <xdr:row>28</xdr:row>
      <xdr:rowOff>177800</xdr:rowOff>
    </xdr:to>
    <xdr:graphicFrame macro="">
      <xdr:nvGraphicFramePr>
        <xdr:cNvPr id="32" name="Chart 31">
          <a:extLst>
            <a:ext uri="{FF2B5EF4-FFF2-40B4-BE49-F238E27FC236}">
              <a16:creationId xmlns:a16="http://schemas.microsoft.com/office/drawing/2014/main" id="{C57056D8-CF63-45C8-91CE-DC1085617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393700</xdr:colOff>
      <xdr:row>21</xdr:row>
      <xdr:rowOff>44450</xdr:rowOff>
    </xdr:from>
    <xdr:to>
      <xdr:col>17</xdr:col>
      <xdr:colOff>577850</xdr:colOff>
      <xdr:row>29</xdr:row>
      <xdr:rowOff>25400</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82F09478-908C-412C-8AB8-8C0DDB430E3A}"/>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099550" y="3683000"/>
              <a:ext cx="1231900" cy="145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19</xdr:row>
      <xdr:rowOff>57150</xdr:rowOff>
    </xdr:from>
    <xdr:to>
      <xdr:col>5</xdr:col>
      <xdr:colOff>114300</xdr:colOff>
      <xdr:row>29</xdr:row>
      <xdr:rowOff>0</xdr:rowOff>
    </xdr:to>
    <xdr:graphicFrame macro="">
      <xdr:nvGraphicFramePr>
        <xdr:cNvPr id="33" name="Chart 32">
          <a:extLst>
            <a:ext uri="{FF2B5EF4-FFF2-40B4-BE49-F238E27FC236}">
              <a16:creationId xmlns:a16="http://schemas.microsoft.com/office/drawing/2014/main" id="{4147C807-792B-47D5-84AD-AAB6A698F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361950</xdr:colOff>
      <xdr:row>19</xdr:row>
      <xdr:rowOff>38100</xdr:rowOff>
    </xdr:from>
    <xdr:to>
      <xdr:col>11</xdr:col>
      <xdr:colOff>673100</xdr:colOff>
      <xdr:row>29</xdr:row>
      <xdr:rowOff>0</xdr:rowOff>
    </xdr:to>
    <xdr:graphicFrame macro="">
      <xdr:nvGraphicFramePr>
        <xdr:cNvPr id="34" name="Chart 33">
          <a:extLst>
            <a:ext uri="{FF2B5EF4-FFF2-40B4-BE49-F238E27FC236}">
              <a16:creationId xmlns:a16="http://schemas.microsoft.com/office/drawing/2014/main" id="{8D943576-FDF6-40B8-99E5-3B960DE6E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31750</xdr:colOff>
      <xdr:row>8</xdr:row>
      <xdr:rowOff>63500</xdr:rowOff>
    </xdr:from>
    <xdr:to>
      <xdr:col>11</xdr:col>
      <xdr:colOff>679450</xdr:colOff>
      <xdr:row>18</xdr:row>
      <xdr:rowOff>139700</xdr:rowOff>
    </xdr:to>
    <xdr:graphicFrame macro="">
      <xdr:nvGraphicFramePr>
        <xdr:cNvPr id="35" name="Chart 34">
          <a:extLst>
            <a:ext uri="{FF2B5EF4-FFF2-40B4-BE49-F238E27FC236}">
              <a16:creationId xmlns:a16="http://schemas.microsoft.com/office/drawing/2014/main" id="{29C70963-FA30-477C-B400-82878B6D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209550</xdr:colOff>
      <xdr:row>1</xdr:row>
      <xdr:rowOff>19050</xdr:rowOff>
    </xdr:from>
    <xdr:to>
      <xdr:col>17</xdr:col>
      <xdr:colOff>571500</xdr:colOff>
      <xdr:row>2</xdr:row>
      <xdr:rowOff>190500</xdr:rowOff>
    </xdr:to>
    <xdr:sp macro="" textlink="">
      <xdr:nvSpPr>
        <xdr:cNvPr id="9" name="Flowchart: Connector 8">
          <a:extLst>
            <a:ext uri="{FF2B5EF4-FFF2-40B4-BE49-F238E27FC236}">
              <a16:creationId xmlns:a16="http://schemas.microsoft.com/office/drawing/2014/main" id="{624DB05D-42CE-459F-89E3-D6AE87A3B01D}"/>
            </a:ext>
          </a:extLst>
        </xdr:cNvPr>
        <xdr:cNvSpPr/>
      </xdr:nvSpPr>
      <xdr:spPr>
        <a:xfrm>
          <a:off x="9963150" y="19050"/>
          <a:ext cx="361950" cy="355600"/>
        </a:xfrm>
        <a:prstGeom prst="flowChartConnector">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279400</xdr:colOff>
      <xdr:row>1</xdr:row>
      <xdr:rowOff>76200</xdr:rowOff>
    </xdr:from>
    <xdr:to>
      <xdr:col>17</xdr:col>
      <xdr:colOff>514350</xdr:colOff>
      <xdr:row>2</xdr:row>
      <xdr:rowOff>127000</xdr:rowOff>
    </xdr:to>
    <xdr:pic>
      <xdr:nvPicPr>
        <xdr:cNvPr id="11" name="Picture 10">
          <a:extLst>
            <a:ext uri="{FF2B5EF4-FFF2-40B4-BE49-F238E27FC236}">
              <a16:creationId xmlns:a16="http://schemas.microsoft.com/office/drawing/2014/main" id="{9C22F6CB-074B-4704-BA0A-0F3605F5B98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33000" y="76200"/>
          <a:ext cx="234950" cy="234950"/>
        </a:xfrm>
        <a:prstGeom prst="rect">
          <a:avLst/>
        </a:prstGeom>
      </xdr:spPr>
    </xdr:pic>
    <xdr:clientData/>
  </xdr:twoCellAnchor>
  <xdr:twoCellAnchor>
    <xdr:from>
      <xdr:col>16</xdr:col>
      <xdr:colOff>577850</xdr:colOff>
      <xdr:row>1</xdr:row>
      <xdr:rowOff>106680</xdr:rowOff>
    </xdr:from>
    <xdr:to>
      <xdr:col>17</xdr:col>
      <xdr:colOff>196850</xdr:colOff>
      <xdr:row>1</xdr:row>
      <xdr:rowOff>152399</xdr:rowOff>
    </xdr:to>
    <xdr:sp macro="" textlink="">
      <xdr:nvSpPr>
        <xdr:cNvPr id="12" name="Minus Sign 11">
          <a:extLst>
            <a:ext uri="{FF2B5EF4-FFF2-40B4-BE49-F238E27FC236}">
              <a16:creationId xmlns:a16="http://schemas.microsoft.com/office/drawing/2014/main" id="{909E4F8C-1A58-4F78-9966-B27E8B6D1510}"/>
            </a:ext>
          </a:extLst>
        </xdr:cNvPr>
        <xdr:cNvSpPr/>
      </xdr:nvSpPr>
      <xdr:spPr>
        <a:xfrm>
          <a:off x="9721850" y="106680"/>
          <a:ext cx="228600" cy="45719"/>
        </a:xfrm>
        <a:prstGeom prst="mathMin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577850</xdr:colOff>
      <xdr:row>1</xdr:row>
      <xdr:rowOff>176530</xdr:rowOff>
    </xdr:from>
    <xdr:to>
      <xdr:col>17</xdr:col>
      <xdr:colOff>196850</xdr:colOff>
      <xdr:row>2</xdr:row>
      <xdr:rowOff>38099</xdr:rowOff>
    </xdr:to>
    <xdr:sp macro="" textlink="">
      <xdr:nvSpPr>
        <xdr:cNvPr id="36" name="Minus Sign 35">
          <a:extLst>
            <a:ext uri="{FF2B5EF4-FFF2-40B4-BE49-F238E27FC236}">
              <a16:creationId xmlns:a16="http://schemas.microsoft.com/office/drawing/2014/main" id="{98189F19-D0BB-4B04-89C0-2795404E4005}"/>
            </a:ext>
          </a:extLst>
        </xdr:cNvPr>
        <xdr:cNvSpPr/>
      </xdr:nvSpPr>
      <xdr:spPr>
        <a:xfrm>
          <a:off x="9721850" y="176530"/>
          <a:ext cx="228600" cy="45719"/>
        </a:xfrm>
        <a:prstGeom prst="mathMin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577850</xdr:colOff>
      <xdr:row>2</xdr:row>
      <xdr:rowOff>62230</xdr:rowOff>
    </xdr:from>
    <xdr:to>
      <xdr:col>17</xdr:col>
      <xdr:colOff>196850</xdr:colOff>
      <xdr:row>2</xdr:row>
      <xdr:rowOff>107949</xdr:rowOff>
    </xdr:to>
    <xdr:sp macro="" textlink="">
      <xdr:nvSpPr>
        <xdr:cNvPr id="37" name="Minus Sign 36">
          <a:extLst>
            <a:ext uri="{FF2B5EF4-FFF2-40B4-BE49-F238E27FC236}">
              <a16:creationId xmlns:a16="http://schemas.microsoft.com/office/drawing/2014/main" id="{5C7EE7DA-FFD8-45B3-A03C-B35026E2B3BF}"/>
            </a:ext>
          </a:extLst>
        </xdr:cNvPr>
        <xdr:cNvSpPr/>
      </xdr:nvSpPr>
      <xdr:spPr>
        <a:xfrm>
          <a:off x="9721850" y="246380"/>
          <a:ext cx="228600" cy="45719"/>
        </a:xfrm>
        <a:prstGeom prst="mathMin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152400</xdr:colOff>
      <xdr:row>19</xdr:row>
      <xdr:rowOff>19050</xdr:rowOff>
    </xdr:from>
    <xdr:to>
      <xdr:col>8</xdr:col>
      <xdr:colOff>311150</xdr:colOff>
      <xdr:row>29</xdr:row>
      <xdr:rowOff>0</xdr:rowOff>
    </xdr:to>
    <xdr:graphicFrame macro="">
      <xdr:nvGraphicFramePr>
        <xdr:cNvPr id="31" name="Chart 30">
          <a:extLst>
            <a:ext uri="{FF2B5EF4-FFF2-40B4-BE49-F238E27FC236}">
              <a16:creationId xmlns:a16="http://schemas.microsoft.com/office/drawing/2014/main" id="{98E267F6-665F-4CE0-B28B-777588351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677.845772337962" createdVersion="3" refreshedVersion="7" minRefreshableVersion="3" recordCount="0" tupleCache="1" supportSubquery="1" supportAdvancedDrill="1" xr:uid="{93F02CF2-484F-4991-9F44-2EEBD009DD5E}">
  <cacheSource type="external" connectionId="5"/>
  <cacheFields count="4">
    <cacheField name="[Measures].[MeasuresLevel]" caption="MeasuresLevel" numFmtId="0" hierarchy="11">
      <sharedItems count="5">
        <s v="[Measures].[Amount per Transaction]" c="Amount per Transaction"/>
        <s v="[Measures].[Total Transactions]" c="Total Transactions"/>
        <s v="[Measures].[Total Boxes]" c="Total Boxes"/>
        <s v="[Measures].[Total Customers]" c="Total Customers"/>
        <s v="[Measures].[Total Amount]" c="Total Amount"/>
      </sharedItems>
    </cacheField>
    <cacheField name="[Calendar].[Date Hierarchy].[Year]" caption="Year" numFmtId="0" hierarchy="1" level="1">
      <sharedItems count="2">
        <s v="[Calendar].[Date Hierarchy].[Year].&amp;[2021]" c="2021"/>
        <s v="[Calendar].[Date Hierarchy].[Year].&amp;[2022]" c="2022"/>
      </sharedItems>
    </cacheField>
    <cacheField name="[geo].[Region].[Region]" caption="Region" numFmtId="0" hierarchy="10" level="1">
      <sharedItems count="3">
        <s v="[geo].[Region].&amp;[Americas]" c="Americas"/>
        <s v="[geo].[Region].&amp;[APAC]" c="APAC"/>
        <s v="[geo].[Region].&amp;[Europe]" c="Europe"/>
      </sharedItems>
    </cacheField>
    <cacheField name="[people].[Team].[Team]" caption="Team" numFmtId="0" hierarchy="14" level="1">
      <sharedItems count="4">
        <s v="[people].[Team].&amp;[Delish]" c="Delish"/>
        <s v="[people].[Team].&amp;[Jucies]" c="Jucies"/>
        <s v="[people].[Team].&amp;[N/A]" c="N/A"/>
        <s v="[people].[Team].&amp;[Yummies]" c="Yummies"/>
      </sharedItems>
    </cacheField>
  </cacheFields>
  <cacheHierarchies count="42">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allCaption="All" dimensionUniqueName="[Calendar]" displayFolder="" count="4" unbalanced="0">
      <fieldsUsage count="2">
        <fieldUsage x="-1"/>
        <fieldUsage x="1"/>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geo].[GeoID]" caption="GeoID" attribute="1" defaultMemberUniqueName="[geo].[GeoID].[All]" allUniqueName="[geo].[GeoID].[All]" dimensionUniqueName="[geo]" displayFolder="" count="2" memberValueDatatype="130" unbalanced="0"/>
    <cacheHierarchy uniqueName="[geo].[Geo]" caption="Geo" attribute="1" defaultMemberUniqueName="[geo].[Geo].[All]" allUniqueName="[geo].[Geo].[All]" dimensionUniqueName="[geo]" displayFolder="" count="2" memberValueDatatype="130" unbalanced="0"/>
    <cacheHierarchy uniqueName="[geo].[Region]" caption="Region" attribute="1" defaultMemberUniqueName="[geo].[Region].[All]" allUniqueName="[geo].[Region].[All]" allCaption="All" dimensionUniqueName="[geo]" displayFolder="" count="2" memberValueDatatype="130" unbalanced="0">
      <fieldsUsage count="2">
        <fieldUsage x="-1"/>
        <fieldUsage x="2"/>
      </fieldsUsage>
    </cacheHierarchy>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people].[Sales_person]" caption="Sales_person" attribute="1" defaultMemberUniqueName="[people].[Sales_person].[All]" allUniqueName="[people].[Sales_person].[All]" dimensionUniqueName="[people]" displayFolder="" count="2" memberValueDatatype="130" unbalanced="0"/>
    <cacheHierarchy uniqueName="[people].[SP_ID]" caption="SP_ID" attribute="1" defaultMemberUniqueName="[people].[SP_ID].[All]" allUniqueName="[people].[SP_ID].[All]" dimensionUniqueName="[people]" displayFolder="" count="2" memberValueDatatype="130" unbalanced="0"/>
    <cacheHierarchy uniqueName="[people].[Team]" caption="Team" attribute="1" defaultMemberUniqueName="[people].[Team].[All]" allUniqueName="[people].[Team].[All]" allCaption="All" dimensionUniqueName="[people]" displayFolder="" count="2" memberValueDatatype="130" unbalanced="0">
      <fieldsUsage count="2">
        <fieldUsage x="-1"/>
        <fieldUsage x="3"/>
      </fieldsUsage>
    </cacheHierarchy>
    <cacheHierarchy uniqueName="[people].[Location]" caption="Location" attribute="1" defaultMemberUniqueName="[people].[Location].[All]" allUniqueName="[people].[Location].[All]" dimensionUniqueName="[people]"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Cost_per_Box]" caption="Cost_per_Box" attribute="1" defaultMemberUniqueName="[products].[Cost_per_Box].[All]" allUniqueName="[products].[Cost_per_Box].[All]" dimensionUniqueName="[products]" displayFolder="" count="2" memberValueDatatype="5" unbalanced="0"/>
    <cacheHierarchy uniqueName="[sales].[SP_ID]" caption="SP_ID" attribute="1" defaultMemberUniqueName="[sales].[SP_ID].[All]" allUniqueName="[sales].[SP_ID].[All]" dimensionUniqueName="[sales]" displayFolder="" count="2" memberValueDatatype="130" unbalanced="0"/>
    <cacheHierarchy uniqueName="[sales].[GeoID]" caption="GeoID" attribute="1" defaultMemberUniqueName="[sales].[GeoID].[All]" allUniqueName="[sales].[GeoID].[All]" dimensionUniqueName="[sales]" displayFolder="" count="2" memberValueDatatype="130" unbalanced="0"/>
    <cacheHierarchy uniqueName="[sales].[Product_ID]" caption="Product_ID" attribute="1" defaultMemberUniqueName="[sales].[Product_ID].[All]" allUniqueName="[sales].[Product_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3" unbalanced="0"/>
    <cacheHierarchy uniqueName="[sales].[Customers]" caption="Customers" attribute="1" defaultMemberUniqueName="[sales].[Customers].[All]" allUniqueName="[sales].[Customers].[All]" dimensionUniqueName="[sales]" displayFolder="" count="2" memberValueDatatype="3" unbalanced="0"/>
    <cacheHierarchy uniqueName="[sales].[Boxes]" caption="Boxes" attribute="1" defaultMemberUniqueName="[sales].[Boxes].[All]" allUniqueName="[sales].[Boxes].[All]" dimensionUniqueName="[sales]" displayFolder="" count="2"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5"/>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5"/>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Total Boxes]" caption="Total Boxes" measure="1" displayFolder="" measureGroup="sales" count="0"/>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tupleCache>
    <entries count="85">
      <n v="5718.99" in="0">
        <tpls c="2">
          <tpl hier="1" item="0"/>
          <tpl fld="0" item="0"/>
        </tpls>
      </n>
      <n v="7617" in="0">
        <tpls c="2">
          <tpl hier="1" item="0"/>
          <tpl fld="0" item="1"/>
        </tpls>
      </n>
      <n v="2901311" in="0">
        <tpls c="2">
          <tpl hier="1" item="0"/>
          <tpl fld="0" item="2"/>
        </tpls>
      </n>
      <n v="1232947" in="0">
        <tpls c="2">
          <tpl hier="1" item="0"/>
          <tpl fld="0" item="3"/>
        </tpls>
      </n>
      <n v="43561546" in="0">
        <tpls c="2">
          <tpl hier="1" item="0"/>
          <tpl fld="0" item="4"/>
        </tpls>
      </n>
      <n v="5664.22" in="0">
        <tpls c="2">
          <tpl hier="1" item="1"/>
          <tpl fld="0" item="0"/>
        </tpls>
      </n>
      <n v="5997" in="0">
        <tpls c="2">
          <tpl hier="1" item="1"/>
          <tpl fld="0" item="1"/>
        </tpls>
      </n>
      <n v="2162244" in="0">
        <tpls c="2">
          <tpl hier="1" item="1"/>
          <tpl fld="0" item="2"/>
        </tpls>
      </n>
      <n v="963585" in="0">
        <tpls c="2">
          <tpl hier="1" item="1"/>
          <tpl fld="0" item="3"/>
        </tpls>
      </n>
      <n v="33968354" in="0">
        <tpls c="2">
          <tpl hier="1" item="1"/>
          <tpl fld="0" item="4"/>
        </tpls>
      </n>
      <n v="5921.72" in="0">
        <tpls c="2">
          <tpl hier="1" item="2"/>
          <tpl fld="0" item="0"/>
        </tpls>
      </n>
      <n v="1620" in="0">
        <tpls c="2">
          <tpl hier="1" item="2"/>
          <tpl fld="0" item="1"/>
        </tpls>
      </n>
      <n v="739067" in="0">
        <tpls c="2">
          <tpl hier="1" item="2"/>
          <tpl fld="0" item="2"/>
        </tpls>
      </n>
      <n v="269362" in="0">
        <tpls c="2">
          <tpl hier="1" item="2"/>
          <tpl fld="0" item="3"/>
        </tpls>
      </n>
      <n v="9593192" in="0">
        <tpls c="2">
          <tpl hier="1" item="2"/>
          <tpl fld="0" item="4"/>
        </tpls>
      </n>
      <n v="43561546" in="0">
        <tpls c="4">
          <tpl hier="1" item="0"/>
          <tpl hier="10" item="3"/>
          <tpl fld="0" item="4"/>
          <tpl hier="14" item="4"/>
        </tpls>
      </n>
      <n v="1232947" in="0">
        <tpls c="4">
          <tpl hier="1" item="0"/>
          <tpl hier="10" item="3"/>
          <tpl fld="0" item="3"/>
          <tpl hier="14" item="4"/>
        </tpls>
      </n>
      <n v="2901311" in="0">
        <tpls c="4">
          <tpl hier="1" item="0"/>
          <tpl hier="10" item="3"/>
          <tpl fld="0" item="2"/>
          <tpl hier="14" item="4"/>
        </tpls>
      </n>
      <n v="7617" in="0">
        <tpls c="4">
          <tpl hier="1" item="0"/>
          <tpl hier="10" item="3"/>
          <tpl fld="0" item="1"/>
          <tpl hier="14" item="4"/>
        </tpls>
      </n>
      <n v="5718.99" in="0">
        <tpls c="4">
          <tpl hier="1" item="0"/>
          <tpl hier="10" item="3"/>
          <tpl fld="0" item="0"/>
          <tpl hier="14" item="4"/>
        </tpls>
      </n>
      <n v="5664.22" in="0">
        <tpls c="4">
          <tpl hier="1" item="1"/>
          <tpl hier="10" item="3"/>
          <tpl fld="0" item="0"/>
          <tpl hier="14" item="4"/>
        </tpls>
      </n>
      <n v="5997" in="0">
        <tpls c="4">
          <tpl hier="1" item="1"/>
          <tpl hier="10" item="3"/>
          <tpl fld="0" item="1"/>
          <tpl hier="14" item="4"/>
        </tpls>
      </n>
      <n v="2162244" in="0">
        <tpls c="4">
          <tpl hier="1" item="1"/>
          <tpl hier="10" item="3"/>
          <tpl fld="0" item="2"/>
          <tpl hier="14" item="4"/>
        </tpls>
      </n>
      <n v="963585" in="0">
        <tpls c="4">
          <tpl hier="1" item="1"/>
          <tpl hier="10" item="3"/>
          <tpl fld="0" item="3"/>
          <tpl hier="14" item="4"/>
        </tpls>
      </n>
      <n v="33968354" in="0">
        <tpls c="4">
          <tpl hier="1" item="1"/>
          <tpl hier="10" item="3"/>
          <tpl fld="0" item="4"/>
          <tpl hier="14" item="4"/>
        </tpls>
      </n>
      <n v="5921.72" in="0">
        <tpls c="4">
          <tpl hier="1" item="2"/>
          <tpl hier="10" item="3"/>
          <tpl fld="0" item="0"/>
          <tpl hier="14" item="4"/>
        </tpls>
      </n>
      <n v="1620" in="0">
        <tpls c="4">
          <tpl hier="1" item="2"/>
          <tpl hier="10" item="3"/>
          <tpl fld="0" item="1"/>
          <tpl hier="14" item="4"/>
        </tpls>
      </n>
      <n v="739067" in="0">
        <tpls c="4">
          <tpl hier="1" item="2"/>
          <tpl hier="10" item="3"/>
          <tpl fld="0" item="2"/>
          <tpl hier="14" item="4"/>
        </tpls>
      </n>
      <n v="269362" in="0">
        <tpls c="4">
          <tpl hier="1" item="2"/>
          <tpl hier="10" item="3"/>
          <tpl fld="0" item="3"/>
          <tpl hier="14" item="4"/>
        </tpls>
      </n>
      <n v="9593192" in="0">
        <tpls c="4">
          <tpl hier="1" item="2"/>
          <tpl hier="10" item="3"/>
          <tpl fld="0" item="4"/>
          <tpl hier="14" item="4"/>
        </tpls>
      </n>
      <n v="5665.73" in="0">
        <tpls c="4">
          <tpl hier="1" item="0"/>
          <tpl hier="10" item="5"/>
          <tpl fld="0" item="0"/>
          <tpl hier="14" item="4"/>
        </tpls>
      </n>
      <n v="2535" in="0">
        <tpls c="4">
          <tpl hier="1" item="0"/>
          <tpl hier="10" item="5"/>
          <tpl fld="0" item="1"/>
          <tpl hier="14" item="4"/>
        </tpls>
      </n>
      <n v="965241" in="0">
        <tpls c="4">
          <tpl hier="1" item="0"/>
          <tpl hier="10" item="5"/>
          <tpl fld="0" item="2"/>
          <tpl hier="14" item="4"/>
        </tpls>
      </n>
      <n v="408938" in="0">
        <tpls c="4">
          <tpl hier="1" item="0"/>
          <tpl hier="10" item="5"/>
          <tpl fld="0" item="3"/>
          <tpl hier="14" item="4"/>
        </tpls>
      </n>
      <n v="14362614" in="0">
        <tpls c="4">
          <tpl hier="1" item="0"/>
          <tpl hier="10" item="5"/>
          <tpl fld="0" item="4"/>
          <tpl hier="14" item="4"/>
        </tpls>
      </n>
      <n v="5769.15" in="0">
        <tpls c="4">
          <tpl hier="1" item="0"/>
          <tpl hier="10" item="6"/>
          <tpl fld="0" item="0"/>
          <tpl hier="14" item="4"/>
        </tpls>
      </n>
      <n v="3815" in="0">
        <tpls c="4">
          <tpl hier="1" item="0"/>
          <tpl hier="10" item="6"/>
          <tpl fld="0" item="1"/>
          <tpl hier="14" item="4"/>
        </tpls>
      </n>
      <n v="1466049" in="0">
        <tpls c="4">
          <tpl hier="1" item="0"/>
          <tpl hier="10" item="6"/>
          <tpl fld="0" item="2"/>
          <tpl hier="14" item="4"/>
        </tpls>
      </n>
      <n v="618598" in="0">
        <tpls c="4">
          <tpl hier="1" item="0"/>
          <tpl hier="10" item="6"/>
          <tpl fld="0" item="3"/>
          <tpl hier="14" item="4"/>
        </tpls>
      </n>
      <n v="22009323" in="0">
        <tpls c="4">
          <tpl hier="1" item="0"/>
          <tpl hier="10" item="6"/>
          <tpl fld="0" item="4"/>
          <tpl hier="14" item="4"/>
        </tpls>
      </n>
      <n v="5674.51" in="0">
        <tpls c="4">
          <tpl hier="1" item="0"/>
          <tpl hier="10" item="7"/>
          <tpl fld="0" item="0"/>
          <tpl hier="14" item="4"/>
        </tpls>
      </n>
      <n v="1267" in="0">
        <tpls c="4">
          <tpl hier="1" item="0"/>
          <tpl hier="10" item="7"/>
          <tpl fld="0" item="1"/>
          <tpl hier="14" item="4"/>
        </tpls>
      </n>
      <n v="470021" in="0">
        <tpls c="4">
          <tpl hier="1" item="0"/>
          <tpl hier="10" item="7"/>
          <tpl fld="0" item="2"/>
          <tpl hier="14" item="4"/>
        </tpls>
      </n>
      <n v="205411" in="0">
        <tpls c="4">
          <tpl hier="1" item="0"/>
          <tpl hier="10" item="7"/>
          <tpl fld="0" item="3"/>
          <tpl hier="14" item="4"/>
        </tpls>
      </n>
      <n v="7189609" in="0">
        <tpls c="4">
          <tpl hier="1" item="0"/>
          <tpl hier="10" item="7"/>
          <tpl fld="0" item="4"/>
          <tpl hier="14" item="4"/>
        </tpls>
      </n>
      <n v="5722.08" in="0">
        <tpls c="4">
          <tpl hier="1" item="0"/>
          <tpl hier="10" item="3"/>
          <tpl fld="0" item="0"/>
          <tpl hier="14" item="8"/>
        </tpls>
      </n>
      <n v="2421" in="0">
        <tpls c="4">
          <tpl hier="1" item="0"/>
          <tpl hier="10" item="3"/>
          <tpl fld="0" item="1"/>
          <tpl hier="14" item="8"/>
        </tpls>
      </n>
      <n v="924416" in="0">
        <tpls c="4">
          <tpl hier="1" item="0"/>
          <tpl hier="10" item="3"/>
          <tpl fld="0" item="2"/>
          <tpl hier="14" item="8"/>
        </tpls>
      </n>
      <n v="384142" in="0">
        <tpls c="4">
          <tpl hier="1" item="0"/>
          <tpl hier="10" item="3"/>
          <tpl fld="0" item="3"/>
          <tpl hier="14" item="8"/>
        </tpls>
      </n>
      <n v="13853154" in="0">
        <tpls c="4">
          <tpl hier="1" item="0"/>
          <tpl hier="10" item="3"/>
          <tpl fld="0" item="4"/>
          <tpl hier="14" item="8"/>
        </tpls>
      </n>
      <n v="5590.85" in="0">
        <tpls c="4">
          <tpl hier="1" item="0"/>
          <tpl hier="10" item="3"/>
          <tpl fld="0" item="0"/>
          <tpl hier="14" item="9"/>
        </tpls>
      </n>
      <n v="1837" in="0">
        <tpls c="4">
          <tpl hier="1" item="0"/>
          <tpl hier="10" item="3"/>
          <tpl fld="0" item="1"/>
          <tpl hier="14" item="9"/>
        </tpls>
      </n>
      <n v="687805" in="0">
        <tpls c="4">
          <tpl hier="1" item="0"/>
          <tpl hier="10" item="3"/>
          <tpl fld="0" item="2"/>
          <tpl hier="14" item="9"/>
        </tpls>
      </n>
      <n v="309608" in="0">
        <tpls c="4">
          <tpl hier="1" item="0"/>
          <tpl hier="10" item="3"/>
          <tpl fld="0" item="3"/>
          <tpl hier="14" item="9"/>
        </tpls>
      </n>
      <n v="10270393" in="0">
        <tpls c="4">
          <tpl hier="1" item="0"/>
          <tpl hier="10" item="3"/>
          <tpl fld="0" item="4"/>
          <tpl hier="14" item="9"/>
        </tpls>
      </n>
      <n v="5742" in="0">
        <tpls c="4">
          <tpl hier="1" item="0"/>
          <tpl hier="10" item="3"/>
          <tpl fld="0" item="0"/>
          <tpl hier="14" item="10"/>
        </tpls>
      </n>
      <n v="1203" in="0">
        <tpls c="4">
          <tpl hier="1" item="0"/>
          <tpl hier="10" item="3"/>
          <tpl fld="0" item="1"/>
          <tpl hier="14" item="10"/>
        </tpls>
      </n>
      <n v="455739" in="0">
        <tpls c="4">
          <tpl hier="1" item="0"/>
          <tpl hier="10" item="3"/>
          <tpl fld="0" item="2"/>
          <tpl hier="14" item="10"/>
        </tpls>
      </n>
      <n v="193827" in="0">
        <tpls c="4">
          <tpl hier="1" item="0"/>
          <tpl hier="10" item="3"/>
          <tpl fld="0" item="3"/>
          <tpl hier="14" item="10"/>
        </tpls>
      </n>
      <n v="6907628" in="0">
        <tpls c="4">
          <tpl hier="1" item="0"/>
          <tpl hier="10" item="3"/>
          <tpl fld="0" item="4"/>
          <tpl hier="14" item="10"/>
        </tpls>
      </n>
      <n v="5811.86" in="0">
        <tpls c="4">
          <tpl hier="1" item="0"/>
          <tpl hier="10" item="3"/>
          <tpl fld="0" item="0"/>
          <tpl hier="14" item="11"/>
        </tpls>
      </n>
      <n v="2156" in="0">
        <tpls c="4">
          <tpl hier="1" item="0"/>
          <tpl hier="10" item="3"/>
          <tpl fld="0" item="1"/>
          <tpl hier="14" item="11"/>
        </tpls>
      </n>
      <n v="833351" in="0">
        <tpls c="4">
          <tpl hier="1" item="0"/>
          <tpl hier="10" item="3"/>
          <tpl fld="0" item="2"/>
          <tpl hier="14" item="11"/>
        </tpls>
      </n>
      <n v="345370" in="0">
        <tpls c="4">
          <tpl hier="1" item="0"/>
          <tpl hier="10" item="3"/>
          <tpl fld="0" item="3"/>
          <tpl hier="14" item="11"/>
        </tpls>
      </n>
      <n v="12530371" in="0">
        <tpls c="4">
          <tpl hier="1" item="0"/>
          <tpl hier="10" item="3"/>
          <tpl fld="0" item="4"/>
          <tpl hier="14" item="11"/>
        </tpls>
      </n>
      <n v="5912.12" in="0">
        <tpls c="4">
          <tpl hier="1" item="2"/>
          <tpl hier="10" item="5"/>
          <tpl fld="0" item="0"/>
          <tpl hier="14" item="4"/>
        </tpls>
      </n>
      <n v="552" in="0">
        <tpls c="4">
          <tpl hier="1" item="2"/>
          <tpl hier="10" item="5"/>
          <tpl fld="0" item="1"/>
          <tpl hier="14" item="4"/>
        </tpls>
      </n>
      <n v="254694" in="0">
        <tpls c="4">
          <tpl hier="1" item="2"/>
          <tpl hier="10" item="5"/>
          <tpl fld="0" item="2"/>
          <tpl hier="14" item="4"/>
        </tpls>
      </n>
      <n v="91724" in="0">
        <tpls c="4">
          <tpl hier="1" item="2"/>
          <tpl hier="10" item="5"/>
          <tpl fld="0" item="3"/>
          <tpl hier="14" item="4"/>
        </tpls>
      </n>
      <n v="3263491" in="0">
        <tpls c="4">
          <tpl hier="1" item="2"/>
          <tpl hier="10" item="5"/>
          <tpl fld="0" item="4"/>
          <tpl hier="14" item="4"/>
        </tpls>
      </n>
      <n v="5994.39" in="0">
        <tpls c="4">
          <tpl hier="1" item="2"/>
          <tpl hier="10" item="6"/>
          <tpl fld="0" item="0"/>
          <tpl hier="14" item="4"/>
        </tpls>
      </n>
      <n v="802" in="0">
        <tpls c="4">
          <tpl hier="1" item="2"/>
          <tpl hier="10" item="6"/>
          <tpl fld="0" item="1"/>
          <tpl hier="14" item="4"/>
        </tpls>
      </n>
      <n v="367947" in="0">
        <tpls c="4">
          <tpl hier="1" item="2"/>
          <tpl hier="10" item="6"/>
          <tpl fld="0" item="2"/>
          <tpl hier="14" item="4"/>
        </tpls>
      </n>
      <n v="131403" in="0">
        <tpls c="4">
          <tpl hier="1" item="2"/>
          <tpl hier="10" item="6"/>
          <tpl fld="0" item="3"/>
          <tpl hier="14" item="4"/>
        </tpls>
      </n>
      <n v="4807502" in="0">
        <tpls c="4">
          <tpl hier="1" item="2"/>
          <tpl hier="10" item="6"/>
          <tpl fld="0" item="4"/>
          <tpl hier="14" item="4"/>
        </tpls>
      </n>
      <n v="5722.55" in="0">
        <tpls c="4">
          <tpl hier="1" item="2"/>
          <tpl hier="10" item="7"/>
          <tpl fld="0" item="0"/>
          <tpl hier="14" item="4"/>
        </tpls>
      </n>
      <n v="266" in="0">
        <tpls c="4">
          <tpl hier="1" item="2"/>
          <tpl hier="10" item="7"/>
          <tpl fld="0" item="1"/>
          <tpl hier="14" item="4"/>
        </tpls>
      </n>
      <n v="116426" in="0">
        <tpls c="4">
          <tpl hier="1" item="2"/>
          <tpl hier="10" item="7"/>
          <tpl fld="0" item="2"/>
          <tpl hier="14" item="4"/>
        </tpls>
      </n>
      <n v="46235" in="0">
        <tpls c="4">
          <tpl hier="1" item="2"/>
          <tpl hier="10" item="7"/>
          <tpl fld="0" item="3"/>
          <tpl hier="14" item="4"/>
        </tpls>
      </n>
      <n v="1522199" in="0">
        <tpls c="4">
          <tpl hier="1" item="2"/>
          <tpl hier="10" item="7"/>
          <tpl fld="0" item="4"/>
          <tpl hier="14" item="4"/>
        </tpls>
      </n>
      <n v="5597.14" in="0">
        <tpls c="4">
          <tpl hier="1" item="1"/>
          <tpl hier="10" item="5"/>
          <tpl fld="0" item="0"/>
          <tpl hier="14" item="4"/>
        </tpls>
      </n>
      <n v="1983" in="0">
        <tpls c="4">
          <tpl hier="1" item="1"/>
          <tpl hier="10" item="5"/>
          <tpl fld="0" item="1"/>
          <tpl hier="14" item="4"/>
        </tpls>
      </n>
      <n v="710547" in="0">
        <tpls c="4">
          <tpl hier="1" item="1"/>
          <tpl hier="10" item="5"/>
          <tpl fld="0" item="2"/>
          <tpl hier="14" item="4"/>
        </tpls>
      </n>
      <n v="317214" in="0">
        <tpls c="4">
          <tpl hier="1" item="1"/>
          <tpl hier="10" item="5"/>
          <tpl fld="0" item="3"/>
          <tpl hier="14" item="4"/>
        </tpls>
      </n>
      <n v="11099123" in="0">
        <tpls c="4">
          <tpl hier="1" item="1"/>
          <tpl hier="10" item="5"/>
          <tpl fld="0" item="4"/>
          <tpl hier="14" item="4"/>
        </tpls>
      </n>
    </entries>
    <sets count="12">
      <set count="1" maxRank="1" setDefinition="{[Calendar].[Date Hierarchy].[All]}">
        <tpls c="1">
          <tpl hier="1" item="4294967295"/>
        </tpls>
      </set>
      <set count="1" maxRank="1" setDefinition="{[Calendar].[Date Hierarchy].[Year].&amp;[2021]}">
        <tpls c="1">
          <tpl fld="1" item="0"/>
        </tpls>
      </set>
      <set count="1" maxRank="1" setDefinition="{[Calendar].[Date Hierarchy].[Year].&amp;[2022]}">
        <tpls c="1">
          <tpl fld="1" item="1"/>
        </tpls>
      </set>
      <set count="1" maxRank="1" setDefinition="{[geo].[Region].[All]}">
        <tpls c="1">
          <tpl hier="10" item="4294967295"/>
        </tpls>
      </set>
      <set count="1" maxRank="1" setDefinition="{[people].[Team].[All]}">
        <tpls c="1">
          <tpl hier="14" item="4294967295"/>
        </tpls>
      </set>
      <set count="1" maxRank="1" setDefinition="{[geo].[Region].&amp;[Americas]}">
        <tpls c="1">
          <tpl fld="2" item="0"/>
        </tpls>
      </set>
      <set count="1" maxRank="1" setDefinition="{[geo].[Region].&amp;[APAC]}">
        <tpls c="1">
          <tpl fld="2" item="1"/>
        </tpls>
      </set>
      <set count="1" maxRank="1" setDefinition="{[geo].[Region].&amp;[Europe]}">
        <tpls c="1">
          <tpl fld="2" item="2"/>
        </tpls>
      </set>
      <set count="1" maxRank="1" setDefinition="{[people].[Team].&amp;[Delish]}">
        <tpls c="1">
          <tpl fld="3" item="0"/>
        </tpls>
      </set>
      <set count="1" maxRank="1" setDefinition="{[people].[Team].&amp;[Jucies]}">
        <tpls c="1">
          <tpl fld="3" item="1"/>
        </tpls>
      </set>
      <set count="1" maxRank="1" setDefinition="{[people].[Team].&amp;[N/A]}">
        <tpls c="1">
          <tpl fld="3" item="2"/>
        </tpls>
      </set>
      <set count="1" maxRank="1" setDefinition="{[people].[Team].&amp;[Yummies]}">
        <tpls c="1">
          <tpl fld="3" item="3"/>
        </tpls>
      </set>
    </sets>
    <queryCache count="6">
      <query mdx="[Measures].[Total Product]"/>
      <query mdx="[Measures].[Amount per Transaction]">
        <tpls c="1">
          <tpl fld="0" item="0"/>
        </tpls>
      </query>
      <query mdx="[Measures].[Total Transactions]">
        <tpls c="1">
          <tpl fld="0" item="1"/>
        </tpls>
      </query>
      <query mdx="[Measures].[Total Boxes]">
        <tpls c="1">
          <tpl fld="0" item="2"/>
        </tpls>
      </query>
      <query mdx="[Measures].[Total Customers]">
        <tpls c="1">
          <tpl fld="0" item="3"/>
        </tpls>
      </query>
      <query mdx="[Measures].[Total Amount]">
        <tpls c="1">
          <tpl fld="0" item="4"/>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8310185" createdVersion="5" refreshedVersion="7" minRefreshableVersion="3" recordCount="0" supportSubquery="1" supportAdvancedDrill="1" xr:uid="{2C317A90-0C65-4458-8E42-C65C516D74D8}">
  <cacheSource type="external" connectionId="5"/>
  <cacheFields count="5">
    <cacheField name="[Measures].[Total Boxes]" caption="Total Boxes" numFmtId="0" hierarchy="31" level="32767"/>
    <cacheField name="[geo].[Geo].[Geo]" caption="Geo" numFmtId="0" hierarchy="9" level="1">
      <sharedItems count="3">
        <s v="Canada"/>
        <s v="India"/>
        <s v="New Zealand"/>
      </sharedItems>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2" memberValueDatatype="130" unbalanced="0">
      <fieldsUsage count="2">
        <fieldUsage x="-1"/>
        <fieldUsage x="1"/>
      </fieldsUsage>
    </cacheHierarchy>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Total Boxes]" caption="Total Boxes" measure="1" displayFolder="" measureGroup="sales" count="0" oneField="1">
      <fieldsUsage count="1">
        <fieldUsage x="0"/>
      </fieldsUsage>
    </cacheHierarchy>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8773147" createdVersion="5" refreshedVersion="7" minRefreshableVersion="3" recordCount="0" supportSubquery="1" supportAdvancedDrill="1" xr:uid="{8A80FA7B-4C11-457C-8871-0B36B8006791}">
  <cacheSource type="external" connectionId="5"/>
  <cacheFields count="5">
    <cacheField name="[people].[Sales_person].[Sales_person]" caption="Sales_person" numFmtId="0" hierarchy="11" level="1">
      <sharedItems count="5">
        <s v="Gunar Cockshoot"/>
        <s v="Karlen McCaffrey"/>
        <s v="Madelene Upcott"/>
        <s v="Roddy Speechley"/>
        <s v="Wilone O'Kielt"/>
      </sharedItems>
    </cacheField>
    <cacheField name="[Measures].[Average of Amount]" caption="Average of Amount" numFmtId="0" hierarchy="28"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0" memberValueDatatype="130" unbalanced="0"/>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2" memberValueDatatype="130" unbalanced="0">
      <fieldsUsage count="2">
        <fieldUsage x="-1"/>
        <fieldUsage x="0"/>
      </fieldsUsage>
    </cacheHierarchy>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oneField="1">
      <fieldsUsage count="1">
        <fieldUsage x="1"/>
      </fieldsUsage>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Total Boxes]" caption="Total Boxes" measure="1" displayFolder="" measureGroup="sales" count="0"/>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7.845759027776" createdVersion="3" refreshedVersion="7" minRefreshableVersion="3" recordCount="0" supportSubquery="1" supportAdvancedDrill="1" xr:uid="{D906B801-3436-4AF2-B3E0-D6BBE683E665}">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0" memberValueDatatype="130" unbalanced="0"/>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Total Boxes]" caption="Total Boxes" measure="1" displayFolder="" measureGroup="sales" count="0"/>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7560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3564813" createdVersion="5" refreshedVersion="7" minRefreshableVersion="3" recordCount="0" supportSubquery="1" supportAdvancedDrill="1" xr:uid="{D33BBD8F-FAD7-4432-BFA1-909BB0DD75FB}">
  <cacheSource type="external" connectionId="5"/>
  <cacheFields count="6">
    <cacheField name="[Calendar].[Month].[Month]" caption="Month" numFmtId="0" hierarchy="4" level="1">
      <sharedItems count="12">
        <s v="Apr"/>
        <s v="Aug"/>
        <s v="Dec"/>
        <s v="Feb"/>
        <s v="Jan"/>
        <s v="Jul"/>
        <s v="Jun"/>
        <s v="Mar"/>
        <s v="May"/>
        <s v="Nov"/>
        <s v="Oct"/>
        <s v="Sep"/>
      </sharedItems>
    </cacheField>
    <cacheField name="[Calendar].[Year].[Year]" caption="Year" numFmtId="0" hierarchy="2"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Calendar].[Year].&amp;[2021]"/>
            <x15:cachedUniqueName index="1" name="[Calendar].[Year].&amp;[2022]"/>
          </x15:cachedUniqueNames>
        </ext>
      </extLst>
    </cacheField>
    <cacheField name="[Measures].[Total Amount]" caption="Total Amount" numFmtId="0" hierarchy="29"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0" memberValueDatatype="130" unbalanced="0"/>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oneField="1">
      <fieldsUsage count="1">
        <fieldUsage x="2"/>
      </fieldsUsage>
    </cacheHierarchy>
    <cacheHierarchy uniqueName="[Measures].[Total Customers]" caption="Total Customers" measure="1" displayFolder="" measureGroup="sales" count="0"/>
    <cacheHierarchy uniqueName="[Measures].[Total Boxes]" caption="Total Boxes" measure="1" displayFolder="" measureGroup="sales" count="0"/>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425926" createdVersion="5" refreshedVersion="7" minRefreshableVersion="3" recordCount="0" supportSubquery="1" supportAdvancedDrill="1" xr:uid="{C49A8462-E5B7-4F52-8165-21CFF1AB2AB1}">
  <cacheSource type="external" connectionId="5"/>
  <cacheFields count="5">
    <cacheField name="[products].[Product].[Product]" caption="Product" numFmtId="0" hierarchy="16" level="1">
      <sharedItems count="8">
        <s v="Orange Choco"/>
        <s v="Organic Choco Syrup"/>
        <s v="White Choc"/>
        <s v="Manuka Honey Choco" u="1"/>
        <s v="Caramel Stuffed Bars" u="1"/>
        <s v="Eclairs" u="1"/>
        <s v="85% Dark Bars" u="1"/>
        <s v="Almond Choco" u="1"/>
      </sharedItems>
    </cacheField>
    <cacheField name="[Measures].[Total Boxes]" caption="Total Boxes" numFmtId="0" hierarchy="31"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0" memberValueDatatype="130" unbalanced="0"/>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Total Boxes]" caption="Total Boxes" measure="1" displayFolder="" measureGroup="sales" count="0" oneField="1">
      <fieldsUsage count="1">
        <fieldUsage x="1"/>
      </fieldsUsage>
    </cacheHierarchy>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5069445" createdVersion="5" refreshedVersion="7" minRefreshableVersion="3" recordCount="0" supportSubquery="1" supportAdvancedDrill="1" xr:uid="{9F1C7084-F18B-43D5-AD19-283640C21E2D}">
  <cacheSource type="external" connectionId="5"/>
  <cacheFields count="5">
    <cacheField name="[products].[Product].[Product]" caption="Product" numFmtId="0" hierarchy="16" level="1">
      <sharedItems count="10">
        <s v="99% Dark &amp; Pure"/>
        <s v="After Nines"/>
        <s v="Almond Choco"/>
        <s v="Caramel Stuffed Bars"/>
        <s v="Drinking Coco"/>
        <s v="Fruit &amp; Nut Bars"/>
        <s v="Manuka Honey Choco"/>
        <s v="Orange Choco"/>
        <s v="Peanut Butter Cubes"/>
        <s v="Smooth Sliky Salty"/>
      </sharedItems>
    </cacheField>
    <cacheField name="[Measures].[Total Customers]" caption="Total Customers" numFmtId="0" hierarchy="30"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0" memberValueDatatype="130" unbalanced="0"/>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cacheHierarchy uniqueName="[Measures].[Total Customers]" caption="Total Customers" measure="1" displayFolder="" measureGroup="sales" count="0" oneField="1">
      <fieldsUsage count="1">
        <fieldUsage x="1"/>
      </fieldsUsage>
    </cacheHierarchy>
    <cacheHierarchy uniqueName="[Measures].[Total Boxes]" caption="Total Boxes" measure="1" displayFolder="" measureGroup="sales" count="0"/>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5532407" createdVersion="5" refreshedVersion="7" minRefreshableVersion="3" recordCount="0" supportSubquery="1" supportAdvancedDrill="1" xr:uid="{AA808C22-CF80-4E92-A054-0FD5B98AA0C0}">
  <cacheSource type="external" connectionId="5"/>
  <cacheFields count="5">
    <cacheField name="[products].[Product].[Product]" caption="Product" numFmtId="0" hierarchy="16" level="1">
      <sharedItems count="10">
        <s v="85% Dark Bars"/>
        <s v="99% Dark &amp; Pure"/>
        <s v="After Nines"/>
        <s v="Almond Choco"/>
        <s v="Caramel Stuffed Bars"/>
        <s v="Fruit &amp; Nut Bars"/>
        <s v="Manuka Honey Choco"/>
        <s v="Milk Bars"/>
        <s v="Peanut Butter Cubes"/>
        <s v="White Choc"/>
      </sharedItems>
    </cacheField>
    <cacheField name="[Measures].[Total Transactions]" caption="Total Transactions" numFmtId="0" hierarchy="32"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0" memberValueDatatype="130" unbalanced="0"/>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Total Boxes]" caption="Total Boxes" measure="1" displayFolder="" measureGroup="sales" count="0"/>
    <cacheHierarchy uniqueName="[Measures].[Total Transactions]" caption="Total Transactions" measure="1" displayFolder="" measureGroup="sales" count="0" oneField="1">
      <fieldsUsage count="1">
        <fieldUsage x="1"/>
      </fieldsUsage>
    </cacheHierarchy>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6111114" createdVersion="5" refreshedVersion="7" minRefreshableVersion="3" recordCount="0" supportSubquery="1" supportAdvancedDrill="1" xr:uid="{A817AA28-F9CC-4FD7-A5B8-78AD6257BBE9}">
  <cacheSource type="external" connectionId="5"/>
  <cacheFields count="6">
    <cacheField name="[Measures].[Total Amount]" caption="Total Amount" numFmtId="0" hierarchy="29" level="32767"/>
    <cacheField name="[Calendar].[Month].[Month]" caption="Month" numFmtId="0" hierarchy="4" level="1">
      <sharedItems count="12">
        <s v="Apr"/>
        <s v="Aug"/>
        <s v="Dec"/>
        <s v="Feb"/>
        <s v="Jan"/>
        <s v="Jul"/>
        <s v="Jun"/>
        <s v="Mar"/>
        <s v="May"/>
        <s v="Nov"/>
        <s v="Oct"/>
        <s v="Sep"/>
      </sharedItems>
    </cacheField>
    <cacheField name="[Calendar].[Year].[Year]" caption="Year" numFmtId="0" hierarchy="2"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Calendar].[Year].&amp;[2021]"/>
            <x15:cachedUniqueName index="1" name="[Calendar].[Year].&amp;[2022]"/>
          </x15:cachedUniqueNames>
        </ext>
      </extLst>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0" memberValueDatatype="130" unbalanced="0"/>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oneField="1">
      <fieldsUsage count="1">
        <fieldUsage x="0"/>
      </fieldsUsage>
    </cacheHierarchy>
    <cacheHierarchy uniqueName="[Measures].[Total Customers]" caption="Total Customers" measure="1" displayFolder="" measureGroup="sales" count="0"/>
    <cacheHierarchy uniqueName="[Measures].[Total Boxes]" caption="Total Boxes" measure="1" displayFolder="" measureGroup="sales" count="0"/>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6689815" createdVersion="5" refreshedVersion="7" minRefreshableVersion="3" recordCount="0" supportSubquery="1" supportAdvancedDrill="1" xr:uid="{AA60E245-1B5B-4626-BCFF-B2331914274C}">
  <cacheSource type="external" connectionId="5"/>
  <cacheFields count="7">
    <cacheField name="[Measures].[Total Transactions]" caption="Total Transactions" numFmtId="0" hierarchy="32" level="32767"/>
    <cacheField name="[geo].[Geo].[Geo]" caption="Geo" numFmtId="0" hierarchy="9" level="1">
      <sharedItems count="6">
        <s v="Australia"/>
        <s v="Canada"/>
        <s v="India"/>
        <s v="New Zealand"/>
        <s v="UK"/>
        <s v="USA"/>
      </sharedItems>
    </cacheField>
    <cacheField name="[Measures].[Total Customers]" caption="Total Customers" numFmtId="0" hierarchy="30" level="32767"/>
    <cacheField name="[Measures].[Total Amount]" caption="Total Amount" numFmtId="0" hierarchy="29"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2" memberValueDatatype="130" unbalanced="0">
      <fieldsUsage count="2">
        <fieldUsage x="-1"/>
        <fieldUsage x="1"/>
      </fieldsUsage>
    </cacheHierarchy>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oneField="1">
      <fieldsUsage count="1">
        <fieldUsage x="3"/>
      </fieldsUsage>
    </cacheHierarchy>
    <cacheHierarchy uniqueName="[Measures].[Total Customers]" caption="Total Customers" measure="1" displayFolder="" measureGroup="sales" count="0" oneField="1">
      <fieldsUsage count="1">
        <fieldUsage x="2"/>
      </fieldsUsage>
    </cacheHierarchy>
    <cacheHierarchy uniqueName="[Measures].[Total Boxes]" caption="Total Boxes" measure="1" displayFolder="" measureGroup="sales" count="0"/>
    <cacheHierarchy uniqueName="[Measures].[Total Transactions]" caption="Total Transactions" measure="1" displayFolder="" measureGroup="sales" count="0" oneField="1">
      <fieldsUsage count="1">
        <fieldUsage x="0"/>
      </fieldsUsage>
    </cacheHierarchy>
    <cacheHierarchy uniqueName="[Measures].[Total Boxes per Transaction]" caption="Total Boxes per Transaction" measure="1" displayFolder="" measureGroup="sales" count="0"/>
    <cacheHierarchy uniqueName="[Measures].[Amount per Transaction]" caption="Amount per Transactio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7152777" createdVersion="5" refreshedVersion="7" minRefreshableVersion="3" recordCount="0" supportSubquery="1" supportAdvancedDrill="1" xr:uid="{67356642-AE22-4016-8AF4-DE334D01A7E9}">
  <cacheSource type="external" connectionId="5"/>
  <cacheFields count="5">
    <cacheField name="[people].[Team].[Team]" caption="Team" numFmtId="0" hierarchy="13" level="1">
      <sharedItems count="4">
        <s v="Delish"/>
        <s v="Jucies"/>
        <s v="N/A"/>
        <s v="Yummies"/>
      </sharedItems>
    </cacheField>
    <cacheField name="[Measures].[Amount per Transaction]" caption="Amount per Transaction" numFmtId="0" hierarchy="34"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0" memberValueDatatype="130" unbalanced="0"/>
    <cacheHierarchy uniqueName="[geo].[Region]" caption="Region" attribute="1" defaultMemberUniqueName="[geo].[Region].[All]" allUniqueName="[geo].[Region].[All]" dimensionUniqueName="[geo]" displayFolder="" count="2"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0"/>
      </fieldsUsage>
    </cacheHierarchy>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Total Boxes]" caption="Total Boxes" measure="1" displayFolder="" measureGroup="sales" count="0"/>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506437847223" createdVersion="5" refreshedVersion="7" minRefreshableVersion="3" recordCount="0" supportSubquery="1" supportAdvancedDrill="1" xr:uid="{4AA075D9-5D14-47F2-80A7-AFCE6054DF5C}">
  <cacheSource type="external" connectionId="5"/>
  <cacheFields count="5">
    <cacheField name="[geo].[Region].[Region]" caption="Region" numFmtId="0" hierarchy="10" level="1">
      <sharedItems count="3">
        <s v="Americas"/>
        <s v="APAC"/>
        <s v="Europe"/>
      </sharedItems>
    </cacheField>
    <cacheField name="[Measures].[Amount per Transaction]" caption="Amount per Transaction" numFmtId="0" hierarchy="34"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4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geo].[GeoID]" caption="GeoID" attribute="1" defaultMemberUniqueName="[geo].[GeoID].[All]" allUniqueName="[geo].[GeoID].[All]" dimensionUniqueName="[geo]" displayFolder="" count="0" memberValueDatatype="130" unbalanced="0"/>
    <cacheHierarchy uniqueName="[geo].[Geo]" caption="Geo" attribute="1" defaultMemberUniqueName="[geo].[Geo].[All]" allUniqueName="[geo].[Geo].[All]" dimensionUniqueName="[geo]" displayFolder="" count="0" memberValueDatatype="130" unbalanced="0"/>
    <cacheHierarchy uniqueName="[geo].[Region]" caption="Region" attribute="1" defaultMemberUniqueName="[geo].[Region].[All]" allUniqueName="[geo].[Region].[All]" dimensionUniqueName="[geo]" displayFolder="" count="2" memberValueDatatype="130" unbalanced="0">
      <fieldsUsage count="2">
        <fieldUsage x="-1"/>
        <fieldUsage x="0"/>
      </fieldsUsage>
    </cacheHierarchy>
    <cacheHierarchy uniqueName="[people].[Sales_person]" caption="Sales_person" attribute="1" defaultMemberUniqueName="[people].[Sales_person].[All]" allUniqueName="[people].[Sales_person].[All]" dimensionUniqueName="[people]" displayFolder="" count="0" memberValueDatatype="130" unbalanced="0"/>
    <cacheHierarchy uniqueName="[people].[SP_ID]" caption="SP_ID" attribute="1" defaultMemberUniqueName="[people].[SP_ID].[All]" allUniqueName="[people].[SP_ID].[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Location]" caption="Location" attribute="1" defaultMemberUniqueName="[people].[Location].[All]" allUniqueName="[people].[Location].[All]" dimensionUniqueName="[peop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ales].[SP_ID]" caption="SP_ID" attribute="1" defaultMemberUniqueName="[sales].[SP_ID].[All]" allUniqueName="[sales].[SP_ID].[All]" dimensionUniqueName="[sales]" displayFolder="" count="0" memberValueDatatype="130" unbalanced="0"/>
    <cacheHierarchy uniqueName="[sales].[GeoID]" caption="GeoID" attribute="1" defaultMemberUniqueName="[sales].[GeoID].[All]" allUniqueName="[sales].[GeoID].[All]" dimensionUniqueName="[sales]" displayFolder="" count="0" memberValueDatatype="130" unbalanced="0"/>
    <cacheHierarchy uniqueName="[sales].[Product_ID]" caption="Product_ID" attribute="1" defaultMemberUniqueName="[sales].[Product_ID].[All]" allUniqueName="[sales].[Product_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3" unbalanced="0"/>
    <cacheHierarchy uniqueName="[sales].[Customers]" caption="Customers" attribute="1" defaultMemberUniqueName="[sales].[Customers].[All]" allUniqueName="[sales].[Customers].[All]" dimensionUniqueName="[sales]" displayFolder="" count="0" memberValueDatatype="3" unbalanced="0"/>
    <cacheHierarchy uniqueName="[sales].[Boxes]" caption="Boxes" attribute="1" defaultMemberUniqueName="[sales].[Boxes].[All]" allUniqueName="[sales].[Boxes].[All]" dimensionUniqueName="[sales]" displayFolder="" count="0" memberValueDatatype="3" unbalanced="0"/>
    <cacheHierarchy uniqueName="[Measures].[Sum of Amount]" caption="Sum of Amount" measure="1" displayFolder="" measureGroup="sales" count="0">
      <extLst>
        <ext xmlns:x15="http://schemas.microsoft.com/office/spreadsheetml/2010/11/main" uri="{B97F6D7D-B522-45F9-BDA1-12C45D357490}">
          <x15:cacheHierarchy aggregatedColumn="24"/>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24"/>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Total Boxes]" caption="Total Boxes" measure="1" displayFolder="" measureGroup="sales" count="0"/>
    <cacheHierarchy uniqueName="[Measures].[Total Transactions]" caption="Total Transactions" measure="1" displayFolder="" measureGroup="sales" count="0"/>
    <cacheHierarchy uniqueName="[Measures].[Total Boxes per Transaction]" caption="Total Boxes per Transaction" measure="1" displayFolder="" measureGroup="sales" count="0"/>
    <cacheHierarchy uniqueName="[Measures].[Amount per Transaction]" caption="Amount per Transaction"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geo]" caption="__XL_Count geo" measure="1" displayFolder="" measureGroup="geo"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6">
    <dimension name="Calendar" uniqueName="[Calendar]" caption="Calendar"/>
    <dimension name="geo" uniqueName="[geo]" caption="geo"/>
    <dimension measure="1" name="Measures" uniqueName="[Measures]" caption="Measures"/>
    <dimension name="people" uniqueName="[people]" caption="people"/>
    <dimension name="products" uniqueName="[products]" caption="products"/>
    <dimension name="sales" uniqueName="[sales]" caption="sales"/>
  </dimensions>
  <measureGroups count="5">
    <measureGroup name="Calendar" caption="Calendar"/>
    <measureGroup name="geo" caption="geo"/>
    <measureGroup name="people" caption="people"/>
    <measureGroup name="products" caption="product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CBDC58-729C-4031-B2E8-0074DF1A8856}" name="PivotTable2" cacheId="3" applyNumberFormats="0" applyBorderFormats="0" applyFontFormats="0" applyPatternFormats="0" applyAlignmentFormats="0" applyWidthHeightFormats="1" dataCaption="Values" tag="ba714d35-cb28-4125-ba0b-7f29331b30a2" updatedVersion="7" minRefreshableVersion="3" useAutoFormatting="1" subtotalHiddenItems="1" rowGrandTotals="0" itemPrintTitles="1" createdVersion="5" indent="0" outline="1" outlineData="1" multipleFieldFilters="0" rowHeaderCaption="Product">
  <location ref="E3:F13"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10">
    <i>
      <x v="1"/>
    </i>
    <i>
      <x/>
    </i>
    <i>
      <x v="7"/>
    </i>
    <i>
      <x v="4"/>
    </i>
    <i>
      <x v="3"/>
    </i>
    <i>
      <x v="6"/>
    </i>
    <i>
      <x v="9"/>
    </i>
    <i>
      <x v="2"/>
    </i>
    <i>
      <x v="5"/>
    </i>
    <i>
      <x v="8"/>
    </i>
  </rowItems>
  <colItems count="1">
    <i/>
  </colItems>
  <dataFields count="1">
    <dataField fld="1" subtotal="count" baseField="0" baseItem="0"/>
  </dataFields>
  <formats count="1">
    <format dxfId="2">
      <pivotArea outline="0" collapsedLevelsAreSubtotals="1" fieldPosition="0"/>
    </format>
  </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0">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B0921A-C798-42E6-9571-231B9B84D46A}" name="PivotTable7" cacheId="9" applyNumberFormats="0" applyBorderFormats="0" applyFontFormats="0" applyPatternFormats="0" applyAlignmentFormats="0" applyWidthHeightFormats="1" dataCaption="Values" tag="88d61248-c867-4e31-8581-49e4a600032f" updatedVersion="7" minRefreshableVersion="3" useAutoFormatting="1" subtotalHiddenItems="1" rowGrandTotals="0" itemPrintTitles="1" createdVersion="5" indent="0" outline="1" outlineData="1" multipleFieldFilters="0" chartFormat="5" rowHeaderCaption="Geo" colHeaderCaption="Year">
  <location ref="P2:Q5" firstHeaderRow="1" firstDataRow="1" firstDataCol="1"/>
  <pivotFields count="5">
    <pivotField dataField="1" subtotalTop="0" showAll="0" defaultSubtotal="0"/>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pivotField subtotalTop="0" showAll="0" dataSourceSort="1" defaultSubtotal="0"/>
    <pivotField subtotalTop="0" showAll="0" dataSourceSort="1" defaultSubtotal="0"/>
  </pivotFields>
  <rowFields count="1">
    <field x="1"/>
  </rowFields>
  <rowItems count="3">
    <i>
      <x v="2"/>
    </i>
    <i>
      <x/>
    </i>
    <i>
      <x v="1"/>
    </i>
  </rowItems>
  <colItems count="1">
    <i/>
  </colItems>
  <dataFields count="1">
    <dataField fld="0" subtotal="count" baseField="0" baseItem="0" numFmtId="164"/>
  </dataFields>
  <formats count="1">
    <format dxfId="11">
      <pivotArea outline="0" collapsedLevelsAreSubtotals="1" fieldPosition="0"/>
    </format>
  </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Region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1">
      <autoFilter ref="A1">
        <filterColumn colId="0">
          <top10 val="3" filterVal="3"/>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activeTabTopLevelEntity name="[geo]"/>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94100C-9D14-4DC1-89D5-8B7A85B04E0B}" name="PivotTable4" cacheId="5" applyNumberFormats="0" applyBorderFormats="0" applyFontFormats="0" applyPatternFormats="0" applyAlignmentFormats="0" applyWidthHeightFormats="1" dataCaption="Values" tag="2dee7063-2657-4b07-a81b-436e2415ef71" updatedVersion="7" minRefreshableVersion="3" useAutoFormatting="1" subtotalHiddenItems="1" rowGrandTotals="0" colGrandTotals="0" itemPrintTitles="1" createdVersion="5" indent="0" showEmptyRow="1" outline="1" outlineData="1" multipleFieldFilters="0" chartFormat="4" rowHeaderCaption="Month" colHeaderCaption="Year">
  <location ref="E29:G42" firstHeaderRow="1" firstDataRow="2" firstDataCol="1"/>
  <pivotFields count="6">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xis="axisCol" allDrilled="1" subtotalTop="0" showAll="0" dataSourceSort="1" defaultSubtotal="0" defaultAttributeDrillState="1">
      <items count="2">
        <item x="0"/>
        <item x="1"/>
      </items>
    </pivotField>
    <pivotField allDrilled="1" subtotalTop="0" showAll="0" dataSourceSort="1" defaultSubtotal="0"/>
    <pivotField subtotalTop="0" showAll="0" dataSourceSort="1" defaultSubtotal="0"/>
    <pivotField subtotalTop="0" showAll="0" dataSourceSort="1" defaultSubtotal="0"/>
  </pivotFields>
  <rowFields count="1">
    <field x="1"/>
  </rowFields>
  <rowItems count="12">
    <i>
      <x/>
    </i>
    <i>
      <x v="1"/>
    </i>
    <i>
      <x v="2"/>
    </i>
    <i>
      <x v="3"/>
    </i>
    <i>
      <x v="4"/>
    </i>
    <i>
      <x v="5"/>
    </i>
    <i>
      <x v="6"/>
    </i>
    <i>
      <x v="7"/>
    </i>
    <i>
      <x v="8"/>
    </i>
    <i>
      <x v="9"/>
    </i>
    <i>
      <x v="10"/>
    </i>
    <i>
      <x v="11"/>
    </i>
  </rowItems>
  <colFields count="1">
    <field x="2"/>
  </colFields>
  <colItems count="2">
    <i>
      <x/>
    </i>
    <i>
      <x v="1"/>
    </i>
  </colItems>
  <dataFields count="1">
    <dataField fld="0" subtotal="count" baseField="0" baseItem="0"/>
  </dataFields>
  <formats count="1">
    <format dxfId="3">
      <pivotArea outline="0" collapsedLevelsAreSubtotals="1" fieldPosition="0"/>
    </format>
  </formats>
  <chartFormats count="1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7"/>
          </reference>
        </references>
      </pivotArea>
    </chartFormat>
    <chartFormat chart="0" format="4" series="1">
      <pivotArea type="data" outline="0" fieldPosition="0">
        <references count="2">
          <reference field="4294967294" count="1" selected="0">
            <x v="0"/>
          </reference>
          <reference field="1" count="1" selected="0">
            <x v="11"/>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10"/>
          </reference>
        </references>
      </pivotArea>
    </chartFormat>
    <chartFormat chart="0" format="12" series="1">
      <pivotArea type="data" outline="0" fieldPosition="0">
        <references count="2">
          <reference field="4294967294" count="1" selected="0">
            <x v="0"/>
          </reference>
          <reference field="1" count="1" selected="0">
            <x v="9"/>
          </reference>
        </references>
      </pivotArea>
    </chartFormat>
    <chartFormat chart="0" format="13" series="1">
      <pivotArea type="data" outline="0" fieldPosition="0">
        <references count="2">
          <reference field="4294967294" count="1" selected="0">
            <x v="0"/>
          </reference>
          <reference field="1" count="1" selected="0">
            <x v="8"/>
          </reference>
        </references>
      </pivotArea>
    </chartFormat>
    <chartFormat chart="0" format="14" series="1">
      <pivotArea type="data" outline="0" fieldPosition="0">
        <references count="3">
          <reference field="4294967294" count="1" selected="0">
            <x v="0"/>
          </reference>
          <reference field="1" count="1" selected="0">
            <x v="10"/>
          </reference>
          <reference field="2" count="1" selected="0">
            <x v="0"/>
          </reference>
        </references>
      </pivotArea>
    </chartFormat>
    <chartFormat chart="0" format="15"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16" series="1">
      <pivotArea type="data" outline="0" fieldPosition="0">
        <references count="2">
          <reference field="4294967294" count="1" selected="0">
            <x v="0"/>
          </reference>
          <reference field="2" count="1" selected="0">
            <x v="1"/>
          </reference>
        </references>
      </pivotArea>
    </chartFormat>
  </chart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74DECD-4DA9-4412-BA6B-F180A5732CD8}" name="PivotTable1" cacheId="2" applyNumberFormats="0" applyBorderFormats="0" applyFontFormats="0" applyPatternFormats="0" applyAlignmentFormats="0" applyWidthHeightFormats="1" dataCaption="Values" tag="eec874ea-8953-4f53-8a3a-257ff1324547" updatedVersion="7" minRefreshableVersion="3" useAutoFormatting="1" subtotalHiddenItems="1" rowGrandTotals="0" itemPrintTitles="1" createdVersion="5" indent="0" outline="1" outlineData="1" multipleFieldFilters="0" chartFormat="4" rowHeaderCaption="Product">
  <location ref="B3:C6" firstHeaderRow="1" firstDataRow="1" firstDataCol="1"/>
  <pivotFields count="5">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3">
    <i>
      <x/>
    </i>
    <i>
      <x v="2"/>
    </i>
    <i>
      <x v="1"/>
    </i>
  </rowItems>
  <colItems count="1">
    <i/>
  </colItems>
  <dataFields count="1">
    <dataField fld="1" subtotal="count" baseField="0" baseItem="0" numFmtId="164"/>
  </dataFields>
  <formats count="1">
    <format dxfId="4">
      <pivotArea outline="0" collapsedLevelsAreSubtotals="1" fieldPosition="0"/>
    </format>
  </formats>
  <chartFormats count="9">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5"/>
          </reference>
        </references>
      </pivotArea>
    </chartFormat>
    <chartFormat chart="3" format="13">
      <pivotArea type="data" outline="0" fieldPosition="0">
        <references count="2">
          <reference field="4294967294" count="1" selected="0">
            <x v="0"/>
          </reference>
          <reference field="0" count="1" selected="0">
            <x v="6"/>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7"/>
          </reference>
        </references>
      </pivotArea>
    </chartFormat>
  </chart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31">
      <autoFilter ref="A1">
        <filterColumn colId="0">
          <top10 val="3" filterVal="3"/>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activeTabTopLevelEntity name="[geo]"/>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B72896-0F90-413B-8022-6BC8173ACF4A}" name="PivotTable9" cacheId="8" applyNumberFormats="0" applyBorderFormats="0" applyFontFormats="0" applyPatternFormats="0" applyAlignmentFormats="0" applyWidthHeightFormats="1" dataCaption="Values" tag="5a854a0a-d80d-45e9-831e-9ce3c97f7a19" updatedVersion="7" minRefreshableVersion="3" useAutoFormatting="1" subtotalHiddenItems="1" rowGrandTotals="0" itemPrintTitles="1" createdVersion="5" indent="0" outline="1" outlineData="1" multipleFieldFilters="0" chartFormat="4" rowHeaderCaption="Region" colHeaderCaption="Year">
  <location ref="I17:J20" firstHeaderRow="1" firstDataRow="1" firstDataCol="1"/>
  <pivotFields count="5">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3">
    <i>
      <x/>
    </i>
    <i>
      <x v="2"/>
    </i>
    <i>
      <x v="1"/>
    </i>
  </rowItems>
  <colItems count="1">
    <i/>
  </colItems>
  <dataFields count="1">
    <dataField fld="1" subtotal="count" baseField="0" baseItem="0" numFmtId="165"/>
  </dataFields>
  <formats count="1">
    <format dxfId="5">
      <pivotArea outline="0" collapsedLevelsAreSubtotals="1" fieldPosition="0"/>
    </format>
  </format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Region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activeTabTopLevelEntity name="[geo]"/>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406370-1FBC-4B9D-AAD3-752CAFDC7495}" name="PivotTable10" cacheId="10" applyNumberFormats="0" applyBorderFormats="0" applyFontFormats="0" applyPatternFormats="0" applyAlignmentFormats="0" applyWidthHeightFormats="1" dataCaption="Values" tag="525391c5-6bb0-4be1-b068-f8d17f946677" updatedVersion="7" minRefreshableVersion="3" useAutoFormatting="1" subtotalHiddenItems="1" rowGrandTotals="0" itemPrintTitles="1" createdVersion="5" indent="0" outline="1" outlineData="1" multipleFieldFilters="0" chartFormat="4" rowHeaderCaption="Sales Person">
  <location ref="L16:M21" firstHeaderRow="1" firstDataRow="1" firstDataCol="1"/>
  <pivotFields count="5">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5">
    <i>
      <x v="2"/>
    </i>
    <i>
      <x v="1"/>
    </i>
    <i>
      <x/>
    </i>
    <i>
      <x v="3"/>
    </i>
    <i>
      <x v="4"/>
    </i>
  </rowItems>
  <colItems count="1">
    <i/>
  </colItems>
  <dataFields count="1">
    <dataField name="Average Sales" fld="1" subtotal="average" baseField="0" baseItem="0" numFmtId="165"/>
  </dataFields>
  <formats count="1">
    <format dxfId="6">
      <pivotArea outline="0" collapsedLevelsAreSubtotals="1" fieldPosition="0"/>
    </format>
  </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9">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activeTabTopLevelEntity name="[people]"/>
        <x15:activeTabTopLevelEntity name="[ge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0F7F3C-BE38-461E-9782-940C3A8EC7CB}" name="PivotTable5" cacheId="6" applyNumberFormats="0" applyBorderFormats="0" applyFontFormats="0" applyPatternFormats="0" applyAlignmentFormats="0" applyWidthHeightFormats="1" dataCaption="Values" tag="262eeb5d-cb19-4f7c-8473-4fa69a5098d2" updatedVersion="7" minRefreshableVersion="3" useAutoFormatting="1" subtotalHiddenItems="1" itemPrintTitles="1" createdVersion="5" indent="0" outline="1" outlineData="1" multipleFieldFilters="0" rowHeaderCaption="Geo">
  <location ref="B58:E65" firstHeaderRow="0" firstDataRow="1" firstDataCol="1"/>
  <pivotFields count="7">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1"/>
  </rowFields>
  <rowItems count="7">
    <i>
      <x/>
    </i>
    <i>
      <x v="1"/>
    </i>
    <i>
      <x v="2"/>
    </i>
    <i>
      <x v="3"/>
    </i>
    <i>
      <x v="4"/>
    </i>
    <i>
      <x v="5"/>
    </i>
    <i t="grand">
      <x/>
    </i>
  </rowItems>
  <colFields count="1">
    <field x="-2"/>
  </colFields>
  <colItems count="3">
    <i>
      <x/>
    </i>
    <i i="1">
      <x v="1"/>
    </i>
    <i i="2">
      <x v="2"/>
    </i>
  </colItems>
  <dataFields count="3">
    <dataField fld="0" subtotal="count" baseField="0" baseItem="0"/>
    <dataField fld="2" subtotal="count" baseField="0" baseItem="0"/>
    <dataField fld="3" subtotal="count" baseField="0" baseItem="0"/>
  </dataFields>
  <formats count="1">
    <format dxfId="7">
      <pivotArea outline="0" collapsedLevelsAreSubtotals="1" fieldPosition="0"/>
    </format>
  </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people]"/>
        <x15:activeTabTopLevelEntity name="[geo]"/>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BD7FA5-CD6F-4D9D-BE17-26EE57DCE19E}" name="PivotTable6" cacheId="1" applyNumberFormats="0" applyBorderFormats="0" applyFontFormats="0" applyPatternFormats="0" applyAlignmentFormats="0" applyWidthHeightFormats="1" dataCaption="Values" tag="21a7c571-2728-4082-9775-f87b0b2beb1b" updatedVersion="7" minRefreshableVersion="3" useAutoFormatting="1" subtotalHiddenItems="1" rowGrandTotals="0" colGrandTotals="0" itemPrintTitles="1" createdVersion="5" indent="0" outline="1" outlineData="1" multipleFieldFilters="0" rowHeaderCaption="Month" colHeaderCaption="Year">
  <location ref="B68:D81" firstHeaderRow="1" firstDataRow="2"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12">
    <i>
      <x/>
    </i>
    <i>
      <x v="1"/>
    </i>
    <i>
      <x v="2"/>
    </i>
    <i>
      <x v="3"/>
    </i>
    <i>
      <x v="4"/>
    </i>
    <i>
      <x v="5"/>
    </i>
    <i>
      <x v="6"/>
    </i>
    <i>
      <x v="7"/>
    </i>
    <i>
      <x v="8"/>
    </i>
    <i>
      <x v="9"/>
    </i>
    <i>
      <x v="10"/>
    </i>
    <i>
      <x v="11"/>
    </i>
  </rowItems>
  <colFields count="1">
    <field x="1"/>
  </colFields>
  <colItems count="2">
    <i>
      <x/>
    </i>
    <i>
      <x v="1"/>
    </i>
  </colItems>
  <dataFields count="1">
    <dataField fld="2" subtotal="count" baseField="0" baseItem="0"/>
  </dataFields>
  <formats count="1">
    <format dxfId="8">
      <pivotArea outline="0" collapsedLevelsAreSubtotals="1" fieldPosition="0"/>
    </format>
  </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BF5E9B-A49D-4B37-8CC7-A08FBB60565E}" name="PivotTable3" cacheId="4" applyNumberFormats="0" applyBorderFormats="0" applyFontFormats="0" applyPatternFormats="0" applyAlignmentFormats="0" applyWidthHeightFormats="1" dataCaption="Values" tag="d7af3991-c533-4519-b9fe-9235ed0805f6" updatedVersion="7" minRefreshableVersion="3" useAutoFormatting="1" subtotalHiddenItems="1" rowGrandTotals="0" itemPrintTitles="1" createdVersion="5" indent="0" outline="1" outlineData="1" multipleFieldFilters="0" rowHeaderCaption="Product">
  <location ref="B29:C39"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10">
    <i>
      <x v="8"/>
    </i>
    <i>
      <x v="2"/>
    </i>
    <i>
      <x v="9"/>
    </i>
    <i>
      <x v="6"/>
    </i>
    <i>
      <x v="7"/>
    </i>
    <i>
      <x v="1"/>
    </i>
    <i>
      <x v="4"/>
    </i>
    <i>
      <x/>
    </i>
    <i>
      <x v="3"/>
    </i>
    <i>
      <x v="5"/>
    </i>
  </rowItems>
  <colItems count="1">
    <i/>
  </colItems>
  <dataFields count="1">
    <dataField fld="1" subtotal="count" baseField="0" baseItem="0"/>
  </dataFields>
  <formats count="1">
    <format dxfId="9">
      <pivotArea outline="0" collapsedLevelsAreSubtotals="1" fieldPosition="0"/>
    </format>
  </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711376-58D7-4430-9C51-C8DACCEA1DAB}" name="PivotTable8" cacheId="7" applyNumberFormats="0" applyBorderFormats="0" applyFontFormats="0" applyPatternFormats="0" applyAlignmentFormats="0" applyWidthHeightFormats="1" dataCaption="Values" tag="7976cb08-aa25-40ad-8b14-a04e942fce38" updatedVersion="7" minRefreshableVersion="3" useAutoFormatting="1" subtotalHiddenItems="1" rowGrandTotals="0" itemPrintTitles="1" createdVersion="5" indent="0" outline="1" outlineData="1" multipleFieldFilters="0" chartFormat="4" rowHeaderCaption="Sales Team">
  <location ref="I44:J48" firstHeaderRow="1" firstDataRow="1" firstDataCol="1"/>
  <pivotFields count="5">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4">
    <i>
      <x v="1"/>
    </i>
    <i>
      <x/>
    </i>
    <i>
      <x v="2"/>
    </i>
    <i>
      <x v="3"/>
    </i>
  </rowItems>
  <colItems count="1">
    <i/>
  </colItems>
  <dataFields count="1">
    <dataField name="Average Sales" fld="1" subtotal="count" baseField="0" baseItem="0"/>
  </dataFields>
  <formats count="1">
    <format dxfId="10">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Hierarchies count="4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Am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people]"/>
        <x15:activeTabTopLevelEntity name="[geo]"/>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9C48786A-38B0-4374-AC51-D6A3C4AFB136}" sourceName="[Calendar].[Date Hierarchy]">
  <pivotTables>
    <pivotTable tabId="2" name="PivotTable6"/>
    <pivotTable tabId="2" name="PivotTable1"/>
    <pivotTable tabId="2" name="PivotTable2"/>
    <pivotTable tabId="2" name="PivotTable3"/>
    <pivotTable tabId="2" name="PivotTable4"/>
    <pivotTable tabId="2" name="PivotTable5"/>
    <pivotTable tabId="2" name="PivotTable8"/>
    <pivotTable tabId="2" name="PivotTable9"/>
    <pivotTable tabId="2" name="PivotTable7"/>
    <pivotTable tabId="2" name="PivotTable10"/>
  </pivotTables>
  <data>
    <olap pivotCacheId="58756018">
      <levels count="4">
        <level uniqueName="[Calendar].[Date Hierarchy].[(All)]" sourceCaption="(All)" count="0"/>
        <level uniqueName="[Calendar].[Date Hierarchy].[Year]" sourceCaption="Year" count="2">
          <ranges>
            <range startItem="0">
              <i n="[Calendar].[Date Hierarchy].[Year].&amp;[2021]" c="2021"/>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F58627-1920-4D66-8F2E-DCC07599ADC0}" sourceName="[geo].[Region]">
  <pivotTables>
    <pivotTable tabId="2" name="PivotTable5"/>
    <pivotTable tabId="2" name="PivotTable8"/>
    <pivotTable tabId="2" name="PivotTable1"/>
    <pivotTable tabId="2" name="PivotTable10"/>
    <pivotTable tabId="2" name="PivotTable2"/>
    <pivotTable tabId="2" name="PivotTable3"/>
    <pivotTable tabId="2" name="PivotTable4"/>
    <pivotTable tabId="2" name="PivotTable6"/>
    <pivotTable tabId="2" name="PivotTable7"/>
    <pivotTable tabId="2" name="PivotTable9"/>
  </pivotTables>
  <data>
    <olap pivotCacheId="58756018">
      <levels count="2">
        <level uniqueName="[geo].[Region].[(All)]" sourceCaption="(All)" count="0"/>
        <level uniqueName="[geo].[Region].[Region]" sourceCaption="Region" count="3" crossFilter="showItemsWithNoData">
          <ranges>
            <range startItem="0">
              <i n="[geo].[Region].&amp;[Americas]" c="Americas"/>
              <i n="[geo].[Region].&amp;[APAC]" c="APAC"/>
              <i n="[geo].[Region].&amp;[Europe]" c="Europe"/>
            </range>
          </ranges>
        </level>
      </levels>
      <selections count="1">
        <selection n="[geo].[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F50CF92-DEED-426E-AB5C-8E2C62F1A8B2}" sourceName="[people].[Team]">
  <pivotTables>
    <pivotTable tabId="2" name="PivotTable8"/>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9"/>
  </pivotTables>
  <data>
    <olap pivotCacheId="58756018">
      <levels count="2">
        <level uniqueName="[people].[Team].[(All)]" sourceCaption="(All)" count="0"/>
        <level uniqueName="[people].[Team].[Team]" sourceCaption="Team" count="4" crossFilter="showItemsWithNoData">
          <ranges>
            <range startItem="0">
              <i n="[people].[Team].&amp;[Delish]" c="Delish"/>
              <i n="[people].[Team].&amp;[Jucies]" c="Jucies"/>
              <i n="[people].[Team].&amp;[N/A]" c="N/A"/>
              <i n="[people].[Team].&amp;[Yummies]" c="Yummies"/>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EBFA6AE-353C-4092-BF9C-A27FC87732A4}" cache="Slicer_Date_Hierarchy" level="1" style="Year" rowHeight="365760"/>
  <slicer name="Region" xr10:uid="{A6251E4E-8054-46FC-A3A3-63F74334C52A}" cache="Slicer_Region" level="1" style="Year" rowHeight="256032"/>
  <slicer name="Team" xr10:uid="{05E62D9A-C0E1-4A9C-910A-76047DC462D3}" cache="Slicer_Team" caption="Team" level="1" style="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94289C-1D73-4B18-B89F-39A790077191}" name="Table1" displayName="Table1" ref="H30:J42" totalsRowShown="0">
  <tableColumns count="3">
    <tableColumn id="1" xr3:uid="{A9F26029-09F9-43C8-8F5A-193BB2A99FB7}" name="Month">
      <calculatedColumnFormula>E31</calculatedColumnFormula>
    </tableColumn>
    <tableColumn id="2" xr3:uid="{88295D28-3EF8-492F-BF14-2DF3822075AF}" name="2021" dataDxfId="1">
      <calculatedColumnFormula>F31</calculatedColumnFormula>
    </tableColumn>
    <tableColumn id="3" xr3:uid="{F9E38C9B-4832-4846-93F3-6D20D8A237E4}" name="2022" dataDxfId="0">
      <calculatedColumnFormula>G31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13281-BD34-4657-97F7-399508DA9741}">
  <dimension ref="B2:S81"/>
  <sheetViews>
    <sheetView workbookViewId="0">
      <selection activeCell="M5" sqref="M5"/>
    </sheetView>
  </sheetViews>
  <sheetFormatPr defaultRowHeight="14.5"/>
  <cols>
    <col min="2" max="2" width="11.54296875" bestFit="1" customWidth="1"/>
    <col min="3" max="3" width="16.26953125" bestFit="1" customWidth="1"/>
    <col min="4" max="4" width="14.6328125" bestFit="1" customWidth="1"/>
    <col min="5" max="5" width="12.36328125" bestFit="1" customWidth="1"/>
    <col min="6" max="8" width="10" bestFit="1" customWidth="1"/>
    <col min="9" max="9" width="8.7265625" bestFit="1" customWidth="1"/>
    <col min="10" max="10" width="21.453125" bestFit="1" customWidth="1"/>
    <col min="11" max="11" width="14.90625" bestFit="1" customWidth="1"/>
    <col min="12" max="12" width="15.26953125" bestFit="1" customWidth="1"/>
    <col min="13" max="13" width="12.1796875" bestFit="1" customWidth="1"/>
    <col min="14" max="14" width="15.26953125" bestFit="1" customWidth="1"/>
    <col min="15" max="15" width="12.1796875" bestFit="1" customWidth="1"/>
    <col min="16" max="16" width="11.54296875" bestFit="1" customWidth="1"/>
    <col min="17" max="17" width="10.453125" bestFit="1" customWidth="1"/>
    <col min="18" max="18" width="12.90625" bestFit="1" customWidth="1"/>
    <col min="19" max="19" width="11.08984375" bestFit="1" customWidth="1"/>
    <col min="20" max="20" width="10" bestFit="1" customWidth="1"/>
  </cols>
  <sheetData>
    <row r="2" spans="2:19">
      <c r="P2" s="1" t="s">
        <v>51</v>
      </c>
      <c r="Q2" t="s">
        <v>2</v>
      </c>
    </row>
    <row r="3" spans="2:19">
      <c r="B3" s="1" t="s">
        <v>18</v>
      </c>
      <c r="C3" t="s">
        <v>2</v>
      </c>
      <c r="E3" s="1" t="s">
        <v>18</v>
      </c>
      <c r="F3" t="s">
        <v>1</v>
      </c>
      <c r="J3" t="s">
        <v>0</v>
      </c>
      <c r="K3" s="8" vm="5">
        <f>CUBEVALUE("ThisWorkbookDataModel","[Measures].[Total Amount]",Slicer_Date_Hierarchy,Slicer_Region,Slicer_Team)</f>
        <v>43561546</v>
      </c>
      <c r="P3" s="2" t="s">
        <v>29</v>
      </c>
      <c r="Q3" s="3">
        <v>493139</v>
      </c>
      <c r="R3" s="9" t="str">
        <f>P3</f>
        <v>New Zealand</v>
      </c>
      <c r="S3" s="9">
        <f>Q3</f>
        <v>493139</v>
      </c>
    </row>
    <row r="4" spans="2:19">
      <c r="B4" s="2" t="s">
        <v>12</v>
      </c>
      <c r="C4" s="3">
        <v>192189</v>
      </c>
      <c r="E4" s="2" t="s">
        <v>6</v>
      </c>
      <c r="F4" s="3">
        <v>60324</v>
      </c>
      <c r="K4" s="4"/>
      <c r="P4" s="2" t="s">
        <v>27</v>
      </c>
      <c r="Q4" s="3">
        <v>491482</v>
      </c>
      <c r="R4" s="9" t="str">
        <f t="shared" ref="R4:S8" si="0">P4</f>
        <v>Canada</v>
      </c>
      <c r="S4" s="9">
        <f t="shared" si="0"/>
        <v>491482</v>
      </c>
    </row>
    <row r="5" spans="2:19">
      <c r="B5" s="2" t="s">
        <v>16</v>
      </c>
      <c r="C5" s="3">
        <v>186815</v>
      </c>
      <c r="E5" s="2" t="s">
        <v>5</v>
      </c>
      <c r="F5" s="3">
        <v>59680</v>
      </c>
      <c r="J5" t="s">
        <v>1</v>
      </c>
      <c r="K5" s="4" vm="4">
        <f>CUBEVALUE("ThisWorkbookDataModel","[Measures].[Total Customers]",Slicer_Date_Hierarchy,Slicer_Region,Slicer_Team)</f>
        <v>1232947</v>
      </c>
      <c r="P5" s="2" t="s">
        <v>28</v>
      </c>
      <c r="Q5" s="3">
        <v>490374</v>
      </c>
      <c r="R5" s="9" t="str">
        <f t="shared" si="0"/>
        <v>India</v>
      </c>
      <c r="S5" s="9">
        <f t="shared" si="0"/>
        <v>490374</v>
      </c>
    </row>
    <row r="6" spans="2:19">
      <c r="B6" s="2" t="s">
        <v>13</v>
      </c>
      <c r="C6" s="3">
        <v>179494</v>
      </c>
      <c r="E6" s="2" t="s">
        <v>12</v>
      </c>
      <c r="F6" s="3">
        <v>59450</v>
      </c>
      <c r="K6" s="4"/>
      <c r="R6" s="9">
        <f t="shared" si="0"/>
        <v>0</v>
      </c>
      <c r="S6" s="9">
        <f t="shared" si="0"/>
        <v>0</v>
      </c>
    </row>
    <row r="7" spans="2:19">
      <c r="E7" s="2" t="s">
        <v>8</v>
      </c>
      <c r="F7" s="3">
        <v>58413</v>
      </c>
      <c r="J7" t="s">
        <v>2</v>
      </c>
      <c r="K7" s="4" vm="3">
        <f>CUBEVALUE("ThisWorkbookDataModel","[Measures].[Total Boxes]",Slicer_Date_Hierarchy,Slicer_Region,Slicer_Team)</f>
        <v>2901311</v>
      </c>
      <c r="R7" s="9">
        <f t="shared" si="0"/>
        <v>0</v>
      </c>
      <c r="S7" s="9">
        <f t="shared" si="0"/>
        <v>0</v>
      </c>
    </row>
    <row r="8" spans="2:19">
      <c r="E8" s="2" t="s">
        <v>62</v>
      </c>
      <c r="F8" s="3">
        <v>57990</v>
      </c>
      <c r="K8" s="4"/>
      <c r="R8" s="9">
        <f t="shared" si="0"/>
        <v>0</v>
      </c>
      <c r="S8" s="9">
        <f t="shared" si="0"/>
        <v>0</v>
      </c>
    </row>
    <row r="9" spans="2:19">
      <c r="E9" s="2" t="s">
        <v>10</v>
      </c>
      <c r="F9" s="3">
        <v>57759</v>
      </c>
      <c r="J9" t="s">
        <v>3</v>
      </c>
      <c r="K9" s="4" vm="2">
        <f>CUBEVALUE("ThisWorkbookDataModel","[Measures].[Total Transactions]",Slicer_Date_Hierarchy,Slicer_Region,Slicer_Team)</f>
        <v>7617</v>
      </c>
    </row>
    <row r="10" spans="2:19">
      <c r="E10" s="2" t="s">
        <v>15</v>
      </c>
      <c r="F10" s="3">
        <v>57629</v>
      </c>
    </row>
    <row r="11" spans="2:19">
      <c r="E11" s="2" t="s">
        <v>7</v>
      </c>
      <c r="F11" s="3">
        <v>57382</v>
      </c>
      <c r="J11" t="s">
        <v>34</v>
      </c>
      <c r="K11" s="8" vm="1">
        <f>CUBEVALUE("ThisWorkbookDataModel","[Measures].[Amount per Transaction]",Slicer_Date_Hierarchy,Slicer_Region,Slicer_Team)</f>
        <v>5718.99</v>
      </c>
    </row>
    <row r="12" spans="2:19">
      <c r="E12" s="2" t="s">
        <v>9</v>
      </c>
      <c r="F12" s="3">
        <v>57346</v>
      </c>
    </row>
    <row r="13" spans="2:19">
      <c r="E13" s="2" t="s">
        <v>14</v>
      </c>
      <c r="F13" s="3">
        <v>56492</v>
      </c>
      <c r="J13" t="s">
        <v>58</v>
      </c>
    </row>
    <row r="16" spans="2:19">
      <c r="L16" s="1" t="s">
        <v>61</v>
      </c>
      <c r="M16" t="s">
        <v>57</v>
      </c>
      <c r="N16" t="str">
        <f>L16</f>
        <v>Sales Person</v>
      </c>
      <c r="O16" t="str">
        <f>M16</f>
        <v>Average Sales</v>
      </c>
    </row>
    <row r="17" spans="2:15">
      <c r="I17" s="1" t="s">
        <v>32</v>
      </c>
      <c r="J17" t="s">
        <v>33</v>
      </c>
      <c r="L17" s="2" t="s">
        <v>37</v>
      </c>
      <c r="M17" s="7">
        <v>5959.3108974358975</v>
      </c>
      <c r="N17" s="10" t="str">
        <f>L17</f>
        <v>Madelene Upcott</v>
      </c>
      <c r="O17" s="11">
        <f>M17</f>
        <v>5959.3108974358975</v>
      </c>
    </row>
    <row r="18" spans="2:15">
      <c r="I18" s="2" t="s">
        <v>23</v>
      </c>
      <c r="J18" s="7">
        <v>5665.73</v>
      </c>
      <c r="L18" s="2" t="s">
        <v>36</v>
      </c>
      <c r="M18" s="7">
        <v>5990.113636363636</v>
      </c>
      <c r="N18" s="10" t="str">
        <f t="shared" ref="N18:O21" si="1">L18</f>
        <v>Karlen McCaffrey</v>
      </c>
      <c r="O18" s="11">
        <f t="shared" si="1"/>
        <v>5990.113636363636</v>
      </c>
    </row>
    <row r="19" spans="2:15">
      <c r="I19" s="2" t="s">
        <v>25</v>
      </c>
      <c r="J19" s="7">
        <v>5674.51</v>
      </c>
      <c r="L19" s="2" t="s">
        <v>35</v>
      </c>
      <c r="M19" s="7">
        <v>6029.9555555555553</v>
      </c>
      <c r="N19" s="10" t="str">
        <f t="shared" si="1"/>
        <v>Gunar Cockshoot</v>
      </c>
      <c r="O19" s="11">
        <f t="shared" si="1"/>
        <v>6029.9555555555553</v>
      </c>
    </row>
    <row r="20" spans="2:15">
      <c r="I20" s="2" t="s">
        <v>24</v>
      </c>
      <c r="J20" s="7">
        <v>5769.15</v>
      </c>
      <c r="L20" s="2" t="s">
        <v>63</v>
      </c>
      <c r="M20" s="7">
        <v>6103.7516129032256</v>
      </c>
      <c r="N20" s="10" t="str">
        <f t="shared" si="1"/>
        <v>Roddy Speechley</v>
      </c>
      <c r="O20" s="11">
        <f t="shared" si="1"/>
        <v>6103.7516129032256</v>
      </c>
    </row>
    <row r="21" spans="2:15">
      <c r="L21" s="2" t="s">
        <v>38</v>
      </c>
      <c r="M21" s="7">
        <v>6214.795454545455</v>
      </c>
      <c r="N21" s="10" t="str">
        <f t="shared" si="1"/>
        <v>Wilone O'Kielt</v>
      </c>
      <c r="O21" s="11">
        <f t="shared" si="1"/>
        <v>6214.795454545455</v>
      </c>
    </row>
    <row r="29" spans="2:15">
      <c r="B29" s="1" t="s">
        <v>18</v>
      </c>
      <c r="C29" t="s">
        <v>19</v>
      </c>
      <c r="E29" s="1" t="s">
        <v>0</v>
      </c>
      <c r="F29" s="1" t="s">
        <v>22</v>
      </c>
    </row>
    <row r="30" spans="2:15">
      <c r="B30" s="2" t="s">
        <v>14</v>
      </c>
      <c r="C30" s="3">
        <v>355</v>
      </c>
      <c r="E30" s="1" t="s">
        <v>21</v>
      </c>
      <c r="F30">
        <v>2021</v>
      </c>
      <c r="G30">
        <v>2022</v>
      </c>
      <c r="H30" t="s">
        <v>21</v>
      </c>
      <c r="I30" t="s">
        <v>59</v>
      </c>
      <c r="J30" t="s">
        <v>60</v>
      </c>
    </row>
    <row r="31" spans="2:15">
      <c r="B31" s="2" t="s">
        <v>6</v>
      </c>
      <c r="C31" s="3">
        <v>355</v>
      </c>
      <c r="E31" s="2" t="s">
        <v>44</v>
      </c>
      <c r="F31" s="3">
        <v>2957192</v>
      </c>
      <c r="G31" s="3">
        <v>5280919</v>
      </c>
      <c r="H31" t="str">
        <f>E31</f>
        <v>Jan</v>
      </c>
      <c r="I31" s="7">
        <f t="shared" ref="I31:J42" si="2">F31</f>
        <v>2957192</v>
      </c>
      <c r="J31" s="7">
        <f t="shared" si="2"/>
        <v>5280919</v>
      </c>
    </row>
    <row r="32" spans="2:15">
      <c r="B32" s="2" t="s">
        <v>16</v>
      </c>
      <c r="C32" s="3">
        <v>353</v>
      </c>
      <c r="E32" s="2" t="s">
        <v>43</v>
      </c>
      <c r="F32" s="3">
        <v>3036726</v>
      </c>
      <c r="G32" s="3">
        <v>2001643</v>
      </c>
      <c r="H32" t="str">
        <f t="shared" ref="H32:H42" si="3">E32</f>
        <v>Feb</v>
      </c>
      <c r="I32" s="7">
        <f t="shared" si="2"/>
        <v>3036726</v>
      </c>
      <c r="J32" s="7">
        <f t="shared" si="2"/>
        <v>2001643</v>
      </c>
    </row>
    <row r="33" spans="2:10">
      <c r="B33" s="2" t="s">
        <v>10</v>
      </c>
      <c r="C33" s="3">
        <v>353</v>
      </c>
      <c r="E33" s="2" t="s">
        <v>47</v>
      </c>
      <c r="F33" s="3">
        <v>3190775</v>
      </c>
      <c r="G33" s="3">
        <v>2310630</v>
      </c>
      <c r="H33" t="str">
        <f t="shared" si="3"/>
        <v>Mar</v>
      </c>
      <c r="I33" s="7">
        <f t="shared" si="2"/>
        <v>3190775</v>
      </c>
      <c r="J33" s="7">
        <f t="shared" si="2"/>
        <v>2310630</v>
      </c>
    </row>
    <row r="34" spans="2:10">
      <c r="B34" s="2" t="s">
        <v>11</v>
      </c>
      <c r="C34" s="3">
        <v>352</v>
      </c>
      <c r="E34" s="2" t="s">
        <v>40</v>
      </c>
      <c r="F34" s="3">
        <v>2885253</v>
      </c>
      <c r="G34" s="3"/>
      <c r="H34" t="str">
        <f t="shared" si="3"/>
        <v>Apr</v>
      </c>
      <c r="I34" s="7">
        <f t="shared" si="2"/>
        <v>2885253</v>
      </c>
      <c r="J34" s="7">
        <f t="shared" si="2"/>
        <v>0</v>
      </c>
    </row>
    <row r="35" spans="2:10">
      <c r="B35" s="2" t="s">
        <v>5</v>
      </c>
      <c r="C35" s="3">
        <v>351</v>
      </c>
      <c r="E35" s="2" t="s">
        <v>20</v>
      </c>
      <c r="F35" s="3">
        <v>2794491</v>
      </c>
      <c r="G35" s="3"/>
      <c r="H35" t="str">
        <f t="shared" si="3"/>
        <v>May</v>
      </c>
      <c r="I35" s="7">
        <f t="shared" si="2"/>
        <v>2794491</v>
      </c>
      <c r="J35" s="7">
        <f t="shared" si="2"/>
        <v>0</v>
      </c>
    </row>
    <row r="36" spans="2:10">
      <c r="B36" s="2" t="s">
        <v>62</v>
      </c>
      <c r="C36" s="3">
        <v>351</v>
      </c>
      <c r="E36" s="2" t="s">
        <v>46</v>
      </c>
      <c r="F36" s="3">
        <v>2626162</v>
      </c>
      <c r="G36" s="3"/>
      <c r="H36" t="str">
        <f t="shared" si="3"/>
        <v>Jun</v>
      </c>
      <c r="I36" s="7">
        <f t="shared" si="2"/>
        <v>2626162</v>
      </c>
      <c r="J36" s="7">
        <f t="shared" si="2"/>
        <v>0</v>
      </c>
    </row>
    <row r="37" spans="2:10">
      <c r="B37" s="2" t="s">
        <v>4</v>
      </c>
      <c r="C37" s="3">
        <v>349</v>
      </c>
      <c r="E37" s="2" t="s">
        <v>45</v>
      </c>
      <c r="F37" s="3">
        <v>2452835</v>
      </c>
      <c r="G37" s="3"/>
      <c r="H37" t="str">
        <f t="shared" si="3"/>
        <v>Jul</v>
      </c>
      <c r="I37" s="7">
        <f t="shared" si="2"/>
        <v>2452835</v>
      </c>
      <c r="J37" s="7">
        <f t="shared" si="2"/>
        <v>0</v>
      </c>
    </row>
    <row r="38" spans="2:10">
      <c r="B38" s="2" t="s">
        <v>7</v>
      </c>
      <c r="C38" s="3">
        <v>348</v>
      </c>
      <c r="E38" s="2" t="s">
        <v>41</v>
      </c>
      <c r="F38" s="3">
        <v>2985276</v>
      </c>
      <c r="G38" s="3"/>
      <c r="H38" t="str">
        <f t="shared" si="3"/>
        <v>Aug</v>
      </c>
      <c r="I38" s="7">
        <f t="shared" si="2"/>
        <v>2985276</v>
      </c>
      <c r="J38" s="7">
        <f t="shared" si="2"/>
        <v>0</v>
      </c>
    </row>
    <row r="39" spans="2:10">
      <c r="B39" s="2" t="s">
        <v>9</v>
      </c>
      <c r="C39" s="3">
        <v>347</v>
      </c>
      <c r="E39" s="2" t="s">
        <v>50</v>
      </c>
      <c r="F39" s="3">
        <v>2361933</v>
      </c>
      <c r="G39" s="3"/>
      <c r="H39" t="str">
        <f t="shared" si="3"/>
        <v>Sep</v>
      </c>
      <c r="I39" s="7">
        <f t="shared" si="2"/>
        <v>2361933</v>
      </c>
      <c r="J39" s="7">
        <f t="shared" si="2"/>
        <v>0</v>
      </c>
    </row>
    <row r="40" spans="2:10">
      <c r="E40" s="2" t="s">
        <v>49</v>
      </c>
      <c r="F40" s="3">
        <v>2774107</v>
      </c>
      <c r="G40" s="3"/>
      <c r="H40" t="str">
        <f t="shared" si="3"/>
        <v>Oct</v>
      </c>
      <c r="I40" s="7">
        <f t="shared" si="2"/>
        <v>2774107</v>
      </c>
      <c r="J40" s="7">
        <f t="shared" si="2"/>
        <v>0</v>
      </c>
    </row>
    <row r="41" spans="2:10">
      <c r="E41" s="2" t="s">
        <v>48</v>
      </c>
      <c r="F41" s="3">
        <v>2963555</v>
      </c>
      <c r="G41" s="3"/>
      <c r="H41" t="str">
        <f t="shared" si="3"/>
        <v>Nov</v>
      </c>
      <c r="I41" s="7">
        <f t="shared" si="2"/>
        <v>2963555</v>
      </c>
      <c r="J41" s="7">
        <f t="shared" si="2"/>
        <v>0</v>
      </c>
    </row>
    <row r="42" spans="2:10">
      <c r="E42" s="2" t="s">
        <v>42</v>
      </c>
      <c r="F42" s="3">
        <v>2940049</v>
      </c>
      <c r="G42" s="3"/>
      <c r="H42" t="str">
        <f t="shared" si="3"/>
        <v>Dec</v>
      </c>
      <c r="I42" s="7">
        <f t="shared" si="2"/>
        <v>2940049</v>
      </c>
      <c r="J42" s="7">
        <f t="shared" si="2"/>
        <v>0</v>
      </c>
    </row>
    <row r="44" spans="2:10">
      <c r="I44" s="1" t="s">
        <v>56</v>
      </c>
      <c r="J44" t="s">
        <v>57</v>
      </c>
    </row>
    <row r="45" spans="2:10">
      <c r="I45" s="2" t="s">
        <v>53</v>
      </c>
      <c r="J45" s="7">
        <v>5590.85</v>
      </c>
    </row>
    <row r="46" spans="2:10">
      <c r="I46" s="2" t="s">
        <v>52</v>
      </c>
      <c r="J46" s="7">
        <v>5722.08</v>
      </c>
    </row>
    <row r="47" spans="2:10">
      <c r="I47" s="2" t="s">
        <v>54</v>
      </c>
      <c r="J47" s="7">
        <v>5742</v>
      </c>
    </row>
    <row r="48" spans="2:10">
      <c r="I48" s="2" t="s">
        <v>55</v>
      </c>
      <c r="J48" s="7">
        <v>5811.86</v>
      </c>
    </row>
    <row r="58" spans="2:5">
      <c r="B58" s="1" t="s">
        <v>51</v>
      </c>
      <c r="C58" t="s">
        <v>19</v>
      </c>
      <c r="D58" t="s">
        <v>1</v>
      </c>
      <c r="E58" t="s">
        <v>0</v>
      </c>
    </row>
    <row r="59" spans="2:5">
      <c r="B59" s="2" t="s">
        <v>26</v>
      </c>
      <c r="C59" s="3">
        <v>1262</v>
      </c>
      <c r="D59" s="3">
        <v>205567</v>
      </c>
      <c r="E59" s="3">
        <v>7263151</v>
      </c>
    </row>
    <row r="60" spans="2:5">
      <c r="B60" s="2" t="s">
        <v>27</v>
      </c>
      <c r="C60" s="3">
        <v>1293</v>
      </c>
      <c r="D60" s="3">
        <v>214720</v>
      </c>
      <c r="E60" s="3">
        <v>7350091</v>
      </c>
    </row>
    <row r="61" spans="2:5">
      <c r="B61" s="2" t="s">
        <v>28</v>
      </c>
      <c r="C61" s="3">
        <v>1261</v>
      </c>
      <c r="D61" s="3">
        <v>207806</v>
      </c>
      <c r="E61" s="3">
        <v>7310254</v>
      </c>
    </row>
    <row r="62" spans="2:5">
      <c r="B62" s="2" t="s">
        <v>29</v>
      </c>
      <c r="C62" s="3">
        <v>1292</v>
      </c>
      <c r="D62" s="3">
        <v>205225</v>
      </c>
      <c r="E62" s="3">
        <v>7435918</v>
      </c>
    </row>
    <row r="63" spans="2:5">
      <c r="B63" s="2" t="s">
        <v>30</v>
      </c>
      <c r="C63" s="3">
        <v>1267</v>
      </c>
      <c r="D63" s="3">
        <v>205411</v>
      </c>
      <c r="E63" s="3">
        <v>7189609</v>
      </c>
    </row>
    <row r="64" spans="2:5">
      <c r="B64" s="2" t="s">
        <v>31</v>
      </c>
      <c r="C64" s="3">
        <v>1242</v>
      </c>
      <c r="D64" s="3">
        <v>194218</v>
      </c>
      <c r="E64" s="3">
        <v>7012523</v>
      </c>
    </row>
    <row r="65" spans="2:5">
      <c r="B65" s="2" t="s">
        <v>17</v>
      </c>
      <c r="C65" s="3">
        <v>7617</v>
      </c>
      <c r="D65" s="3">
        <v>1232947</v>
      </c>
      <c r="E65" s="3">
        <v>43561546</v>
      </c>
    </row>
    <row r="68" spans="2:5">
      <c r="B68" s="1" t="s">
        <v>0</v>
      </c>
      <c r="C68" s="1" t="s">
        <v>22</v>
      </c>
    </row>
    <row r="69" spans="2:5">
      <c r="B69" s="1" t="s">
        <v>21</v>
      </c>
      <c r="C69">
        <v>2021</v>
      </c>
      <c r="D69">
        <v>2022</v>
      </c>
    </row>
    <row r="70" spans="2:5">
      <c r="B70" s="2" t="s">
        <v>40</v>
      </c>
      <c r="C70" s="3">
        <v>2885253</v>
      </c>
      <c r="D70" s="3"/>
    </row>
    <row r="71" spans="2:5">
      <c r="B71" s="2" t="s">
        <v>41</v>
      </c>
      <c r="C71" s="3">
        <v>2985276</v>
      </c>
      <c r="D71" s="3"/>
    </row>
    <row r="72" spans="2:5">
      <c r="B72" s="2" t="s">
        <v>42</v>
      </c>
      <c r="C72" s="3">
        <v>2940049</v>
      </c>
      <c r="D72" s="3"/>
    </row>
    <row r="73" spans="2:5">
      <c r="B73" s="2" t="s">
        <v>43</v>
      </c>
      <c r="C73" s="3">
        <v>3036726</v>
      </c>
      <c r="D73" s="3">
        <v>2001643</v>
      </c>
    </row>
    <row r="74" spans="2:5">
      <c r="B74" s="2" t="s">
        <v>44</v>
      </c>
      <c r="C74" s="3">
        <v>2957192</v>
      </c>
      <c r="D74" s="3">
        <v>5280919</v>
      </c>
    </row>
    <row r="75" spans="2:5">
      <c r="B75" s="2" t="s">
        <v>45</v>
      </c>
      <c r="C75" s="3">
        <v>2452835</v>
      </c>
      <c r="D75" s="3"/>
    </row>
    <row r="76" spans="2:5">
      <c r="B76" s="2" t="s">
        <v>46</v>
      </c>
      <c r="C76" s="3">
        <v>2626162</v>
      </c>
      <c r="D76" s="3"/>
    </row>
    <row r="77" spans="2:5">
      <c r="B77" s="2" t="s">
        <v>47</v>
      </c>
      <c r="C77" s="3">
        <v>3190775</v>
      </c>
      <c r="D77" s="3">
        <v>2310630</v>
      </c>
    </row>
    <row r="78" spans="2:5">
      <c r="B78" s="2" t="s">
        <v>20</v>
      </c>
      <c r="C78" s="3">
        <v>2794491</v>
      </c>
      <c r="D78" s="3"/>
    </row>
    <row r="79" spans="2:5">
      <c r="B79" s="2" t="s">
        <v>48</v>
      </c>
      <c r="C79" s="3">
        <v>2963555</v>
      </c>
      <c r="D79" s="3"/>
    </row>
    <row r="80" spans="2:5">
      <c r="B80" s="2" t="s">
        <v>49</v>
      </c>
      <c r="C80" s="3">
        <v>2774107</v>
      </c>
      <c r="D80" s="3"/>
    </row>
    <row r="81" spans="2:4">
      <c r="B81" s="2" t="s">
        <v>50</v>
      </c>
      <c r="C81" s="3">
        <v>2361933</v>
      </c>
      <c r="D81" s="3"/>
    </row>
  </sheetData>
  <pageMargins left="0.7" right="0.7" top="0.75" bottom="0.75" header="0.3" footer="0.3"/>
  <pageSetup orientation="portrait"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13DEE-CBAE-4364-9D35-910CCE394DFC}">
  <dimension ref="B1:R29"/>
  <sheetViews>
    <sheetView showGridLines="0" showRowColHeaders="0" tabSelected="1" workbookViewId="0">
      <selection activeCell="U33" sqref="U33"/>
    </sheetView>
  </sheetViews>
  <sheetFormatPr defaultRowHeight="14.5"/>
  <cols>
    <col min="1" max="1" width="6.90625" customWidth="1"/>
    <col min="2" max="2" width="6.36328125" customWidth="1"/>
    <col min="4" max="4" width="3.7265625" customWidth="1"/>
    <col min="8" max="8" width="10.453125" customWidth="1"/>
    <col min="9" max="9" width="8.7265625" customWidth="1"/>
    <col min="12" max="12" width="9.90625" customWidth="1"/>
    <col min="16" max="16" width="6.26953125" customWidth="1"/>
  </cols>
  <sheetData>
    <row r="1" spans="2:18" ht="5.5" customHeight="1"/>
    <row r="2" spans="2:18">
      <c r="B2" s="12" t="s">
        <v>39</v>
      </c>
      <c r="C2" s="13"/>
      <c r="D2" s="13"/>
      <c r="E2" s="13"/>
      <c r="F2" s="13"/>
      <c r="G2" s="13"/>
      <c r="H2" s="13"/>
      <c r="I2" s="13"/>
      <c r="J2" s="13"/>
      <c r="K2" s="13"/>
      <c r="L2" s="13"/>
      <c r="M2" s="13"/>
      <c r="N2" s="13"/>
      <c r="O2" s="13"/>
      <c r="P2" s="13"/>
      <c r="Q2" s="13"/>
      <c r="R2" s="13"/>
    </row>
    <row r="3" spans="2:18" ht="18.5" customHeight="1">
      <c r="B3" s="13"/>
      <c r="C3" s="13"/>
      <c r="D3" s="13"/>
      <c r="E3" s="13"/>
      <c r="F3" s="13"/>
      <c r="G3" s="13"/>
      <c r="H3" s="13"/>
      <c r="I3" s="13"/>
      <c r="J3" s="13"/>
      <c r="K3" s="13"/>
      <c r="L3" s="13"/>
      <c r="M3" s="13"/>
      <c r="N3" s="13"/>
      <c r="O3" s="13"/>
      <c r="P3" s="13"/>
      <c r="Q3" s="13"/>
      <c r="R3" s="13"/>
    </row>
    <row r="4" spans="2:18" ht="7" customHeight="1">
      <c r="B4" s="5"/>
      <c r="C4" s="5"/>
      <c r="D4" s="5"/>
      <c r="E4" s="5"/>
      <c r="F4" s="5"/>
      <c r="G4" s="5"/>
      <c r="H4" s="5"/>
      <c r="I4" s="5"/>
      <c r="J4" s="5"/>
      <c r="K4" s="5"/>
      <c r="L4" s="5"/>
      <c r="M4" s="5"/>
      <c r="N4" s="5"/>
      <c r="O4" s="5"/>
      <c r="P4" s="5"/>
      <c r="Q4" s="5"/>
      <c r="R4" s="5"/>
    </row>
    <row r="5" spans="2:18">
      <c r="B5" s="5"/>
      <c r="C5" s="5"/>
      <c r="D5" s="5"/>
      <c r="E5" s="5"/>
      <c r="F5" s="5"/>
      <c r="G5" s="5"/>
      <c r="H5" s="5"/>
      <c r="I5" s="5"/>
      <c r="J5" s="5"/>
      <c r="K5" s="5"/>
      <c r="L5" s="5"/>
      <c r="M5" s="5"/>
      <c r="N5" s="5"/>
      <c r="O5" s="5"/>
      <c r="P5" s="5"/>
      <c r="Q5" s="15" t="s">
        <v>22</v>
      </c>
      <c r="R5" s="15"/>
    </row>
    <row r="6" spans="2:18">
      <c r="B6" s="5"/>
      <c r="C6" s="5"/>
      <c r="D6" s="5"/>
      <c r="E6" s="5"/>
      <c r="F6" s="5"/>
      <c r="G6" s="5"/>
      <c r="H6" s="5"/>
      <c r="I6" s="5"/>
      <c r="J6" s="5"/>
      <c r="K6" s="5"/>
      <c r="L6" s="5"/>
      <c r="M6" s="5"/>
      <c r="N6" s="5"/>
      <c r="O6" s="5"/>
      <c r="P6" s="5"/>
      <c r="Q6" s="5"/>
      <c r="R6" s="5"/>
    </row>
    <row r="7" spans="2:18">
      <c r="B7" s="5"/>
      <c r="C7" s="5"/>
      <c r="D7" s="5"/>
      <c r="E7" s="5"/>
      <c r="F7" s="5"/>
      <c r="G7" s="5"/>
      <c r="H7" s="5"/>
      <c r="I7" s="5"/>
      <c r="J7" s="5"/>
      <c r="K7" s="5"/>
      <c r="L7" s="5"/>
      <c r="M7" s="5"/>
      <c r="N7" s="5"/>
      <c r="O7" s="5"/>
      <c r="P7" s="5"/>
      <c r="Q7" s="5"/>
      <c r="R7" s="5"/>
    </row>
    <row r="8" spans="2:18">
      <c r="B8" s="5"/>
      <c r="C8" s="5"/>
      <c r="D8" s="5"/>
      <c r="E8" s="5"/>
      <c r="F8" s="5"/>
      <c r="G8" s="5"/>
      <c r="H8" s="5"/>
      <c r="I8" s="5"/>
      <c r="J8" s="5"/>
      <c r="K8" s="5"/>
      <c r="L8" s="5"/>
      <c r="M8" s="5"/>
      <c r="N8" s="5"/>
      <c r="O8" s="5"/>
      <c r="P8" s="5"/>
      <c r="Q8" s="5"/>
      <c r="R8" s="5"/>
    </row>
    <row r="9" spans="2:18">
      <c r="B9" s="14"/>
      <c r="C9" s="14"/>
      <c r="D9" s="6"/>
      <c r="E9" s="14"/>
      <c r="F9" s="14"/>
      <c r="G9" s="14"/>
      <c r="H9" s="14"/>
      <c r="I9" s="14"/>
      <c r="J9" s="14"/>
      <c r="K9" s="14"/>
      <c r="L9" s="14"/>
      <c r="M9" s="6"/>
      <c r="N9" s="5"/>
      <c r="O9" s="5"/>
      <c r="P9" s="5"/>
      <c r="Q9" s="5"/>
      <c r="R9" s="5"/>
    </row>
    <row r="10" spans="2:18">
      <c r="B10" s="5"/>
      <c r="C10" s="5"/>
      <c r="D10" s="5"/>
      <c r="E10" s="5"/>
      <c r="F10" s="5"/>
      <c r="G10" s="5"/>
      <c r="H10" s="5"/>
      <c r="I10" s="5"/>
      <c r="J10" s="5"/>
      <c r="K10" s="5"/>
      <c r="L10" s="5"/>
      <c r="M10" s="5"/>
      <c r="N10" s="5"/>
      <c r="O10" s="5"/>
      <c r="P10" s="5"/>
      <c r="Q10" s="5"/>
      <c r="R10" s="5"/>
    </row>
    <row r="11" spans="2:18">
      <c r="B11" s="5"/>
      <c r="C11" s="5"/>
      <c r="D11" s="5"/>
      <c r="E11" s="5"/>
      <c r="F11" s="5"/>
      <c r="G11" s="5"/>
      <c r="H11" s="5"/>
      <c r="I11" s="5"/>
      <c r="J11" s="5"/>
      <c r="K11" s="5"/>
      <c r="L11" s="5"/>
      <c r="M11" s="5"/>
      <c r="N11" s="5"/>
      <c r="O11" s="5"/>
      <c r="P11" s="5"/>
    </row>
    <row r="12" spans="2:18">
      <c r="B12" s="5"/>
      <c r="C12" s="5"/>
      <c r="D12" s="5"/>
      <c r="E12" s="5"/>
      <c r="F12" s="5"/>
      <c r="G12" s="5"/>
      <c r="H12" s="5"/>
      <c r="I12" s="5"/>
      <c r="J12" s="5"/>
      <c r="K12" s="5"/>
      <c r="L12" s="5"/>
      <c r="M12" s="5"/>
      <c r="N12" s="5"/>
      <c r="O12" s="5"/>
      <c r="P12" s="5"/>
      <c r="Q12" s="5"/>
      <c r="R12" s="5"/>
    </row>
    <row r="13" spans="2:18">
      <c r="B13" s="5"/>
      <c r="C13" s="5"/>
      <c r="D13" s="5"/>
      <c r="E13" s="5"/>
      <c r="F13" s="5"/>
      <c r="G13" s="5"/>
      <c r="H13" s="5"/>
      <c r="I13" s="5"/>
      <c r="J13" s="5"/>
      <c r="K13" s="5"/>
      <c r="L13" s="5"/>
      <c r="M13" s="5"/>
      <c r="N13" s="5"/>
      <c r="O13" s="5"/>
      <c r="P13" s="5"/>
      <c r="Q13" s="15" t="s">
        <v>32</v>
      </c>
      <c r="R13" s="15"/>
    </row>
    <row r="14" spans="2:18">
      <c r="B14" s="5"/>
      <c r="C14" s="5"/>
      <c r="D14" s="5"/>
      <c r="E14" s="5"/>
      <c r="F14" s="5"/>
      <c r="G14" s="5"/>
      <c r="H14" s="5"/>
      <c r="I14" s="5"/>
      <c r="J14" s="5"/>
      <c r="K14" s="5"/>
      <c r="L14" s="5"/>
      <c r="M14" s="5"/>
      <c r="N14" s="5"/>
      <c r="O14" s="5"/>
      <c r="P14" s="5"/>
      <c r="Q14" s="5"/>
      <c r="R14" s="5"/>
    </row>
    <row r="15" spans="2:18">
      <c r="B15" s="5"/>
      <c r="C15" s="5"/>
      <c r="D15" s="5"/>
      <c r="E15" s="5"/>
      <c r="F15" s="5"/>
      <c r="G15" s="5"/>
      <c r="H15" s="5"/>
      <c r="I15" s="5"/>
      <c r="J15" s="5"/>
      <c r="K15" s="5"/>
      <c r="L15" s="5"/>
      <c r="M15" s="5"/>
      <c r="N15" s="5"/>
      <c r="O15" s="5"/>
      <c r="P15" s="5"/>
      <c r="Q15" s="5"/>
      <c r="R15" s="5"/>
    </row>
    <row r="16" spans="2:18">
      <c r="B16" s="5"/>
      <c r="C16" s="5"/>
      <c r="D16" s="5"/>
      <c r="E16" s="5"/>
      <c r="F16" s="5"/>
      <c r="G16" s="5"/>
      <c r="H16" s="5"/>
      <c r="I16" s="5"/>
      <c r="J16" s="5"/>
      <c r="K16" s="5"/>
      <c r="L16" s="5"/>
      <c r="M16" s="5"/>
      <c r="N16" s="5"/>
      <c r="O16" s="5"/>
      <c r="P16" s="5"/>
      <c r="Q16" s="5"/>
      <c r="R16" s="5"/>
    </row>
    <row r="17" spans="2:18">
      <c r="B17" s="5"/>
      <c r="C17" s="5"/>
      <c r="D17" s="5"/>
      <c r="E17" s="5"/>
      <c r="F17" s="5"/>
      <c r="G17" s="5"/>
      <c r="H17" s="5"/>
      <c r="I17" s="5"/>
      <c r="J17" s="5"/>
      <c r="K17" s="5"/>
      <c r="L17" s="5"/>
      <c r="M17" s="5"/>
      <c r="N17" s="5"/>
      <c r="O17" s="5"/>
      <c r="P17" s="5"/>
      <c r="Q17" s="5"/>
      <c r="R17" s="5"/>
    </row>
    <row r="18" spans="2:18">
      <c r="B18" s="5"/>
      <c r="C18" s="5"/>
      <c r="D18" s="5"/>
      <c r="E18" s="5"/>
      <c r="F18" s="5"/>
      <c r="G18" s="5"/>
      <c r="H18" s="5"/>
      <c r="I18" s="5"/>
      <c r="J18" s="5"/>
      <c r="K18" s="5"/>
      <c r="L18" s="5"/>
      <c r="M18" s="5"/>
      <c r="N18" s="5"/>
      <c r="O18" s="5"/>
      <c r="P18" s="5"/>
      <c r="Q18" s="5"/>
      <c r="R18" s="5"/>
    </row>
    <row r="19" spans="2:18">
      <c r="B19" s="5"/>
      <c r="C19" s="5"/>
      <c r="D19" s="5"/>
      <c r="E19" s="5"/>
      <c r="F19" s="5"/>
      <c r="G19" s="5"/>
      <c r="H19" s="5"/>
      <c r="I19" s="5"/>
      <c r="J19" s="5"/>
      <c r="K19" s="5"/>
      <c r="L19" s="5"/>
      <c r="M19" s="5"/>
      <c r="N19" s="5"/>
      <c r="O19" s="5"/>
      <c r="P19" s="5"/>
    </row>
    <row r="20" spans="2:18">
      <c r="B20" s="5"/>
      <c r="C20" s="6"/>
      <c r="D20" s="6"/>
      <c r="E20" s="5"/>
      <c r="F20" s="5"/>
      <c r="G20" s="5"/>
      <c r="H20" s="5"/>
      <c r="I20" s="5"/>
      <c r="J20" s="5"/>
      <c r="K20" s="5"/>
      <c r="L20" s="5"/>
      <c r="M20" s="5"/>
      <c r="N20" s="5"/>
      <c r="O20" s="5"/>
      <c r="P20" s="5"/>
      <c r="Q20" s="5"/>
      <c r="R20" s="5"/>
    </row>
    <row r="21" spans="2:18">
      <c r="B21" s="5"/>
      <c r="C21" s="5"/>
      <c r="D21" s="5"/>
      <c r="E21" s="5"/>
      <c r="F21" s="5"/>
      <c r="G21" s="5"/>
      <c r="H21" s="5"/>
      <c r="I21" s="5"/>
      <c r="J21" s="5"/>
      <c r="K21" s="5"/>
      <c r="L21" s="5"/>
      <c r="M21" s="5"/>
      <c r="N21" s="5"/>
      <c r="O21" s="5"/>
      <c r="P21" s="5"/>
      <c r="Q21" s="15" t="s">
        <v>56</v>
      </c>
      <c r="R21" s="15"/>
    </row>
    <row r="22" spans="2:18">
      <c r="B22" s="5"/>
      <c r="C22" s="5"/>
      <c r="D22" s="5"/>
      <c r="E22" s="5"/>
      <c r="F22" s="5"/>
      <c r="G22" s="5"/>
      <c r="H22" s="5"/>
      <c r="I22" s="5"/>
      <c r="J22" s="5"/>
      <c r="K22" s="5"/>
      <c r="L22" s="5"/>
      <c r="M22" s="5"/>
      <c r="N22" s="5"/>
      <c r="O22" s="5"/>
      <c r="P22" s="5"/>
      <c r="Q22" s="5"/>
      <c r="R22" s="5"/>
    </row>
    <row r="23" spans="2:18">
      <c r="B23" s="5"/>
      <c r="C23" s="5"/>
      <c r="D23" s="5"/>
      <c r="E23" s="5"/>
      <c r="F23" s="5"/>
      <c r="G23" s="5"/>
      <c r="H23" s="5"/>
      <c r="I23" s="5"/>
      <c r="J23" s="5"/>
      <c r="K23" s="5"/>
      <c r="L23" s="5"/>
      <c r="M23" s="5"/>
      <c r="N23" s="5"/>
      <c r="O23" s="5"/>
      <c r="P23" s="5"/>
      <c r="Q23" s="5"/>
      <c r="R23" s="5"/>
    </row>
    <row r="24" spans="2:18">
      <c r="B24" s="5"/>
      <c r="C24" s="5"/>
      <c r="D24" s="5"/>
      <c r="E24" s="5"/>
      <c r="F24" s="5"/>
      <c r="G24" s="5"/>
      <c r="H24" s="5"/>
      <c r="I24" s="5"/>
      <c r="J24" s="5"/>
      <c r="K24" s="5"/>
      <c r="L24" s="5"/>
      <c r="M24" s="5"/>
      <c r="N24" s="5"/>
      <c r="O24" s="5"/>
      <c r="P24" s="5"/>
      <c r="Q24" s="5"/>
      <c r="R24" s="5"/>
    </row>
    <row r="25" spans="2:18">
      <c r="B25" s="5"/>
      <c r="C25" s="5"/>
      <c r="D25" s="5"/>
      <c r="E25" s="5"/>
      <c r="F25" s="5"/>
      <c r="G25" s="5"/>
      <c r="H25" s="5"/>
      <c r="I25" s="5"/>
      <c r="J25" s="5"/>
      <c r="K25" s="5"/>
      <c r="L25" s="5"/>
      <c r="M25" s="5"/>
      <c r="N25" s="5"/>
      <c r="O25" s="5"/>
      <c r="P25" s="5"/>
      <c r="Q25" s="5"/>
      <c r="R25" s="5"/>
    </row>
    <row r="26" spans="2:18">
      <c r="B26" s="5"/>
      <c r="C26" s="5"/>
      <c r="D26" s="5"/>
      <c r="E26" s="5"/>
      <c r="F26" s="5"/>
      <c r="G26" s="5"/>
      <c r="H26" s="5"/>
      <c r="I26" s="5"/>
      <c r="J26" s="5"/>
      <c r="K26" s="5"/>
      <c r="L26" s="5"/>
      <c r="M26" s="5"/>
      <c r="N26" s="5"/>
      <c r="O26" s="5"/>
      <c r="P26" s="5"/>
      <c r="Q26" s="5"/>
      <c r="R26" s="5"/>
    </row>
    <row r="27" spans="2:18">
      <c r="B27" s="5"/>
      <c r="C27" s="5"/>
      <c r="D27" s="5"/>
      <c r="E27" s="5"/>
      <c r="F27" s="5"/>
      <c r="G27" s="5"/>
      <c r="H27" s="5"/>
      <c r="I27" s="5"/>
      <c r="J27" s="5"/>
      <c r="K27" s="5"/>
      <c r="L27" s="5"/>
      <c r="M27" s="5"/>
      <c r="N27" s="5"/>
      <c r="O27" s="5"/>
      <c r="P27" s="5"/>
      <c r="Q27" s="5"/>
      <c r="R27" s="5"/>
    </row>
    <row r="28" spans="2:18">
      <c r="B28" s="5"/>
      <c r="C28" s="5"/>
      <c r="D28" s="5"/>
      <c r="E28" s="5"/>
      <c r="F28" s="5"/>
      <c r="G28" s="5"/>
      <c r="H28" s="5"/>
      <c r="I28" s="5"/>
      <c r="J28" s="5"/>
      <c r="K28" s="5"/>
      <c r="L28" s="5"/>
      <c r="M28" s="5"/>
      <c r="N28" s="5"/>
      <c r="O28" s="5"/>
      <c r="P28" s="5"/>
      <c r="Q28" s="5"/>
      <c r="R28" s="5"/>
    </row>
    <row r="29" spans="2:18">
      <c r="B29" s="5"/>
      <c r="C29" s="5"/>
      <c r="D29" s="5"/>
      <c r="E29" s="5"/>
      <c r="F29" s="5"/>
      <c r="G29" s="5"/>
      <c r="H29" s="5"/>
      <c r="I29" s="5"/>
      <c r="J29" s="5"/>
      <c r="K29" s="5"/>
      <c r="L29" s="5"/>
      <c r="M29" s="5"/>
      <c r="N29" s="5"/>
      <c r="O29" s="5"/>
      <c r="P29" s="5"/>
      <c r="Q29" s="5"/>
      <c r="R29" s="5"/>
    </row>
  </sheetData>
  <mergeCells count="9">
    <mergeCell ref="B2:R3"/>
    <mergeCell ref="K9:L9"/>
    <mergeCell ref="Q5:R5"/>
    <mergeCell ref="Q13:R13"/>
    <mergeCell ref="Q21:R21"/>
    <mergeCell ref="B9:C9"/>
    <mergeCell ref="E9:F9"/>
    <mergeCell ref="G9:H9"/>
    <mergeCell ref="I9:J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8 d 6 1 2 4 8 - c 8 6 7 - 4 e 3 1 - 8 5 8 1 - 4 9 e 4 a 6 0 0 0 3 2 f " > < 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10.xml>��< ? x m l   v e r s i o n = " 1 . 0 "   e n c o d i n g = " U T F - 1 6 " ? > < G e m i n i   x m l n s = " h t t p : / / g e m i n i / p i v o t c u s t o m i z a t i o n / 5 2 5 3 9 1 c 5 - 6 b b 0 - 4 b e 1 - b 0 6 8 - f 8 d 1 7 f 9 4 6 6 7 7 " > < 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11.xml>��< ? x m l   v e r s i o n = " 1 . 0 "   e n c o d i n g = " U T F - 1 6 " ? > < G e m i n i   x m l n s = " h t t p : / / g e m i n i / p i v o t c u s t o m i z a t i o n / 5 a 8 5 4 a 0 a - d 8 0 d - 4 5 e 9 - 8 3 1 e - 9 c e 3 c 9 7 f 7 a 1 9 " > < 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12.xml>��< ? x m l   v e r s i o n = " 1 . 0 "   e n c o d i n g = " U T F - 1 6 " ? > < G e m i n i   x m l n s = " h t t p : / / g e m i n i / p i v o t c u s t o m i z a t i o n / b a 7 1 4 d 3 5 - c b 2 8 - 4 1 2 5 - b a 0 b - 7 f 2 9 3 3 1 b 3 0 a 2 " > < 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13.xml>��< ? x m l   v e r s i o n = " 1 . 0 "   e n c o d i n g = " U T F - 1 6 " ? > < G e m i n i   x m l n s = " h t t p : / / g e m i n i / p i v o t c u s t o m i z a t i o n / T a b l e X M L _ s a l e s _ 3 4 d d b 1 c d - d 9 a e - 4 0 d f - a d 7 0 - 8 0 f 2 6 a a 1 c 7 8 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 2 4 0 < / i n t > < / v a l u e > < / i t e m > < i t e m > < k e y > < s t r i n g > D a t e < / s t r i n g > < / k e y > < v a l u e > < i n t > 9 2 < / i n t > < / v a l u e > < / i t e m > < i t e m > < k e y > < s t r i n g > A m o u n t < / s t r i n g > < / k e y > < v a l u e > < i n t > 1 2 3 < / i n t > < / v a l u e > < / i t e m > < i t e m > < k e y > < s t r i n g > C u s t o m e r s < / s t r i n g > < / k e y > < v a l u e > < i n t > 1 4 7 < / i n t > < / v a l u e > < / i t e m > < i t e m > < k e y > < s t r i n g > B o x e s < / s t r i n g > < / k e y > < v a l u e > < i n t > 1 0 2 < / i n t > < / v a l u e > < / i t e m > < i t e m > < k e y > < s t r i n g > G e o I D < / s t r i n g > < / k e y > < v a l u e > < i n t > 4 4 2 < / i n t > < / v a l u e > < / i t e m > < i t e m > < k e y > < s t r i n g > S P _ I D < / s t r i n g > < / k e y > < v a l u e > < i n t > 1 6 9 < / i n t > < / v a l u e > < / i t e m > < / C o l u m n W i d t h s > < C o l u m n D i s p l a y I n d e x > < i t e m > < k e y > < s t r i n g > P r o d u c t _ I D < / s t r i n g > < / k e y > < v a l u e > < i n t > 2 < / i n t > < / v a l u e > < / i t e m > < i t e m > < k e y > < s t r i n g > D a t e < / s t r i n g > < / k e y > < v a l u e > < i n t > 3 < / i n t > < / v a l u e > < / i t e m > < i t e m > < k e y > < s t r i n g > A m o u n t < / s t r i n g > < / k e y > < v a l u e > < i n t > 4 < / i n t > < / v a l u e > < / i t e m > < i t e m > < k e y > < s t r i n g > C u s t o m e r s < / s t r i n g > < / k e y > < v a l u e > < i n t > 5 < / i n t > < / v a l u e > < / i t e m > < i t e m > < k e y > < s t r i n g > B o x e s < / s t r i n g > < / k e y > < v a l u e > < i n t > 6 < / i n t > < / v a l u e > < / i t e m > < i t e m > < k e y > < s t r i n g > G e o I D < / s t r i n g > < / k e y > < v a l u e > < i n t > 1 < / i n t > < / v a l u e > < / i t e m > < i t e m > < k e y > < s t r i n g > S P _ I D < / 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2 d e e 7 0 6 3 - 2 6 5 7 - 4 b 0 7 - a 8 1 b - 4 3 6 e 2 4 1 5 e f 7 1 " > < 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15.xml>��< ? x m l   v e r s i o n = " 1 . 0 "   e n c o d i n g = " U T F - 1 6 " ? > < G e m i n i   x m l n s = " h t t p : / / g e m i n i / p i v o t c u s t o m i z a t i o n / d 7 a f 3 9 9 1 - c 5 3 3 - 4 5 1 9 - b 9 f e - 9 2 3 5 e d 0 8 0 5 f 6 " > < 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16.xml>��< ? x m l   v e r s i o n = " 1 . 0 "   e n c o d i n g = " U T F - 1 6 " ? > < G e m i n i   x m l n s = " h t t p : / / g e m i n i / p i v o t c u s t o m i z a t i o n / T a b l e X M L _ p r o d u c t s _ 7 8 d 4 8 7 d d - a e f b - 4 1 f 6 - 8 e 3 b - 8 8 6 3 a 7 f 8 a d a 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s t r i n g > < / k e y > < v a l u e > < i n t > 2 2 1 < / i n t > < / v a l u e > < / i t e m > < i t e m > < k e y > < s t r i n g > C a t e g o r y < / s t r i n g > < / k e y > < v a l u e > < i n t > 1 3 0 < / i n t > < / v a l u e > < / i t e m > < i t e m > < k e y > < s t r i n g > S i z e < / s t r i n g > < / k e y > < v a l u e > < i n t > 8 4 < / i n t > < / v a l u e > < / i t e m > < i t e m > < k e y > < s t r i n g > C o s t _ p e r _ B o x < / s t r i n g > < / k e y > < v a l u e > < i n t > 1 7 6 < / i n t > < / v a l u e > < / i t e m > < / C o l u m n W i d t h s > < C o l u m n D i s p l a y I n d e x > < i t e m > < k e y > < s t r i n g > P r o d u c t _ I D < / s t r i n g > < / k e y > < v a l u e > < i n t > 0 < / i n t > < / v a l u e > < / i t e m > < i t e m > < k e y > < s t r i n g > P r o d u c t < / s t r i n g > < / k e y > < v a l u e > < i n t > 1 < / i n t > < / v a l u e > < / i t e m > < i t e m > < k e y > < s t r i n g > C a t e g o r y < / s t r i n g > < / k e y > < v a l u e > < i n t > 2 < / i n t > < / v a l u e > < / i t e m > < i t e m > < k e y > < s t r i n g > S i z e < / s t r i n g > < / k e y > < v a l u e > < i n t > 3 < / i n t > < / v a l u e > < / i t e m > < i t e m > < k e y > < s t r i n g > C o s t _ p e r _ B o x < / 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s a l e s _ 3 4 d d b 1 c d - d 9 a e - 4 0 d f - a d 7 0 - 8 0 f 2 6 a a 1 c 7 8 7 , p r o d u c t s _ 7 8 d 4 8 7 d d - a e f b - 4 1 f 6 - 8 e 3 b - 8 8 6 3 a 7 f 8 a d a 8 , C a l e n d a r , g e o _ b 3 6 b e 1 c 5 - 5 4 a b - 4 2 b 0 - 9 2 7 d - 0 5 6 5 0 1 b 9 b 6 8 c , p e o p l e _ 5 1 9 9 9 d 4 3 - d 2 7 9 - 4 5 a 3 - b a e b - e a 8 6 f 9 9 f 7 f 2 3 ] ] > < / C u s t o m C o n t e n t > < / G e m i n i > 
</file>

<file path=customXml/item18.xml>��< ? x m l   v e r s i o n = " 1 . 0 "   e n c o d i n g = " U T F - 1 6 " ? > < G e m i n i   x m l n s = " h t t p : / / g e m i n i / p i v o t c u s t o m i z a t i o n / 2 6 2 e e b 5 d - c b 1 9 - 4 f 7 c - 8 4 7 3 - 4 f a 6 9 a 5 0 9 8 d 2 " > < 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19.xml>��< ? x m l   v e r s i o n = " 1 . 0 "   e n c o d i n g = " U T F - 1 6 " ? > < G e m i n i   x m l n s = " h t t p : / / g e m i n i / p i v o t c u s t o m i z a t i o n / f 5 3 8 6 4 2 e - 5 6 4 9 - 4 8 f 3 - 8 4 c d - b 3 1 0 f 0 3 e 6 2 0 e " > < 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0.xml>��< ? x m l   v e r s i o n = " 1 . 0 "   e n c o d i n g = " U T F - 1 6 " ? > < G e m i n i   x m l n s = " h t t p : / / g e m i n i / p i v o t c u s t o m i z a t i o n / T a b l e X M L _ g e o _ b 3 6 b e 1 c 5 - 5 4 a b - 4 2 b 0 - 9 2 7 d - 0 5 6 5 0 1 b 9 b 6 8 c " > < C u s t o m C o n t e n t > < ! [ C D A T A [ < T a b l e W i d g e t G r i d S e r i a l i z a t i o n   x m l n s : x s d = " h t t p : / / w w w . w 3 . o r g / 2 0 0 1 / X M L S c h e m a "   x m l n s : x s i = " h t t p : / / w w w . w 3 . o r g / 2 0 0 1 / X M L S c h e m a - i n s t a n c e " > < C o l u m n S u g g e s t e d T y p e   / > < C o l u m n F o r m a t   / > < C o l u m n A c c u r a c y   / > < C o l u m n C u r r e n c y S y m b o l   / > < C o l u m n P o s i t i v e P a t t e r n   / > < C o l u m n N e g a t i v e P a t t e r n   / > < C o l u m n W i d t h s > < i t e m > < k e y > < s t r i n g > G e o I D < / s t r i n g > < / k e y > < v a l u e > < i n t > 1 0 6 < / i n t > < / v a l u e > < / i t e m > < i t e m > < k e y > < s t r i n g > G e o < / s t r i n g > < / k e y > < v a l u e > < i n t > 8 6 < / i n t > < / v a l u e > < / i t e m > < i t e m > < k e y > < s t r i n g > R e g i o n < / s t r i n g > < / k e y > < v a l u e > < i n t > 1 1 1 < / i n t > < / v a l u e > < / i t e m > < / C o l u m n W i d t h s > < C o l u m n D i s p l a y I n d e x > < i t e m > < k e y > < s t r i n g > G e o I D < / s t r i n g > < / k e y > < v a l u e > < i n t > 0 < / i n t > < / v a l u e > < / i t e m > < i t e m > < k e y > < s t r i n g > G e o < / 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7 9 7 6 c b 0 8 - a a 2 5 - 4 0 a d - 8 b 1 4 - a 0 4 e 9 4 2 f c e 3 8 " > < 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22.xml>��< ? x m l   v e r s i o n = " 1 . 0 "   e n c o d i n g = " U T F - 1 6 " ? > < G e m i n i   x m l n s = " h t t p : / / g e m i n i / p i v o t c u s t o m i z a t i o n / 2 1 a 7 c 5 7 1 - 2 7 2 8 - 4 0 8 2 - 9 7 7 5 - f 8 7 b 0 b 2 b e b 1 b " > < 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2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S o r t B y C o l u m n > D a t e < / S o r t B y C o l u m n > < I s S o r t D e s c e n d i n g > f a l s e < / I s S o r t D e s c e n d i n g > < / T a b l e W i d g e t G r i d S e r i a l i z a t i o n > ] ] > < / C u s t o m C o n t e n t > < / G e m i n i > 
</file>

<file path=customXml/item24.xml>��< ? x m l   v e r s i o n = " 1 . 0 "   e n c o d i n g = " U T F - 1 6 " ? > < G e m i n i   x m l n s = " h t t p : / / g e m i n i / p i v o t c u s t o m i z a t i o n / C l i e n t W i n d o w X M L " > < C u s t o m C o n t e n t > < ! [ C D A T A [ p e o p l e _ 5 1 9 9 9 d 4 3 - d 2 7 9 - 4 5 a 3 - b a e b - e a 8 6 f 9 9 f 7 f 2 3 ] ] > < / 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 C o l u m n s \ G e o I D < / K e y > < / D i a g r a m O b j e c t K e y > < D i a g r a m O b j e c t K e y > < K e y > C o l u m n s \ G e o < / 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 C o l u m n s \ G e o I D < / K e y > < / a : K e y > < a : V a l u e   i : t y p e = " M e a s u r e G r i d N o d e V i e w S t a t e " > < L a y e d O u t > t r u e < / L a y e d O u t > < / a : V a l u e > < / a : K e y V a l u e O f D i a g r a m O b j e c t K e y a n y T y p e z b w N T n L X > < a : K e y V a l u e O f D i a g r a m O b j e c t K e y a n y T y p e z b w N T n L X > < a : K e y > < K e y > C o l u m n s \ G e o < / 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 2 < / F o c u s R o w > < S e l e c t i o n E n d C o l u m n > 6 < / S e l e c t i o n E n d C o l u m n > < S e l e c t i o n E n d R o w > 2 < / S e l e c t i o n E n d R o w > < S e l e c t i o n S t a r t C o l u m n > 6 < / 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K e y > < / D i a g r a m O b j e c t K e y > < D i a g r a m O b j e c t K e y > < K e y > C o l u m n s \ C a t e g o r y < / K e y > < / D i a g r a m O b j e c t K e y > < D i a g r a m O b j e c t K e y > < K e y > C o l u m n s \ S i z e < / K e y > < / D i a g r a m O b j e c t K e y > < D i a g r a m O b j e c t K e y > < K e y > C o l u m n s \ C o s t _ p e r _ B o x 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 C o l u m n s \ C o s t _ p e r _ B o x < / 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 D y n a m i c   T a g s \ T a b l e s \ & l t ; T a b l e s \ g e o & g t ; < / K e y > < / D i a g r a m O b j e c t K e y > < D i a g r a m O b j e c t K e y > < K e y > D y n a m i c   T a g s \ T a b l e s \ & l t ; T a b l e s \ p e o p l e & g t ; < / K e y > < / D i a g r a m O b j e c t K e y > < D i a g r a m O b j e c t K e y > < K e y > T a b l e s \ s a l e s < / K e y > < / D i a g r a m O b j e c t K e y > < D i a g r a m O b j e c t K e y > < K e y > T a b l e s \ s a l e s \ C o l u m n s \ S P _ I D < / K e y > < / D i a g r a m O b j e c t K e y > < D i a g r a m O b j e c t K e y > < K e y > T a b l e s \ s a l e s \ C o l u m n s \ G e o I D < / K e y > < / D i a g r a m O b j e c t K e y > < D i a g r a m O b j e c t K e y > < K e y > T a b l e s \ s a l e s \ C o l u m n s \ P r o d u c t _ I D < / K e y > < / D i a g r a m O b j e c t K e y > < D i a g r a m O b j e c t K e y > < K e y > T a b l e s \ s a l e s \ C o l u m n s \ D a t e < / K e y > < / D i a g r a m O b j e c t K e y > < D i a g r a m O b j e c t K e y > < K e y > T a b l e s \ s a l e s \ C o l u m n s \ A m o u n t < / K e y > < / D i a g r a m O b j e c t K e y > < D i a g r a m O b j e c t K e y > < K e y > T a b l e s \ s a l e s \ C o l u m n s \ C u s t o m e r s < / K e y > < / D i a g r a m O b j e c t K e y > < D i a g r a m O b j e c t K e y > < K e y > T a b l e s \ s a l e s \ C o l u m n s \ B o x e s < / K e y > < / D i a g r a m O b j e c t K e y > < D i a g r a m O b j e c t K e y > < K e y > T a b l e s \ s a l e s \ M e a s u r e s \ S u m   o f   A m o u n t < / K e y > < / D i a g r a m O b j e c t K e y > < D i a g r a m O b j e c t K e y > < K e y > T a b l e s \ s a l e s \ S u m   o f   A m o u n t \ A d d i t i o n a l   I n f o \ I m p l i c i t   M e a s u r e < / K e y > < / D i a g r a m O b j e c t K e y > < D i a g r a m O b j e c t K e y > < K e y > T a b l e s \ s a l e s \ M e a s u r e s \ A v e r a g e   o f   A m o u n t < / K e y > < / D i a g r a m O b j e c t K e y > < D i a g r a m O b j e c t K e y > < K e y > T a b l e s \ s a l e s \ A v e r a g e   o f   A m o u n t \ A d d i t i o n a l   I n f o \ I m p l i c i t   M e a s u r e < / K e y > < / D i a g r a m O b j e c t K e y > < D i a g r a m O b j e c t K e y > < K e y > T a b l e s \ s a l e s \ M e a s u r e s \ T o t a l   A m o u n t < / K e y > < / D i a g r a m O b j e c t K e y > < D i a g r a m O b j e c t K e y > < K e y > T a b l e s \ s a l e s \ M e a s u r e s \ T o t a l   C u s t o m e r s < / K e y > < / D i a g r a m O b j e c t K e y > < D i a g r a m O b j e c t K e y > < K e y > T a b l e s \ s a l e s \ M e a s u r e s \ T o t a l   B o x e s < / K e y > < / D i a g r a m O b j e c t K e y > < D i a g r a m O b j e c t K e y > < K e y > T a b l e s \ s a l e s \ M e a s u r e s \ T o t a l   T r a n s a c t i o n s < / K e y > < / D i a g r a m O b j e c t K e y > < D i a g r a m O b j e c t K e y > < K e y > T a b l e s \ s a l e s \ M e a s u r e s \ T o t a l   B o x e s   p e r   T r a n s a c t i o n < / K e y > < / D i a g r a m O b j e c t K e y > < D i a g r a m O b j e c t K e y > < K e y > T a b l e s \ s a l e s \ M e a s u r e s \ A m o u n t   p e r   T r a n s a c t i o n < / K e y > < / D i a g r a m O b j e c t K e y > < D i a g r a m O b j e c t K e y > < K e y > T a b l e s \ p r o d u c t s < / K e y > < / D i a g r a m O b j e c t K e y > < D i a g r a m O b j e c t K e y > < K e y > T a b l e s \ p r o d u c t s \ C o l u m n s \ P r o d u c t _ I D < / K e y > < / D i a g r a m O b j e c t K e y > < D i a g r a m O b j e c t K e y > < K e y > T a b l e s \ p r o d u c t s \ C o l u m n s \ P r o d u c t < / K e y > < / D i a g r a m O b j e c t K e y > < D i a g r a m O b j e c t K e y > < K e y > T a b l e s \ p r o d u c t s \ C o l u m n s \ C a t e g o r y < / K e y > < / D i a g r a m O b j e c t K e y > < D i a g r a m O b j e c t K e y > < K e y > T a b l e s \ p r o d u c t s \ C o l u m n s \ S i z e < / K e y > < / D i a g r a m O b j e c t K e y > < D i a g r a m O b j e c t K e y > < K e y > T a b l e s \ p r o d u c t s \ C o l u m n s \ C o s t _ p e r _ B o x < / 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 T a b l e s \ g e o < / K e y > < / D i a g r a m O b j e c t K e y > < D i a g r a m O b j e c t K e y > < K e y > T a b l e s \ g e o \ C o l u m n s \ G e o I D < / K e y > < / D i a g r a m O b j e c t K e y > < D i a g r a m O b j e c t K e y > < K e y > T a b l e s \ g e o \ C o l u m n s \ G e o < / K e y > < / D i a g r a m O b j e c t K e y > < D i a g r a m O b j e c t K e y > < K e y > T a b l e s \ g e o \ C o l u m n s \ R e g i o n < / K e y > < / D i a g r a m O b j e c t K e y > < D i a g r a m O b j e c t K e y > < K e y > T a b l e s \ p e o p l e < / K e y > < / D i a g r a m O b j e c t K e y > < D i a g r a m O b j e c t K e y > < K e y > T a b l e s \ p e o p l e \ C o l u m n s \ S a l e s _ p e r s o n < / K e y > < / D i a g r a m O b j e c t K e y > < D i a g r a m O b j e c t K e y > < K e y > T a b l e s \ p e o p l e \ C o l u m n s \ S P _ I D < / K e y > < / D i a g r a m O b j e c t K e y > < D i a g r a m O b j e c t K e y > < K e y > T a b l e s \ p e o p l e \ C o l u m n s \ T e a m < / K e y > < / D i a g r a m O b j e c t K e y > < D i a g r a m O b j e c t K e y > < K e y > T a b l e s \ p e o p l e \ C o l u m n s \ L o c a t i o n < / K e y > < / D i a g r a m O b j e c t K e y > < D i a g r a m O b j e c t K e y > < K e y > R e l a t i o n s h i p s \ & l t ; T a b l e s \ s a l e s \ C o l u m n s \ P r o d u c t _ I D & g t ; - & l t ; T a b l e s \ p r o d u c t s \ C o l u m n s \ P r o d u c t _ I D & g t ; < / K e y > < / D i a g r a m O b j e c t K e y > < D i a g r a m O b j e c t K e y > < K e y > R e l a t i o n s h i p s \ & l t ; T a b l e s \ s a l e s \ C o l u m n s \ P r o d u c t _ I D & g t ; - & l t ; T a b l e s \ p r o d u c t s \ C o l u m n s \ P r o d u c t _ I D & g t ; \ F K < / K e y > < / D i a g r a m O b j e c t K e y > < D i a g r a m O b j e c t K e y > < K e y > R e l a t i o n s h i p s \ & l t ; T a b l e s \ s a l e s \ C o l u m n s \ P r o d u c t _ I D & g t ; - & l t ; T a b l e s \ p r o d u c t s \ C o l u m n s \ P r o d u c t _ I D & g t ; \ P K < / K e y > < / D i a g r a m O b j e c t K e y > < D i a g r a m O b j e c t K e y > < K e y > R e l a t i o n s h i p s \ & l t ; T a b l e s \ s a l e s \ C o l u m n s \ P r o d u c t _ I D & g t ; - & l t ; T a b l e s \ p r o d u c t s \ C o l u m n s \ P r o d u c t _ I D & g t ; \ C r o s s F i l t e r < / 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D i a g r a m O b j e c t K e y > < K e y > R e l a t i o n s h i p s \ & l t ; T a b l e s \ s a l e s \ C o l u m n s \ G e o I D & g t ; - & l t ; T a b l e s \ g e o \ C o l u m n s \ G e o I D & g t ; < / K e y > < / D i a g r a m O b j e c t K e y > < D i a g r a m O b j e c t K e y > < K e y > R e l a t i o n s h i p s \ & l t ; T a b l e s \ s a l e s \ C o l u m n s \ G e o I D & g t ; - & l t ; T a b l e s \ g e o \ C o l u m n s \ G e o I D & g t ; \ F K < / K e y > < / D i a g r a m O b j e c t K e y > < D i a g r a m O b j e c t K e y > < K e y > R e l a t i o n s h i p s \ & l t ; T a b l e s \ s a l e s \ C o l u m n s \ G e o I D & g t ; - & l t ; T a b l e s \ g e o \ C o l u m n s \ G e o I D & g t ; \ P K < / K e y > < / D i a g r a m O b j e c t K e y > < D i a g r a m O b j e c t K e y > < K e y > R e l a t i o n s h i p s \ & l t ; T a b l e s \ s a l e s \ C o l u m n s \ G e o I D & g t ; - & l t ; T a b l e s \ g e o \ C o l u m n s \ G e o I D & g t ; \ C r o s s F i l t e r < / K e y > < / D i a g r a m O b j e c t K e y > < D i a g r a m O b j e c t K e y > < K e y > R e l a t i o n s h i p s \ & l t ; T a b l e s \ s a l e s \ C o l u m n s \ S P _ I D & g t ; - & l t ; T a b l e s \ p e o p l e \ C o l u m n s \ S P _ I D & g t ; < / K e y > < / D i a g r a m O b j e c t K e y > < D i a g r a m O b j e c t K e y > < K e y > R e l a t i o n s h i p s \ & l t ; T a b l e s \ s a l e s \ C o l u m n s \ S P _ I D & g t ; - & l t ; T a b l e s \ p e o p l e \ C o l u m n s \ S P _ I D & g t ; \ F K < / K e y > < / D i a g r a m O b j e c t K e y > < D i a g r a m O b j e c t K e y > < K e y > R e l a t i o n s h i p s \ & l t ; T a b l e s \ s a l e s \ C o l u m n s \ S P _ I D & g t ; - & l t ; T a b l e s \ p e o p l e \ C o l u m n s \ S P _ I D & g t ; \ P K < / K e y > < / D i a g r a m O b j e c t K e y > < D i a g r a m O b j e c t K e y > < K e y > R e l a t i o n s h i p s \ & l t ; T a b l e s \ s a l e s \ C o l u m n s \ S P _ I D & g t ; - & l t ; T a b l e s \ p e o p l e \ C o l u m n s \ S P _ I D & g t ; \ C r o s s F i l t e r 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 T a g s \ T a b l e s \ & l t ; T a b l e s \ g e o & g t ; 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 T a b l e s \ s a l e s < / K e y > < / a : K e y > < a : V a l u e   i : t y p e = " D i a g r a m D i s p l a y N o d e V i e w S t a t e " > < H e i g h t > 2 8 0 . 6 6 6 6 6 6 6 6 6 6 6 5 4 9 < / H e i g h t > < I s E x p a n d e d > t r u e < / I s E x p a n d e d > < L a y e d O u t > t r u e < / L a y e d O u t > < L e f t > 1 8 6 . 0 9 6 1 8 9 4 3 2 3 3 4 2 < / L e f t > < T a b I n d e x > 1 < / T a b I n d e x > < T o p > 9 2 . 6 6 6 6 6 6 6 6 6 6 6 6 6 8 6 < / T o p > < W i d t h > 2 0 0 < / W i d t h > < / a : V a l u e > < / a : K e y V a l u e O f D i a g r a m O b j e c t K e y a n y T y p e z b w N T n L X > < a : K e y V a l u e O f D i a g r a m O b j e c t K e y a n y T y p e z b w N T n L X > < a : K e y > < K e y > T a b l e s \ s a l e s \ C o l u m n s \ S P _ I D < / K e y > < / a : K e y > < a : V a l u e   i : t y p e = " D i a g r a m D i s p l a y N o d e V i e w S t a t e " > < H e i g h t > 1 5 0 < / H e i g h t > < I s E x p a n d e d > t r u e < / I s E x p a n d e d > < W i d t h > 2 0 0 < / W i d t h > < / a : V a l u e > < / a : K e y V a l u e O f D i a g r a m O b j e c t K e y a n y T y p e z b w N T n L X > < a : K e y V a l u e O f D i a g r a m O b j e c t K e y a n y T y p e z b w N T n L X > < a : K e y > < K e y > T a b l e s \ s a l e s \ C o l u m n s \ G e o I D < / K e y > < / a : K e y > < a : V a l u e   i : t y p e = " D i a g r a m D i s p l a y N o d e V i e w S t a t e " > < H e i g h t > 1 5 0 < / H e i g h t > < I s E x p a n d e d > t r u e < / I s E x p a n d e d > < W i d t h > 2 0 0 < / W i d t h > < / a : V a l u e > < / a : K e y V a l u e O f D i a g r a m O b j e c t K e y a n y T y p e z b w N T n L X > < a : K e y V a l u e O f D i a g r a m O b j e c t K e y a n y T y p e z b w N T n L X > < a : K e y > < K e y > T a b l e s \ s a l e s \ C o l u m n s \ P r o d u c t _ I D < / 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 T a b l e s \ s a l e s \ C o l u m n s \ A m o u n t < / K e y > < / a : K e y > < a : V a l u e   i : t y p e = " D i a g r a m D i s p l a y N o d e V i e w S t a t e " > < H e i g h t > 1 5 0 < / H e i g h t > < I s E x p a n d e d > t r u e < / I s E x p a n d e d > < W i d t h > 2 0 0 < / W i d t h > < / a : V a l u e > < / a : K e y V a l u e O f D i a g r a m O b j e c t K e y a n y T y p e z b w N T n L X > < a : K e y V a l u e O f D i a g r a m O b j e c t K e y a n y T y p e z b w N T n L X > < a : K e y > < K e y > T a b l e s \ s a l e s \ C o l u m n s \ C u s t o m e r s < / K e y > < / a : K e y > < a : V a l u e   i : t y p e = " D i a g r a m D i s p l a y N o d e V i e w S t a t e " > < H e i g h t > 1 5 0 < / H e i g h t > < I s E x p a n d e d > t r u e < / I s E x p a n d e d > < W i d t h > 2 0 0 < / W i d t h > < / a : V a l u e > < / a : K e y V a l u e O f D i a g r a m O b j e c t K e y a n y T y p e z b w N T n L X > < a : K e y V a l u e O f D i a g r a m O b j e c t K e y a n y T y p e z b w N T n L X > < a : K e y > < K e y > T a b l e s \ s a l e s \ C o l u m n s \ B o x e s < / K e y > < / a : K e y > < a : V a l u e   i : t y p e = " D i a g r a m D i s p l a y N o d e V i e w S t a t e " > < H e i g h t > 1 5 0 < / H e i g h t > < I s E x p a n d e d > t r u e < / I s E x p a n d e d > < W i d t h > 2 0 0 < / W i d t h > < / a : V a l u e > < / a : K e y V a l u e O f D i a g r a m O b j e c t K e y a n y T y p e z b w N T n L X > < a : K e y V a l u e O f D i a g r a m O b j e c t K e y a n y T y p e z b w N T n L X > < a : K e y > < K e y > T a b l e s \ s a l e s \ M e a s u r e s \ S u m   o f   A m o u n t < / K e y > < / a : K e y > < a : V a l u e   i : t y p e = " D i a g r a m D i s p l a y N o d e V i e w S t a t e " > < H e i g h t > 1 5 0 < / H e i g h t > < I s E x p a n d e d > t r u e < / I s E x p a n d e d > < W i d t h > 2 0 0 < / W i d t h > < / a : V a l u e > < / a : K e y V a l u e O f D i a g r a m O b j e c t K e y a n y T y p e z b w N T n L X > < a : K e y V a l u e O f D i a g r a m O b j e c t K e y a n y T y p e z b w N T n L X > < a : K e y > < K e y > T a b l e s \ s a l e s \ S u m   o f   A m o u n t \ A d d i t i o n a l   I n f o \ I m p l i c i t   M e a s u r e < / K e y > < / a : K e y > < a : V a l u e   i : t y p e = " D i a g r a m D i s p l a y V i e w S t a t e I D i a g r a m T a g A d d i t i o n a l I n f o " / > < / a : K e y V a l u e O f D i a g r a m O b j e c t K e y a n y T y p e z b w N T n L X > < a : K e y V a l u e O f D i a g r a m O b j e c t K e y a n y T y p e z b w N T n L X > < a : K e y > < K e y > T a b l e s \ s a l e s \ M e a s u r e s \ A v e r a g e   o f   A m o u n t < / K e y > < / a : K e y > < a : V a l u e   i : t y p e = " D i a g r a m D i s p l a y N o d e V i e w S t a t e " > < H e i g h t > 1 5 0 < / H e i g h t > < I s E x p a n d e d > t r u e < / I s E x p a n d e d > < W i d t h > 2 0 0 < / W i d t h > < / a : V a l u e > < / a : K e y V a l u e O f D i a g r a m O b j e c t K e y a n y T y p e z b w N T n L X > < a : K e y V a l u e O f D i a g r a m O b j e c t K e y a n y T y p e z b w N T n L X > < a : K e y > < K e y > T a b l e s \ s a l e s \ A v e r a g e   o f   A m o u n t \ A d d i t i o n a l   I n f o \ I m p l i c i t   M e a s u r e < / K e y > < / a : K e y > < a : V a l u e   i : t y p e = " D i a g r a m D i s p l a y V i e w S t a t e I D i a g r a m T a g A d d i t i o n a l I n f o " / > < / a : K e y V a l u e O f D i a g r a m O b j e c t K e y a n y T y p e z b w N T n L X > < a : K e y V a l u e O f D i a g r a m O b j e c t K e y a n y T y p e z b w N T n L X > < a : K e y > < K e y > T a b l e s \ s a l e s \ M e a s u r e s \ T o t a l   A m o u n t < / K e y > < / a : K e y > < a : V a l u e   i : t y p e = " D i a g r a m D i s p l a y N o d e V i e w S t a t e " > < H e i g h t > 1 5 0 < / H e i g h t > < I s E x p a n d e d > t r u e < / I s E x p a n d e d > < W i d t h > 2 0 0 < / W i d t h > < / a : V a l u e > < / a : K e y V a l u e O f D i a g r a m O b j e c t K e y a n y T y p e z b w N T n L X > < a : K e y V a l u e O f D i a g r a m O b j e c t K e y a n y T y p e z b w N T n L X > < a : K e y > < K e y > T a b l e s \ s a l e s \ M e a s u r e s \ T o t a l   C u s t o m e r s < / K e y > < / a : K e y > < a : V a l u e   i : t y p e = " D i a g r a m D i s p l a y N o d e V i e w S t a t e " > < H e i g h t > 1 5 0 < / H e i g h t > < I s E x p a n d e d > t r u e < / I s E x p a n d e d > < W i d t h > 2 0 0 < / W i d t h > < / a : V a l u e > < / a : K e y V a l u e O f D i a g r a m O b j e c t K e y a n y T y p e z b w N T n L X > < a : K e y V a l u e O f D i a g r a m O b j e c t K e y a n y T y p e z b w N T n L X > < a : K e y > < K e y > T a b l e s \ s a l e s \ M e a s u r e s \ T o t a l   B o x e s < / K e y > < / a : K e y > < a : V a l u e   i : t y p e = " D i a g r a m D i s p l a y N o d e V i e w S t a t e " > < H e i g h t > 1 5 0 < / H e i g h t > < I s E x p a n d e d > t r u e < / I s E x p a n d e d > < W i d t h > 2 0 0 < / W i d t h > < / a : V a l u e > < / a : K e y V a l u e O f D i a g r a m O b j e c t K e y a n y T y p e z b w N T n L X > < a : K e y V a l u e O f D i a g r a m O b j e c t K e y a n y T y p e z b w N T n L X > < a : K e y > < K e y > T a b l e s \ s a l e s \ M e a s u r e s \ T o t a l   T r a n s a c t i o n s < / K e y > < / a : K e y > < a : V a l u e   i : t y p e = " D i a g r a m D i s p l a y N o d e V i e w S t a t e " > < H e i g h t > 1 5 0 < / H e i g h t > < I s E x p a n d e d > t r u e < / I s E x p a n d e d > < W i d t h > 2 0 0 < / W i d t h > < / a : V a l u e > < / a : K e y V a l u e O f D i a g r a m O b j e c t K e y a n y T y p e z b w N T n L X > < a : K e y V a l u e O f D i a g r a m O b j e c t K e y a n y T y p e z b w N T n L X > < a : K e y > < K e y > T a b l e s \ s a l e s \ M e a s u r e s \ T o t a l   B o x e s   p e r   T r a n s a c t i o n < / K e y > < / a : K e y > < a : V a l u e   i : t y p e = " D i a g r a m D i s p l a y N o d e V i e w S t a t e " > < H e i g h t > 1 5 0 < / H e i g h t > < I s E x p a n d e d > t r u e < / I s E x p a n d e d > < W i d t h > 2 0 0 < / W i d t h > < / a : V a l u e > < / a : K e y V a l u e O f D i a g r a m O b j e c t K e y a n y T y p e z b w N T n L X > < a : K e y V a l u e O f D i a g r a m O b j e c t K e y a n y T y p e z b w N T n L X > < a : K e y > < K e y > T a b l e s \ s a l e s \ M e a s u r e s \ A m o u n t   p e r   T r a n s a c t i o n < / K e y > < / a : K e y > < a : V a l u e   i : t y p e = " D i a g r a m D i s p l a y N o d e V i e w S t a t e " > < H e i g h t > 1 5 0 < / H e i g h t > < I s E x p a n d e d > t r u e < / I s E x p a n d e d > < W i d t h > 2 0 0 < / W i d t h > < / a : V a l u e > < / a : K e y V a l u e O f D i a g r a m O b j e c t K e y a n y T y p e z b w N T n L X > < a : K e y V a l u e O f D i a g r a m O b j e c t K e y a n y T y p e z b w N T n L X > < a : K e y > < K e y > T a b l e s \ p r o d u c t s < / K e y > < / a : K e y > < a : V a l u e   i : t y p e = " D i a g r a m D i s p l a y N o d e V i e w S t a t e " > < H e i g h t > 1 7 5 . 3 3 3 3 3 3 3 3 3 3 3 3 3 1 < / H e i g h t > < I s E x p a n d e d > t r u e < / I s E x p a n d e d > < L a y e d O u t > t r u e < / L a y e d O u t > < T o p > 2 7 . 3 3 3 3 3 3 3 3 3 3 3 3 3 1 4 < / T o p > < W i d t h > 1 5 1 . 3 3 3 3 3 3 3 3 3 3 3 3 2 9 < / 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 T a b l e s \ p r o d u c t s \ C o l u m n s \ C o s t _ p e r _ B o x < / K e y > < / a : K e y > < a : V a l u e   i : t y p e = " D i a g r a m D i s p l a y N o d e V i e w S t a t e " > < H e i g h t > 1 5 0 < / H e i g h t > < I s E x p a n d e d > t r u e < / I s E x p a n d e d > < W i d t h > 2 0 0 < / W i d t h > < / a : V a l u e > < / a : K e y V a l u e O f D i a g r a m O b j e c t K e y a n y T y p e z b w N T n L X > < a : K e y V a l u e O f D i a g r a m O b j e c t K e y a n y T y p e z b w N T n L X > < a : K e y > < K e y > T a b l e s \ C a l e n d a r < / K e y > < / a : K e y > < a : V a l u e   i : t y p e = " D i a g r a m D i s p l a y N o d e V i e w S t a t e " > < H e i g h t > 1 8 5 . 3 3 3 3 3 3 3 3 3 3 3 3 3 1 < / H e i g h t > < I s E x p a n d e d > t r u e < / I s E x p a n d e d > < L a y e d O u t > t r u e < / L a y e d O u t > < L e f t > 4 2 9 . 2 3 7 1 4 3 9 0 0 9 9 9 1 7 < / L e f t > < T a b I n d e x > 2 < / T a b I n d e x > < T o p > 2 5 . 3 3 3 3 3 3 3 3 3 3 3 3 3 4 3 < / T o p > < W i d t h > 1 6 9 . 3 3 3 3 3 3 3 3 3 3 3 3 2 6 < / 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 T a b l e s \ g e o < / K e y > < / a : K e y > < a : V a l u e   i : t y p e = " D i a g r a m D i s p l a y N o d e V i e w S t a t e " > < H e i g h t > 1 3 6 . 6 6 6 6 6 6 6 6 6 6 6 8 3 9 < / H e i g h t > < I s E x p a n d e d > t r u e < / I s E x p a n d e d > < L a y e d O u t > t r u e < / L a y e d O u t > < T a b I n d e x > 3 < / T a b I n d e x > < T o p > 3 4 6 . 6 6 6 6 6 6 6 6 6 6 6 6 7 4 < / T o p > < W i d t h > 1 4 8 . 6 6 6 6 6 6 6 6 6 6 6 6 6 9 < / W i d t h > < / a : V a l u e > < / a : K e y V a l u e O f D i a g r a m O b j e c t K e y a n y T y p e z b w N T n L X > < a : K e y V a l u e O f D i a g r a m O b j e c t K e y a n y T y p e z b w N T n L X > < a : K e y > < K e y > T a b l e s \ g e o \ C o l u m n s \ G e o I D < / K e y > < / a : K e y > < a : V a l u e   i : t y p e = " D i a g r a m D i s p l a y N o d e V i e w S t a t e " > < H e i g h t > 1 5 0 < / H e i g h t > < I s E x p a n d e d > t r u e < / I s E x p a n d e d > < W i d t h > 2 0 0 < / W i d t h > < / a : V a l u e > < / a : K e y V a l u e O f D i a g r a m O b j e c t K e y a n y T y p e z b w N T n L X > < a : K e y V a l u e O f D i a g r a m O b j e c t K e y a n y T y p e z b w N T n L X > < a : K e y > < K e y > T a b l e s \ g e o \ C o l u m n s \ G e o < / K e y > < / a : K e y > < a : V a l u e   i : t y p e = " D i a g r a m D i s p l a y N o d e V i e w S t a t e " > < H e i g h t > 1 5 0 < / H e i g h t > < I s E x p a n d e d > t r u e < / I s E x p a n d e d > < W i d t h > 2 0 0 < / W i d t h > < / a : V a l u e > < / a : K e y V a l u e O f D i a g r a m O b j e c t K e y a n y T y p e z b w N T n L X > < a : K e y V a l u e O f D i a g r a m O b j e c t K e y a n y T y p e z b w N T n L X > < a : K e y > < K e y > T a b l e s \ g e o \ C o l u m n s \ R e g i o n < / 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 4 3 2 . 4 7 4 2 8 7 8 0 1 9 9 8 1 7 < / L e f t > < T a b I n d e x > 4 < / T a b I n d e x > < T o p > 3 5 0 . 6 6 6 6 6 6 6 6 6 6 6 6 6 3 < / T o p > < W i d t h > 1 6 7 . 3 3 3 3 3 3 3 3 3 3 3 3 3 7 < / W i d t h > < / a : V a l u e > < / a : K e y V a l u e O f D i a g r a m O b j e c t K e y a n y T y p e z b w N T n L X > < a : K e y V a l u e O f D i a g r a m O b j e c t K e y a n y T y p e z b w N T n L X > < a : K e y > < K e y > T a b l e s \ p e o p l e \ C o l u m n s \ S a l e s _ p e r s o n < / K e y > < / a : K e y > < a : V a l u e   i : t y p e = " D i a g r a m D i s p l a y N o d e V i e w S t a t e " > < H e i g h t > 1 5 0 < / H e i g h t > < I s E x p a n d e d > t r u e < / I s E x p a n d e d > < W i d t h > 2 0 0 < / W i d t h > < / a : V a l u e > < / a : K e y V a l u e O f D i a g r a m O b j e c t K e y a n y T y p e z b w N T n L X > < a : K e y V a l u e O f D i a g r a m O b j e c t K e y a n y T y p e z b w N T n L X > < a : K e y > < K e y > T a b l e s \ p e o p l e \ C o l u m n s \ S P _ I D < / K e y > < / a : K e y > < a : V a l u e   i : t y p e = " D i a g r a m D i s p l a y N o d e V i e w S t a t e " > < H e i g h t > 1 5 0 < / H e i g h t > < I s E x p a n d e d > t r u e < / I s E x p a n d e d > < W i d t h > 2 0 0 < / W i d t h > < / a : V a l u e > < / a : K e y V a l u e O f D i a g r a m O b j e c t K e y a n y T y p e z b w N T n L X > < a : K e y V a l u e O f D i a g r a m O b j e c t K e y a n y T y p e z b w N T n L X > < a : K e y > < K e y > T a b l e s \ p e o p l e \ C o l u m n s \ T e a m < / K e y > < / a : K e y > < a : V a l u e   i : t y p e = " D i a g r a m D i s p l a y N o d e V i e w S t a t e " > < H e i g h t > 1 5 0 < / H e i g h t > < I s E x p a n d e d > t r u e < / I s E x p a n d e d > < W i d t h > 2 0 0 < / W i d t h > < / a : V a l u e > < / a : K e y V a l u e O f D i a g r a m O b j e c t K e y a n y T y p e z b w N T n L X > < a : K e y V a l u e O f D i a g r a m O b j e c t K e y a n y T y p e z b w N T n L X > < a : K e y > < K e y > T a b l e s \ p e o p l e \ C o l u m n s \ L o c a t i o n < / K e y > < / a : K e y > < a : V a l u e   i : t y p e = " D i a g r a m D i s p l a y N o d e V i e w S t a t e " > < H e i g h t > 1 5 0 < / H e i g h t > < I s E x p a n d e d > t r u e < / I s E x p a n d e d > < W i d t h > 2 0 0 < / W i d t h > < / a : V a l u e > < / a : K e y V a l u e O f D i a g r a m O b j e c t K e y a n y T y p e z b w N T n L X > < a : K e y V a l u e O f D i a g r a m O b j e c t K e y a n y T y p e z b w N T n L X > < a : K e y > < K e y > R e l a t i o n s h i p s \ & l t ; T a b l e s \ s a l e s \ C o l u m n s \ P r o d u c t _ I D & g t ; - & l t ; T a b l e s \ p r o d u c t s \ C o l u m n s \ P r o d u c t _ I D & g t ; < / K e y > < / a : K e y > < a : V a l u e   i : t y p e = " D i a g r a m D i s p l a y L i n k V i e w S t a t e " > < A u t o m a t i o n P r o p e r t y H e l p e r T e x t > E n d   p o i n t   1 :   ( 1 7 0 . 0 9 6 1 8 9 4 3 2 3 3 4 , 2 3 3 ) .   E n d   p o i n t   2 :   ( 7 5 . 6 6 6 6 6 7 , 2 1 8 . 6 6 6 6 6 6 6 6 6 6 6 7 )   < / A u t o m a t i o n P r o p e r t y H e l p e r T e x t > < L a y e d O u t > t r u e < / L a y e d O u t > < P o i n t s   x m l n s : b = " h t t p : / / s c h e m a s . d a t a c o n t r a c t . o r g / 2 0 0 4 / 0 7 / S y s t e m . W i n d o w s " > < b : P o i n t > < b : _ x > 1 7 0 . 0 9 6 1 8 9 4 3 2 3 3 4 2 < / b : _ x > < b : _ y > 2 3 3 < / b : _ y > < / b : P o i n t > < b : P o i n t > < b : _ x > 7 7 . 6 6 6 6 6 7 < / b : _ x > < b : _ y > 2 3 3 < / b : _ y > < / b : P o i n t > < b : P o i n t > < b : _ x > 7 5 . 6 6 6 6 6 7 < / b : _ x > < b : _ y > 2 3 1 < / b : _ y > < / b : P o i n t > < b : P o i n t > < b : _ x > 7 5 . 6 6 6 6 6 7 < / b : _ x > < b : _ y > 2 1 8 . 6 6 6 6 6 6 6 6 6 6 6 6 6 3 < / b : _ y > < / b : P o i n t > < / P o i n t s > < / a : V a l u e > < / a : K e y V a l u e O f D i a g r a m O b j e c t K e y a n y T y p e z b w N T n L X > < a : K e y V a l u e O f D i a g r a m O b j e c t K e y a n y T y p e z b w N T n L X > < a : K e y > < K e y > R e l a t i o n s h i p s \ & l t ; T a b l e s \ s a l e s \ C o l u m n s \ P r o d u c t _ I D & g t ; - & l t ; T a b l e s \ p r o d u c t s \ C o l u m n s \ P r o d u c t _ I D & g t ; \ F K < / K e y > < / a : K e y > < a : V a l u e   i : t y p e = " D i a g r a m D i s p l a y L i n k E n d p o i n t V i e w S t a t e " > < H e i g h t > 1 6 < / H e i g h t > < L a b e l L o c a t i o n   x m l n s : b = " h t t p : / / s c h e m a s . d a t a c o n t r a c t . o r g / 2 0 0 4 / 0 7 / S y s t e m . W i n d o w s " > < b : _ x > 1 7 0 . 0 9 6 1 8 9 4 3 2 3 3 4 2 < / b : _ x > < b : _ y > 2 2 5 < / b : _ y > < / L a b e l L o c a t i o n > < L o c a t i o n   x m l n s : b = " h t t p : / / s c h e m a s . d a t a c o n t r a c t . o r g / 2 0 0 4 / 0 7 / S y s t e m . W i n d o w s " > < b : _ x > 1 8 6 . 0 9 6 1 8 9 4 3 2 3 3 4 2 < / b : _ x > < b : _ y > 2 3 3 < / b : _ y > < / L o c a t i o n > < S h a p e R o t a t e A n g l e > 1 8 0 < / S h a p e R o t a t e A n g l e > < W i d t h > 1 6 < / W i d t h > < / a : V a l u e > < / a : K e y V a l u e O f D i a g r a m O b j e c t K e y a n y T y p e z b w N T n L X > < a : K e y V a l u e O f D i a g r a m O b j e c t K e y a n y T y p e z b w N T n L X > < a : K e y > < K e y > R e l a t i o n s h i p s \ & l t ; T a b l e s \ s a l e s \ C o l u m n s \ P r o d u c t _ I D & g t ; - & l t ; T a b l e s \ p r o d u c t s \ C o l u m n s \ P r o d u c t _ I D & g t ; \ P K < / K e y > < / a : K e y > < a : V a l u e   i : t y p e = " D i a g r a m D i s p l a y L i n k E n d p o i n t V i e w S t a t e " > < H e i g h t > 1 6 < / H e i g h t > < L a b e l L o c a t i o n   x m l n s : b = " h t t p : / / s c h e m a s . d a t a c o n t r a c t . o r g / 2 0 0 4 / 0 7 / S y s t e m . W i n d o w s " > < b : _ x > 6 7 . 6 6 6 6 6 7 < / b : _ x > < b : _ y > 2 0 2 . 6 6 6 6 6 6 6 6 6 6 6 6 6 3 < / b : _ y > < / L a b e l L o c a t i o n > < L o c a t i o n   x m l n s : b = " h t t p : / / s c h e m a s . d a t a c o n t r a c t . o r g / 2 0 0 4 / 0 7 / S y s t e m . W i n d o w s " > < b : _ x > 7 5 . 6 6 6 6 6 7 < / b : _ x > < b : _ y > 2 0 2 . 6 6 6 6 6 6 6 6 6 6 6 6 6 3 < / b : _ y > < / L o c a t i o n > < S h a p e R o t a t e A n g l e > 9 0 < / S h a p e R o t a t e A n g l e > < W i d t h > 1 6 < / W i d t h > < / a : V a l u e > < / a : K e y V a l u e O f D i a g r a m O b j e c t K e y a n y T y p e z b w N T n L X > < a : K e y V a l u e O f D i a g r a m O b j e c t K e y a n y T y p e z b w N T n L X > < a : K e y > < K e y > R e l a t i o n s h i p s \ & l t ; T a b l e s \ s a l e s \ C o l u m n s \ P r o d u c t _ I D & g t ; - & l t ; T a b l e s \ p r o d u c t s \ C o l u m n s \ P r o d u c t _ I D & g t ; \ C r o s s F i l t e r < / K e y > < / a : K e y > < a : V a l u e   i : t y p e = " D i a g r a m D i s p l a y L i n k C r o s s F i l t e r V i e w S t a t e " > < P o i n t s   x m l n s : b = " h t t p : / / s c h e m a s . d a t a c o n t r a c t . o r g / 2 0 0 4 / 0 7 / S y s t e m . W i n d o w s " > < b : P o i n t > < b : _ x > 1 7 0 . 0 9 6 1 8 9 4 3 2 3 3 4 2 < / b : _ x > < b : _ y > 2 3 3 < / b : _ y > < / b : P o i n t > < b : P o i n t > < b : _ x > 7 7 . 6 6 6 6 6 7 < / b : _ x > < b : _ y > 2 3 3 < / b : _ y > < / b : P o i n t > < b : P o i n t > < b : _ x > 7 5 . 6 6 6 6 6 7 < / b : _ x > < b : _ y > 2 3 1 < / b : _ y > < / b : P o i n t > < b : P o i n t > < b : _ x > 7 5 . 6 6 6 6 6 7 < / b : _ x > < b : _ y > 2 1 8 . 6 6 6 6 6 6 6 6 6 6 6 6 6 3 < / b : _ y > < / b : P o i n t > < / P o i n t s > < / a : V a l u e > < / a : K e y V a l u e O f D i a g r a m O b j e c t K e y a n y T y p e z b w N T n L X > < a : K e y V a l u e O f D i a g r a m O b j e c t K e y a n y T y p e z b w N T n L X > < a : K e y > < K e y > R e l a t i o n s h i p s \ & l t ; T a b l e s \ s a l e s \ C o l u m n s \ D a t e & g t ; - & l t ; T a b l e s \ C a l e n d a r \ C o l u m n s \ D a t e & g t ; < / K e y > < / a : K e y > < a : V a l u e   i : t y p e = " D i a g r a m D i s p l a y L i n k V i e w S t a t e " > < A u t o m a t i o n P r o p e r t y H e l p e r T e x t > E n d   p o i n t   1 :   ( 4 0 2 . 0 9 6 1 8 9 4 3 2 3 3 4 , 2 3 7 . 6 6 6 6 6 7 ) .   E n d   p o i n t   2 :   ( 5 1 3 . 9 0 3 8 1 1 , 2 2 6 . 6 6 6 6 6 6 6 6 6 6 6 7 )   < / A u t o m a t i o n P r o p e r t y H e l p e r T e x t > < L a y e d O u t > t r u e < / L a y e d O u t > < P o i n t s   x m l n s : b = " h t t p : / / s c h e m a s . d a t a c o n t r a c t . o r g / 2 0 0 4 / 0 7 / S y s t e m . W i n d o w s " > < b : P o i n t > < b : _ x > 4 0 2 . 0 9 6 1 8 9 4 3 2 3 3 4 2 < / b : _ x > < b : _ y > 2 3 7 . 6 6 6 6 6 7 < / b : _ y > < / b : P o i n t > < b : P o i n t > < b : _ x > 5 1 1 . 9 0 3 8 1 1 < / b : _ x > < b : _ y > 2 3 7 . 6 6 6 6 6 7 < / b : _ y > < / b : P o i n t > < b : P o i n t > < b : _ x > 5 1 3 . 9 0 3 8 1 1 < / b : _ x > < b : _ y > 2 3 5 . 6 6 6 6 6 7 < / b : _ y > < / b : P o i n t > < b : P o i n t > < b : _ x > 5 1 3 . 9 0 3 8 1 1 < / b : _ x > < b : _ y > 2 2 6 . 6 6 6 6 6 6 6 6 6 6 6 6 6 3 < / 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 3 8 6 . 0 9 6 1 8 9 4 3 2 3 3 4 2 < / b : _ x > < b : _ y > 2 2 9 . 6 6 6 6 6 7 < / b : _ y > < / L a b e l L o c a t i o n > < L o c a t i o n   x m l n s : b = " h t t p : / / s c h e m a s . d a t a c o n t r a c t . o r g / 2 0 0 4 / 0 7 / S y s t e m . W i n d o w s " > < b : _ x > 3 8 6 . 0 9 6 1 8 9 4 3 2 3 3 4 2 < / b : _ x > < b : _ y > 2 3 7 . 6 6 6 6 6 7 < / b : _ y > < / L o c a t i o n > < S h a p e R o t a t e A n g l e > 3 6 0 < / 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 5 0 5 . 9 0 3 8 1 1 < / b : _ x > < b : _ y > 2 1 0 . 6 6 6 6 6 6 6 6 6 6 6 6 6 3 < / b : _ y > < / L a b e l L o c a t i o n > < L o c a t i o n   x m l n s : b = " h t t p : / / s c h e m a s . d a t a c o n t r a c t . o r g / 2 0 0 4 / 0 7 / S y s t e m . W i n d o w s " > < b : _ x > 5 1 3 . 9 0 3 8 1 1 < / b : _ x > < b : _ y > 2 1 0 . 6 6 6 6 6 6 6 6 6 6 6 6 6 3 < / b : _ y > < / L o c a t i o n > < S h a p e R o t a t e A n g l e > 9 0 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 4 0 2 . 0 9 6 1 8 9 4 3 2 3 3 4 2 < / b : _ x > < b : _ y > 2 3 7 . 6 6 6 6 6 7 < / b : _ y > < / b : P o i n t > < b : P o i n t > < b : _ x > 5 1 1 . 9 0 3 8 1 1 < / b : _ x > < b : _ y > 2 3 7 . 6 6 6 6 6 7 < / b : _ y > < / b : P o i n t > < b : P o i n t > < b : _ x > 5 1 3 . 9 0 3 8 1 1 < / b : _ x > < b : _ y > 2 3 5 . 6 6 6 6 6 7 < / b : _ y > < / b : P o i n t > < b : P o i n t > < b : _ x > 5 1 3 . 9 0 3 8 1 1 < / b : _ x > < b : _ y > 2 2 6 . 6 6 6 6 6 6 6 6 6 6 6 6 6 3 < / b : _ y > < / b : P o i n t > < / P o i n t s > < / a : V a l u e > < / a : K e y V a l u e O f D i a g r a m O b j e c t K e y a n y T y p e z b w N T n L X > < a : K e y V a l u e O f D i a g r a m O b j e c t K e y a n y T y p e z b w N T n L X > < a : K e y > < K e y > R e l a t i o n s h i p s \ & l t ; T a b l e s \ s a l e s \ C o l u m n s \ G e o I D & g t ; - & l t ; T a b l e s \ g e o \ C o l u m n s \ G e o I D & g t ; < / K e y > < / a : K e y > < a : V a l u e   i : t y p e = " D i a g r a m D i s p l a y L i n k V i e w S t a t e " > < A u t o m a t i o n P r o p e r t y H e l p e r T e x t > E n d   p o i n t   1 :   ( 2 7 6 . 0 9 6 1 8 9 , 3 8 9 . 3 3 3 3 3 3 3 3 3 3 3 2 ) .   E n d   p o i n t   2 :   ( 1 6 4 . 6 6 6 6 6 6 6 6 6 6 6 7 , 4 1 5 )   < / A u t o m a t i o n P r o p e r t y H e l p e r T e x t > < L a y e d O u t > t r u e < / L a y e d O u t > < P o i n t s   x m l n s : b = " h t t p : / / s c h e m a s . d a t a c o n t r a c t . o r g / 2 0 0 4 / 0 7 / S y s t e m . W i n d o w s " > < b : P o i n t > < b : _ x > 2 7 6 . 0 9 6 1 8 9 < / b : _ x > < b : _ y > 3 8 9 . 3 3 3 3 3 3 3 3 3 3 3 2 1 2 < / b : _ y > < / b : P o i n t > < b : P o i n t > < b : _ x > 2 7 6 . 0 9 6 1 8 9 < / b : _ x > < b : _ y > 4 1 3 < / b : _ y > < / b : P o i n t > < b : P o i n t > < b : _ x > 2 7 4 . 0 9 6 1 8 9 < / b : _ x > < b : _ y > 4 1 5 < / b : _ y > < / b : P o i n t > < b : P o i n t > < b : _ x > 1 6 4 . 6 6 6 6 6 6 6 6 6 6 6 6 6 6 < / b : _ x > < b : _ y > 4 1 5 < / b : _ y > < / b : P o i n t > < / P o i n t s > < / a : V a l u e > < / a : K e y V a l u e O f D i a g r a m O b j e c t K e y a n y T y p e z b w N T n L X > < a : K e y V a l u e O f D i a g r a m O b j e c t K e y a n y T y p e z b w N T n L X > < a : K e y > < K e y > R e l a t i o n s h i p s \ & l t ; T a b l e s \ s a l e s \ C o l u m n s \ G e o I D & g t ; - & l t ; T a b l e s \ g e o \ C o l u m n s \ G e o I D & g t ; \ F K < / K e y > < / a : K e y > < a : V a l u e   i : t y p e = " D i a g r a m D i s p l a y L i n k E n d p o i n t V i e w S t a t e " > < H e i g h t > 1 6 < / H e i g h t > < L a b e l L o c a t i o n   x m l n s : b = " h t t p : / / s c h e m a s . d a t a c o n t r a c t . o r g / 2 0 0 4 / 0 7 / S y s t e m . W i n d o w s " > < b : _ x > 2 6 8 . 0 9 6 1 8 9 < / b : _ x > < b : _ y > 3 7 3 . 3 3 3 3 3 3 3 3 3 3 3 2 1 2 < / b : _ y > < / L a b e l L o c a t i o n > < L o c a t i o n   x m l n s : b = " h t t p : / / s c h e m a s . d a t a c o n t r a c t . o r g / 2 0 0 4 / 0 7 / S y s t e m . W i n d o w s " > < b : _ x > 2 7 6 . 0 9 6 1 8 9 < / b : _ x > < b : _ y > 3 7 3 . 3 3 3 3 3 3 3 3 3 3 3 2 1 2 < / b : _ y > < / L o c a t i o n > < S h a p e R o t a t e A n g l e > 9 0 < / S h a p e R o t a t e A n g l e > < W i d t h > 1 6 < / W i d t h > < / a : V a l u e > < / a : K e y V a l u e O f D i a g r a m O b j e c t K e y a n y T y p e z b w N T n L X > < a : K e y V a l u e O f D i a g r a m O b j e c t K e y a n y T y p e z b w N T n L X > < a : K e y > < K e y > R e l a t i o n s h i p s \ & l t ; T a b l e s \ s a l e s \ C o l u m n s \ G e o I D & g t ; - & l t ; T a b l e s \ g e o \ C o l u m n s \ G e o I D & g t ; \ P K < / K e y > < / a : K e y > < a : V a l u e   i : t y p e = " D i a g r a m D i s p l a y L i n k E n d p o i n t V i e w S t a t e " > < H e i g h t > 1 6 < / H e i g h t > < L a b e l L o c a t i o n   x m l n s : b = " h t t p : / / s c h e m a s . d a t a c o n t r a c t . o r g / 2 0 0 4 / 0 7 / S y s t e m . W i n d o w s " > < b : _ x > 1 4 8 . 6 6 6 6 6 6 6 6 6 6 6 6 6 6 < / b : _ x > < b : _ y > 4 0 7 < / b : _ y > < / L a b e l L o c a t i o n > < L o c a t i o n   x m l n s : b = " h t t p : / / s c h e m a s . d a t a c o n t r a c t . o r g / 2 0 0 4 / 0 7 / S y s t e m . W i n d o w s " > < b : _ x > 1 4 8 . 6 6 6 6 6 6 6 6 6 6 6 6 6 6 < / b : _ x > < b : _ y > 4 1 5 < / b : _ y > < / L o c a t i o n > < S h a p e R o t a t e A n g l e > 3 6 0 < / S h a p e R o t a t e A n g l e > < W i d t h > 1 6 < / W i d t h > < / a : V a l u e > < / a : K e y V a l u e O f D i a g r a m O b j e c t K e y a n y T y p e z b w N T n L X > < a : K e y V a l u e O f D i a g r a m O b j e c t K e y a n y T y p e z b w N T n L X > < a : K e y > < K e y > R e l a t i o n s h i p s \ & l t ; T a b l e s \ s a l e s \ C o l u m n s \ G e o I D & g t ; - & l t ; T a b l e s \ g e o \ C o l u m n s \ G e o I D & g t ; \ C r o s s F i l t e r < / K e y > < / a : K e y > < a : V a l u e   i : t y p e = " D i a g r a m D i s p l a y L i n k C r o s s F i l t e r V i e w S t a t e " > < P o i n t s   x m l n s : b = " h t t p : / / s c h e m a s . d a t a c o n t r a c t . o r g / 2 0 0 4 / 0 7 / S y s t e m . W i n d o w s " > < b : P o i n t > < b : _ x > 2 7 6 . 0 9 6 1 8 9 < / b : _ x > < b : _ y > 3 8 9 . 3 3 3 3 3 3 3 3 3 3 3 2 1 2 < / b : _ y > < / b : P o i n t > < b : P o i n t > < b : _ x > 2 7 6 . 0 9 6 1 8 9 < / b : _ x > < b : _ y > 4 1 3 < / b : _ y > < / b : P o i n t > < b : P o i n t > < b : _ x > 2 7 4 . 0 9 6 1 8 9 < / b : _ x > < b : _ y > 4 1 5 < / b : _ y > < / b : P o i n t > < b : P o i n t > < b : _ x > 1 6 4 . 6 6 6 6 6 6 6 6 6 6 6 6 6 6 < / b : _ x > < b : _ y > 4 1 5 < / b : _ y > < / b : P o i n t > < / P o i n t s > < / a : V a l u e > < / a : K e y V a l u e O f D i a g r a m O b j e c t K e y a n y T y p e z b w N T n L X > < a : K e y V a l u e O f D i a g r a m O b j e c t K e y a n y T y p e z b w N T n L X > < a : K e y > < K e y > R e l a t i o n s h i p s \ & l t ; T a b l e s \ s a l e s \ C o l u m n s \ S P _ I D & g t ; - & l t ; T a b l e s \ p e o p l e \ C o l u m n s \ S P _ I D & g t ; < / K e y > < / a : K e y > < a : V a l u e   i : t y p e = " D i a g r a m D i s p l a y L i n k V i e w S t a t e " > < A u t o m a t i o n P r o p e r t y H e l p e r T e x t > E n d   p o i n t   1 :   ( 2 9 6 . 0 9 6 1 8 9 , 3 8 9 . 3 3 3 3 3 3 3 3 3 3 3 2 ) .   E n d   p o i n t   2 :   ( 4 1 6 . 4 7 4 2 8 7 8 0 1 9 9 8 , 4 2 5 . 6 6 6 6 6 7 )   < / A u t o m a t i o n P r o p e r t y H e l p e r T e x t > < L a y e d O u t > t r u e < / L a y e d O u t > < P o i n t s   x m l n s : b = " h t t p : / / s c h e m a s . d a t a c o n t r a c t . o r g / 2 0 0 4 / 0 7 / S y s t e m . W i n d o w s " > < b : P o i n t > < b : _ x > 2 9 6 . 0 9 6 1 8 9 < / b : _ x > < b : _ y > 3 8 9 . 3 3 3 3 3 3 3 3 3 3 3 2 1 2 < / b : _ y > < / b : P o i n t > < b : P o i n t > < b : _ x > 2 9 6 . 0 9 6 1 8 9 < / b : _ x > < b : _ y > 4 2 3 . 6 6 6 6 6 7 < / b : _ y > < / b : P o i n t > < b : P o i n t > < b : _ x > 2 9 8 . 0 9 6 1 8 9 < / b : _ x > < b : _ y > 4 2 5 . 6 6 6 6 6 7 < / b : _ y > < / b : P o i n t > < b : P o i n t > < b : _ x > 4 1 6 . 4 7 4 2 8 7 8 0 1 9 9 8 1 2 < / b : _ x > < b : _ y > 4 2 5 . 6 6 6 6 6 7 0 0 0 0 0 0 0 7 < / b : _ y > < / b : P o i n t > < / P o i n t s > < / a : V a l u e > < / a : K e y V a l u e O f D i a g r a m O b j e c t K e y a n y T y p e z b w N T n L X > < a : K e y V a l u e O f D i a g r a m O b j e c t K e y a n y T y p e z b w N T n L X > < a : K e y > < K e y > R e l a t i o n s h i p s \ & l t ; T a b l e s \ s a l e s \ C o l u m n s \ S P _ I D & g t ; - & l t ; T a b l e s \ p e o p l e \ C o l u m n s \ S P _ I D & g t ; \ F K < / K e y > < / a : K e y > < a : V a l u e   i : t y p e = " D i a g r a m D i s p l a y L i n k E n d p o i n t V i e w S t a t e " > < H e i g h t > 1 6 < / H e i g h t > < L a b e l L o c a t i o n   x m l n s : b = " h t t p : / / s c h e m a s . d a t a c o n t r a c t . o r g / 2 0 0 4 / 0 7 / S y s t e m . W i n d o w s " > < b : _ x > 2 8 8 . 0 9 6 1 8 9 < / b : _ x > < b : _ y > 3 7 3 . 3 3 3 3 3 3 3 3 3 3 3 2 1 2 < / b : _ y > < / L a b e l L o c a t i o n > < L o c a t i o n   x m l n s : b = " h t t p : / / s c h e m a s . d a t a c o n t r a c t . o r g / 2 0 0 4 / 0 7 / S y s t e m . W i n d o w s " > < b : _ x > 2 9 6 . 0 9 6 1 8 9 < / b : _ x > < b : _ y > 3 7 3 . 3 3 3 3 3 3 3 3 3 3 3 2 1 2 < / b : _ y > < / L o c a t i o n > < S h a p e R o t a t e A n g l e > 9 0 < / S h a p e R o t a t e A n g l e > < W i d t h > 1 6 < / W i d t h > < / a : V a l u e > < / a : K e y V a l u e O f D i a g r a m O b j e c t K e y a n y T y p e z b w N T n L X > < a : K e y V a l u e O f D i a g r a m O b j e c t K e y a n y T y p e z b w N T n L X > < a : K e y > < K e y > R e l a t i o n s h i p s \ & l t ; T a b l e s \ s a l e s \ C o l u m n s \ S P _ I D & g t ; - & l t ; T a b l e s \ p e o p l e \ C o l u m n s \ S P _ I D & g t ; \ P K < / K e y > < / a : K e y > < a : V a l u e   i : t y p e = " D i a g r a m D i s p l a y L i n k E n d p o i n t V i e w S t a t e " > < H e i g h t > 1 6 < / H e i g h t > < L a b e l L o c a t i o n   x m l n s : b = " h t t p : / / s c h e m a s . d a t a c o n t r a c t . o r g / 2 0 0 4 / 0 7 / S y s t e m . W i n d o w s " > < b : _ x > 4 1 6 . 4 7 4 2 8 7 8 0 1 9 9 8 1 2 < / b : _ x > < b : _ y > 4 1 7 . 6 6 6 6 6 7 0 0 0 0 0 0 0 7 < / b : _ y > < / L a b e l L o c a t i o n > < L o c a t i o n   x m l n s : b = " h t t p : / / s c h e m a s . d a t a c o n t r a c t . o r g / 2 0 0 4 / 0 7 / S y s t e m . W i n d o w s " > < b : _ x > 4 3 2 . 4 7 4 2 8 7 8 0 1 9 9 8 1 7 < / b : _ x > < b : _ y > 4 2 5 . 6 6 6 6 6 7 < / b : _ y > < / L o c a t i o n > < S h a p e R o t a t e A n g l e > 1 7 9 . 9 9 9 9 9 9 9 9 9 9 9 9 8 < / S h a p e R o t a t e A n g l e > < W i d t h > 1 6 < / W i d t h > < / a : V a l u e > < / a : K e y V a l u e O f D i a g r a m O b j e c t K e y a n y T y p e z b w N T n L X > < a : K e y V a l u e O f D i a g r a m O b j e c t K e y a n y T y p e z b w N T n L X > < a : K e y > < K e y > R e l a t i o n s h i p s \ & l t ; T a b l e s \ s a l e s \ C o l u m n s \ S P _ I D & g t ; - & l t ; T a b l e s \ p e o p l e \ C o l u m n s \ S P _ I D & g t ; \ C r o s s F i l t e r < / K e y > < / a : K e y > < a : V a l u e   i : t y p e = " D i a g r a m D i s p l a y L i n k C r o s s F i l t e r V i e w S t a t e " > < P o i n t s   x m l n s : b = " h t t p : / / s c h e m a s . d a t a c o n t r a c t . o r g / 2 0 0 4 / 0 7 / S y s t e m . W i n d o w s " > < b : P o i n t > < b : _ x > 2 9 6 . 0 9 6 1 8 9 < / b : _ x > < b : _ y > 3 8 9 . 3 3 3 3 3 3 3 3 3 3 3 2 1 2 < / b : _ y > < / b : P o i n t > < b : P o i n t > < b : _ x > 2 9 6 . 0 9 6 1 8 9 < / b : _ x > < b : _ y > 4 2 3 . 6 6 6 6 6 7 < / b : _ y > < / b : P o i n t > < b : P o i n t > < b : _ x > 2 9 8 . 0 9 6 1 8 9 < / b : _ x > < b : _ y > 4 2 5 . 6 6 6 6 6 7 < / b : _ y > < / b : P o i n t > < b : P o i n t > < b : _ x > 4 1 6 . 4 7 4 2 8 7 8 0 1 9 9 8 1 2 < / b : _ x > < b : _ y > 4 2 5 . 6 6 6 6 6 7 0 0 0 0 0 0 0 7 < / 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 M e a s u r e s \ A v e r a g e   o f   A m o u n t < / K e y > < / D i a g r a m O b j e c t K e y > < D i a g r a m O b j e c t K e y > < K e y > M e a s u r e s \ A v e r a g e   o f   A m o u n t \ T a g I n f o \ F o r m u l a < / K e y > < / D i a g r a m O b j e c t K e y > < D i a g r a m O b j e c t K e y > < K e y > M e a s u r e s \ A v e r a g e   o f   A m o u n t \ T a g I n f o \ V a l u e < / K e y > < / D i a g r a m O b j e c t K e y > < D i a g r a m O b j e c t K e y > < K e y > M e a s u r e s \ T o t a l   A m o u n t < / K e y > < / D i a g r a m O b j e c t K e y > < D i a g r a m O b j e c t K e y > < K e y > M e a s u r e s \ T o t a l   A m o u n t \ T a g I n f o \ F o r m u l a < / K e y > < / D i a g r a m O b j e c t K e y > < D i a g r a m O b j e c t K e y > < K e y > M e a s u r e s \ T o t a l   A m o u n t \ T a g I n f o \ V a l u e < / K e y > < / D i a g r a m O b j e c t K e y > < D i a g r a m O b j e c t K e y > < K e y > M e a s u r e s \ T o t a l   C u s t o m e r s < / K e y > < / D i a g r a m O b j e c t K e y > < D i a g r a m O b j e c t K e y > < K e y > M e a s u r e s \ T o t a l   C u s t o m e r s \ T a g I n f o \ F o r m u l a < / K e y > < / D i a g r a m O b j e c t K e y > < D i a g r a m O b j e c t K e y > < K e y > M e a s u r e s \ T o t a l   C u s t o m e r s \ T a g I n f o \ V a l u e < / K e y > < / D i a g r a m O b j e c t K e y > < D i a g r a m O b j e c t K e y > < K e y > M e a s u r e s \ T o t a l   B o x e s < / K e y > < / D i a g r a m O b j e c t K e y > < D i a g r a m O b j e c t K e y > < K e y > M e a s u r e s \ T o t a l   B o x e s \ T a g I n f o \ F o r m u l a < / K e y > < / D i a g r a m O b j e c t K e y > < D i a g r a m O b j e c t K e y > < K e y > M e a s u r e s \ T o t a l   B o x e s \ T a g I n f o \ V a l u e < / K e y > < / D i a g r a m O b j e c t K e y > < D i a g r a m O b j e c t K e y > < K e y > M e a s u r e s \ T o t a l   T r a n s a c t i o n s < / K e y > < / D i a g r a m O b j e c t K e y > < D i a g r a m O b j e c t K e y > < K e y > M e a s u r e s \ T o t a l   T r a n s a c t i o n s \ T a g I n f o \ F o r m u l a < / K e y > < / D i a g r a m O b j e c t K e y > < D i a g r a m O b j e c t K e y > < K e y > M e a s u r e s \ T o t a l   T r a n s a c t i o n s \ T a g I n f o \ V a l u e < / K e y > < / D i a g r a m O b j e c t K e y > < D i a g r a m O b j e c t K e y > < K e y > M e a s u r e s \ T o t a l   B o x e s   p e r   T r a n s a c t i o n < / K e y > < / D i a g r a m O b j e c t K e y > < D i a g r a m O b j e c t K e y > < K e y > M e a s u r e s \ T o t a l   B o x e s   p e r   T r a n s a c t i o n \ T a g I n f o \ F o r m u l a < / K e y > < / D i a g r a m O b j e c t K e y > < D i a g r a m O b j e c t K e y > < K e y > M e a s u r e s \ T o t a l   B o x e s   p e r   T r a n s a c t i o n \ T a g I n f o \ V a l u e < / K e y > < / D i a g r a m O b j e c t K e y > < D i a g r a m O b j e c t K e y > < K e y > M e a s u r e s \ A m o u n t   p e r   T r a n s a c t i o n < / K e y > < / D i a g r a m O b j e c t K e y > < D i a g r a m O b j e c t K e y > < K e y > M e a s u r e s \ A m o u n t   p e r   T r a n s a c t i o n \ T a g I n f o \ F o r m u l a < / K e y > < / D i a g r a m O b j e c t K e y > < D i a g r a m O b j e c t K e y > < K e y > M e a s u r e s \ A m o u n t   p e r   T r a n s a c t i o n \ T a g I n f o \ V a l u e < / K e y > < / D i a g r a m O b j e c t K e y > < D i a g r a m O b j e c t K e y > < K e y > C o l u m n s \ S P _ I D < / K e y > < / D i a g r a m O b j e c t K e y > < D i a g r a m O b j e c t K e y > < K e y > C o l u m n s \ G e o I D < / K e y > < / D i a g r a m O b j e c t K e y > < D i a g r a m O b j e c t K e y > < K e y > C o l u m n s \ P r o d u c t _ I D < / K e y > < / D i a g r a m O b j e c t K e y > < D i a g r a m O b j e c t K e y > < K e y > C o l u m n s \ D a t e < / K e y > < / D i a g r a m O b j e c t K e y > < D i a g r a m O b j e c t K e y > < K e y > C o l u m n s \ A m o u n t < / K e y > < / D i a g r a m O b j e c t K e y > < D i a g r a m O b j e c t K e y > < K e y > C o l u m n s \ C u s t o m e r s < / K e y > < / D i a g r a m O b j e c t K e y > < D i a g r a m O b j e c t K e y > < K e y > C o l u m n s \ B o x e s < / 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 L i n k s \ & l t ; C o l u m n s \ A v e r a g e   o f   A m o u n t & g t ; - & l t ; M e a s u r e s \ A m o u n t & g t ; < / K e y > < / D i a g r a m O b j e c t K e y > < D i a g r a m O b j e c t K e y > < K e y > L i n k s \ & l t ; C o l u m n s \ A v e r a g e   o f   A m o u n t & g t ; - & l t ; M e a s u r e s \ A m o u n t & g t ; \ C O L U M N < / K e y > < / D i a g r a m O b j e c t K e y > < D i a g r a m O b j e c t K e y > < K e y > L i n k s \ & l t ; C o l u m n s \ A v e r a g e 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 6 < / F o c u s R o w > < S e l e c t i o n E n d C o l u m n > 1 < / S e l e c t i o n E n d C o l u m n > < S e l e c t i o n E n d R o w > 6 < / S e l e c t i o n E n d R o w > < S e l e c t i o n S t a r t C o l u m n > 1 < / S e l e c t i o n S t a r t C o l u m n > < S e l e c t i o n S t a r t R o w > 6 < / S e l e c t i o n S t a r t R o w > < T e x t s > < M e a s u r e G r i d T e x t > < C o l u m n > 1 < / C o l u m n > < L a y e d O u t > t r u e < / L a y e d O u t > < R o w > 7 < / R o w > < / M e a s u r e G r i d T e x t > < M e a s u r e G r i d T e x t > < C o l u m n > 2 < / C o l u m n > < 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 4 < / 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 M e a s u r e s \ A v e r a g e   o f   A m o u n t < / K e y > < / a : K e y > < a : V a l u e   i : t y p e = " M e a s u r e G r i d N o d e V i e w S t a t e " > < C o l u m n > 4 < / C o l u m n > < L a y e d O u t > t r u e < / L a y e d O u t > < R o w > 1 < / R o w > < W a s U I I n v i s i b l e > t r u e < / W a s U I I n v i s i b l e > < / a : V a l u e > < / a : K e y V a l u e O f D i a g r a m O b j e c t K e y a n y T y p e z b w N T n L X > < a : K e y V a l u e O f D i a g r a m O b j e c t K e y a n y T y p e z b w N T n L X > < a : K e y > < K e y > M e a s u r e s \ A v e r a g e   o f   A m o u n t \ T a g I n f o \ F o r m u l a < / K e y > < / a : K e y > < a : V a l u e   i : t y p e = " M e a s u r e G r i d V i e w S t a t e I D i a g r a m T a g A d d i t i o n a l I n f o " / > < / a : K e y V a l u e O f D i a g r a m O b j e c t K e y a n y T y p e z b w N T n L X > < a : K e y V a l u e O f D i a g r a m O b j e c t K e y a n y T y p e z b w N T n L X > < a : K e y > < K e y > M e a s u r e s \ A v e r a g e   o f   A m o u n t \ T a g I n f o \ V a l u e < / K e y > < / a : K e y > < a : V a l u e   i : t y p e = " M e a s u r e G r i d V i e w S t a t e I D i a g r a m T a g A d d i t i o n a l I n f o " / > < / a : K e y V a l u e O f D i a g r a m O b j e c t K e y a n y T y p e z b w N T n L X > < a : K e y V a l u e O f D i a g r a m O b j e c t K e y a n y T y p e z b w N T n L X > < a : K e y > < K e y > M e a s u r e s \ T o t a l   A m o u n t < / K e y > < / a : K e y > < a : V a l u e   i : t y p e = " M e a s u r e G r i d N o d e V i e w S t a t e " > < C o l u m n > 1 < / C o l u m n > < L a y e d O u t > t r u e < / L a y e d O u t > < R o w > 1 < / R o w > < / a : V a l u e > < / a : K e y V a l u e O f D i a g r a m O b j e c t K e y a n y T y p e z b w N T n L X > < a : K e y V a l u e O f D i a g r a m O b j e c t K e y a n y T y p e z b w N T n L X > < a : K e y > < K e y > M e a s u r e s \ T o t a l   A m o u n t \ T a g I n f o \ F o r m u l a < / K e y > < / a : K e y > < a : V a l u e   i : t y p e = " M e a s u r e G r i d V i e w S t a t e I D i a g r a m T a g A d d i t i o n a l I n f o " / > < / a : K e y V a l u e O f D i a g r a m O b j e c t K e y a n y T y p e z b w N T n L X > < a : K e y V a l u e O f D i a g r a m O b j e c t K e y a n y T y p e z b w N T n L X > < a : K e y > < K e y > M e a s u r e s \ T o t a l   A m o u n t \ T a g I n f o \ V a l u e < / K e y > < / a : K e y > < a : V a l u e   i : t y p e = " M e a s u r e G r i d V i e w S t a t e I D i a g r a m T a g A d d i t i o n a l I n f o " / > < / a : K e y V a l u e O f D i a g r a m O b j e c t K e y a n y T y p e z b w N T n L X > < a : K e y V a l u e O f D i a g r a m O b j e c t K e y a n y T y p e z b w N T n L X > < a : K e y > < K e y > M e a s u r e s \ T o t a l   C u s t o m e r s < / K e y > < / a : K e y > < a : V a l u e   i : t y p e = " M e a s u r e G r i d N o d e V i e w S t a t e " > < C o l u m n > 1 < / C o l u m n > < L a y e d O u t > t r u e < / L a y e d O u t > < R o w > 2 < / 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 M e a s u r e s \ T o t a l   B o x e s < / K e y > < / a : K e y > < a : V a l u e   i : t y p e = " M e a s u r e G r i d N o d e V i e w S t a t e " > < C o l u m n > 1 < / C o l u m n > < L a y e d O u t > t r u e < / L a y e d O u t > < R o w > 3 < / R o w > < / a : V a l u e > < / a : K e y V a l u e O f D i a g r a m O b j e c t K e y a n y T y p e z b w N T n L X > < a : K e y V a l u e O f D i a g r a m O b j e c t K e y a n y T y p e z b w N T n L X > < a : K e y > < K e y > M e a s u r e s \ T o t a l   B o x e s \ T a g I n f o \ F o r m u l a < / K e y > < / a : K e y > < a : V a l u e   i : t y p e = " M e a s u r e G r i d V i e w S t a t e I D i a g r a m T a g A d d i t i o n a l I n f o " / > < / a : K e y V a l u e O f D i a g r a m O b j e c t K e y a n y T y p e z b w N T n L X > < a : K e y V a l u e O f D i a g r a m O b j e c t K e y a n y T y p e z b w N T n L X > < a : K e y > < K e y > M e a s u r e s \ T o t a l   B o x e s \ T a g I n f o \ V a l u e < / K e y > < / a : K e y > < a : V a l u e   i : t y p e = " M e a s u r e G r i d V i e w S t a t e I D i a g r a m T a g A d d i t i o n a l I n f o " / > < / a : K e y V a l u e O f D i a g r a m O b j e c t K e y a n y T y p e z b w N T n L X > < a : K e y V a l u e O f D i a g r a m O b j e c t K e y a n y T y p e z b w N T n L X > < a : K e y > < K e y > M e a s u r e s \ T o t a l   T r a n s a c t i o n s < / K e y > < / a : K e y > < a : V a l u e   i : t y p e = " M e a s u r e G r i d N o d e V i e w S t a t e " > < C o l u m n > 1 < / C o l u m n > < L a y e d O u t > t r u e < / L a y e d O u t > < R o w > 4 < / R o w > < / a : V a l u e > < / a : K e y V a l u e O f D i a g r a m O b j e c t K e y a n y T y p e z b w N T n L X > < a : K e y V a l u e O f D i a g r a m O b j e c t K e y a n y T y p e z b w N T n L X > < a : K e y > < K e y > M e a s u r e s \ T o t a l   T r a n s a c t i o n s \ T a g I n f o \ F o r m u l a < / K e y > < / a : K e y > < a : V a l u e   i : t y p e = " M e a s u r e G r i d V i e w S t a t e I D i a g r a m T a g A d d i t i o n a l I n f o " / > < / a : K e y V a l u e O f D i a g r a m O b j e c t K e y a n y T y p e z b w N T n L X > < a : K e y V a l u e O f D i a g r a m O b j e c t K e y a n y T y p e z b w N T n L X > < a : K e y > < K e y > M e a s u r e s \ T o t a l   T r a n s a c t i o n s \ T a g I n f o \ V a l u e < / K e y > < / a : K e y > < a : V a l u e   i : t y p e = " M e a s u r e G r i d V i e w S t a t e I D i a g r a m T a g A d d i t i o n a l I n f o " / > < / a : K e y V a l u e O f D i a g r a m O b j e c t K e y a n y T y p e z b w N T n L X > < a : K e y V a l u e O f D i a g r a m O b j e c t K e y a n y T y p e z b w N T n L X > < a : K e y > < K e y > M e a s u r e s \ T o t a l   B o x e s   p e r   T r a n s a c t i o n < / K e y > < / a : K e y > < a : V a l u e   i : t y p e = " M e a s u r e G r i d N o d e V i e w S t a t e " > < C o l u m n > 1 < / C o l u m n > < L a y e d O u t > t r u e < / L a y e d O u t > < R o w > 5 < / R o w > < / a : V a l u e > < / a : K e y V a l u e O f D i a g r a m O b j e c t K e y a n y T y p e z b w N T n L X > < a : K e y V a l u e O f D i a g r a m O b j e c t K e y a n y T y p e z b w N T n L X > < a : K e y > < K e y > M e a s u r e s \ T o t a l   B o x e s   p e r   T r a n s a c t i o n \ T a g I n f o \ F o r m u l a < / K e y > < / a : K e y > < a : V a l u e   i : t y p e = " M e a s u r e G r i d V i e w S t a t e I D i a g r a m T a g A d d i t i o n a l I n f o " / > < / a : K e y V a l u e O f D i a g r a m O b j e c t K e y a n y T y p e z b w N T n L X > < a : K e y V a l u e O f D i a g r a m O b j e c t K e y a n y T y p e z b w N T n L X > < a : K e y > < K e y > M e a s u r e s \ T o t a l   B o x e s   p e r   T r a n s a c t i o n \ T a g I n f o \ V a l u e < / K e y > < / a : K e y > < a : V a l u e   i : t y p e = " M e a s u r e G r i d V i e w S t a t e I D i a g r a m T a g A d d i t i o n a l I n f o " / > < / a : K e y V a l u e O f D i a g r a m O b j e c t K e y a n y T y p e z b w N T n L X > < a : K e y V a l u e O f D i a g r a m O b j e c t K e y a n y T y p e z b w N T n L X > < a : K e y > < K e y > M e a s u r e s \ A m o u n t   p e r   T r a n s a c t i o n < / K e y > < / a : K e y > < a : V a l u e   i : t y p e = " M e a s u r e G r i d N o d e V i e w S t a t e " > < C o l u m n > 1 < / C o l u m n > < L a y e d O u t > t r u e < / L a y e d O u t > < R o w > 6 < / R o w > < / a : V a l u e > < / a : K e y V a l u e O f D i a g r a m O b j e c t K e y a n y T y p e z b w N T n L X > < a : K e y V a l u e O f D i a g r a m O b j e c t K e y a n y T y p e z b w N T n L X > < a : K e y > < K e y > M e a s u r e s \ A m o u n t   p e r   T r a n s a c t i o n \ T a g I n f o \ F o r m u l a < / K e y > < / a : K e y > < a : V a l u e   i : t y p e = " M e a s u r e G r i d V i e w S t a t e I D i a g r a m T a g A d d i t i o n a l I n f o " / > < / a : K e y V a l u e O f D i a g r a m O b j e c t K e y a n y T y p e z b w N T n L X > < a : K e y V a l u e O f D i a g r a m O b j e c t K e y a n y T y p e z b w N T n L X > < a : K e y > < K e y > M e a s u r e s \ A m o u n t   p e r   T r a n s a c t i o n \ T a g I n f o \ V a l u e < / K e y > < / a : K e y > < a : V a l u e   i : t y p e = " M e a s u r e G r i d V i e w S t a t e I D i a g r a m T a g A d d i t i o n a l I n f o " / > < / a : K e y V a l u e O f D i a g r a m O b j e c t K e y a n y T y p e z b w N T n L X > < a : K e y V a l u e O f D i a g r a m O b j e c t K e y a n y T y p e z b w N T n L X > < a : K e y > < K e y > C o l u m n s \ S P _ I D < / K e y > < / a : K e y > < a : V a l u e   i : t y p e = " M e a s u r e G r i d N o d e V i e w S t a t e " > < L a y e d O u t > t r u e < / L a y e d O u t > < / a : V a l u e > < / a : K e y V a l u e O f D i a g r a m O b j e c t K e y a n y T y p e z b w N T n L X > < a : K e y V a l u e O f D i a g r a m O b j e c t K e y a n y T y p e z b w N T n L X > < a : K e y > < K e y > C o l u m n s \ G e o I D 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 C o l u m n s \ C u s t o m e r s < / K e y > < / a : K e y > < a : V a l u e   i : t y p e = " M e a s u r e G r i d N o d e V i e w S t a t e " > < C o l u m n > 5 < / C o l u m n > < L a y e d O u t > t r u e < / L a y e d O u t > < / a : V a l u e > < / a : K e y V a l u e O f D i a g r a m O b j e c t K e y a n y T y p e z b w N T n L X > < a : K e y V a l u e O f D i a g r a m O b j e c t K e y a n y T y p e z b w N T n L X > < a : K e y > < K e y > C o l u m n s \ B o x e s < / K e y > < / a : K e y > < a : V a l u e   i : t y p e = " M e a s u r e G r i d N o d e V i e w S t a t e " > < C o l u m n > 6 < / 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 L i n k s \ & l t ; C o l u m n s \ A v e r a g e   o f   A m o u n t & g t ; - & l t ; M e a s u r e s \ A m o u n t & g t ; < / K e y > < / a : K e y > < a : V a l u e   i : t y p e = " M e a s u r e G r i d V i e w S t a t e I D i a g r a m L i n k " / > < / a : K e y V a l u e O f D i a g r a m O b j e c t K e y a n y T y p e z b w N T n L X > < a : K e y V a l u e O f D i a g r a m O b j e c t K e y a n y T y p e z b w N T n L X > < a : K e y > < K e y > L i n k s \ & l t ; C o l u m n s \ A v e r a g e   o f   A m o u n t & g t ; - & l t ; M e a s u r e s \ A m o u n t & g t ; \ C O L U M N < / K e y > < / a : K e y > < a : V a l u e   i : t y p e = " M e a s u r e G r i d V i e w S t a t e I D i a g r a m L i n k E n d p o i n t " / > < / a : K e y V a l u e O f D i a g r a m O b j e c t K e y a n y T y p e z b w N T n L X > < a : K e y V a l u e O f D i a g r a m O b j e c t K e y a n y T y p e z b w N T n L X > < a : K e y > < K e y > L i n k s \ & l t ; C o l u m n s \ A v e r a g e   o f   A m o u n t & g t ; - & l t ; M e a s u r e s \ A m o u n t & g t ; \ M E A S U R E < / K e y > < / a : K e y > < a : V a l u e   i : t y p e = " M e a s u r e G r i d V i e w S t a t e I D i a g r a m L i n k E n d p o i n t " / > < / 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 C o l u m n s \ S a l e s _ p e r s o n < / K e y > < / D i a g r a m O b j e c t K e y > < D i a g r a m O b j e c t K e y > < K e y > C o l u m n s \ S P _ I D < / K e y > < / D i a g r a m O b j e c t K e y > < D i a g r a m O b j e c t K e y > < K e y > C o l u m n s \ T e a m < / 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 C o l u m n s \ S a l e s _ p e r s o n < / K e y > < / a : K e y > < a : V a l u e   i : t y p e = " M e a s u r e G r i d N o d e V i e w S t a t e " > < L a y e d O u t > t r u e < / L a y e d O u t > < / a : V a l u e > < / a : K e y V a l u e O f D i a g r a m O b j e c t K e y a n y T y p e z b w N T n L X > < a : K e y V a l u e O f D i a g r a m O b j e c t K e y a n y T y p e z b w N T n L X > < a : K e y > < K e y > C o l u m n s \ S P _ I D < / K e y > < / a : K e y > < a : V a l u e   i : t y p e = " M e a s u r e G r i d N o d e V i e w S t a t e " > < C o l u m n > 1 < / C o l u m n > < L a y e d O u t > t r u e < / L a y e d O u t > < / a : V a l u e > < / a : K e y V a l u e O f D i a g r a m O b j e c t K e y a n y T y p e z b w N T n L X > < a : K e y V a l u e O f D i a g r a m O b j e c t K e y a n y T y p e z b w N T n L X > < a : K e y > < K e y > C o l u m n s \ T e a m < / 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V i e w S t a t e s > < / D i a g r a m M a n a g e r . S e r i a l i z a b l e D i a g r a m > < / A r r a y O f D i a g r a m M a n a g e r . S e r i a l i z a b l e D i a g r a m > ] ] > < / 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 C o l u m n s \ C o s t _ p e r _ B o x 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 C o l u m n s \ S P _ I D < / 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 C o l u m n s \ G e o < / 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 C o l u m n s \ S a l e s _ p e r s o n < / K e y > < / a : K e y > < a : V a l u e   i : t y p e = " T a b l e W i d g e t B a s e V i e w S t a t e " / > < / a : K e y V a l u e O f D i a g r a m O b j e c t K e y a n y T y p e z b w N T n L X > < a : K e y V a l u e O f D i a g r a m O b j e c t K e y a n y T y p e z b w N T n L X > < a : K e y > < K e y > C o l u m n s \ S P _ I D < / 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5 . 3 1 8 ] ] > < / C u s t o m C o n t e n t > < / G e m i n i > 
</file>

<file path=customXml/item3.xml>��< ? x m l   v e r s i o n = " 1 . 0 "   e n c o d i n g = " U T F - 1 6 " ? > < G e m i n i   x m l n s = " h t t p : / / g e m i n i / p i v o t c u s t o m i z a t i o n / M a n u a l C a l c M o d e " > < C u s t o m C o n t e n t > < ! [ C D A T A [ F a l s 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 2 0 2 5 - 0 1 - 2 1 T 1 3 : 5 5 : 3 1 . 2 8 7 2 1 1 4 + 0 1 : 0 0 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 s a l e s _ 3 4 d d b 1 c d - d 9 a e - 4 0 d f - a d 7 0 - 8 0 f 2 6 a a 1 c 7 8 7 < / K e y > < V a l u e   x m l n s : a = " h t t p : / / s c h e m a s . d a t a c o n t r a c t . o r g / 2 0 0 4 / 0 7 / M i c r o s o f t . A n a l y s i s S e r v i c e s . C o m m o n " > < a : H a s F o c u s > t r u e < / a : H a s F o c u s > < a : S i z e A t D p i 9 6 > 1 4 3 < / a : S i z e A t D p i 9 6 > < a : V i s i b l e > t r u e < / a : V i s i b l e > < / V a l u e > < / K e y V a l u e O f s t r i n g S a n d b o x E d i t o r . M e a s u r e G r i d S t a t e S c d E 3 5 R y > < K e y V a l u e O f s t r i n g S a n d b o x E d i t o r . M e a s u r e G r i d S t a t e S c d E 3 5 R y > < K e y > p r o d u c t s _ 7 8 d 4 8 7 d d - a e f b - 4 1 f 6 - 8 e 3 b - 8 8 6 3 a 7 f 8 a d a 8 < / 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K e y V a l u e O f s t r i n g S a n d b o x E d i t o r . M e a s u r e G r i d S t a t e S c d E 3 5 R y > < K e y > g e o _ b 3 6 b e 1 c 5 - 5 4 a b - 4 2 b 0 - 9 2 7 d - 0 5 6 5 0 1 b 9 b 6 8 c < / K e y > < V a l u e   x m l n s : a = " h t t p : / / s c h e m a s . d a t a c o n t r a c t . o r g / 2 0 0 4 / 0 7 / M i c r o s o f t . A n a l y s i s S e r v i c e s . C o m m o n " > < a : H a s F o c u s > t r u e < / a : H a s F o c u s > < a : S i z e A t D p i 9 6 > 1 4 3 < / a : S i z e A t D p i 9 6 > < a : V i s i b l e > t r u e < / a : V i s i b l e > < / V a l u e > < / K e y V a l u e O f s t r i n g S a n d b o x E d i t o r . M e a s u r e G r i d S t a t e S c d E 3 5 R y > < K e y V a l u e O f s t r i n g S a n d b o x E d i t o r . M e a s u r e G r i d S t a t e S c d E 3 5 R y > < K e y > p e o p l e _ 5 1 9 9 9 d 4 3 - d 2 7 9 - 4 5 a 3 - b a e b - e a 8 6 f 9 9 f 7 f 2 3 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T a b l e X M L _ p e o p l e _ 5 1 9 9 9 d 4 3 - d 2 7 9 - 4 5 a 3 - b a e b - e a 8 6 f 9 9 f 7 f 2 3 " > < C u s t o m C o n t e n t > < ! [ C D A T A [ < T a b l e W i d g e t G r i d S e r i a l i z a t i o n   x m l n s : x s d = " h t t p : / / w w w . w 3 . o r g / 2 0 0 1 / X M L S c h e m a "   x m l n s : x s i = " h t t p : / / w w w . w 3 . o r g / 2 0 0 1 / X M L S c h e m a - i n s t a n c e " > < C o l u m n S u g g e s t e d T y p e   / > < C o l u m n F o r m a t   / > < C o l u m n A c c u r a c y   / > < C o l u m n C u r r e n c y S y m b o l   / > < C o l u m n P o s i t i v e P a t t e r n   / > < C o l u m n N e g a t i v e P a t t e r n   / > < C o l u m n W i d t h s > < i t e m > < k e y > < s t r i n g > S a l e s _ p e r s o n < / s t r i n g > < / k e y > < v a l u e > < i n t > 1 7 0 < / i n t > < / v a l u e > < / i t e m > < i t e m > < k e y > < s t r i n g > S P _ I D < / s t r i n g > < / k e y > < v a l u e > < i n t > 1 0 1 < / i n t > < / v a l u e > < / i t e m > < i t e m > < k e y > < s t r i n g > T e a m < / s t r i n g > < / k e y > < v a l u e > < i n t > 9 8 < / i n t > < / v a l u e > < / i t e m > < i t e m > < k e y > < s t r i n g > L o c a t i o n < / s t r i n g > < / k e y > < v a l u e > < i n t > 1 2 6 < / i n t > < / v a l u e > < / i t e m > < / C o l u m n W i d t h s > < C o l u m n D i s p l a y I n d e x > < i t e m > < k e y > < s t r i n g > S a l e s _ p e r s o n < / s t r i n g > < / k e y > < v a l u e > < i n t > 0 < / i n t > < / v a l u e > < / i t e m > < i t e m > < k e y > < s t r i n g > S P _ I D < / s t r i n g > < / k e y > < v a l u e > < i n t > 1 < / i n t > < / v a l u e > < / i t e m > < i t e m > < k e y > < s t r i n g > T e a m < / 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e e c 8 7 4 e a - 8 9 5 3 - 4 f 5 3 - 8 a 3 a - 2 5 7 f f 1 3 2 4 5 4 7 " > < 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 T o t a l   B o x e s < / M e a s u r e N a m e > < D i s p l a y N a m e > T o t a l   B o x e s < / D i s p l a y N a m e > < V i s i b l e > F a l s e < / V i s i b l e > < / i t e m > < i t e m > < M e a s u r e N a m e > T o t a l   T r a n s a c t i o n s < / M e a s u r e N a m e > < D i s p l a y N a m e > T o t a l   T r a n s a c t i o n s < / D i s p l a y N a m e > < V i s i b l e > F a l s e < / V i s i b l e > < / i t e m > < i t e m > < M e a s u r e N a m e > T o t a l   B o x e s   p e r   T r a n s a c t i o n < / M e a s u r e N a m e > < D i s p l a y N a m e > T o t a l   B o x e s   p e r   T r a n s a c t i o n < / D i s p l a y N a m e > < V i s i b l e > F a l s e < / V i s i b l e > < / i t e m > < i t e m > < M e a s u r e N a m e > A m o u n t   p e r   T r a n s a c t i o n < / M e a s u r e N a m e > < D i s p l a y N a m e > A m o u n t   p e r   T r a n s a c t i o n < / D i s p l a y N a m e > < V i s i b l e > F a l s e < / V i s i b l e > < / 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5ED9D23-021F-4264-B83C-9F015EC25201}">
  <ds:schemaRefs/>
</ds:datastoreItem>
</file>

<file path=customXml/itemProps10.xml><?xml version="1.0" encoding="utf-8"?>
<ds:datastoreItem xmlns:ds="http://schemas.openxmlformats.org/officeDocument/2006/customXml" ds:itemID="{E1800A33-0CFB-414B-94A7-7C4F5B0C799D}">
  <ds:schemaRefs/>
</ds:datastoreItem>
</file>

<file path=customXml/itemProps11.xml><?xml version="1.0" encoding="utf-8"?>
<ds:datastoreItem xmlns:ds="http://schemas.openxmlformats.org/officeDocument/2006/customXml" ds:itemID="{DD380CB3-EE1D-4D75-A4CE-D5588CEC719A}">
  <ds:schemaRefs/>
</ds:datastoreItem>
</file>

<file path=customXml/itemProps12.xml><?xml version="1.0" encoding="utf-8"?>
<ds:datastoreItem xmlns:ds="http://schemas.openxmlformats.org/officeDocument/2006/customXml" ds:itemID="{7E17B5B8-DDAF-479B-A5BB-3F734FA6B78B}">
  <ds:schemaRefs/>
</ds:datastoreItem>
</file>

<file path=customXml/itemProps13.xml><?xml version="1.0" encoding="utf-8"?>
<ds:datastoreItem xmlns:ds="http://schemas.openxmlformats.org/officeDocument/2006/customXml" ds:itemID="{145BCC6D-EBEB-4D66-9F10-DBE8B61F024B}">
  <ds:schemaRefs/>
</ds:datastoreItem>
</file>

<file path=customXml/itemProps14.xml><?xml version="1.0" encoding="utf-8"?>
<ds:datastoreItem xmlns:ds="http://schemas.openxmlformats.org/officeDocument/2006/customXml" ds:itemID="{6BBD47B2-B477-48A6-8EC1-08248FF5C203}">
  <ds:schemaRefs/>
</ds:datastoreItem>
</file>

<file path=customXml/itemProps15.xml><?xml version="1.0" encoding="utf-8"?>
<ds:datastoreItem xmlns:ds="http://schemas.openxmlformats.org/officeDocument/2006/customXml" ds:itemID="{2259A0B0-0061-4396-AB8D-23E52EF15F1C}">
  <ds:schemaRefs/>
</ds:datastoreItem>
</file>

<file path=customXml/itemProps16.xml><?xml version="1.0" encoding="utf-8"?>
<ds:datastoreItem xmlns:ds="http://schemas.openxmlformats.org/officeDocument/2006/customXml" ds:itemID="{A9B53D8F-E561-4931-B915-27E0F5A67B3C}">
  <ds:schemaRefs/>
</ds:datastoreItem>
</file>

<file path=customXml/itemProps17.xml><?xml version="1.0" encoding="utf-8"?>
<ds:datastoreItem xmlns:ds="http://schemas.openxmlformats.org/officeDocument/2006/customXml" ds:itemID="{686E5021-371A-4F71-93BF-85086D7BBBFA}">
  <ds:schemaRefs/>
</ds:datastoreItem>
</file>

<file path=customXml/itemProps18.xml><?xml version="1.0" encoding="utf-8"?>
<ds:datastoreItem xmlns:ds="http://schemas.openxmlformats.org/officeDocument/2006/customXml" ds:itemID="{BB7D5C13-9B4C-4DC8-921D-48BFC51F3FF8}">
  <ds:schemaRefs/>
</ds:datastoreItem>
</file>

<file path=customXml/itemProps19.xml><?xml version="1.0" encoding="utf-8"?>
<ds:datastoreItem xmlns:ds="http://schemas.openxmlformats.org/officeDocument/2006/customXml" ds:itemID="{63114A14-9EDD-43A7-B5F6-299962AD3EEE}">
  <ds:schemaRefs/>
</ds:datastoreItem>
</file>

<file path=customXml/itemProps2.xml><?xml version="1.0" encoding="utf-8"?>
<ds:datastoreItem xmlns:ds="http://schemas.openxmlformats.org/officeDocument/2006/customXml" ds:itemID="{34870931-2AA8-462B-9CD0-2A63EA3CF8CA}">
  <ds:schemaRefs/>
</ds:datastoreItem>
</file>

<file path=customXml/itemProps20.xml><?xml version="1.0" encoding="utf-8"?>
<ds:datastoreItem xmlns:ds="http://schemas.openxmlformats.org/officeDocument/2006/customXml" ds:itemID="{1B8F15A1-EE12-4CA4-8344-7F49F62C56ED}">
  <ds:schemaRefs/>
</ds:datastoreItem>
</file>

<file path=customXml/itemProps21.xml><?xml version="1.0" encoding="utf-8"?>
<ds:datastoreItem xmlns:ds="http://schemas.openxmlformats.org/officeDocument/2006/customXml" ds:itemID="{344273C0-B62C-413E-8843-5A40872D7105}">
  <ds:schemaRefs/>
</ds:datastoreItem>
</file>

<file path=customXml/itemProps22.xml><?xml version="1.0" encoding="utf-8"?>
<ds:datastoreItem xmlns:ds="http://schemas.openxmlformats.org/officeDocument/2006/customXml" ds:itemID="{A2DE4179-4B5A-4BF2-A436-15614BBBD5E0}">
  <ds:schemaRefs/>
</ds:datastoreItem>
</file>

<file path=customXml/itemProps23.xml><?xml version="1.0" encoding="utf-8"?>
<ds:datastoreItem xmlns:ds="http://schemas.openxmlformats.org/officeDocument/2006/customXml" ds:itemID="{104B51D2-80D6-4699-9253-64D65FC72CE5}">
  <ds:schemaRefs/>
</ds:datastoreItem>
</file>

<file path=customXml/itemProps24.xml><?xml version="1.0" encoding="utf-8"?>
<ds:datastoreItem xmlns:ds="http://schemas.openxmlformats.org/officeDocument/2006/customXml" ds:itemID="{3BB61D04-1EE0-4CD3-B0F6-44191F9106BC}">
  <ds:schemaRefs/>
</ds:datastoreItem>
</file>

<file path=customXml/itemProps25.xml><?xml version="1.0" encoding="utf-8"?>
<ds:datastoreItem xmlns:ds="http://schemas.openxmlformats.org/officeDocument/2006/customXml" ds:itemID="{B86D171B-5FA3-46EE-9892-28129331BF91}">
  <ds:schemaRefs/>
</ds:datastoreItem>
</file>

<file path=customXml/itemProps26.xml><?xml version="1.0" encoding="utf-8"?>
<ds:datastoreItem xmlns:ds="http://schemas.openxmlformats.org/officeDocument/2006/customXml" ds:itemID="{789AE736-A2F5-436E-A9BC-84006C62BF21}">
  <ds:schemaRefs/>
</ds:datastoreItem>
</file>

<file path=customXml/itemProps27.xml><?xml version="1.0" encoding="utf-8"?>
<ds:datastoreItem xmlns:ds="http://schemas.openxmlformats.org/officeDocument/2006/customXml" ds:itemID="{B03B1907-2041-4C4F-BDB5-5B09A3456DED}">
  <ds:schemaRefs/>
</ds:datastoreItem>
</file>

<file path=customXml/itemProps28.xml><?xml version="1.0" encoding="utf-8"?>
<ds:datastoreItem xmlns:ds="http://schemas.openxmlformats.org/officeDocument/2006/customXml" ds:itemID="{70D3D92D-D7C9-4D9C-B95F-700FCBD0F4CD}">
  <ds:schemaRefs/>
</ds:datastoreItem>
</file>

<file path=customXml/itemProps29.xml><?xml version="1.0" encoding="utf-8"?>
<ds:datastoreItem xmlns:ds="http://schemas.openxmlformats.org/officeDocument/2006/customXml" ds:itemID="{B7C1807A-80D0-4415-BEE6-AC2404670BEB}">
  <ds:schemaRefs/>
</ds:datastoreItem>
</file>

<file path=customXml/itemProps3.xml><?xml version="1.0" encoding="utf-8"?>
<ds:datastoreItem xmlns:ds="http://schemas.openxmlformats.org/officeDocument/2006/customXml" ds:itemID="{725FE28B-0422-4DF1-A237-4E2542D6E241}">
  <ds:schemaRefs/>
</ds:datastoreItem>
</file>

<file path=customXml/itemProps30.xml><?xml version="1.0" encoding="utf-8"?>
<ds:datastoreItem xmlns:ds="http://schemas.openxmlformats.org/officeDocument/2006/customXml" ds:itemID="{EF52BBDA-D0D9-47DF-8669-350190FE1D78}">
  <ds:schemaRefs/>
</ds:datastoreItem>
</file>

<file path=customXml/itemProps31.xml><?xml version="1.0" encoding="utf-8"?>
<ds:datastoreItem xmlns:ds="http://schemas.openxmlformats.org/officeDocument/2006/customXml" ds:itemID="{60BC4735-9184-4399-AA8B-282D720F419B}">
  <ds:schemaRefs/>
</ds:datastoreItem>
</file>

<file path=customXml/itemProps4.xml><?xml version="1.0" encoding="utf-8"?>
<ds:datastoreItem xmlns:ds="http://schemas.openxmlformats.org/officeDocument/2006/customXml" ds:itemID="{C0297947-E7EE-49A5-AE95-0E504AA69310}">
  <ds:schemaRefs/>
</ds:datastoreItem>
</file>

<file path=customXml/itemProps5.xml><?xml version="1.0" encoding="utf-8"?>
<ds:datastoreItem xmlns:ds="http://schemas.openxmlformats.org/officeDocument/2006/customXml" ds:itemID="{666F7514-D53E-4DF3-AFE4-996EE8D3A8CE}">
  <ds:schemaRefs/>
</ds:datastoreItem>
</file>

<file path=customXml/itemProps6.xml><?xml version="1.0" encoding="utf-8"?>
<ds:datastoreItem xmlns:ds="http://schemas.openxmlformats.org/officeDocument/2006/customXml" ds:itemID="{293BB659-BBFE-4045-B4ED-F6B69B427DBE}">
  <ds:schemaRefs/>
</ds:datastoreItem>
</file>

<file path=customXml/itemProps7.xml><?xml version="1.0" encoding="utf-8"?>
<ds:datastoreItem xmlns:ds="http://schemas.openxmlformats.org/officeDocument/2006/customXml" ds:itemID="{8263A364-42A3-4F5C-A422-0575A388C2B8}">
  <ds:schemaRefs/>
</ds:datastoreItem>
</file>

<file path=customXml/itemProps8.xml><?xml version="1.0" encoding="utf-8"?>
<ds:datastoreItem xmlns:ds="http://schemas.openxmlformats.org/officeDocument/2006/customXml" ds:itemID="{448447DC-D8AE-41EA-8D43-DA1C587F6571}">
  <ds:schemaRefs/>
</ds:datastoreItem>
</file>

<file path=customXml/itemProps9.xml><?xml version="1.0" encoding="utf-8"?>
<ds:datastoreItem xmlns:ds="http://schemas.openxmlformats.org/officeDocument/2006/customXml" ds:itemID="{A6B100D2-4211-4004-B067-1DF746DDAB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2025-01-18T08:08:35Z</dcterms:created>
  <dcterms:modified xsi:type="dcterms:W3CDTF">2025-01-21T12:55:31Z</dcterms:modified>
</cp:coreProperties>
</file>