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sahee\ATLAS\paper_experiments\docs\"/>
    </mc:Choice>
  </mc:AlternateContent>
  <xr:revisionPtr revIDLastSave="0" documentId="13_ncr:1_{79CEF380-A26B-42FA-B1E4-93E1543EF432}" xr6:coauthVersionLast="45" xr6:coauthVersionMax="45" xr10:uidLastSave="{00000000-0000-0000-0000-000000000000}"/>
  <bookViews>
    <workbookView xWindow="-120" yWindow="-120" windowWidth="29040" windowHeight="15840" xr2:uid="{B272BCBB-8853-4B72-A4ED-D9E41CEC88A0}"/>
  </bookViews>
  <sheets>
    <sheet name="AT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AC11" i="1"/>
  <c r="AC10" i="1"/>
  <c r="AC9" i="1"/>
  <c r="AC8" i="1"/>
  <c r="AC7" i="1"/>
  <c r="AC6" i="1"/>
  <c r="AC5" i="1"/>
  <c r="AC4" i="1"/>
  <c r="AA12" i="1"/>
  <c r="AA11" i="1"/>
  <c r="AA10" i="1"/>
  <c r="AA9" i="1"/>
  <c r="AA8" i="1"/>
  <c r="AA7" i="1"/>
  <c r="AA6" i="1"/>
  <c r="AA5" i="1"/>
  <c r="AA4" i="1"/>
  <c r="AC3" i="1"/>
  <c r="AA3" i="1"/>
  <c r="AB13" i="1"/>
  <c r="Z13" i="1"/>
  <c r="Y13" i="1"/>
  <c r="X13" i="1"/>
  <c r="AC13" i="1" l="1"/>
  <c r="AA13" i="1"/>
  <c r="B12" i="1" l="1"/>
  <c r="B11" i="1"/>
  <c r="B10" i="1"/>
  <c r="B9" i="1"/>
  <c r="B8" i="1"/>
  <c r="B7" i="1"/>
  <c r="B6" i="1"/>
  <c r="B5" i="1"/>
  <c r="B4" i="1"/>
  <c r="B3" i="1"/>
  <c r="Q13" i="1" l="1"/>
  <c r="P13" i="1"/>
  <c r="M13" i="1"/>
  <c r="L13" i="1"/>
  <c r="K13" i="1"/>
  <c r="I13" i="1"/>
  <c r="G13" i="1"/>
  <c r="C13" i="1"/>
  <c r="B13" i="1"/>
  <c r="O12" i="1"/>
  <c r="N12" i="1"/>
  <c r="E12" i="1"/>
  <c r="F12" i="1"/>
  <c r="H12" i="1" s="1"/>
  <c r="O11" i="1"/>
  <c r="N11" i="1"/>
  <c r="E11" i="1"/>
  <c r="F11" i="1"/>
  <c r="H11" i="1" s="1"/>
  <c r="O10" i="1"/>
  <c r="N10" i="1"/>
  <c r="E10" i="1"/>
  <c r="F10" i="1"/>
  <c r="H10" i="1" s="1"/>
  <c r="O9" i="1"/>
  <c r="N9" i="1"/>
  <c r="F9" i="1"/>
  <c r="H9" i="1" s="1"/>
  <c r="E9" i="1"/>
  <c r="S9" i="1" s="1"/>
  <c r="O8" i="1"/>
  <c r="N8" i="1"/>
  <c r="E8" i="1"/>
  <c r="F8" i="1"/>
  <c r="H8" i="1" s="1"/>
  <c r="O7" i="1"/>
  <c r="N7" i="1"/>
  <c r="E7" i="1"/>
  <c r="F7" i="1"/>
  <c r="H7" i="1" s="1"/>
  <c r="O6" i="1"/>
  <c r="N6" i="1"/>
  <c r="F6" i="1"/>
  <c r="H6" i="1" s="1"/>
  <c r="E6" i="1"/>
  <c r="O5" i="1"/>
  <c r="N5" i="1"/>
  <c r="E5" i="1"/>
  <c r="F5" i="1"/>
  <c r="H5" i="1" s="1"/>
  <c r="O4" i="1"/>
  <c r="N4" i="1"/>
  <c r="E4" i="1"/>
  <c r="F4" i="1"/>
  <c r="H4" i="1" s="1"/>
  <c r="O3" i="1"/>
  <c r="N3" i="1"/>
  <c r="E3" i="1"/>
  <c r="J11" i="1" l="1"/>
  <c r="S11" i="1"/>
  <c r="R11" i="1"/>
  <c r="U3" i="1"/>
  <c r="V3" i="1"/>
  <c r="V11" i="1"/>
  <c r="U11" i="1"/>
  <c r="W11" i="1" s="1"/>
  <c r="J3" i="1"/>
  <c r="R3" i="1"/>
  <c r="S3" i="1"/>
  <c r="V4" i="1"/>
  <c r="U4" i="1"/>
  <c r="V6" i="1"/>
  <c r="U6" i="1"/>
  <c r="W6" i="1" s="1"/>
  <c r="V12" i="1"/>
  <c r="U12" i="1"/>
  <c r="J12" i="1"/>
  <c r="S12" i="1"/>
  <c r="R12" i="1"/>
  <c r="V10" i="1"/>
  <c r="U10" i="1"/>
  <c r="J10" i="1"/>
  <c r="S10" i="1"/>
  <c r="R10" i="1"/>
  <c r="V9" i="1"/>
  <c r="U9" i="1"/>
  <c r="W9" i="1" s="1"/>
  <c r="J9" i="1"/>
  <c r="R9" i="1"/>
  <c r="J8" i="1"/>
  <c r="R8" i="1"/>
  <c r="S8" i="1"/>
  <c r="V8" i="1"/>
  <c r="U8" i="1"/>
  <c r="J7" i="1"/>
  <c r="S7" i="1"/>
  <c r="R7" i="1"/>
  <c r="V7" i="1"/>
  <c r="U7" i="1"/>
  <c r="W7" i="1" s="1"/>
  <c r="U5" i="1"/>
  <c r="V5" i="1"/>
  <c r="J5" i="1"/>
  <c r="S5" i="1"/>
  <c r="R5" i="1"/>
  <c r="J6" i="1"/>
  <c r="S6" i="1"/>
  <c r="R6" i="1"/>
  <c r="T6" i="1" s="1"/>
  <c r="J4" i="1"/>
  <c r="S4" i="1"/>
  <c r="R4" i="1"/>
  <c r="O13" i="1"/>
  <c r="D13" i="1"/>
  <c r="N13" i="1"/>
  <c r="E13" i="1"/>
  <c r="F3" i="1"/>
  <c r="W4" i="1" l="1"/>
  <c r="T10" i="1"/>
  <c r="W12" i="1"/>
  <c r="W3" i="1"/>
  <c r="T12" i="1"/>
  <c r="T11" i="1"/>
  <c r="T3" i="1"/>
  <c r="B16" i="1"/>
  <c r="W10" i="1"/>
  <c r="T9" i="1"/>
  <c r="T8" i="1"/>
  <c r="W8" i="1"/>
  <c r="S13" i="1"/>
  <c r="T7" i="1"/>
  <c r="V13" i="1"/>
  <c r="W5" i="1"/>
  <c r="U13" i="1"/>
  <c r="J13" i="1"/>
  <c r="T5" i="1"/>
  <c r="T4" i="1"/>
  <c r="R13" i="1"/>
  <c r="B15" i="1"/>
  <c r="B14" i="1"/>
  <c r="L15" i="1"/>
  <c r="L14" i="1"/>
  <c r="H3" i="1"/>
  <c r="H13" i="1" s="1"/>
  <c r="F13" i="1"/>
  <c r="W13" i="1" l="1"/>
  <c r="L16" i="1"/>
  <c r="T13" i="1"/>
</calcChain>
</file>

<file path=xl/sharedStrings.xml><?xml version="1.0" encoding="utf-8"?>
<sst xmlns="http://schemas.openxmlformats.org/spreadsheetml/2006/main" count="47" uniqueCount="46">
  <si>
    <t>Attack ID</t>
  </si>
  <si>
    <t>Ground truth (# events)</t>
  </si>
  <si>
    <t>Average  Results (# Events)</t>
  </si>
  <si>
    <t># Total</t>
    <phoneticPr fontId="0" type="noConversion"/>
  </si>
  <si>
    <t># Attack-relevant</t>
    <phoneticPr fontId="0" type="noConversion"/>
  </si>
  <si>
    <t># Attack-irrelevant</t>
    <phoneticPr fontId="0" type="noConversion"/>
  </si>
  <si>
    <t>TP</t>
  </si>
  <si>
    <t>TN</t>
  </si>
  <si>
    <t>FP labels (# / %)</t>
    <phoneticPr fontId="0" type="noConversion"/>
  </si>
  <si>
    <t>FN labels (# / %)</t>
    <phoneticPr fontId="0" type="noConversion"/>
  </si>
  <si>
    <t>Attack-relevant</t>
    <phoneticPr fontId="0" type="noConversion"/>
  </si>
  <si>
    <t>Attack-irrelevant</t>
    <phoneticPr fontId="0" type="noConversion"/>
  </si>
  <si>
    <t>TP          TN</t>
  </si>
  <si>
    <t>FP          FN</t>
  </si>
  <si>
    <t>S-1</t>
  </si>
  <si>
    <t>S-2</t>
  </si>
  <si>
    <t>S-3</t>
  </si>
  <si>
    <t>S-4</t>
  </si>
  <si>
    <t>M-1</t>
  </si>
  <si>
    <t>M-2</t>
  </si>
  <si>
    <t>M-3</t>
  </si>
  <si>
    <t>M-4</t>
  </si>
  <si>
    <t>M-5</t>
  </si>
  <si>
    <t>M-6</t>
  </si>
  <si>
    <t>Avg.</t>
  </si>
  <si>
    <t>Average results (# Entities)</t>
  </si>
  <si>
    <t>Ground truth (# Entities)</t>
  </si>
  <si>
    <t>Precision (Entities)</t>
  </si>
  <si>
    <t>Recall (Entities)</t>
  </si>
  <si>
    <t>F1-score (Entities)</t>
  </si>
  <si>
    <t>Precision (Events)</t>
  </si>
  <si>
    <t>Recall (Events)</t>
  </si>
  <si>
    <t>F1-score (Events)</t>
  </si>
  <si>
    <t>E p</t>
  </si>
  <si>
    <t>E r</t>
  </si>
  <si>
    <t>E f-1</t>
  </si>
  <si>
    <t>Ev p</t>
  </si>
  <si>
    <t>Ev r</t>
  </si>
  <si>
    <t>Ev f-1</t>
  </si>
  <si>
    <t>FP events (# / %)</t>
  </si>
  <si>
    <t>FN events (# / %)</t>
  </si>
  <si>
    <t>ROC E</t>
  </si>
  <si>
    <t>ROC Ev</t>
  </si>
  <si>
    <t>precision, recall, f1-score (entity) / (eventy)</t>
  </si>
  <si>
    <t>AUC (entity) / (event)</t>
  </si>
  <si>
    <t>FP &amp; FN Events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</si>
</sst>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0" fontId="0" fillId="0" borderId="6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0" fontId="0" fillId="3" borderId="0" xfId="0" applyNumberFormat="1" applyFill="1"/>
    <xf numFmtId="10" fontId="0" fillId="3" borderId="6" xfId="0" applyNumberForma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5B7D-5E69-4ABB-9AEB-721EF7D8B1E9}">
  <dimension ref="A1:AC16"/>
  <sheetViews>
    <sheetView tabSelected="1" workbookViewId="0">
      <selection activeCell="Z3" sqref="Z3"/>
    </sheetView>
  </sheetViews>
  <sheetFormatPr defaultRowHeight="15" x14ac:dyDescent="0.25"/>
  <cols>
    <col min="1" max="1" width="17.28515625" customWidth="1"/>
    <col min="2" max="2" width="9" customWidth="1"/>
    <col min="3" max="3" width="10.42578125" customWidth="1"/>
    <col min="4" max="4" width="9.42578125" customWidth="1"/>
    <col min="5" max="5" width="9.140625" customWidth="1"/>
    <col min="6" max="6" width="7.85546875" customWidth="1"/>
    <col min="7" max="7" width="10.140625" customWidth="1"/>
    <col min="8" max="8" width="9.28515625" customWidth="1"/>
    <col min="9" max="9" width="10" customWidth="1"/>
    <col min="10" max="10" width="7.85546875" customWidth="1"/>
    <col min="11" max="11" width="9.85546875" customWidth="1"/>
    <col min="13" max="16" width="9.140625" customWidth="1"/>
    <col min="25" max="25" width="12.5703125" customWidth="1"/>
  </cols>
  <sheetData>
    <row r="1" spans="1:29" ht="14.45" customHeight="1" x14ac:dyDescent="0.25">
      <c r="A1" s="29" t="s">
        <v>0</v>
      </c>
      <c r="B1" s="31" t="s">
        <v>26</v>
      </c>
      <c r="C1" s="32"/>
      <c r="D1" s="33"/>
      <c r="E1" s="31" t="s">
        <v>25</v>
      </c>
      <c r="F1" s="32"/>
      <c r="G1" s="32"/>
      <c r="H1" s="32"/>
      <c r="I1" s="32"/>
      <c r="J1" s="33"/>
      <c r="K1" s="34" t="s">
        <v>1</v>
      </c>
      <c r="L1" s="35"/>
      <c r="M1" s="36"/>
      <c r="N1" s="31" t="s">
        <v>2</v>
      </c>
      <c r="O1" s="32"/>
      <c r="P1" s="32"/>
      <c r="Q1" s="33"/>
      <c r="R1" s="37" t="s">
        <v>43</v>
      </c>
      <c r="S1" s="38"/>
      <c r="T1" s="38"/>
      <c r="U1" s="38"/>
      <c r="V1" s="38"/>
      <c r="W1" s="39"/>
      <c r="X1" s="37" t="s">
        <v>44</v>
      </c>
      <c r="Y1" s="39"/>
      <c r="Z1" s="37" t="s">
        <v>45</v>
      </c>
      <c r="AA1" s="38"/>
      <c r="AB1" s="38"/>
      <c r="AC1" s="39"/>
    </row>
    <row r="2" spans="1:29" ht="27.95" customHeight="1" x14ac:dyDescent="0.25">
      <c r="A2" s="30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8" t="s">
        <v>8</v>
      </c>
      <c r="H2" s="27"/>
      <c r="I2" s="28" t="s">
        <v>9</v>
      </c>
      <c r="J2" s="27"/>
      <c r="K2" s="1" t="s">
        <v>3</v>
      </c>
      <c r="L2" s="1" t="s">
        <v>10</v>
      </c>
      <c r="M2" s="1" t="s">
        <v>11</v>
      </c>
      <c r="N2" s="28" t="s">
        <v>12</v>
      </c>
      <c r="O2" s="27"/>
      <c r="P2" s="28" t="s">
        <v>13</v>
      </c>
      <c r="Q2" s="27"/>
      <c r="R2" s="16" t="s">
        <v>33</v>
      </c>
      <c r="S2" s="16" t="s">
        <v>34</v>
      </c>
      <c r="T2" s="16" t="s">
        <v>35</v>
      </c>
      <c r="U2" s="16" t="s">
        <v>36</v>
      </c>
      <c r="V2" s="16" t="s">
        <v>37</v>
      </c>
      <c r="W2" s="16" t="s">
        <v>38</v>
      </c>
      <c r="X2" s="16" t="s">
        <v>41</v>
      </c>
      <c r="Y2" s="16" t="s">
        <v>42</v>
      </c>
      <c r="Z2" s="26" t="s">
        <v>39</v>
      </c>
      <c r="AA2" s="27"/>
      <c r="AB2" s="28" t="s">
        <v>40</v>
      </c>
      <c r="AC2" s="27"/>
    </row>
    <row r="3" spans="1:29" x14ac:dyDescent="0.25">
      <c r="A3" s="2" t="s">
        <v>14</v>
      </c>
      <c r="B3" s="3">
        <f>C3+D3</f>
        <v>7467</v>
      </c>
      <c r="C3" s="3">
        <v>22</v>
      </c>
      <c r="D3" s="3">
        <v>7445</v>
      </c>
      <c r="E3" s="3">
        <f>C3-I3</f>
        <v>22</v>
      </c>
      <c r="F3" s="3">
        <f>D3-G3</f>
        <v>7445</v>
      </c>
      <c r="G3" s="4">
        <v>0</v>
      </c>
      <c r="H3" s="5">
        <f>G3/(G3+F3)</f>
        <v>0</v>
      </c>
      <c r="I3" s="4">
        <v>0</v>
      </c>
      <c r="J3" s="6">
        <f>I3/(I3+E3)</f>
        <v>0</v>
      </c>
      <c r="K3" s="7">
        <v>95065</v>
      </c>
      <c r="L3" s="8">
        <v>4598</v>
      </c>
      <c r="M3" s="9">
        <v>90467</v>
      </c>
      <c r="N3" s="10">
        <f>L3-Q3</f>
        <v>4598</v>
      </c>
      <c r="O3" s="10">
        <f>M3-P3</f>
        <v>90467</v>
      </c>
      <c r="P3" s="10">
        <v>0</v>
      </c>
      <c r="Q3" s="11">
        <v>0</v>
      </c>
      <c r="R3" s="17">
        <f>E3/(E3+G3)</f>
        <v>1</v>
      </c>
      <c r="S3" s="17">
        <f>E3/(E3+I3)</f>
        <v>1</v>
      </c>
      <c r="T3" s="18">
        <f>2*(R3*S3)/(R3+S3)</f>
        <v>1</v>
      </c>
      <c r="U3" s="20">
        <f>N3/(N3+P3)</f>
        <v>1</v>
      </c>
      <c r="V3" s="20">
        <f>N3/(N3+Q3)</f>
        <v>1</v>
      </c>
      <c r="W3" s="21">
        <f>2*(U3*V3)/(U3+V3)</f>
        <v>1</v>
      </c>
      <c r="X3" s="14">
        <v>0.93700000000000006</v>
      </c>
      <c r="Y3" s="14">
        <v>0.99099999999999999</v>
      </c>
      <c r="Z3" s="10">
        <v>0</v>
      </c>
      <c r="AA3" s="5">
        <f>Z3/(Z3+O3)</f>
        <v>0</v>
      </c>
      <c r="AB3" s="11">
        <v>0</v>
      </c>
      <c r="AC3" s="6">
        <f>AB3/(AB3+N3)</f>
        <v>0</v>
      </c>
    </row>
    <row r="4" spans="1:29" x14ac:dyDescent="0.25">
      <c r="A4" s="2" t="s">
        <v>15</v>
      </c>
      <c r="B4" s="3">
        <f t="shared" ref="B4:B12" si="0">C4+D4</f>
        <v>34020</v>
      </c>
      <c r="C4" s="3">
        <v>12</v>
      </c>
      <c r="D4" s="3">
        <v>34008</v>
      </c>
      <c r="E4" s="3">
        <f t="shared" ref="E4:E12" si="1">C4-I4</f>
        <v>12</v>
      </c>
      <c r="F4" s="3">
        <f t="shared" ref="F4:F12" si="2">D4-G4</f>
        <v>34006</v>
      </c>
      <c r="G4" s="4">
        <v>2</v>
      </c>
      <c r="H4" s="5">
        <f t="shared" ref="H4:H12" si="3">G4/(G4+F4)</f>
        <v>5.8809691837214774E-5</v>
      </c>
      <c r="I4" s="4">
        <v>0</v>
      </c>
      <c r="J4" s="6">
        <f>I4/(I4+E4)</f>
        <v>0</v>
      </c>
      <c r="K4" s="7">
        <v>397952</v>
      </c>
      <c r="L4" s="8">
        <v>15073</v>
      </c>
      <c r="M4" s="9">
        <v>382879</v>
      </c>
      <c r="N4" s="10">
        <f t="shared" ref="N4:N12" si="4">L4-Q4</f>
        <v>15073</v>
      </c>
      <c r="O4" s="10">
        <f t="shared" ref="O4:O12" si="5">M4-P4</f>
        <v>382876</v>
      </c>
      <c r="P4" s="10">
        <v>3</v>
      </c>
      <c r="Q4" s="11">
        <v>0</v>
      </c>
      <c r="R4" s="17">
        <f t="shared" ref="R4:R12" si="6">E4/(E4+G4)</f>
        <v>0.8571428571428571</v>
      </c>
      <c r="S4" s="17">
        <f t="shared" ref="S4:S12" si="7">E4/(E4+I4)</f>
        <v>1</v>
      </c>
      <c r="T4" s="18">
        <f t="shared" ref="T4:T12" si="8">2*(R4*S4)/(R4+S4)</f>
        <v>0.92307692307692302</v>
      </c>
      <c r="U4" s="20">
        <f t="shared" ref="U4:U12" si="9">N4/(N4+P4)</f>
        <v>0.9998010082249934</v>
      </c>
      <c r="V4" s="20">
        <f t="shared" ref="V4:V12" si="10">N4/(N4+Q4)</f>
        <v>1</v>
      </c>
      <c r="W4" s="21">
        <f t="shared" ref="W4:W12" si="11">2*(U4*V4)/(U4+V4)</f>
        <v>0.99990049421208005</v>
      </c>
      <c r="X4" s="14">
        <v>0.999</v>
      </c>
      <c r="Y4" s="14">
        <v>1</v>
      </c>
      <c r="Z4" s="10">
        <v>3</v>
      </c>
      <c r="AA4" s="5">
        <f t="shared" ref="AA4:AA12" si="12">Z4/(Z4+O4)</f>
        <v>7.8353735775532224E-6</v>
      </c>
      <c r="AB4" s="11">
        <v>0</v>
      </c>
      <c r="AC4" s="6">
        <f t="shared" ref="AC4:AC12" si="13">AB4/(AB4+N4)</f>
        <v>0</v>
      </c>
    </row>
    <row r="5" spans="1:29" x14ac:dyDescent="0.25">
      <c r="A5" s="2" t="s">
        <v>16</v>
      </c>
      <c r="B5" s="3">
        <f t="shared" si="0"/>
        <v>8998</v>
      </c>
      <c r="C5" s="3">
        <v>26</v>
      </c>
      <c r="D5" s="3">
        <v>8972</v>
      </c>
      <c r="E5" s="3">
        <f t="shared" si="1"/>
        <v>24</v>
      </c>
      <c r="F5" s="3">
        <f t="shared" si="2"/>
        <v>8972</v>
      </c>
      <c r="G5" s="4">
        <v>0</v>
      </c>
      <c r="H5" s="5">
        <f t="shared" si="3"/>
        <v>0</v>
      </c>
      <c r="I5" s="4">
        <v>2</v>
      </c>
      <c r="J5" s="6">
        <f t="shared" ref="J5:J12" si="14">I5/(I5+E5)</f>
        <v>7.6923076923076927E-2</v>
      </c>
      <c r="K5" s="7">
        <v>128317</v>
      </c>
      <c r="L5" s="8">
        <v>5165</v>
      </c>
      <c r="M5" s="9">
        <v>123152</v>
      </c>
      <c r="N5" s="10">
        <f t="shared" si="4"/>
        <v>5155</v>
      </c>
      <c r="O5" s="10">
        <f t="shared" si="5"/>
        <v>123152</v>
      </c>
      <c r="P5" s="10">
        <v>0</v>
      </c>
      <c r="Q5" s="11">
        <v>10</v>
      </c>
      <c r="R5" s="17">
        <f t="shared" si="6"/>
        <v>1</v>
      </c>
      <c r="S5" s="17">
        <f t="shared" si="7"/>
        <v>0.92307692307692313</v>
      </c>
      <c r="T5" s="18">
        <f t="shared" si="8"/>
        <v>0.96000000000000008</v>
      </c>
      <c r="U5" s="20">
        <f t="shared" si="9"/>
        <v>1</v>
      </c>
      <c r="V5" s="20">
        <f t="shared" si="10"/>
        <v>0.99806389157792841</v>
      </c>
      <c r="W5" s="21">
        <f t="shared" si="11"/>
        <v>0.99903100775193798</v>
      </c>
      <c r="X5" s="14">
        <v>0.96899999999999997</v>
      </c>
      <c r="Y5" s="14">
        <v>0.998</v>
      </c>
      <c r="Z5" s="10">
        <v>0</v>
      </c>
      <c r="AA5" s="5">
        <f t="shared" si="12"/>
        <v>0</v>
      </c>
      <c r="AB5" s="11">
        <v>10</v>
      </c>
      <c r="AC5" s="6">
        <f t="shared" si="13"/>
        <v>1.9361084220716361E-3</v>
      </c>
    </row>
    <row r="6" spans="1:29" x14ac:dyDescent="0.25">
      <c r="A6" s="2" t="s">
        <v>17</v>
      </c>
      <c r="B6" s="3">
        <f t="shared" si="0"/>
        <v>13037</v>
      </c>
      <c r="C6" s="3">
        <v>21</v>
      </c>
      <c r="D6" s="3">
        <v>13016</v>
      </c>
      <c r="E6" s="3">
        <f t="shared" si="1"/>
        <v>21</v>
      </c>
      <c r="F6" s="3">
        <f t="shared" si="2"/>
        <v>13011</v>
      </c>
      <c r="G6" s="4">
        <v>5</v>
      </c>
      <c r="H6" s="5">
        <f t="shared" si="3"/>
        <v>3.8414259373079285E-4</v>
      </c>
      <c r="I6" s="4">
        <v>0</v>
      </c>
      <c r="J6" s="6">
        <f t="shared" si="14"/>
        <v>0</v>
      </c>
      <c r="K6" s="7">
        <v>125613</v>
      </c>
      <c r="L6" s="8">
        <v>18062</v>
      </c>
      <c r="M6" s="9">
        <v>107551</v>
      </c>
      <c r="N6" s="10">
        <f t="shared" si="4"/>
        <v>18062</v>
      </c>
      <c r="O6" s="10">
        <f t="shared" si="5"/>
        <v>107506</v>
      </c>
      <c r="P6" s="10">
        <v>45</v>
      </c>
      <c r="Q6" s="11">
        <v>0</v>
      </c>
      <c r="R6" s="17">
        <f t="shared" si="6"/>
        <v>0.80769230769230771</v>
      </c>
      <c r="S6" s="17">
        <f t="shared" si="7"/>
        <v>1</v>
      </c>
      <c r="T6" s="18">
        <f t="shared" si="8"/>
        <v>0.8936170212765957</v>
      </c>
      <c r="U6" s="20">
        <f t="shared" si="9"/>
        <v>0.99751477329209703</v>
      </c>
      <c r="V6" s="20">
        <f t="shared" si="10"/>
        <v>1</v>
      </c>
      <c r="W6" s="21">
        <f t="shared" si="11"/>
        <v>0.99875584063700962</v>
      </c>
      <c r="X6" s="14">
        <v>0.93300000000000005</v>
      </c>
      <c r="Y6" s="14">
        <v>1</v>
      </c>
      <c r="Z6" s="10">
        <v>45</v>
      </c>
      <c r="AA6" s="5">
        <f t="shared" si="12"/>
        <v>4.1840615150021848E-4</v>
      </c>
      <c r="AB6" s="11">
        <v>0</v>
      </c>
      <c r="AC6" s="6">
        <f t="shared" si="13"/>
        <v>0</v>
      </c>
    </row>
    <row r="7" spans="1:29" x14ac:dyDescent="0.25">
      <c r="A7" s="2" t="s">
        <v>18</v>
      </c>
      <c r="B7" s="3">
        <f t="shared" si="0"/>
        <v>17593</v>
      </c>
      <c r="C7" s="3">
        <v>28</v>
      </c>
      <c r="D7" s="3">
        <v>17565</v>
      </c>
      <c r="E7" s="3">
        <f t="shared" si="1"/>
        <v>28</v>
      </c>
      <c r="F7" s="3">
        <f t="shared" si="2"/>
        <v>17562</v>
      </c>
      <c r="G7" s="4">
        <v>3</v>
      </c>
      <c r="H7" s="5">
        <f t="shared" si="3"/>
        <v>1.7079419299743809E-4</v>
      </c>
      <c r="I7" s="4">
        <v>0</v>
      </c>
      <c r="J7" s="6">
        <f t="shared" si="14"/>
        <v>0</v>
      </c>
      <c r="K7" s="7">
        <v>251675</v>
      </c>
      <c r="L7" s="8">
        <v>8168</v>
      </c>
      <c r="M7" s="9">
        <v>243507</v>
      </c>
      <c r="N7" s="10">
        <f t="shared" si="4"/>
        <v>8168</v>
      </c>
      <c r="O7" s="10">
        <f t="shared" si="5"/>
        <v>243504</v>
      </c>
      <c r="P7" s="10">
        <v>3</v>
      </c>
      <c r="Q7" s="11">
        <v>0</v>
      </c>
      <c r="R7" s="17">
        <f t="shared" si="6"/>
        <v>0.90322580645161288</v>
      </c>
      <c r="S7" s="17">
        <f t="shared" si="7"/>
        <v>1</v>
      </c>
      <c r="T7" s="18">
        <f t="shared" si="8"/>
        <v>0.94915254237288127</v>
      </c>
      <c r="U7" s="20">
        <f t="shared" si="9"/>
        <v>0.99963284787663687</v>
      </c>
      <c r="V7" s="20">
        <f t="shared" si="10"/>
        <v>1</v>
      </c>
      <c r="W7" s="21">
        <f t="shared" si="11"/>
        <v>0.99981639023196023</v>
      </c>
      <c r="X7" s="14">
        <v>1</v>
      </c>
      <c r="Y7" s="14">
        <v>1</v>
      </c>
      <c r="Z7" s="10">
        <v>3</v>
      </c>
      <c r="AA7" s="5">
        <f t="shared" si="12"/>
        <v>1.2319974374453301E-5</v>
      </c>
      <c r="AB7" s="11">
        <v>0</v>
      </c>
      <c r="AC7" s="6">
        <f t="shared" si="13"/>
        <v>0</v>
      </c>
    </row>
    <row r="8" spans="1:29" x14ac:dyDescent="0.25">
      <c r="A8" s="2" t="s">
        <v>19</v>
      </c>
      <c r="B8" s="3">
        <f t="shared" si="0"/>
        <v>24486</v>
      </c>
      <c r="C8" s="3">
        <v>36</v>
      </c>
      <c r="D8" s="3">
        <v>24450</v>
      </c>
      <c r="E8" s="3">
        <f t="shared" si="1"/>
        <v>36</v>
      </c>
      <c r="F8" s="3">
        <f t="shared" si="2"/>
        <v>24445</v>
      </c>
      <c r="G8" s="4">
        <v>5</v>
      </c>
      <c r="H8" s="5">
        <f t="shared" si="3"/>
        <v>2.0449897750511248E-4</v>
      </c>
      <c r="I8" s="4">
        <v>0</v>
      </c>
      <c r="J8" s="6">
        <f t="shared" si="14"/>
        <v>0</v>
      </c>
      <c r="K8" s="7">
        <v>284321</v>
      </c>
      <c r="L8" s="8">
        <v>34956</v>
      </c>
      <c r="M8" s="9">
        <v>249365</v>
      </c>
      <c r="N8" s="10">
        <f t="shared" si="4"/>
        <v>34956</v>
      </c>
      <c r="O8" s="10">
        <f t="shared" si="5"/>
        <v>249316</v>
      </c>
      <c r="P8" s="10">
        <v>49</v>
      </c>
      <c r="Q8" s="11">
        <v>0</v>
      </c>
      <c r="R8" s="17">
        <f t="shared" si="6"/>
        <v>0.87804878048780488</v>
      </c>
      <c r="S8" s="17">
        <f t="shared" si="7"/>
        <v>1</v>
      </c>
      <c r="T8" s="18">
        <f t="shared" si="8"/>
        <v>0.93506493506493515</v>
      </c>
      <c r="U8" s="20">
        <f t="shared" si="9"/>
        <v>0.99860019997143268</v>
      </c>
      <c r="V8" s="20">
        <f t="shared" si="10"/>
        <v>1</v>
      </c>
      <c r="W8" s="21">
        <f t="shared" si="11"/>
        <v>0.99929960978259313</v>
      </c>
      <c r="X8" s="14">
        <v>1</v>
      </c>
      <c r="Y8" s="14">
        <v>1</v>
      </c>
      <c r="Z8" s="10">
        <v>49</v>
      </c>
      <c r="AA8" s="5">
        <f t="shared" si="12"/>
        <v>1.9649910773364345E-4</v>
      </c>
      <c r="AB8" s="11">
        <v>0</v>
      </c>
      <c r="AC8" s="6">
        <f t="shared" si="13"/>
        <v>0</v>
      </c>
    </row>
    <row r="9" spans="1:29" x14ac:dyDescent="0.25">
      <c r="A9" s="2" t="s">
        <v>20</v>
      </c>
      <c r="B9" s="3">
        <f t="shared" si="0"/>
        <v>24460</v>
      </c>
      <c r="C9" s="3">
        <v>36</v>
      </c>
      <c r="D9" s="3">
        <v>24424</v>
      </c>
      <c r="E9" s="3">
        <f t="shared" si="1"/>
        <v>35</v>
      </c>
      <c r="F9" s="3">
        <f t="shared" si="2"/>
        <v>24423</v>
      </c>
      <c r="G9" s="4">
        <v>1</v>
      </c>
      <c r="H9" s="5">
        <f t="shared" si="3"/>
        <v>4.0943334425155582E-5</v>
      </c>
      <c r="I9" s="4">
        <v>1</v>
      </c>
      <c r="J9" s="6">
        <f t="shared" si="14"/>
        <v>2.7777777777777776E-2</v>
      </c>
      <c r="K9" s="7">
        <v>334136</v>
      </c>
      <c r="L9" s="9">
        <v>34979</v>
      </c>
      <c r="M9" s="9">
        <v>299157</v>
      </c>
      <c r="N9" s="10">
        <f t="shared" si="4"/>
        <v>34978</v>
      </c>
      <c r="O9" s="10">
        <f t="shared" si="5"/>
        <v>299147</v>
      </c>
      <c r="P9" s="10">
        <v>10</v>
      </c>
      <c r="Q9" s="11">
        <v>1</v>
      </c>
      <c r="R9" s="17">
        <f t="shared" si="6"/>
        <v>0.97222222222222221</v>
      </c>
      <c r="S9" s="17">
        <f t="shared" si="7"/>
        <v>0.97222222222222221</v>
      </c>
      <c r="T9" s="18">
        <f t="shared" si="8"/>
        <v>0.97222222222222221</v>
      </c>
      <c r="U9" s="20">
        <f t="shared" si="9"/>
        <v>0.99971418772150455</v>
      </c>
      <c r="V9" s="20">
        <f t="shared" si="10"/>
        <v>0.9999714114182795</v>
      </c>
      <c r="W9" s="21">
        <f t="shared" si="11"/>
        <v>0.99984278302628382</v>
      </c>
      <c r="X9" s="14">
        <v>0.96</v>
      </c>
      <c r="Y9" s="14">
        <v>1</v>
      </c>
      <c r="Z9" s="10">
        <v>10</v>
      </c>
      <c r="AA9" s="5">
        <f t="shared" si="12"/>
        <v>3.3427263945018833E-5</v>
      </c>
      <c r="AB9" s="11">
        <v>1</v>
      </c>
      <c r="AC9" s="6">
        <f t="shared" si="13"/>
        <v>2.8588581720460849E-5</v>
      </c>
    </row>
    <row r="10" spans="1:29" x14ac:dyDescent="0.25">
      <c r="A10" s="2" t="s">
        <v>21</v>
      </c>
      <c r="B10" s="3">
        <f t="shared" si="0"/>
        <v>15406</v>
      </c>
      <c r="C10" s="3">
        <v>28</v>
      </c>
      <c r="D10" s="3">
        <v>15378</v>
      </c>
      <c r="E10" s="3">
        <f t="shared" si="1"/>
        <v>24</v>
      </c>
      <c r="F10" s="3">
        <f t="shared" si="2"/>
        <v>15378</v>
      </c>
      <c r="G10" s="4">
        <v>0</v>
      </c>
      <c r="H10" s="5">
        <f t="shared" si="3"/>
        <v>0</v>
      </c>
      <c r="I10" s="4">
        <v>4</v>
      </c>
      <c r="J10" s="6">
        <f t="shared" si="14"/>
        <v>0.14285714285714285</v>
      </c>
      <c r="K10" s="7">
        <v>258748</v>
      </c>
      <c r="L10" s="9">
        <v>8236</v>
      </c>
      <c r="M10" s="9">
        <v>250512</v>
      </c>
      <c r="N10" s="10">
        <f t="shared" si="4"/>
        <v>8161</v>
      </c>
      <c r="O10" s="10">
        <f t="shared" si="5"/>
        <v>250512</v>
      </c>
      <c r="P10" s="10">
        <v>0</v>
      </c>
      <c r="Q10" s="11">
        <v>75</v>
      </c>
      <c r="R10" s="17">
        <f t="shared" si="6"/>
        <v>1</v>
      </c>
      <c r="S10" s="17">
        <f t="shared" si="7"/>
        <v>0.8571428571428571</v>
      </c>
      <c r="T10" s="18">
        <f t="shared" si="8"/>
        <v>0.92307692307692302</v>
      </c>
      <c r="U10" s="20">
        <f t="shared" si="9"/>
        <v>1</v>
      </c>
      <c r="V10" s="20">
        <f t="shared" si="10"/>
        <v>0.99089363768819816</v>
      </c>
      <c r="W10" s="21">
        <f t="shared" si="11"/>
        <v>0.99542599255961461</v>
      </c>
      <c r="X10" s="14">
        <v>0.96799999999999997</v>
      </c>
      <c r="Y10" s="14">
        <v>0.997</v>
      </c>
      <c r="Z10" s="10">
        <v>0</v>
      </c>
      <c r="AA10" s="5">
        <f t="shared" si="12"/>
        <v>0</v>
      </c>
      <c r="AB10" s="11">
        <v>75</v>
      </c>
      <c r="AC10" s="6">
        <f t="shared" si="13"/>
        <v>9.1063623118018463E-3</v>
      </c>
    </row>
    <row r="11" spans="1:29" x14ac:dyDescent="0.25">
      <c r="A11" s="2" t="s">
        <v>22</v>
      </c>
      <c r="B11" s="3">
        <f t="shared" si="0"/>
        <v>35701</v>
      </c>
      <c r="C11" s="3">
        <v>30</v>
      </c>
      <c r="D11" s="3">
        <v>35671</v>
      </c>
      <c r="E11" s="3">
        <f t="shared" si="1"/>
        <v>30</v>
      </c>
      <c r="F11" s="3">
        <f t="shared" si="2"/>
        <v>35665</v>
      </c>
      <c r="G11" s="4">
        <v>6</v>
      </c>
      <c r="H11" s="5">
        <f t="shared" si="3"/>
        <v>1.6820386308205544E-4</v>
      </c>
      <c r="I11" s="4">
        <v>0</v>
      </c>
      <c r="J11" s="6">
        <f t="shared" si="14"/>
        <v>0</v>
      </c>
      <c r="K11" s="7">
        <v>701512</v>
      </c>
      <c r="L11" s="8">
        <v>34175</v>
      </c>
      <c r="M11" s="9">
        <v>667337</v>
      </c>
      <c r="N11" s="10">
        <f t="shared" si="4"/>
        <v>34175</v>
      </c>
      <c r="O11" s="10">
        <f t="shared" si="5"/>
        <v>667329</v>
      </c>
      <c r="P11" s="10">
        <v>8</v>
      </c>
      <c r="Q11" s="11">
        <v>0</v>
      </c>
      <c r="R11" s="17">
        <f t="shared" si="6"/>
        <v>0.83333333333333337</v>
      </c>
      <c r="S11" s="17">
        <f t="shared" si="7"/>
        <v>1</v>
      </c>
      <c r="T11" s="18">
        <f t="shared" si="8"/>
        <v>0.90909090909090906</v>
      </c>
      <c r="U11" s="20">
        <f t="shared" si="9"/>
        <v>0.99976596553842556</v>
      </c>
      <c r="V11" s="20">
        <f t="shared" si="10"/>
        <v>1</v>
      </c>
      <c r="W11" s="21">
        <f t="shared" si="11"/>
        <v>0.99988296907457797</v>
      </c>
      <c r="X11" s="14">
        <v>0.97599999999999998</v>
      </c>
      <c r="Y11" s="14">
        <v>1</v>
      </c>
      <c r="Z11" s="10">
        <v>8</v>
      </c>
      <c r="AA11" s="5">
        <f t="shared" si="12"/>
        <v>1.1987946120176162E-5</v>
      </c>
      <c r="AB11" s="11">
        <v>0</v>
      </c>
      <c r="AC11" s="6">
        <f t="shared" si="13"/>
        <v>0</v>
      </c>
    </row>
    <row r="12" spans="1:29" x14ac:dyDescent="0.25">
      <c r="A12" s="2" t="s">
        <v>23</v>
      </c>
      <c r="B12" s="3">
        <f t="shared" si="0"/>
        <v>19622</v>
      </c>
      <c r="C12" s="3">
        <v>42</v>
      </c>
      <c r="D12" s="3">
        <v>19580</v>
      </c>
      <c r="E12" s="3">
        <f t="shared" si="1"/>
        <v>41</v>
      </c>
      <c r="F12" s="3">
        <f t="shared" si="2"/>
        <v>19573</v>
      </c>
      <c r="G12" s="4">
        <v>7</v>
      </c>
      <c r="H12" s="5">
        <f t="shared" si="3"/>
        <v>3.5750766087844742E-4</v>
      </c>
      <c r="I12" s="4">
        <v>1</v>
      </c>
      <c r="J12" s="6">
        <f t="shared" si="14"/>
        <v>2.3809523809523808E-2</v>
      </c>
      <c r="K12" s="7">
        <v>354028</v>
      </c>
      <c r="L12" s="8">
        <v>9994</v>
      </c>
      <c r="M12" s="9">
        <v>344034</v>
      </c>
      <c r="N12" s="10">
        <f t="shared" si="4"/>
        <v>9993</v>
      </c>
      <c r="O12" s="10">
        <f t="shared" si="5"/>
        <v>343959</v>
      </c>
      <c r="P12" s="10">
        <v>75</v>
      </c>
      <c r="Q12" s="11">
        <v>1</v>
      </c>
      <c r="R12" s="17">
        <f t="shared" si="6"/>
        <v>0.85416666666666663</v>
      </c>
      <c r="S12" s="17">
        <f t="shared" si="7"/>
        <v>0.97619047619047616</v>
      </c>
      <c r="T12" s="18">
        <f t="shared" si="8"/>
        <v>0.91111111111111109</v>
      </c>
      <c r="U12" s="20">
        <f t="shared" si="9"/>
        <v>0.99255065554231225</v>
      </c>
      <c r="V12" s="20">
        <f t="shared" si="10"/>
        <v>0.99989993996397841</v>
      </c>
      <c r="W12" s="21">
        <f t="shared" si="11"/>
        <v>0.99621174359485598</v>
      </c>
      <c r="X12" s="14">
        <v>0.95899999999999996</v>
      </c>
      <c r="Y12" s="14">
        <v>0.98099999999999998</v>
      </c>
      <c r="Z12" s="10">
        <v>75</v>
      </c>
      <c r="AA12" s="5">
        <f t="shared" si="12"/>
        <v>2.180017091333996E-4</v>
      </c>
      <c r="AB12" s="11">
        <v>1</v>
      </c>
      <c r="AC12" s="6">
        <f t="shared" si="13"/>
        <v>1.0006003602161297E-4</v>
      </c>
    </row>
    <row r="13" spans="1:29" x14ac:dyDescent="0.25">
      <c r="A13" s="2" t="s">
        <v>24</v>
      </c>
      <c r="B13" s="3">
        <f t="shared" ref="B13:Y13" si="15">AVERAGE(B3:B12)</f>
        <v>20079</v>
      </c>
      <c r="C13" s="3">
        <f t="shared" si="15"/>
        <v>28.1</v>
      </c>
      <c r="D13" s="3">
        <f t="shared" si="15"/>
        <v>20050.900000000001</v>
      </c>
      <c r="E13" s="3">
        <f t="shared" si="15"/>
        <v>27.3</v>
      </c>
      <c r="F13" s="3">
        <f t="shared" si="15"/>
        <v>20048</v>
      </c>
      <c r="G13" s="12">
        <f t="shared" si="15"/>
        <v>2.9</v>
      </c>
      <c r="H13" s="6">
        <f t="shared" si="15"/>
        <v>1.3849003144562167E-4</v>
      </c>
      <c r="I13" s="4">
        <f t="shared" si="15"/>
        <v>0.8</v>
      </c>
      <c r="J13" s="6">
        <f t="shared" si="15"/>
        <v>2.7136752136752141E-2</v>
      </c>
      <c r="K13" s="7">
        <f t="shared" si="15"/>
        <v>293136.7</v>
      </c>
      <c r="L13" s="9">
        <f t="shared" si="15"/>
        <v>17340.599999999999</v>
      </c>
      <c r="M13" s="9">
        <f t="shared" si="15"/>
        <v>275796.09999999998</v>
      </c>
      <c r="N13" s="9">
        <f t="shared" si="15"/>
        <v>17331.900000000001</v>
      </c>
      <c r="O13" s="10">
        <f t="shared" si="15"/>
        <v>275776.8</v>
      </c>
      <c r="P13" s="10">
        <f t="shared" si="15"/>
        <v>19.3</v>
      </c>
      <c r="Q13" s="10">
        <f t="shared" si="15"/>
        <v>8.6999999999999993</v>
      </c>
      <c r="R13" s="19">
        <f t="shared" si="15"/>
        <v>0.91058319739968052</v>
      </c>
      <c r="S13" s="19">
        <f t="shared" si="15"/>
        <v>0.97286324786324785</v>
      </c>
      <c r="T13" s="19">
        <f t="shared" si="15"/>
        <v>0.93764125872925008</v>
      </c>
      <c r="U13" s="22">
        <f t="shared" si="15"/>
        <v>0.9987579638167402</v>
      </c>
      <c r="V13" s="22">
        <f t="shared" si="15"/>
        <v>0.99888288806483838</v>
      </c>
      <c r="W13" s="22">
        <f t="shared" si="15"/>
        <v>0.99881668308709126</v>
      </c>
      <c r="X13" s="15">
        <f t="shared" si="15"/>
        <v>0.97010000000000007</v>
      </c>
      <c r="Y13" s="15">
        <f t="shared" si="15"/>
        <v>0.99670000000000003</v>
      </c>
      <c r="Z13" s="10">
        <f t="shared" ref="Z13" si="16">AVERAGE(Z3:Z12)</f>
        <v>19.3</v>
      </c>
      <c r="AA13" s="6">
        <f t="shared" ref="AA13:AC13" si="17">AVERAGE(AA3:AA12)</f>
        <v>8.9847752638446313E-5</v>
      </c>
      <c r="AB13" s="10">
        <f t="shared" si="17"/>
        <v>8.6999999999999993</v>
      </c>
      <c r="AC13" s="6">
        <f t="shared" si="17"/>
        <v>1.1171119351615557E-3</v>
      </c>
    </row>
    <row r="14" spans="1:29" ht="28.5" x14ac:dyDescent="0.25">
      <c r="A14" s="24" t="s">
        <v>27</v>
      </c>
      <c r="B14" s="23">
        <f>E13/(E13+G13)</f>
        <v>0.9039735099337749</v>
      </c>
      <c r="C14" s="13"/>
      <c r="D14" s="13"/>
      <c r="E14" s="13"/>
      <c r="F14" s="13"/>
      <c r="G14" s="13"/>
      <c r="H14" s="13"/>
      <c r="I14" s="13"/>
      <c r="J14" s="13"/>
      <c r="K14" s="24" t="s">
        <v>30</v>
      </c>
      <c r="L14" s="23">
        <f>N13/(N13+P13)</f>
        <v>0.99888768500161373</v>
      </c>
      <c r="M14" s="13"/>
      <c r="N14" s="13"/>
      <c r="O14" s="13"/>
      <c r="P14" s="13"/>
      <c r="Q14" s="13"/>
    </row>
    <row r="15" spans="1:29" ht="28.5" x14ac:dyDescent="0.25">
      <c r="A15" s="24" t="s">
        <v>28</v>
      </c>
      <c r="B15" s="23">
        <f>E13/(E13+I13)</f>
        <v>0.97153024911032027</v>
      </c>
      <c r="C15" s="13"/>
      <c r="D15" s="13"/>
      <c r="E15" s="13"/>
      <c r="F15" s="13"/>
      <c r="G15" s="13"/>
      <c r="H15" s="13"/>
      <c r="I15" s="13"/>
      <c r="J15" s="13"/>
      <c r="K15" s="24" t="s">
        <v>31</v>
      </c>
      <c r="L15" s="23">
        <f>N13/(N13+Q13)</f>
        <v>0.99949828725649625</v>
      </c>
      <c r="M15" s="13"/>
      <c r="N15" s="13"/>
      <c r="O15" s="13"/>
      <c r="P15" s="13"/>
      <c r="Q15" s="13"/>
    </row>
    <row r="16" spans="1:29" ht="28.5" x14ac:dyDescent="0.25">
      <c r="A16" s="24" t="s">
        <v>29</v>
      </c>
      <c r="B16" s="23">
        <f>2*(R3*S3)/(R3+S3)</f>
        <v>1</v>
      </c>
      <c r="C16" s="13"/>
      <c r="D16" s="13"/>
      <c r="E16" s="13"/>
      <c r="F16" s="13"/>
      <c r="G16" s="13"/>
      <c r="H16" s="13"/>
      <c r="I16" s="13"/>
      <c r="J16" s="13"/>
      <c r="K16" s="24" t="s">
        <v>32</v>
      </c>
      <c r="L16" s="25">
        <f>2*(L14*L15)/(L14+L15)</f>
        <v>0.99919289284499513</v>
      </c>
      <c r="M16" s="13"/>
      <c r="N16" s="13"/>
      <c r="O16" s="13"/>
      <c r="P16" s="13"/>
      <c r="Q16" s="13"/>
    </row>
  </sheetData>
  <mergeCells count="14">
    <mergeCell ref="Z2:AA2"/>
    <mergeCell ref="AB2:AC2"/>
    <mergeCell ref="A1:A2"/>
    <mergeCell ref="B1:D1"/>
    <mergeCell ref="E1:J1"/>
    <mergeCell ref="K1:M1"/>
    <mergeCell ref="N1:Q1"/>
    <mergeCell ref="G2:H2"/>
    <mergeCell ref="I2:J2"/>
    <mergeCell ref="N2:O2"/>
    <mergeCell ref="P2:Q2"/>
    <mergeCell ref="R1:W1"/>
    <mergeCell ref="X1:Y1"/>
    <mergeCell ref="Z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Alsaheel, Abdulellah Abdulaziz M</dc:creator>
  <cp:lastModifiedBy>Alsaheel, Abdulellah Abdulaziz M</cp:lastModifiedBy>
  <dcterms:created xsi:type="dcterms:W3CDTF">2020-02-11T15:54:45Z</dcterms:created>
  <dcterms:modified xsi:type="dcterms:W3CDTF">2020-10-20T04:20:39Z</dcterms:modified>
</cp:coreProperties>
</file>