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Customer\01.TanPhat\13. QLTK\01. SourceCode\02. API\QLTK.Api\Template\"/>
    </mc:Choice>
  </mc:AlternateContent>
  <xr:revisionPtr revIDLastSave="0" documentId="13_ncr:1_{8EFE89DB-9A37-4CD4-9636-736E0BAB6888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4" state="hidden" r:id="rId2"/>
  </sheets>
  <definedNames>
    <definedName name="_xlnm.Print_Area" localSheetId="0">Sheet1!$A$1:$EN$5</definedName>
  </definedNames>
  <calcPr calcId="181029"/>
</workbook>
</file>

<file path=xl/calcChain.xml><?xml version="1.0" encoding="utf-8"?>
<calcChain xmlns="http://schemas.openxmlformats.org/spreadsheetml/2006/main">
  <c r="AY5" i="1" l="1"/>
  <c r="AH5" i="1" s="1"/>
  <c r="AI5" i="1" s="1"/>
  <c r="AM5" i="1" s="1"/>
  <c r="AF5" i="1"/>
  <c r="EE5" i="1" s="1"/>
  <c r="AZ5" i="1"/>
  <c r="BA5" i="1" s="1"/>
  <c r="BE5" i="1" s="1"/>
  <c r="BI5" i="1"/>
  <c r="BM5" i="1"/>
  <c r="BQ5" i="1"/>
  <c r="BU5" i="1"/>
  <c r="CN5" i="1"/>
  <c r="CV5" i="1"/>
  <c r="CZ5" i="1"/>
  <c r="DD5" i="1"/>
  <c r="DH5" i="1"/>
  <c r="DL5" i="1"/>
  <c r="DP5" i="1"/>
  <c r="CC5" i="1" l="1"/>
  <c r="CO5" i="1"/>
  <c r="CR5" i="1" s="1"/>
  <c r="BW5" i="1"/>
  <c r="BZ5" i="1" s="1"/>
  <c r="CG5" i="1"/>
  <c r="CJ5" i="1" s="1"/>
  <c r="AO5" i="1"/>
  <c r="AP5" i="1" s="1"/>
  <c r="AT5" i="1" s="1"/>
  <c r="CF5" i="1"/>
  <c r="CB5" i="1" l="1"/>
  <c r="DS5" i="1" s="1"/>
  <c r="EF5" i="1"/>
  <c r="DW5" i="1" l="1"/>
  <c r="EH5" i="1" s="1"/>
  <c r="EG5" i="1"/>
  <c r="EK5" i="1" l="1"/>
</calcChain>
</file>

<file path=xl/sharedStrings.xml><?xml version="1.0" encoding="utf-8"?>
<sst xmlns="http://schemas.openxmlformats.org/spreadsheetml/2006/main" count="211" uniqueCount="131">
  <si>
    <t>MODEL</t>
  </si>
  <si>
    <t>HÃNG</t>
  </si>
  <si>
    <t>GIÁ THEO SỐ LƯỢNG</t>
  </si>
  <si>
    <t>TRỌNG LƯỢNG</t>
  </si>
  <si>
    <t>HS CODE</t>
  </si>
  <si>
    <t>THUẾ NK</t>
  </si>
  <si>
    <t>THỜI GIAN TỒN KHO</t>
  </si>
  <si>
    <t>LÃI SUẤT VAY</t>
  </si>
  <si>
    <t>NGẮN HẠN</t>
  </si>
  <si>
    <t>TRUNG HẠN</t>
  </si>
  <si>
    <t>VAT</t>
  </si>
  <si>
    <t>SỐ LƯỢNG TỐI THIỂU</t>
  </si>
  <si>
    <t xml:space="preserve">TÊN </t>
  </si>
  <si>
    <t>NHÀ SX</t>
  </si>
  <si>
    <t>THÔNG TIN NCC/NHÀ SX</t>
  </si>
  <si>
    <t>ĐỊA CHỈ</t>
  </si>
  <si>
    <t>PIC</t>
  </si>
  <si>
    <t>SĐT</t>
  </si>
  <si>
    <t>EMAIL</t>
  </si>
  <si>
    <t>CHỨC DANH</t>
  </si>
  <si>
    <t>GIÁ NIÊM YẾT</t>
  </si>
  <si>
    <t>D</t>
  </si>
  <si>
    <t>R</t>
  </si>
  <si>
    <t>C</t>
  </si>
  <si>
    <t>ĐƠN GIÁ THEOSP</t>
  </si>
  <si>
    <t>ĐƠN GIÁ THEO PO</t>
  </si>
  <si>
    <t>CẤU THÀNH GIÁ EXW TPA</t>
  </si>
  <si>
    <t>GIÁ SP</t>
  </si>
  <si>
    <t>LÃI VAY</t>
  </si>
  <si>
    <t>THÔNG TIN NH THANH TOÁN</t>
  </si>
  <si>
    <t>CHỦNG LOẠI HÀNG HÓA</t>
  </si>
  <si>
    <t>CẢNG XẾP HÀNG</t>
  </si>
  <si>
    <t>ĐIỀU KHOẢN THANH TOÁN</t>
  </si>
  <si>
    <t>LOẠI HÌNH THANH TOÁN</t>
  </si>
  <si>
    <t>TỔNG CP</t>
  </si>
  <si>
    <t>GIÁ BÁN EXW TPA</t>
  </si>
  <si>
    <t>LỢI NHUẬN (%)</t>
  </si>
  <si>
    <t>Chính SÁCH GIÁ</t>
  </si>
  <si>
    <t>Ngày cập nhật đơn giá</t>
  </si>
  <si>
    <t>Điều khoản giao hàng</t>
  </si>
  <si>
    <t>Ngày thay đổi HS Code</t>
  </si>
  <si>
    <t>Tên tiếng việt</t>
  </si>
  <si>
    <t>Ngày cập nhật giá EXW TPA</t>
  </si>
  <si>
    <t>GIÁ HÀNG HÓA</t>
  </si>
  <si>
    <t>CHI PHÍ VẬN CHUYỂN QUỐC TẾ</t>
  </si>
  <si>
    <t>OTHER</t>
  </si>
  <si>
    <t>%</t>
  </si>
  <si>
    <t xml:space="preserve">LOẠI BẢO HIỂM </t>
  </si>
  <si>
    <t xml:space="preserve">PHÍ BẢO HIỂM </t>
  </si>
  <si>
    <t xml:space="preserve"> VAT</t>
  </si>
  <si>
    <t xml:space="preserve">Thuế khác </t>
  </si>
  <si>
    <t>Phí khác theo YC hải quan (KIỂM HÓA, KIỂM ĐỊNH…)</t>
  </si>
  <si>
    <t xml:space="preserve">KÍCH THƯỚC ĐÓNG GÓI (MM)
</t>
  </si>
  <si>
    <t>DUNG SAI ĐÓNG GÓI</t>
  </si>
  <si>
    <t>Tên thuế khác (THUẾ TTĐB, THUẾ CBPG, THUẾ BVMT….)</t>
  </si>
  <si>
    <t>PHỤ PHÍ PHÁT SINH (VS VỎ, NHỔ ĐINH, SỬA VỎ, lưu kho &amp; cont ...)</t>
  </si>
  <si>
    <t>Phí FW (Khai báo hải quan, VC nội địa)/BL hoặc Cont</t>
  </si>
  <si>
    <t>Thuế NK</t>
  </si>
  <si>
    <t>Linh kiện</t>
  </si>
  <si>
    <t>Loại tiền tệ</t>
  </si>
  <si>
    <t>USD</t>
  </si>
  <si>
    <t>EUR</t>
  </si>
  <si>
    <t>CNY</t>
  </si>
  <si>
    <t>Điện chuyển tiền (TT: Telegraphic Transfer Remittance)</t>
  </si>
  <si>
    <t>EXW (EXWORK) giao hàng tại xưởng (địa điểm quy định...)</t>
  </si>
  <si>
    <t>FOB (Free on board)(Named port of shipment): giao lên tàu (cảng giao hàng xác định)</t>
  </si>
  <si>
    <t>FCA (free carrier...named point):(giao hàng cho người chuyên chở)</t>
  </si>
  <si>
    <t>CPT (Freight or carriage paid to destination) - cước phí trả tới....</t>
  </si>
  <si>
    <t>Tỷ giá</t>
  </si>
  <si>
    <t>Giá vnđ</t>
  </si>
  <si>
    <t>Đơn giá</t>
  </si>
  <si>
    <t>LSS - phí giảm thải lưu huỳnh</t>
  </si>
  <si>
    <t>THC - Phí xếp dỡ hàng hóa</t>
  </si>
  <si>
    <t>CIC - Phí cân bằng công</t>
  </si>
  <si>
    <t>HF - Phí Handling</t>
  </si>
  <si>
    <t>CLF - Phí vệ sinh công</t>
  </si>
  <si>
    <t>CFS - Phí chuyển hàng lẻ vào kho</t>
  </si>
  <si>
    <t>Lift on/off - Phí nâng hạ</t>
  </si>
  <si>
    <t>IF - Phí cơ sở hạ tầng</t>
  </si>
  <si>
    <t>DO - Phí chứng từ &amp;lệnh giao hàng</t>
  </si>
  <si>
    <t>phí LC đầu xuất và vận chuyển</t>
  </si>
  <si>
    <t>KHỐI LƯỢNG QUY ĐỔI THEO KÍCH THƯỚC</t>
  </si>
  <si>
    <t>KHỐI LƯỢNG ĐỂ TÍNH GIÁ</t>
  </si>
  <si>
    <t>THỂ TÍCH THỰC TẾ</t>
  </si>
  <si>
    <t>THỂ TÍCH ĐỂ TÍNH GIÁ</t>
  </si>
  <si>
    <t>Chi phí Chuyển phát nhanh</t>
  </si>
  <si>
    <t>Chi phí Air Cargo</t>
  </si>
  <si>
    <t>Chi phí chuyển phát nhanh theo trọng lượng</t>
  </si>
  <si>
    <t>Chi phí vận chuyển hàng không theo trọng lượng</t>
  </si>
  <si>
    <t xml:space="preserve">Chi phí vận chuyển hàng lẻ LCL 
THEO CBM (m3) </t>
  </si>
  <si>
    <t>Chi Phí vận chuyển CONT 20"</t>
  </si>
  <si>
    <t>Chi Phí vận chuyển CONT 20 OT</t>
  </si>
  <si>
    <t>Chi Phí vận chuyển CONT 40"</t>
  </si>
  <si>
    <t>Chi Phí vận chuyển CONT 40 OT</t>
  </si>
  <si>
    <t>PHÍ Local charge ĐẦU NHẬP</t>
  </si>
  <si>
    <t>Thời gian giao hàng</t>
  </si>
  <si>
    <t>PHƯƠNG THỨC Vận chuyển</t>
  </si>
  <si>
    <t>Số thứ tự</t>
  </si>
  <si>
    <t>Tên  Tiếng Anh</t>
  </si>
  <si>
    <t>PHÍ Local Charge  ĐẦU XUẤT</t>
  </si>
  <si>
    <t>Chi Phí thuế NK</t>
  </si>
  <si>
    <t>Chi Phí NK</t>
  </si>
  <si>
    <t>Thư chuyển tiền (MTR: Mail Transfer Remittance)</t>
  </si>
  <si>
    <t>Trả tiền lấy chứng từ (C.A.D: Cash Against Document)</t>
  </si>
  <si>
    <t>Nhờ thu (Collection)</t>
  </si>
  <si>
    <t>Thư tín dụng hủy ngang (Revocable L/C)</t>
  </si>
  <si>
    <t>Thư tín dụng không thể hủy ngang (Irrevocable L/C)</t>
  </si>
  <si>
    <t>Thư tín dụng trả chậm (Usance Payable L/C) UPAC</t>
  </si>
  <si>
    <t>Thư tín dụng trả dần (Defered L/C)</t>
  </si>
  <si>
    <t>Thư tín dụng dự phòng (Standby letter of Credit)</t>
  </si>
  <si>
    <t>Thư tín dụng tuần hoàn (Revolving Letter of Credit)</t>
  </si>
  <si>
    <t>Thư tín dụng chuyển nhượng (Transferable Letter of Credit)</t>
  </si>
  <si>
    <t>Thư tín dụng giáp lưng (Back-to-Back Letter of Credit)</t>
  </si>
  <si>
    <t>Thư tín dụng đối ứng (Reciprocal L/C)</t>
  </si>
  <si>
    <t>Bitcoin</t>
  </si>
  <si>
    <t>Paypal</t>
  </si>
  <si>
    <t>Visa</t>
  </si>
  <si>
    <t>FAS (Free alongside ship): giao dọc mạng tàu (...cảng bốc quy định)</t>
  </si>
  <si>
    <t>CFR (Cost and Freight)(Named port of destination): tiền hàng và cước phí (cảng đến xác định)</t>
  </si>
  <si>
    <t>CIF (Cost, Insurance and Freight)(Named port of destination): tiền hàng, bảo hiểm và cước phí (cảng đến xác định)</t>
  </si>
  <si>
    <t>CIP (Carriage, Insurance Paid to)(Named place of destination): cước phí, phí bảo hiểm trả đến (địa điểm đến xác định)</t>
  </si>
  <si>
    <t xml:space="preserve"> DAT (Delivered at Terminal): giao tại bến (…nơi đến quy định)</t>
  </si>
  <si>
    <t>DAP (Delivered At Place): giao tại nơi đến (nơi đến quy định)</t>
  </si>
  <si>
    <t>DDP (Delivered Duty Paid): giao tới đích đã nộp thuế (…đích quy định)</t>
  </si>
  <si>
    <t xml:space="preserve">Biển </t>
  </si>
  <si>
    <t>Máy</t>
  </si>
  <si>
    <t>Bộ</t>
  </si>
  <si>
    <t>Hàng không</t>
  </si>
  <si>
    <t>Quốc gia</t>
  </si>
  <si>
    <t>Website</t>
  </si>
  <si>
    <t>Mã 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</si>
</sst>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0.0%"/>
    <numFmt numFmtId="167" formatCode="_-* #,##0.0\ _₫_-;\-* #,##0.0\ _₫_-;_-* &quot;-&quot;??\ _₫_-;_-@_-"/>
  </numFmts>
  <fonts count="8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rgb="FF222222"/>
      <name val="Arial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/>
    <xf numFmtId="0" fontId="1" fillId="2" borderId="2" xfId="0" applyFont="1" applyFill="1" applyBorder="1" applyAlignment="1">
      <alignment horizontal="center" vertical="center" wrapText="1"/>
    </xf>
    <xf numFmtId="164" fontId="0" fillId="0" borderId="5" xfId="0" applyNumberFormat="1" applyBorder="1"/>
    <xf numFmtId="164" fontId="0" fillId="3" borderId="5" xfId="0" applyNumberFormat="1" applyFill="1" applyBorder="1"/>
    <xf numFmtId="165" fontId="0" fillId="3" borderId="5" xfId="0" applyNumberFormat="1" applyFill="1" applyBorder="1"/>
    <xf numFmtId="0" fontId="0" fillId="3" borderId="5" xfId="0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/>
    <xf numFmtId="165" fontId="0" fillId="0" borderId="5" xfId="0" applyNumberFormat="1" applyFill="1" applyBorder="1"/>
    <xf numFmtId="164" fontId="0" fillId="0" borderId="5" xfId="0" applyNumberFormat="1" applyFill="1" applyBorder="1"/>
    <xf numFmtId="165" fontId="0" fillId="2" borderId="5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5" xfId="1" applyFont="1" applyFill="1" applyBorder="1"/>
    <xf numFmtId="9" fontId="0" fillId="0" borderId="5" xfId="2" applyFont="1" applyBorder="1"/>
    <xf numFmtId="9" fontId="0" fillId="0" borderId="0" xfId="2" applyFont="1"/>
    <xf numFmtId="166" fontId="1" fillId="2" borderId="5" xfId="2" applyNumberFormat="1" applyFont="1" applyFill="1" applyBorder="1" applyAlignment="1">
      <alignment vertical="center" wrapText="1"/>
    </xf>
    <xf numFmtId="166" fontId="0" fillId="0" borderId="5" xfId="2" applyNumberFormat="1" applyFont="1" applyBorder="1"/>
    <xf numFmtId="166" fontId="0" fillId="0" borderId="0" xfId="2" applyNumberFormat="1" applyFont="1"/>
    <xf numFmtId="164" fontId="0" fillId="0" borderId="5" xfId="1" applyFont="1" applyBorder="1"/>
    <xf numFmtId="167" fontId="0" fillId="2" borderId="5" xfId="1" applyNumberFormat="1" applyFont="1" applyFill="1" applyBorder="1" applyAlignment="1">
      <alignment vertical="center"/>
    </xf>
    <xf numFmtId="167" fontId="0" fillId="0" borderId="5" xfId="1" applyNumberFormat="1" applyFont="1" applyBorder="1"/>
    <xf numFmtId="167" fontId="0" fillId="0" borderId="0" xfId="1" applyNumberFormat="1" applyFont="1"/>
    <xf numFmtId="165" fontId="1" fillId="2" borderId="5" xfId="1" applyNumberFormat="1" applyFont="1" applyFill="1" applyBorder="1" applyAlignment="1">
      <alignment horizontal="center" vertical="center" wrapText="1"/>
    </xf>
    <xf numFmtId="165" fontId="0" fillId="0" borderId="5" xfId="1" applyNumberFormat="1" applyFont="1" applyFill="1" applyBorder="1"/>
    <xf numFmtId="165" fontId="0" fillId="3" borderId="5" xfId="1" applyNumberFormat="1" applyFont="1" applyFill="1" applyBorder="1"/>
    <xf numFmtId="165" fontId="0" fillId="0" borderId="5" xfId="1" applyNumberFormat="1" applyFont="1" applyBorder="1"/>
    <xf numFmtId="165" fontId="0" fillId="0" borderId="0" xfId="1" applyNumberFormat="1" applyFont="1"/>
    <xf numFmtId="0" fontId="0" fillId="0" borderId="5" xfId="0" quotePrefix="1" applyBorder="1"/>
    <xf numFmtId="9" fontId="1" fillId="2" borderId="2" xfId="2" applyFont="1" applyFill="1" applyBorder="1" applyAlignment="1">
      <alignment horizontal="center" vertical="center" wrapText="1"/>
    </xf>
    <xf numFmtId="165" fontId="1" fillId="2" borderId="2" xfId="1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0" fillId="4" borderId="0" xfId="0" applyFill="1"/>
    <xf numFmtId="43" fontId="0" fillId="0" borderId="5" xfId="0" applyNumberFormat="1" applyBorder="1"/>
    <xf numFmtId="164" fontId="0" fillId="4" borderId="5" xfId="0" applyNumberForma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165" fontId="0" fillId="4" borderId="5" xfId="0" applyNumberFormat="1" applyFill="1" applyBorder="1"/>
    <xf numFmtId="165" fontId="1" fillId="5" borderId="2" xfId="1" applyNumberFormat="1" applyFont="1" applyFill="1" applyBorder="1" applyAlignment="1">
      <alignment horizontal="center" vertical="center" wrapText="1"/>
    </xf>
    <xf numFmtId="2" fontId="0" fillId="0" borderId="5" xfId="0" applyNumberFormat="1" applyFill="1" applyBorder="1"/>
    <xf numFmtId="165" fontId="1" fillId="5" borderId="5" xfId="1" applyNumberFormat="1" applyFont="1" applyFill="1" applyBorder="1" applyAlignment="1">
      <alignment horizontal="center" vertical="center" wrapText="1"/>
    </xf>
    <xf numFmtId="165" fontId="1" fillId="5" borderId="6" xfId="1" applyNumberFormat="1" applyFont="1" applyFill="1" applyBorder="1" applyAlignment="1">
      <alignment horizontal="center" vertical="center" wrapText="1"/>
    </xf>
    <xf numFmtId="9" fontId="1" fillId="2" borderId="5" xfId="2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4" fillId="0" borderId="5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5" xfId="0" applyFont="1" applyBorder="1" applyAlignment="1">
      <alignment vertical="top"/>
    </xf>
    <xf numFmtId="0" fontId="7" fillId="0" borderId="0" xfId="0" applyFont="1"/>
    <xf numFmtId="0" fontId="0" fillId="0" borderId="5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5" fontId="0" fillId="2" borderId="5" xfId="1" applyNumberFormat="1" applyFont="1" applyFill="1" applyBorder="1" applyAlignment="1">
      <alignment horizontal="center" vertical="center"/>
    </xf>
    <xf numFmtId="165" fontId="1" fillId="2" borderId="5" xfId="1" applyNumberFormat="1" applyFont="1" applyFill="1" applyBorder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 wrapText="1"/>
    </xf>
    <xf numFmtId="166" fontId="1" fillId="2" borderId="3" xfId="2" applyNumberFormat="1" applyFont="1" applyFill="1" applyBorder="1" applyAlignment="1">
      <alignment horizontal="center" vertical="center" wrapText="1"/>
    </xf>
    <xf numFmtId="9" fontId="1" fillId="2" borderId="9" xfId="2" applyFont="1" applyFill="1" applyBorder="1" applyAlignment="1">
      <alignment horizontal="center" vertical="center" wrapText="1"/>
    </xf>
    <xf numFmtId="9" fontId="1" fillId="2" borderId="14" xfId="2" applyFont="1" applyFill="1" applyBorder="1" applyAlignment="1">
      <alignment horizontal="center" vertical="center" wrapText="1"/>
    </xf>
    <xf numFmtId="165" fontId="1" fillId="2" borderId="1" xfId="1" applyNumberFormat="1" applyFont="1" applyFill="1" applyBorder="1" applyAlignment="1">
      <alignment horizontal="center" vertical="center" wrapText="1"/>
    </xf>
    <xf numFmtId="165" fontId="1" fillId="2" borderId="3" xfId="1" applyNumberFormat="1" applyFont="1" applyFill="1" applyBorder="1" applyAlignment="1">
      <alignment horizontal="center" vertical="center" wrapText="1"/>
    </xf>
    <xf numFmtId="165" fontId="1" fillId="2" borderId="2" xfId="1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1" fillId="2" borderId="5" xfId="2" applyFont="1" applyFill="1" applyBorder="1" applyAlignment="1">
      <alignment horizontal="center" vertical="center" wrapText="1"/>
    </xf>
    <xf numFmtId="165" fontId="1" fillId="2" borderId="12" xfId="1" applyNumberFormat="1" applyFont="1" applyFill="1" applyBorder="1" applyAlignment="1">
      <alignment horizontal="center" vertical="center" wrapText="1"/>
    </xf>
    <xf numFmtId="165" fontId="1" fillId="2" borderId="10" xfId="1" applyNumberFormat="1" applyFont="1" applyFill="1" applyBorder="1" applyAlignment="1">
      <alignment horizontal="center" vertical="center" wrapText="1"/>
    </xf>
    <xf numFmtId="165" fontId="1" fillId="2" borderId="9" xfId="1" applyNumberFormat="1" applyFont="1" applyFill="1" applyBorder="1" applyAlignment="1">
      <alignment horizontal="center" vertical="center" wrapText="1"/>
    </xf>
    <xf numFmtId="165" fontId="1" fillId="2" borderId="13" xfId="1" applyNumberFormat="1" applyFont="1" applyFill="1" applyBorder="1" applyAlignment="1">
      <alignment horizontal="center" vertical="center" wrapText="1"/>
    </xf>
    <xf numFmtId="165" fontId="1" fillId="2" borderId="11" xfId="1" applyNumberFormat="1" applyFont="1" applyFill="1" applyBorder="1" applyAlignment="1">
      <alignment horizontal="center" vertical="center" wrapText="1"/>
    </xf>
    <xf numFmtId="165" fontId="1" fillId="2" borderId="15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"/>
  <sheetViews>
    <sheetView tabSelected="1" view="pageBreakPreview" zoomScaleNormal="100" zoomScaleSheetLayoutView="100" workbookViewId="0">
      <pane ySplit="4" topLeftCell="A5" activePane="bottomLeft" state="frozen"/>
      <selection activeCell="D1" sqref="D1"/>
      <selection pane="bottomLeft" activeCell="O14" sqref="O14"/>
    </sheetView>
  </sheetViews>
  <sheetFormatPr defaultRowHeight="15" x14ac:dyDescent="0.25"/>
  <cols>
    <col min="1" max="1" width="4" customWidth="1"/>
    <col min="2" max="2" width="8.7109375" customWidth="1"/>
    <col min="3" max="3" width="17" customWidth="1"/>
    <col min="4" max="4" width="13.7109375" customWidth="1"/>
    <col min="5" max="5" width="7" customWidth="1"/>
    <col min="6" max="6" width="8.28515625" customWidth="1"/>
    <col min="7" max="7" width="7" customWidth="1"/>
    <col min="8" max="12" width="5.42578125" customWidth="1"/>
    <col min="13" max="13" width="7.140625" customWidth="1"/>
    <col min="14" max="15" width="8" customWidth="1"/>
    <col min="16" max="16" width="9.5703125" customWidth="1"/>
    <col min="17" max="17" width="8.28515625" customWidth="1"/>
    <col min="18" max="18" width="7.7109375" customWidth="1"/>
    <col min="19" max="21" width="8.28515625" customWidth="1"/>
    <col min="22" max="22" width="6.28515625" customWidth="1"/>
    <col min="23" max="23" width="8.28515625" customWidth="1"/>
    <col min="24" max="24" width="7.28515625" customWidth="1"/>
    <col min="25" max="25" width="8.140625" customWidth="1"/>
    <col min="26" max="26" width="8.85546875" customWidth="1"/>
    <col min="27" max="27" width="6.85546875" customWidth="1"/>
    <col min="28" max="28" width="6" customWidth="1"/>
    <col min="29" max="29" width="11.140625" style="31" bestFit="1" customWidth="1"/>
    <col min="30" max="30" width="6.28515625" style="31" customWidth="1"/>
    <col min="31" max="31" width="11.140625" style="31" bestFit="1" customWidth="1"/>
    <col min="32" max="32" width="16.5703125" style="31" bestFit="1" customWidth="1"/>
    <col min="33" max="33" width="8.140625" style="36" customWidth="1"/>
    <col min="34" max="34" width="10.42578125" style="36" customWidth="1"/>
    <col min="35" max="35" width="10.7109375" style="36" customWidth="1"/>
    <col min="36" max="36" width="8.140625" customWidth="1"/>
    <col min="37" max="37" width="8.42578125" customWidth="1"/>
    <col min="38" max="39" width="13.85546875" customWidth="1"/>
    <col min="40" max="40" width="7.7109375" style="36" bestFit="1" customWidth="1"/>
    <col min="41" max="41" width="11.85546875" style="36" customWidth="1"/>
    <col min="42" max="42" width="9.140625" style="36" customWidth="1"/>
    <col min="43" max="43" width="8.140625" customWidth="1"/>
    <col min="44" max="44" width="6.85546875" customWidth="1"/>
    <col min="45" max="45" width="7.7109375" customWidth="1"/>
    <col min="46" max="46" width="13.85546875" customWidth="1"/>
    <col min="47" max="49" width="5.5703125" bestFit="1" customWidth="1"/>
    <col min="50" max="50" width="5.5703125" customWidth="1"/>
    <col min="51" max="51" width="9.140625" customWidth="1"/>
    <col min="52" max="52" width="11.28515625" bestFit="1" customWidth="1"/>
    <col min="53" max="53" width="15.85546875" bestFit="1" customWidth="1"/>
    <col min="54" max="55" width="6.28515625" customWidth="1"/>
    <col min="56" max="56" width="9.140625" style="31" customWidth="1"/>
    <col min="57" max="57" width="12.5703125" style="31" customWidth="1"/>
    <col min="58" max="58" width="8" bestFit="1" customWidth="1"/>
    <col min="59" max="61" width="11.7109375" customWidth="1"/>
    <col min="62" max="62" width="9.140625" bestFit="1" customWidth="1"/>
    <col min="63" max="73" width="11.7109375" customWidth="1"/>
    <col min="74" max="74" width="6" customWidth="1"/>
    <col min="75" max="75" width="7.85546875" customWidth="1"/>
    <col min="76" max="76" width="5.7109375" customWidth="1"/>
    <col min="77" max="77" width="9.7109375" style="31" customWidth="1"/>
    <col min="78" max="78" width="15.140625" style="31" bestFit="1" customWidth="1"/>
    <col min="79" max="79" width="7.7109375" style="22" customWidth="1"/>
    <col min="80" max="80" width="18.42578125" style="16" customWidth="1"/>
    <col min="81" max="81" width="8.5703125" style="26" customWidth="1"/>
    <col min="82" max="82" width="7.140625" style="31" customWidth="1"/>
    <col min="83" max="83" width="9.7109375" style="31" bestFit="1" customWidth="1"/>
    <col min="84" max="84" width="12.28515625" style="31" bestFit="1" customWidth="1"/>
    <col min="85" max="85" width="9.140625" bestFit="1" customWidth="1"/>
    <col min="86" max="86" width="7.140625" customWidth="1"/>
    <col min="87" max="87" width="10.140625" style="31" customWidth="1"/>
    <col min="88" max="88" width="12.28515625" style="31" bestFit="1" customWidth="1"/>
    <col min="89" max="90" width="7.140625" style="31" customWidth="1"/>
    <col min="91" max="91" width="9.7109375" style="31" customWidth="1"/>
    <col min="92" max="92" width="10.7109375" style="31" bestFit="1" customWidth="1"/>
    <col min="93" max="93" width="9.140625" bestFit="1" customWidth="1"/>
    <col min="94" max="94" width="5.7109375" customWidth="1"/>
    <col min="95" max="95" width="10" style="31" customWidth="1"/>
    <col min="96" max="96" width="13.42578125" style="31" bestFit="1" customWidth="1"/>
    <col min="97" max="99" width="9" customWidth="1"/>
    <col min="100" max="100" width="7.85546875" customWidth="1"/>
    <col min="101" max="104" width="7.140625" customWidth="1"/>
    <col min="105" max="105" width="9.140625" bestFit="1" customWidth="1"/>
    <col min="106" max="106" width="7.140625" customWidth="1"/>
    <col min="107" max="107" width="10.140625" style="31" customWidth="1"/>
    <col min="108" max="108" width="12.5703125" style="31" customWidth="1"/>
    <col min="109" max="116" width="7.140625" customWidth="1"/>
    <col min="117" max="117" width="12.28515625" style="31" bestFit="1" customWidth="1"/>
    <col min="118" max="118" width="6.42578125" style="31" bestFit="1" customWidth="1"/>
    <col min="119" max="119" width="6.5703125" style="31" bestFit="1" customWidth="1"/>
    <col min="120" max="120" width="12.28515625" style="31" bestFit="1" customWidth="1"/>
    <col min="121" max="121" width="9.42578125" customWidth="1"/>
    <col min="122" max="122" width="8" style="19" customWidth="1"/>
    <col min="123" max="124" width="8" customWidth="1"/>
    <col min="125" max="125" width="6.42578125" customWidth="1"/>
    <col min="126" max="127" width="8" customWidth="1"/>
    <col min="128" max="128" width="6.28515625" style="19" customWidth="1"/>
    <col min="129" max="129" width="12.42578125" style="31" customWidth="1"/>
    <col min="130" max="130" width="13" style="31" customWidth="1"/>
    <col min="131" max="131" width="15" style="31" customWidth="1"/>
    <col min="132" max="132" width="9.7109375" customWidth="1"/>
    <col min="133" max="133" width="6.85546875" customWidth="1"/>
    <col min="134" max="134" width="8.42578125" customWidth="1"/>
    <col min="135" max="135" width="17.28515625" bestFit="1" customWidth="1"/>
    <col min="136" max="137" width="16.28515625" bestFit="1" customWidth="1"/>
    <col min="138" max="138" width="8.5703125" bestFit="1" customWidth="1"/>
    <col min="139" max="139" width="6.5703125" customWidth="1"/>
    <col min="140" max="140" width="5.5703125" customWidth="1"/>
    <col min="141" max="141" width="19" bestFit="1" customWidth="1"/>
    <col min="142" max="144" width="8" customWidth="1"/>
  </cols>
  <sheetData>
    <row r="1" spans="1:144" ht="15" customHeight="1" x14ac:dyDescent="0.25">
      <c r="A1" s="60" t="s">
        <v>97</v>
      </c>
      <c r="B1" s="60" t="s">
        <v>98</v>
      </c>
      <c r="C1" s="13"/>
      <c r="D1" s="60" t="s">
        <v>0</v>
      </c>
      <c r="E1" s="60" t="s">
        <v>1</v>
      </c>
      <c r="F1" s="60" t="s">
        <v>30</v>
      </c>
      <c r="G1" s="98" t="s">
        <v>14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00"/>
      <c r="V1" s="60" t="s">
        <v>20</v>
      </c>
      <c r="W1" s="60" t="s">
        <v>2</v>
      </c>
      <c r="X1" s="60" t="s">
        <v>37</v>
      </c>
      <c r="Y1" s="60" t="s">
        <v>11</v>
      </c>
      <c r="Z1" s="60" t="s">
        <v>96</v>
      </c>
      <c r="AA1" s="60" t="s">
        <v>31</v>
      </c>
      <c r="AB1" s="63" t="s">
        <v>43</v>
      </c>
      <c r="AC1" s="64"/>
      <c r="AD1" s="64"/>
      <c r="AE1" s="64"/>
      <c r="AF1" s="66"/>
      <c r="AG1" s="63" t="s">
        <v>44</v>
      </c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5" t="s">
        <v>38</v>
      </c>
      <c r="BW1" s="67" t="s">
        <v>99</v>
      </c>
      <c r="BX1" s="68"/>
      <c r="BY1" s="68"/>
      <c r="BZ1" s="69"/>
      <c r="CA1" s="91" t="s">
        <v>47</v>
      </c>
      <c r="CB1" s="67" t="s">
        <v>48</v>
      </c>
      <c r="CC1" s="83" t="s">
        <v>94</v>
      </c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5"/>
      <c r="DQ1" s="60" t="s">
        <v>4</v>
      </c>
      <c r="DR1" s="93" t="s">
        <v>5</v>
      </c>
      <c r="DS1" s="60" t="s">
        <v>100</v>
      </c>
      <c r="DT1" s="60" t="s">
        <v>40</v>
      </c>
      <c r="DU1" s="60" t="s">
        <v>54</v>
      </c>
      <c r="DV1" s="65" t="s">
        <v>50</v>
      </c>
      <c r="DW1" s="60" t="s">
        <v>100</v>
      </c>
      <c r="DX1" s="101" t="s">
        <v>49</v>
      </c>
      <c r="DY1" s="95" t="s">
        <v>51</v>
      </c>
      <c r="DZ1" s="95" t="s">
        <v>56</v>
      </c>
      <c r="EA1" s="95" t="s">
        <v>55</v>
      </c>
      <c r="EB1" s="60" t="s">
        <v>6</v>
      </c>
      <c r="EC1" s="81" t="s">
        <v>7</v>
      </c>
      <c r="ED1" s="81"/>
      <c r="EE1" s="74" t="s">
        <v>26</v>
      </c>
      <c r="EF1" s="72"/>
      <c r="EG1" s="72"/>
      <c r="EH1" s="72"/>
      <c r="EI1" s="72"/>
      <c r="EJ1" s="72"/>
      <c r="EK1" s="72"/>
      <c r="EL1" s="72"/>
      <c r="EM1" s="72"/>
    </row>
    <row r="2" spans="1:144" s="1" customFormat="1" ht="25.5" customHeight="1" x14ac:dyDescent="0.25">
      <c r="A2" s="61"/>
      <c r="B2" s="61"/>
      <c r="C2" s="61" t="s">
        <v>41</v>
      </c>
      <c r="D2" s="61"/>
      <c r="E2" s="61"/>
      <c r="F2" s="61"/>
      <c r="G2" s="61" t="s">
        <v>13</v>
      </c>
      <c r="H2" s="61" t="s">
        <v>130</v>
      </c>
      <c r="I2" s="61" t="s">
        <v>12</v>
      </c>
      <c r="J2" s="61" t="s">
        <v>15</v>
      </c>
      <c r="K2" s="61" t="s">
        <v>16</v>
      </c>
      <c r="L2" s="61" t="s">
        <v>17</v>
      </c>
      <c r="M2" s="61" t="s">
        <v>18</v>
      </c>
      <c r="N2" s="61" t="s">
        <v>19</v>
      </c>
      <c r="O2" s="61" t="s">
        <v>29</v>
      </c>
      <c r="P2" s="61" t="s">
        <v>33</v>
      </c>
      <c r="Q2" s="61" t="s">
        <v>32</v>
      </c>
      <c r="R2" s="61" t="s">
        <v>39</v>
      </c>
      <c r="S2" s="61" t="s">
        <v>95</v>
      </c>
      <c r="T2" s="55"/>
      <c r="U2" s="55"/>
      <c r="V2" s="61"/>
      <c r="W2" s="61"/>
      <c r="X2" s="61"/>
      <c r="Y2" s="61"/>
      <c r="Z2" s="61"/>
      <c r="AA2" s="61"/>
      <c r="AB2" s="60" t="s">
        <v>24</v>
      </c>
      <c r="AC2" s="102" t="s">
        <v>25</v>
      </c>
      <c r="AD2" s="103"/>
      <c r="AE2" s="103"/>
      <c r="AF2" s="104"/>
      <c r="AG2" s="77" t="s">
        <v>85</v>
      </c>
      <c r="AH2" s="77"/>
      <c r="AI2" s="77"/>
      <c r="AJ2" s="77"/>
      <c r="AK2" s="77"/>
      <c r="AL2" s="77"/>
      <c r="AM2" s="77"/>
      <c r="AN2" s="75" t="s">
        <v>86</v>
      </c>
      <c r="AO2" s="75"/>
      <c r="AP2" s="75"/>
      <c r="AQ2" s="75"/>
      <c r="AR2" s="75"/>
      <c r="AS2" s="75"/>
      <c r="AT2" s="76"/>
      <c r="AU2" s="78" t="s">
        <v>52</v>
      </c>
      <c r="AV2" s="79"/>
      <c r="AW2" s="79"/>
      <c r="AX2" s="79"/>
      <c r="AY2" s="79"/>
      <c r="AZ2" s="80"/>
      <c r="BA2" s="68" t="s">
        <v>89</v>
      </c>
      <c r="BB2" s="68"/>
      <c r="BC2" s="68"/>
      <c r="BD2" s="68"/>
      <c r="BE2" s="69"/>
      <c r="BF2" s="67" t="s">
        <v>90</v>
      </c>
      <c r="BG2" s="68"/>
      <c r="BH2" s="68"/>
      <c r="BI2" s="69"/>
      <c r="BJ2" s="67" t="s">
        <v>91</v>
      </c>
      <c r="BK2" s="68"/>
      <c r="BL2" s="68"/>
      <c r="BM2" s="69"/>
      <c r="BN2" s="67" t="s">
        <v>92</v>
      </c>
      <c r="BO2" s="68"/>
      <c r="BP2" s="68"/>
      <c r="BQ2" s="69"/>
      <c r="BR2" s="67" t="s">
        <v>93</v>
      </c>
      <c r="BS2" s="68"/>
      <c r="BT2" s="68"/>
      <c r="BU2" s="68"/>
      <c r="BV2" s="65"/>
      <c r="BW2" s="74"/>
      <c r="BX2" s="72"/>
      <c r="BY2" s="72"/>
      <c r="BZ2" s="73"/>
      <c r="CA2" s="92"/>
      <c r="CB2" s="74"/>
      <c r="CC2" s="86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8"/>
      <c r="DQ2" s="61"/>
      <c r="DR2" s="94"/>
      <c r="DS2" s="61"/>
      <c r="DT2" s="61"/>
      <c r="DU2" s="61"/>
      <c r="DV2" s="65"/>
      <c r="DW2" s="61"/>
      <c r="DX2" s="101"/>
      <c r="DY2" s="96"/>
      <c r="DZ2" s="96"/>
      <c r="EA2" s="96"/>
      <c r="EB2" s="61"/>
      <c r="EC2" s="60" t="s">
        <v>8</v>
      </c>
      <c r="ED2" s="60" t="s">
        <v>9</v>
      </c>
      <c r="EE2" s="60" t="s">
        <v>27</v>
      </c>
      <c r="EF2" s="60" t="s">
        <v>80</v>
      </c>
      <c r="EG2" s="60" t="s">
        <v>101</v>
      </c>
      <c r="EH2" s="60" t="s">
        <v>57</v>
      </c>
      <c r="EI2" s="60" t="s">
        <v>10</v>
      </c>
      <c r="EJ2" s="60" t="s">
        <v>28</v>
      </c>
      <c r="EK2" s="60" t="s">
        <v>34</v>
      </c>
      <c r="EL2" s="60" t="s">
        <v>36</v>
      </c>
      <c r="EM2" s="60" t="s">
        <v>35</v>
      </c>
      <c r="EN2" s="60" t="s">
        <v>42</v>
      </c>
    </row>
    <row r="3" spans="1:144" ht="75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55" t="s">
        <v>128</v>
      </c>
      <c r="U3" s="55" t="s">
        <v>129</v>
      </c>
      <c r="V3" s="61"/>
      <c r="W3" s="61"/>
      <c r="X3" s="61"/>
      <c r="Y3" s="61"/>
      <c r="Z3" s="61"/>
      <c r="AA3" s="61"/>
      <c r="AB3" s="61"/>
      <c r="AC3" s="105"/>
      <c r="AD3" s="106"/>
      <c r="AE3" s="106"/>
      <c r="AF3" s="107"/>
      <c r="AG3" s="60" t="s">
        <v>3</v>
      </c>
      <c r="AH3" s="14" t="s">
        <v>81</v>
      </c>
      <c r="AI3" s="60" t="s">
        <v>82</v>
      </c>
      <c r="AJ3" s="67" t="s">
        <v>87</v>
      </c>
      <c r="AK3" s="68"/>
      <c r="AL3" s="68"/>
      <c r="AM3" s="69"/>
      <c r="AN3" s="70" t="s">
        <v>3</v>
      </c>
      <c r="AO3" s="39" t="s">
        <v>81</v>
      </c>
      <c r="AP3" s="70" t="s">
        <v>82</v>
      </c>
      <c r="AQ3" s="67" t="s">
        <v>88</v>
      </c>
      <c r="AR3" s="68"/>
      <c r="AS3" s="68"/>
      <c r="AT3" s="69"/>
      <c r="AU3" s="60" t="s">
        <v>21</v>
      </c>
      <c r="AV3" s="60" t="s">
        <v>22</v>
      </c>
      <c r="AW3" s="60" t="s">
        <v>23</v>
      </c>
      <c r="AX3" s="60" t="s">
        <v>53</v>
      </c>
      <c r="AY3" s="60" t="s">
        <v>83</v>
      </c>
      <c r="AZ3" s="60" t="s">
        <v>84</v>
      </c>
      <c r="BA3" s="72"/>
      <c r="BB3" s="72"/>
      <c r="BC3" s="72"/>
      <c r="BD3" s="72"/>
      <c r="BE3" s="73"/>
      <c r="BF3" s="74"/>
      <c r="BG3" s="72"/>
      <c r="BH3" s="72"/>
      <c r="BI3" s="73"/>
      <c r="BJ3" s="74"/>
      <c r="BK3" s="72"/>
      <c r="BL3" s="72"/>
      <c r="BM3" s="73"/>
      <c r="BN3" s="74"/>
      <c r="BO3" s="72"/>
      <c r="BP3" s="72"/>
      <c r="BQ3" s="73"/>
      <c r="BR3" s="74"/>
      <c r="BS3" s="72"/>
      <c r="BT3" s="72"/>
      <c r="BU3" s="72"/>
      <c r="BV3" s="65"/>
      <c r="BW3" s="74"/>
      <c r="BX3" s="72"/>
      <c r="BY3" s="72"/>
      <c r="BZ3" s="73"/>
      <c r="CA3" s="92"/>
      <c r="CB3" s="74"/>
      <c r="CC3" s="90" t="s">
        <v>71</v>
      </c>
      <c r="CD3" s="90"/>
      <c r="CE3" s="90"/>
      <c r="CF3" s="90"/>
      <c r="CG3" s="82" t="s">
        <v>72</v>
      </c>
      <c r="CH3" s="82"/>
      <c r="CI3" s="82"/>
      <c r="CJ3" s="82"/>
      <c r="CK3" s="89" t="s">
        <v>79</v>
      </c>
      <c r="CL3" s="89"/>
      <c r="CM3" s="89"/>
      <c r="CN3" s="89"/>
      <c r="CO3" s="82" t="s">
        <v>73</v>
      </c>
      <c r="CP3" s="82"/>
      <c r="CQ3" s="82"/>
      <c r="CR3" s="82"/>
      <c r="CS3" s="82" t="s">
        <v>74</v>
      </c>
      <c r="CT3" s="82"/>
      <c r="CU3" s="82"/>
      <c r="CV3" s="82"/>
      <c r="CW3" s="82" t="s">
        <v>75</v>
      </c>
      <c r="CX3" s="82"/>
      <c r="CY3" s="82"/>
      <c r="CZ3" s="82"/>
      <c r="DA3" s="82" t="s">
        <v>76</v>
      </c>
      <c r="DB3" s="82"/>
      <c r="DC3" s="82"/>
      <c r="DD3" s="82"/>
      <c r="DE3" s="82" t="s">
        <v>77</v>
      </c>
      <c r="DF3" s="82"/>
      <c r="DG3" s="82"/>
      <c r="DH3" s="82"/>
      <c r="DI3" s="82" t="s">
        <v>78</v>
      </c>
      <c r="DJ3" s="82"/>
      <c r="DK3" s="82"/>
      <c r="DL3" s="82"/>
      <c r="DM3" s="89" t="s">
        <v>45</v>
      </c>
      <c r="DN3" s="89"/>
      <c r="DO3" s="89"/>
      <c r="DP3" s="89"/>
      <c r="DQ3" s="61"/>
      <c r="DR3" s="94"/>
      <c r="DS3" s="61"/>
      <c r="DT3" s="61"/>
      <c r="DU3" s="61"/>
      <c r="DV3" s="65"/>
      <c r="DW3" s="61"/>
      <c r="DX3" s="101"/>
      <c r="DY3" s="96"/>
      <c r="DZ3" s="96"/>
      <c r="EA3" s="96"/>
      <c r="EB3" s="61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</row>
    <row r="4" spans="1:144" ht="33" customHeight="1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54"/>
      <c r="U4" s="54"/>
      <c r="V4" s="62"/>
      <c r="W4" s="62"/>
      <c r="X4" s="62"/>
      <c r="Y4" s="62"/>
      <c r="Z4" s="62"/>
      <c r="AA4" s="62"/>
      <c r="AB4" s="62"/>
      <c r="AC4" s="34" t="s">
        <v>70</v>
      </c>
      <c r="AD4" s="34" t="s">
        <v>59</v>
      </c>
      <c r="AE4" s="34" t="s">
        <v>68</v>
      </c>
      <c r="AF4" s="45" t="s">
        <v>69</v>
      </c>
      <c r="AG4" s="62"/>
      <c r="AH4" s="15">
        <v>5.0000000000000001E-3</v>
      </c>
      <c r="AI4" s="62"/>
      <c r="AJ4" s="15" t="s">
        <v>70</v>
      </c>
      <c r="AK4" s="15" t="s">
        <v>59</v>
      </c>
      <c r="AL4" s="15" t="s">
        <v>68</v>
      </c>
      <c r="AM4" s="47" t="s">
        <v>69</v>
      </c>
      <c r="AN4" s="71"/>
      <c r="AO4" s="40">
        <v>6.0000000000000001E-3</v>
      </c>
      <c r="AP4" s="71"/>
      <c r="AQ4" s="15" t="s">
        <v>70</v>
      </c>
      <c r="AR4" s="15" t="s">
        <v>59</v>
      </c>
      <c r="AS4" s="15" t="s">
        <v>68</v>
      </c>
      <c r="AT4" s="47" t="s">
        <v>69</v>
      </c>
      <c r="AU4" s="62"/>
      <c r="AV4" s="62"/>
      <c r="AW4" s="62"/>
      <c r="AX4" s="62"/>
      <c r="AY4" s="62"/>
      <c r="AZ4" s="62"/>
      <c r="BA4" s="12">
        <v>1000000000</v>
      </c>
      <c r="BB4" s="15" t="s">
        <v>70</v>
      </c>
      <c r="BC4" s="15" t="s">
        <v>59</v>
      </c>
      <c r="BD4" s="27" t="s">
        <v>68</v>
      </c>
      <c r="BE4" s="47" t="s">
        <v>69</v>
      </c>
      <c r="BF4" s="15" t="s">
        <v>70</v>
      </c>
      <c r="BG4" s="15" t="s">
        <v>59</v>
      </c>
      <c r="BH4" s="15" t="s">
        <v>68</v>
      </c>
      <c r="BI4" s="47" t="s">
        <v>69</v>
      </c>
      <c r="BJ4" s="12" t="s">
        <v>70</v>
      </c>
      <c r="BK4" s="15" t="s">
        <v>59</v>
      </c>
      <c r="BL4" s="15" t="s">
        <v>68</v>
      </c>
      <c r="BM4" s="47" t="s">
        <v>69</v>
      </c>
      <c r="BN4" s="12" t="s">
        <v>70</v>
      </c>
      <c r="BO4" s="15" t="s">
        <v>59</v>
      </c>
      <c r="BP4" s="15" t="s">
        <v>68</v>
      </c>
      <c r="BQ4" s="47" t="s">
        <v>69</v>
      </c>
      <c r="BR4" s="12" t="s">
        <v>70</v>
      </c>
      <c r="BS4" s="15" t="s">
        <v>59</v>
      </c>
      <c r="BT4" s="15" t="s">
        <v>68</v>
      </c>
      <c r="BU4" s="48" t="s">
        <v>69</v>
      </c>
      <c r="BV4" s="65"/>
      <c r="BW4" s="12" t="s">
        <v>70</v>
      </c>
      <c r="BX4" s="8" t="s">
        <v>59</v>
      </c>
      <c r="BY4" s="27" t="s">
        <v>68</v>
      </c>
      <c r="BZ4" s="47" t="s">
        <v>69</v>
      </c>
      <c r="CA4" s="20" t="s">
        <v>46</v>
      </c>
      <c r="CB4" s="45" t="s">
        <v>69</v>
      </c>
      <c r="CC4" s="24" t="s">
        <v>70</v>
      </c>
      <c r="CD4" s="27" t="s">
        <v>59</v>
      </c>
      <c r="CE4" s="27" t="s">
        <v>68</v>
      </c>
      <c r="CF4" s="45" t="s">
        <v>69</v>
      </c>
      <c r="CG4" s="12" t="s">
        <v>70</v>
      </c>
      <c r="CH4" s="8" t="s">
        <v>59</v>
      </c>
      <c r="CI4" s="27" t="s">
        <v>68</v>
      </c>
      <c r="CJ4" s="45" t="s">
        <v>69</v>
      </c>
      <c r="CK4" s="12" t="s">
        <v>70</v>
      </c>
      <c r="CL4" s="27" t="s">
        <v>59</v>
      </c>
      <c r="CM4" s="27" t="s">
        <v>68</v>
      </c>
      <c r="CN4" s="45" t="s">
        <v>69</v>
      </c>
      <c r="CO4" s="12" t="s">
        <v>70</v>
      </c>
      <c r="CP4" s="8" t="s">
        <v>59</v>
      </c>
      <c r="CQ4" s="27" t="s">
        <v>68</v>
      </c>
      <c r="CR4" s="45" t="s">
        <v>69</v>
      </c>
      <c r="CS4" s="12" t="s">
        <v>70</v>
      </c>
      <c r="CT4" s="8" t="s">
        <v>59</v>
      </c>
      <c r="CU4" s="8" t="s">
        <v>68</v>
      </c>
      <c r="CV4" s="45" t="s">
        <v>69</v>
      </c>
      <c r="CW4" s="12" t="s">
        <v>70</v>
      </c>
      <c r="CX4" s="8" t="s">
        <v>59</v>
      </c>
      <c r="CY4" s="8" t="s">
        <v>68</v>
      </c>
      <c r="CZ4" s="45" t="s">
        <v>69</v>
      </c>
      <c r="DA4" s="12" t="s">
        <v>70</v>
      </c>
      <c r="DB4" s="8" t="s">
        <v>59</v>
      </c>
      <c r="DC4" s="27" t="s">
        <v>68</v>
      </c>
      <c r="DD4" s="45" t="s">
        <v>69</v>
      </c>
      <c r="DE4" s="12" t="s">
        <v>70</v>
      </c>
      <c r="DF4" s="8" t="s">
        <v>59</v>
      </c>
      <c r="DG4" s="8" t="s">
        <v>68</v>
      </c>
      <c r="DH4" s="45" t="s">
        <v>69</v>
      </c>
      <c r="DI4" s="12" t="s">
        <v>70</v>
      </c>
      <c r="DJ4" s="8" t="s">
        <v>59</v>
      </c>
      <c r="DK4" s="8" t="s">
        <v>68</v>
      </c>
      <c r="DL4" s="45" t="s">
        <v>69</v>
      </c>
      <c r="DM4" s="12" t="s">
        <v>70</v>
      </c>
      <c r="DN4" s="27" t="s">
        <v>59</v>
      </c>
      <c r="DO4" s="27" t="s">
        <v>68</v>
      </c>
      <c r="DP4" s="45" t="s">
        <v>69</v>
      </c>
      <c r="DQ4" s="62"/>
      <c r="DR4" s="49" t="s">
        <v>46</v>
      </c>
      <c r="DS4" s="62"/>
      <c r="DT4" s="62"/>
      <c r="DU4" s="62"/>
      <c r="DV4" s="3" t="s">
        <v>46</v>
      </c>
      <c r="DW4" s="62"/>
      <c r="DX4" s="33" t="s">
        <v>46</v>
      </c>
      <c r="DY4" s="97"/>
      <c r="DZ4" s="97"/>
      <c r="EA4" s="97"/>
      <c r="EB4" s="62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</row>
    <row r="5" spans="1:144" ht="19.5" customHeight="1" x14ac:dyDescent="0.25">
      <c r="A5" s="2"/>
      <c r="B5" s="2"/>
      <c r="C5" s="2"/>
      <c r="D5" s="2"/>
      <c r="E5" s="41"/>
      <c r="F5" s="41"/>
      <c r="G5" s="42"/>
      <c r="H5" s="50"/>
      <c r="I5" s="50"/>
      <c r="J5" s="42"/>
      <c r="K5" s="51"/>
      <c r="L5" s="43"/>
      <c r="M5" s="41"/>
      <c r="N5" s="52"/>
      <c r="O5" s="53"/>
      <c r="P5" s="41"/>
      <c r="Q5" s="42"/>
      <c r="R5" s="42"/>
      <c r="S5" s="2"/>
      <c r="T5" s="59"/>
      <c r="U5" s="59"/>
      <c r="V5" s="2"/>
      <c r="W5" s="2"/>
      <c r="X5" s="2"/>
      <c r="Y5" s="2"/>
      <c r="Z5" s="2"/>
      <c r="AA5" s="2"/>
      <c r="AB5" s="2"/>
      <c r="AC5" s="30"/>
      <c r="AD5" s="30"/>
      <c r="AE5" s="30"/>
      <c r="AF5" s="29">
        <f>AC5*AE5</f>
        <v>0</v>
      </c>
      <c r="AG5" s="10"/>
      <c r="AH5" s="5">
        <f t="shared" ref="AH5" si="0">AY5/$AH$4</f>
        <v>0</v>
      </c>
      <c r="AI5" s="5">
        <f>IF(AH5&gt;AG5,AH5,AG5)</f>
        <v>0</v>
      </c>
      <c r="AJ5" s="46"/>
      <c r="AK5" s="2"/>
      <c r="AL5" s="2"/>
      <c r="AM5" s="6">
        <f t="shared" ref="AM5" si="1">AJ5*AL5*AI5</f>
        <v>0</v>
      </c>
      <c r="AN5" s="44"/>
      <c r="AO5" s="38">
        <f t="shared" ref="AO5" si="2">AY5/$AO$4</f>
        <v>0</v>
      </c>
      <c r="AP5" s="38">
        <f>IF(AO5&gt;AN5,AO5,AN5)</f>
        <v>0</v>
      </c>
      <c r="AQ5" s="2"/>
      <c r="AR5" s="2"/>
      <c r="AS5" s="2"/>
      <c r="AT5" s="6">
        <f t="shared" ref="AT5" si="3">AQ5*AS5*AP5</f>
        <v>0</v>
      </c>
      <c r="AU5" s="2"/>
      <c r="AV5" s="2"/>
      <c r="AW5" s="2"/>
      <c r="AX5" s="35"/>
      <c r="AY5" s="35">
        <f t="shared" ref="AY5" si="4">((AU5+AX5)*(AV5+AX5)*(AW5+AX5)/$BA$4)</f>
        <v>0</v>
      </c>
      <c r="AZ5" s="4">
        <f t="shared" ref="AZ5" si="5">+IF(((AU5+AX5)*(AV5+AX5)*(AW5+AX5)/$BA$4)&lt;1, 1, (AU5+AX5)*(AV5+AX5)*(AW5+AX5)/$BA$4)</f>
        <v>1</v>
      </c>
      <c r="BA5" s="5">
        <f>AZ5*BB5</f>
        <v>0</v>
      </c>
      <c r="BB5" s="2"/>
      <c r="BC5" s="11"/>
      <c r="BD5" s="28"/>
      <c r="BE5" s="29">
        <f>BA5*BD5</f>
        <v>0</v>
      </c>
      <c r="BF5" s="2"/>
      <c r="BG5" s="2"/>
      <c r="BH5" s="2"/>
      <c r="BI5" s="5">
        <f t="shared" ref="BI5" si="6">BF5*BH5</f>
        <v>0</v>
      </c>
      <c r="BJ5" s="2"/>
      <c r="BK5" s="2"/>
      <c r="BL5" s="2"/>
      <c r="BM5" s="5">
        <f>BJ5*BL5</f>
        <v>0</v>
      </c>
      <c r="BN5" s="2"/>
      <c r="BO5" s="2"/>
      <c r="BP5" s="2"/>
      <c r="BQ5" s="5">
        <f>BN5*BP5</f>
        <v>0</v>
      </c>
      <c r="BR5" s="2"/>
      <c r="BS5" s="2"/>
      <c r="BT5" s="2"/>
      <c r="BU5" s="5">
        <f>BR5*BT5</f>
        <v>0</v>
      </c>
      <c r="BV5" s="2"/>
      <c r="BW5" s="37">
        <f t="shared" ref="BW5" si="7">IF(AZ5&lt;1,15*1+85+110+150,15*AZ5+85+110+150)</f>
        <v>360</v>
      </c>
      <c r="BX5" s="2"/>
      <c r="BY5" s="30"/>
      <c r="BZ5" s="29">
        <f>BW5*BY5</f>
        <v>0</v>
      </c>
      <c r="CA5" s="21"/>
      <c r="CB5" s="5">
        <f t="shared" ref="CB5" si="8">CA5*(AF5+AM5+AT5+BE5+BI5+BM5+BQ5+BU5+BZ5)</f>
        <v>0</v>
      </c>
      <c r="CC5" s="25">
        <f>6*AZ5</f>
        <v>6</v>
      </c>
      <c r="CD5" s="30"/>
      <c r="CE5" s="30"/>
      <c r="CF5" s="29">
        <f>CC5*CE5</f>
        <v>0</v>
      </c>
      <c r="CG5" s="37">
        <f>7.2*AZ5</f>
        <v>7.2</v>
      </c>
      <c r="CH5" s="2"/>
      <c r="CI5" s="30"/>
      <c r="CJ5" s="29">
        <f>CG5*CI5</f>
        <v>0</v>
      </c>
      <c r="CK5" s="30"/>
      <c r="CL5" s="30"/>
      <c r="CM5" s="30"/>
      <c r="CN5" s="29">
        <f>CK5*CM5</f>
        <v>0</v>
      </c>
      <c r="CO5" s="37">
        <f>4.8*AZ5</f>
        <v>4.8</v>
      </c>
      <c r="CP5" s="2"/>
      <c r="CQ5" s="30"/>
      <c r="CR5" s="29">
        <f>CO5*CQ5</f>
        <v>0</v>
      </c>
      <c r="CS5" s="2"/>
      <c r="CT5" s="2"/>
      <c r="CU5" s="2"/>
      <c r="CV5" s="7">
        <f>CS5*CU5</f>
        <v>0</v>
      </c>
      <c r="CW5" s="2"/>
      <c r="CX5" s="2"/>
      <c r="CY5" s="2"/>
      <c r="CZ5" s="7">
        <f>CW5*CY5</f>
        <v>0</v>
      </c>
      <c r="DA5" s="2"/>
      <c r="DB5" s="2"/>
      <c r="DC5" s="30"/>
      <c r="DD5" s="29">
        <f>DA5*DC5</f>
        <v>0</v>
      </c>
      <c r="DE5" s="2"/>
      <c r="DF5" s="2"/>
      <c r="DG5" s="2"/>
      <c r="DH5" s="7">
        <f>DE5*DG5</f>
        <v>0</v>
      </c>
      <c r="DI5" s="2"/>
      <c r="DJ5" s="2"/>
      <c r="DK5" s="2"/>
      <c r="DL5" s="7">
        <f>DI5*DK5</f>
        <v>0</v>
      </c>
      <c r="DM5" s="30"/>
      <c r="DN5" s="30"/>
      <c r="DO5" s="30"/>
      <c r="DP5" s="29">
        <f>DM5*DO5</f>
        <v>0</v>
      </c>
      <c r="DQ5" s="32"/>
      <c r="DR5" s="18"/>
      <c r="DS5" s="5">
        <f>DR5*(AF5+(AM5+AT5+BE5+BI5+BM5+BQ5+BU5+BZ5)+BZ5+CB5+CF5)</f>
        <v>0</v>
      </c>
      <c r="DT5" s="2"/>
      <c r="DU5" s="2"/>
      <c r="DV5" s="2"/>
      <c r="DW5" s="5">
        <f t="shared" ref="DW5" si="9">DV5*(AF5+(AM5+AT5+BE5+BI5+BM5+BQ5+BU5+BZ5)+BZ5+CB5+CF5)</f>
        <v>0</v>
      </c>
      <c r="DX5" s="18"/>
      <c r="DY5" s="30"/>
      <c r="DZ5" s="30"/>
      <c r="EA5" s="30"/>
      <c r="EB5" s="2"/>
      <c r="EC5" s="2"/>
      <c r="ED5" s="2"/>
      <c r="EE5" s="17">
        <f t="shared" ref="EE5" si="10">AF5</f>
        <v>0</v>
      </c>
      <c r="EF5" s="5">
        <f>(AM5+AT5+BE5+BI5+BM5+BQ5+BU5+BZ5)</f>
        <v>0</v>
      </c>
      <c r="EG5" s="17">
        <f>CB5+CF5+CJ5+CN5+CR5+CV5+CZ5+DD5+DH5+DL5+DP5+DY5+DZ5+EA5</f>
        <v>0</v>
      </c>
      <c r="EH5" s="5">
        <f>DS5+DW5</f>
        <v>0</v>
      </c>
      <c r="EI5" s="2"/>
      <c r="EJ5" s="2"/>
      <c r="EK5" s="23">
        <f>SUM(EE5:EJ5)</f>
        <v>0</v>
      </c>
      <c r="EL5" s="2"/>
      <c r="EM5" s="2"/>
      <c r="EN5" s="2"/>
    </row>
  </sheetData>
  <mergeCells count="91">
    <mergeCell ref="EN2:EN3"/>
    <mergeCell ref="EE1:EM1"/>
    <mergeCell ref="EI2:EI3"/>
    <mergeCell ref="EC2:EC3"/>
    <mergeCell ref="ED2:ED3"/>
    <mergeCell ref="EE2:EE3"/>
    <mergeCell ref="EF2:EF3"/>
    <mergeCell ref="EL2:EL3"/>
    <mergeCell ref="EG2:EG3"/>
    <mergeCell ref="EH2:EH3"/>
    <mergeCell ref="EJ2:EJ3"/>
    <mergeCell ref="EM2:EM3"/>
    <mergeCell ref="EK2:EK3"/>
    <mergeCell ref="DR1:DR3"/>
    <mergeCell ref="DZ1:DZ4"/>
    <mergeCell ref="EA1:EA4"/>
    <mergeCell ref="EB1:EB4"/>
    <mergeCell ref="DW1:DW4"/>
    <mergeCell ref="DX1:DX3"/>
    <mergeCell ref="DY1:DY4"/>
    <mergeCell ref="DQ1:DQ4"/>
    <mergeCell ref="DU1:DU4"/>
    <mergeCell ref="DT1:DT4"/>
    <mergeCell ref="DS1:DS4"/>
    <mergeCell ref="DV1:DV3"/>
    <mergeCell ref="BW1:BZ3"/>
    <mergeCell ref="EC1:ED1"/>
    <mergeCell ref="BN2:BQ3"/>
    <mergeCell ref="CB1:CB3"/>
    <mergeCell ref="CW3:CZ3"/>
    <mergeCell ref="DA3:DD3"/>
    <mergeCell ref="DE3:DH3"/>
    <mergeCell ref="CC1:DP2"/>
    <mergeCell ref="DI3:DL3"/>
    <mergeCell ref="DM3:DP3"/>
    <mergeCell ref="CC3:CF3"/>
    <mergeCell ref="CG3:CJ3"/>
    <mergeCell ref="CK3:CN3"/>
    <mergeCell ref="CO3:CR3"/>
    <mergeCell ref="CS3:CV3"/>
    <mergeCell ref="CA1:CA3"/>
    <mergeCell ref="A1:A4"/>
    <mergeCell ref="B1:B4"/>
    <mergeCell ref="D1:D4"/>
    <mergeCell ref="E1:E4"/>
    <mergeCell ref="BF2:BI3"/>
    <mergeCell ref="AN2:AT2"/>
    <mergeCell ref="AX3:AX4"/>
    <mergeCell ref="AZ3:AZ4"/>
    <mergeCell ref="AG2:AM2"/>
    <mergeCell ref="AY3:AY4"/>
    <mergeCell ref="AU2:AZ2"/>
    <mergeCell ref="AU3:AU4"/>
    <mergeCell ref="AV3:AV4"/>
    <mergeCell ref="AW3:AW4"/>
    <mergeCell ref="F1:F4"/>
    <mergeCell ref="G1:U1"/>
    <mergeCell ref="C2:C4"/>
    <mergeCell ref="G2:G4"/>
    <mergeCell ref="H2:H4"/>
    <mergeCell ref="I2:I4"/>
    <mergeCell ref="R2:R4"/>
    <mergeCell ref="J2:J4"/>
    <mergeCell ref="K2:K4"/>
    <mergeCell ref="L2:L4"/>
    <mergeCell ref="M2:M4"/>
    <mergeCell ref="N2:N4"/>
    <mergeCell ref="AG1:BU1"/>
    <mergeCell ref="BV1:BV4"/>
    <mergeCell ref="AB1:AF1"/>
    <mergeCell ref="AG3:AG4"/>
    <mergeCell ref="AI3:AI4"/>
    <mergeCell ref="AJ3:AM3"/>
    <mergeCell ref="AN3:AN4"/>
    <mergeCell ref="AP3:AP4"/>
    <mergeCell ref="AQ3:AT3"/>
    <mergeCell ref="BA2:BE3"/>
    <mergeCell ref="BR2:BU3"/>
    <mergeCell ref="BJ2:BM3"/>
    <mergeCell ref="AC2:AF3"/>
    <mergeCell ref="V1:V4"/>
    <mergeCell ref="W1:W4"/>
    <mergeCell ref="O2:O4"/>
    <mergeCell ref="P2:P4"/>
    <mergeCell ref="Q2:Q4"/>
    <mergeCell ref="S2:S4"/>
    <mergeCell ref="X1:X4"/>
    <mergeCell ref="Y1:Y4"/>
    <mergeCell ref="Z1:Z4"/>
    <mergeCell ref="AA1:AA4"/>
    <mergeCell ref="AB2:AB4"/>
  </mergeCells>
  <pageMargins left="0.25" right="0.25" top="0.75" bottom="0.75" header="0.3" footer="0.3"/>
  <pageSetup paperSize="9" scale="13" orientation="landscape" r:id="rId1"/>
  <colBreaks count="1" manualBreakCount="1">
    <brk id="120" max="49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Sheet2!$A$1:$A$16</xm:f>
          </x14:formula1>
          <xm:sqref>P5:P1048576</xm:sqref>
        </x14:dataValidation>
        <x14:dataValidation type="list" allowBlank="1" showInputMessage="1" showErrorMessage="1" xr:uid="{00000000-0002-0000-0000-000001000000}">
          <x14:formula1>
            <xm:f>Sheet2!$B$1:$B$11</xm:f>
          </x14:formula1>
          <xm:sqref>R5:R1048576</xm:sqref>
        </x14:dataValidation>
        <x14:dataValidation type="list" allowBlank="1" showInputMessage="1" showErrorMessage="1" xr:uid="{00000000-0002-0000-0000-000002000000}">
          <x14:formula1>
            <xm:f>Sheet2!$E$1:$E$3</xm:f>
          </x14:formula1>
          <xm:sqref>Z5:Z1048576</xm:sqref>
        </x14:dataValidation>
        <x14:dataValidation type="list" allowBlank="1" showInputMessage="1" showErrorMessage="1" xr:uid="{00000000-0002-0000-0000-000003000000}">
          <x14:formula1>
            <xm:f>Sheet2!$C$1:$C$2</xm:f>
          </x14:formula1>
          <xm:sqref>F5:F1048576</xm:sqref>
        </x14:dataValidation>
        <x14:dataValidation type="list" allowBlank="1" showInputMessage="1" showErrorMessage="1" xr:uid="{00000000-0002-0000-0000-000004000000}">
          <x14:formula1>
            <xm:f>Sheet2!$D$1:$D$3</xm:f>
          </x14:formula1>
          <xm:sqref>DB1:DB1048576 AD1:AD1048576 AK1:AK1048576 AR1:AR1048576 BC1:BC1048576 BG1:BG1048576 BK1:BK1048576 BO1:BO1048576 BS1:BS1048576 BX1:BX1048576 CD1:CD1048576 CH1:CH1048576 CL1:CL1048576 CP1:CP1048576 CT1:CT1048576 CX1:CX1048576 DF1:DF1048576 DJ1:DJ1048576 DN1:DN1048576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opLeftCell="B1" workbookViewId="0">
      <selection activeCell="C16" sqref="C16"/>
    </sheetView>
  </sheetViews>
  <sheetFormatPr defaultRowHeight="15" x14ac:dyDescent="0.25"/>
  <cols>
    <col min="1" max="1" width="59.85546875" bestFit="1" customWidth="1"/>
    <col min="2" max="2" width="116.7109375" customWidth="1"/>
    <col min="3" max="3" width="17.7109375" customWidth="1"/>
    <col min="4" max="4" width="18" customWidth="1"/>
    <col min="5" max="5" width="18.140625" customWidth="1"/>
  </cols>
  <sheetData>
    <row r="1" spans="1:5" ht="15.75" x14ac:dyDescent="0.25">
      <c r="A1" s="9" t="s">
        <v>63</v>
      </c>
      <c r="B1" s="56" t="s">
        <v>64</v>
      </c>
      <c r="C1" s="58" t="s">
        <v>58</v>
      </c>
      <c r="D1" s="58" t="s">
        <v>60</v>
      </c>
      <c r="E1" s="58" t="s">
        <v>124</v>
      </c>
    </row>
    <row r="2" spans="1:5" ht="15.75" x14ac:dyDescent="0.25">
      <c r="A2" s="9" t="s">
        <v>102</v>
      </c>
      <c r="B2" s="56" t="s">
        <v>117</v>
      </c>
      <c r="C2" s="58" t="s">
        <v>125</v>
      </c>
      <c r="D2" s="58" t="s">
        <v>61</v>
      </c>
      <c r="E2" s="58" t="s">
        <v>126</v>
      </c>
    </row>
    <row r="3" spans="1:5" ht="15.75" x14ac:dyDescent="0.25">
      <c r="A3" s="9" t="s">
        <v>103</v>
      </c>
      <c r="B3" s="56" t="s">
        <v>65</v>
      </c>
      <c r="C3" s="58"/>
      <c r="D3" s="58" t="s">
        <v>62</v>
      </c>
      <c r="E3" s="58" t="s">
        <v>127</v>
      </c>
    </row>
    <row r="4" spans="1:5" ht="15.75" x14ac:dyDescent="0.25">
      <c r="A4" s="9" t="s">
        <v>104</v>
      </c>
      <c r="B4" s="56" t="s">
        <v>66</v>
      </c>
      <c r="C4" s="58"/>
      <c r="D4" s="58"/>
      <c r="E4" s="58"/>
    </row>
    <row r="5" spans="1:5" ht="15.75" x14ac:dyDescent="0.25">
      <c r="A5" s="9" t="s">
        <v>105</v>
      </c>
      <c r="B5" s="57" t="s">
        <v>118</v>
      </c>
      <c r="C5" s="58"/>
      <c r="D5" s="58"/>
      <c r="E5" s="58"/>
    </row>
    <row r="6" spans="1:5" ht="15.75" x14ac:dyDescent="0.25">
      <c r="A6" s="9" t="s">
        <v>106</v>
      </c>
      <c r="B6" s="56" t="s">
        <v>67</v>
      </c>
      <c r="C6" s="58"/>
      <c r="D6" s="58"/>
      <c r="E6" s="58"/>
    </row>
    <row r="7" spans="1:5" ht="15.75" x14ac:dyDescent="0.25">
      <c r="A7" s="9" t="s">
        <v>107</v>
      </c>
      <c r="B7" s="56" t="s">
        <v>119</v>
      </c>
      <c r="C7" s="58"/>
      <c r="D7" s="58"/>
      <c r="E7" s="58"/>
    </row>
    <row r="8" spans="1:5" ht="15.75" x14ac:dyDescent="0.25">
      <c r="A8" s="9" t="s">
        <v>108</v>
      </c>
      <c r="B8" s="56" t="s">
        <v>120</v>
      </c>
      <c r="C8" s="58"/>
      <c r="D8" s="58"/>
      <c r="E8" s="58"/>
    </row>
    <row r="9" spans="1:5" ht="15.75" x14ac:dyDescent="0.25">
      <c r="A9" s="9" t="s">
        <v>109</v>
      </c>
      <c r="B9" s="56" t="s">
        <v>121</v>
      </c>
      <c r="C9" s="58"/>
      <c r="D9" s="58"/>
      <c r="E9" s="58"/>
    </row>
    <row r="10" spans="1:5" ht="15.75" x14ac:dyDescent="0.25">
      <c r="A10" s="9" t="s">
        <v>110</v>
      </c>
      <c r="B10" s="56" t="s">
        <v>122</v>
      </c>
      <c r="C10" s="58"/>
      <c r="D10" s="58"/>
      <c r="E10" s="58"/>
    </row>
    <row r="11" spans="1:5" ht="15.75" x14ac:dyDescent="0.25">
      <c r="A11" s="9" t="s">
        <v>111</v>
      </c>
      <c r="B11" s="56" t="s">
        <v>123</v>
      </c>
      <c r="C11" s="58"/>
      <c r="D11" s="58"/>
      <c r="E11" s="58"/>
    </row>
    <row r="12" spans="1:5" ht="15.75" x14ac:dyDescent="0.25">
      <c r="A12" s="9" t="s">
        <v>112</v>
      </c>
      <c r="C12" s="58"/>
      <c r="D12" s="58"/>
      <c r="E12" s="58"/>
    </row>
    <row r="13" spans="1:5" ht="15.75" x14ac:dyDescent="0.25">
      <c r="A13" s="9" t="s">
        <v>113</v>
      </c>
      <c r="C13" s="58"/>
      <c r="D13" s="58"/>
      <c r="E13" s="58"/>
    </row>
    <row r="14" spans="1:5" ht="15.75" x14ac:dyDescent="0.25">
      <c r="A14" s="9" t="s">
        <v>114</v>
      </c>
      <c r="C14" s="58"/>
      <c r="D14" s="58"/>
      <c r="E14" s="58"/>
    </row>
    <row r="15" spans="1:5" ht="15.75" x14ac:dyDescent="0.25">
      <c r="A15" s="56" t="s">
        <v>115</v>
      </c>
      <c r="C15" s="58"/>
      <c r="D15" s="58"/>
      <c r="E15" s="58"/>
    </row>
    <row r="16" spans="1:5" ht="15.75" x14ac:dyDescent="0.25">
      <c r="A16" s="56" t="s">
        <v>116</v>
      </c>
      <c r="C16" s="58"/>
      <c r="D16" s="58"/>
      <c r="E1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</dc:creator>
  <cp:lastModifiedBy>Duy Le</cp:lastModifiedBy>
  <cp:lastPrinted>2020-08-10T11:36:13Z</cp:lastPrinted>
  <dcterms:created xsi:type="dcterms:W3CDTF">2020-08-10T09:48:41Z</dcterms:created>
  <dcterms:modified xsi:type="dcterms:W3CDTF">2021-04-28T16:49:46Z</dcterms:modified>
</cp:coreProperties>
</file>