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hirsc\OneDrive\Dokumente\Dose-response-app\"/>
    </mc:Choice>
  </mc:AlternateContent>
  <xr:revisionPtr revIDLastSave="0" documentId="13_ncr:1_{F588D336-968F-4435-A9F3-A4EEC5850CD3}"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 i="1" l="1"/>
  <c r="Q10" i="1"/>
  <c r="Q9" i="1"/>
  <c r="P24" i="1"/>
  <c r="P25" i="1"/>
  <c r="P26" i="1"/>
  <c r="P23" i="1"/>
  <c r="P8" i="1"/>
  <c r="P7" i="1"/>
  <c r="P6" i="1"/>
  <c r="P4" i="1"/>
  <c r="P3" i="1"/>
  <c r="Q13" i="1"/>
  <c r="Q14" i="1"/>
  <c r="Q15" i="1"/>
  <c r="Q16" i="1"/>
  <c r="Q17" i="1"/>
  <c r="Q18" i="1"/>
  <c r="Q27" i="1"/>
  <c r="Q28" i="1"/>
  <c r="Q29" i="1"/>
  <c r="Q12" i="1"/>
  <c r="Q5" i="1"/>
  <c r="Q2" i="1"/>
</calcChain>
</file>

<file path=xl/sharedStrings.xml><?xml version="1.0" encoding="utf-8"?>
<sst xmlns="http://schemas.openxmlformats.org/spreadsheetml/2006/main" count="484" uniqueCount="175">
  <si>
    <t>NULL</t>
  </si>
  <si>
    <t>11-ASC</t>
  </si>
  <si>
    <t>end of session</t>
  </si>
  <si>
    <t>healthy</t>
  </si>
  <si>
    <t>p.o. (capsule)</t>
  </si>
  <si>
    <t>i.v.</t>
  </si>
  <si>
    <t>1440</t>
  </si>
  <si>
    <t>10.1016/j.biopsych.2014.11.015</t>
  </si>
  <si>
    <t>µg</t>
  </si>
  <si>
    <t>A double-blind, placebo-controlled, crossover design was used with two experimental test sessions in balanced order. The washout periods between sessions were at least 7 days. The study was conducted in accordance with the Declaration of Helsinki and International Conference on Harmonization Guidelines in Good Clinical Practice and approved by the Ethics Committee of the Canton of Basel, Switzerland, and Swiss Agency for Therapeutic Products (Swissmedic). The administration of LSD to healthy subjects was authorized by the Swiss Federal Office for Public Health, Bern, Switzerland. The study was registered at ClinicalTrials.gov (NCT01878942). Drugs: Administration of LSD was in a single absolute dose of 200 µg, corresponding to a dose of 2.84 ± .13 µg/kg body weight (mean ± SEM; range, 2.04–3.85 μg). The same dose was used in LSD-assisted psychotherapy in a clinical study (11). The dose was within the range of doses taken for recreational purposes and expected to induce robust effects in humans (1). The drug preparation is described in Supplement 1.</t>
  </si>
  <si>
    <t>LSD</t>
  </si>
  <si>
    <t>end of day</t>
  </si>
  <si>
    <t>10.1017/S0033291715002901</t>
  </si>
  <si>
    <t>The study physician inserted a cannula into a vein in the antecubital fossa in preparation for intravenous (i.v.) dosing and the volunteer was encouraged to relax prior to drug/placebo administration. The dose of LSD was 75 µg (by mouth; p.o.) in 10 ml saline. Previous research has found this dose to produce robust psychological effects that are generally well tolerated(Carhart-Harris et al. 2014a). Placebo was 10 ml saline (i.v.). Both solutions were infused over 2 min.</t>
  </si>
  <si>
    <t>p.o.</t>
  </si>
  <si>
    <t>10.1007/s00213-016-4453-0</t>
  </si>
  <si>
    <t>"LSD (d-LSD hydrate, HPLC purity &gt;99 %, Lipomed AG,
Arlesheim, Switzerland) was administered in single oral doses
of 100 or 200 μg as gelatin capsules."</t>
  </si>
  <si>
    <t>10.1016/j.cub.2016.12.030</t>
  </si>
  <si>
    <t>after pretreatment with placebo (179 mg Mannitol and1mg Aerosil po)</t>
  </si>
  <si>
    <t>10.1016/j.biopsych.2019.05.019</t>
  </si>
  <si>
    <t>"The drug was manufactured by Organix, Inc. (MA), and prepared in solution with tartaric
acid by the University of Chicago Investigational Pharmacy. The drug was administered
sublingually."..."LSD (6.5, 13, and 26 μg;
Organix, Inc.) or placebo (water) was administered sublingually at 9:30 AM. The drug was
administered under double-blind conditions, in a volume of 0.5 ml, consisting of water and
the appropriate volume of LSD solution. The subject held the solution under the tongue
without swallowing for 60 seconds, under observation by the research assistant."</t>
  </si>
  <si>
    <t>s.l.</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</si>
  <si>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</si>
  <si>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</si>
  <si>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</si>
  <si>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</si>
  <si>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10.1016/j.euroneuro.2020.10.002</t>
  </si>
  <si>
    <t>"four oral doses of 0, 5, 10, and 20 mcg of LSD hydrate on separate test days. Treatment order was randomized across 24 participants. Treatment days were separated by a minimum washout period of 5 days to avoid potential carry-over effects. LSD doses were dissolved in ethanol (96% Vol), resulting in a 1 mL volume on every test day to ensure treatment blinding. The placebo solution consisted of 1 mL of ethanol</t>
  </si>
  <si>
    <t>10.1017/S0033291721002531</t>
  </si>
  <si>
    <t>"Participants received 50 μg LSD (&gt;99% purity on highperformance liquid chromatography; dissolved in alcohol solution) or inactive placebo (alcohol solution). Either substance
was administered orally diluted in 30 ml water. The dose of 50
μg LSD is regarded as low and was chosen to minimize the risk
of adverse reactions and exert noticeable effects without impairing
the subjects’ ability to complete the measurements (Holze et al.,
2021; Majić, Schmidt, &amp; Gallinat, 2015; Passie, Halpern,
Stichtenoth, Emrich, &amp; Hintzen, 2008). The absolute dose corresponded to a relative dose of (mean ± S.D.) 0.69 ± 0.18 μg/kg body
weight (range = 0.45–1.11)."</t>
  </si>
  <si>
    <t>10.1007/s00213-021-05991-9</t>
  </si>
  <si>
    <t>"The drug was manufactured by Organix and was prepared in solution with tartaric acid by the University of Chicago Investigational Pharmacy. Drug solution (or water) was administered in a volume of 0.5 mL. The doses were selected to be below the threshold for hallucinatory effects (Bershad et al., 2019) and within the range that is used in naturalistic settings (Polito and Stevenson, 2019)."</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</si>
  <si>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</si>
  <si>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</si>
  <si>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</si>
  <si>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</si>
  <si>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</si>
  <si>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</si>
  <si>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</si>
  <si>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</si>
  <si>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</si>
  <si>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</si>
  <si>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</si>
  <si>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</si>
  <si>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dosage_quantity</t>
  </si>
  <si>
    <t>dosage_unit</t>
  </si>
  <si>
    <t>info_induction</t>
  </si>
  <si>
    <t>induction_method_name</t>
  </si>
  <si>
    <t>induction_method</t>
  </si>
  <si>
    <t>injection_method</t>
  </si>
  <si>
    <t>Anxiety_mean</t>
  </si>
  <si>
    <t>Anxiety_std</t>
  </si>
  <si>
    <t>Audio_visual_synesthesia_mean</t>
  </si>
  <si>
    <t>Audio_visual_synesthesia_std</t>
  </si>
  <si>
    <t>Blissful_state_mean</t>
  </si>
  <si>
    <t>Blissful_state_std</t>
  </si>
  <si>
    <t>Changed_meaning_of_percepts_mean</t>
  </si>
  <si>
    <t>Changed_meaning_of_percepts_std</t>
  </si>
  <si>
    <t>Complex_imagery_mean</t>
  </si>
  <si>
    <t>Complex_imagery_std</t>
  </si>
  <si>
    <t>Disembodiment_mean</t>
  </si>
  <si>
    <t>Disembodiment_std</t>
  </si>
  <si>
    <t>Elementary_imagery_mean</t>
  </si>
  <si>
    <t>Elementary_imagery_std</t>
  </si>
  <si>
    <t>Experience_of_unity_mean</t>
  </si>
  <si>
    <t>Experience_of_unity_std</t>
  </si>
  <si>
    <t>Impaired_control_and_cognition_mean</t>
  </si>
  <si>
    <t>Impaired_control_and_cognition_std</t>
  </si>
  <si>
    <t>Insightfulness_mean</t>
  </si>
  <si>
    <t>Insightfulness_std</t>
  </si>
  <si>
    <t>Spiritual_experience_mean</t>
  </si>
  <si>
    <t>Spiritual_experience_std</t>
  </si>
  <si>
    <t>Comments</t>
  </si>
  <si>
    <t>27714429</t>
  </si>
  <si>
    <t>25575620</t>
  </si>
  <si>
    <t>14.33</t>
  </si>
  <si>
    <t>29.91</t>
  </si>
  <si>
    <t>85.67</t>
  </si>
  <si>
    <t>26.17</t>
  </si>
  <si>
    <t>67.29</t>
  </si>
  <si>
    <t>32.40</t>
  </si>
  <si>
    <t>66.98</t>
  </si>
  <si>
    <t>56.07</t>
  </si>
  <si>
    <t>31.15</t>
  </si>
  <si>
    <t>45.48</t>
  </si>
  <si>
    <t>69.16</t>
  </si>
  <si>
    <t>23.68</t>
  </si>
  <si>
    <t>48.91</t>
  </si>
  <si>
    <t>24.92</t>
  </si>
  <si>
    <t>39.25</t>
  </si>
  <si>
    <t>46.11</t>
  </si>
  <si>
    <t>31.78</t>
  </si>
  <si>
    <t>33.64</t>
  </si>
  <si>
    <t>10.21</t>
  </si>
  <si>
    <t>18.72</t>
  </si>
  <si>
    <t>49.47</t>
  </si>
  <si>
    <t>42.13</t>
  </si>
  <si>
    <t>43.19</t>
  </si>
  <si>
    <t>31.83</t>
  </si>
  <si>
    <t>33.07</t>
  </si>
  <si>
    <t>27.15</t>
  </si>
  <si>
    <t>59.13</t>
  </si>
  <si>
    <t>56.41</t>
  </si>
  <si>
    <t>29.95</t>
  </si>
  <si>
    <t>65.29</t>
  </si>
  <si>
    <t>30.89</t>
  </si>
  <si>
    <t>45.92</t>
  </si>
  <si>
    <t>35.57</t>
  </si>
  <si>
    <t>29.26</t>
  </si>
  <si>
    <t>24.39</t>
  </si>
  <si>
    <t>28.99</t>
  </si>
  <si>
    <t>29.02</t>
  </si>
  <si>
    <t>22.81</t>
  </si>
  <si>
    <t>26847689</t>
  </si>
  <si>
    <t>0.00</t>
  </si>
  <si>
    <t>10.1038/s41386-022-01297-2</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</si>
  <si>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</si>
  <si>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10.1111/adb.13143</t>
  </si>
  <si>
    <t>"The drug administration sessions were conducted from 9 AM to 2 PM
at 3- to 4-day intervals. Participants remained in a comfortable room
with movies and reading materials, and they were allowed to relax
during times when no activities were scheduled. Upon arrival, they
provided urine and breath samples to confirm compliance to drug
abstinence instructions (Instant Drug Test Cup; CLIAwaived, San
Diego, CA) (Alco-Sensor III; Intoximeters, St. Louis, MO), and women
were tested for pregnancy. After compliance was confirmed, subjects
completed baseline measures of subjective mood, blood pressure and
heart rate. Then at 9:30 AM, they ingested a sublingual dose of placebo (water), 13 μg LSD or 26 μg LSD (see below) under double-blind
conditions. The subject held the solution under the tongue without
swallowing for 60 s under observation by a research assistant. At regular intervals during the session, subjects completed subjective effect
measures, and heart rate and blood pressure were monitored
(Table 1). Subjects were given a standardized lunch 120 min after drug
administration. On Sessions 1 and 4, they completed cognitive and
emotion tasks (for detailed descriptions of all tasks, see Supporting
Information) at 150 min after drug administration, coinciding with the
expected peak effect of the drug"..."The drug was obtained from Organix Inc and placed in solution with
tartaric acid by the University of Chicago Investigational Pharmacy
Service. It was administered sublingually in a volume of 0.2 ml, and
placebo consisted of 0.2 ml distilled water. The 13 and 26 μg doses of
LSD were selected because they produced marginally detectable subjective effects without any hallucinatory or perceptual effects.21 The
expected time to onset was 30 min, and peak plasma concentrations
were expected to occur at 1.5–3 h.29,30"</t>
  </si>
  <si>
    <t>studynum</t>
  </si>
  <si>
    <t>dosage published (µg)</t>
  </si>
  <si>
    <t>Patient</t>
  </si>
  <si>
    <t>Healthy</t>
  </si>
  <si>
    <t>70  base</t>
  </si>
  <si>
    <t>140 base</t>
  </si>
  <si>
    <t>100 base</t>
  </si>
  <si>
    <t>25 base</t>
  </si>
  <si>
    <t>50 base</t>
  </si>
  <si>
    <t>200 base</t>
  </si>
  <si>
    <t>5 base</t>
  </si>
  <si>
    <t>10 base</t>
  </si>
  <si>
    <t>20 base</t>
  </si>
  <si>
    <t>13 tartrate</t>
  </si>
  <si>
    <t>26 tartrate</t>
  </si>
  <si>
    <t>6.5 tartrate</t>
  </si>
  <si>
    <t>70 base</t>
  </si>
  <si>
    <t>75 base</t>
  </si>
  <si>
    <t>de Wit H et al. 2022</t>
  </si>
  <si>
    <t>Hutten et al. 2020</t>
  </si>
  <si>
    <t>Holze et al. 2020</t>
  </si>
  <si>
    <t>Holze et al. 2021</t>
  </si>
  <si>
    <t>Wießner et al. 2021</t>
  </si>
  <si>
    <t>Preller et al. 2017</t>
  </si>
  <si>
    <t>Bershad et al. 2019</t>
  </si>
  <si>
    <t>Schmid et al. 2015</t>
  </si>
  <si>
    <t>Murray et al. 2021</t>
  </si>
  <si>
    <t>Liechti et al. 2017</t>
  </si>
  <si>
    <t xml:space="preserve">patients with anxiety disorder associated with or without a life threatening somatic illness </t>
  </si>
  <si>
    <t>5D-ASC</t>
  </si>
  <si>
    <t>10.1016/j.biopsych.2022.08.025</t>
  </si>
  <si>
    <t>"LSD-free base (. 99% purity; Lipomed AG) was administered
as an oral solution in units that contained 100 mg LSD in 1 mL
of 96% ethanol"</t>
  </si>
  <si>
    <t>10.1093/ijnp/pyac075</t>
  </si>
  <si>
    <t>"LSD (D-lysergic acid diethylamide freebase, high-performance
liquid chromatography purity &gt;99%; Lipomed AG, Arlesheim,
Switzerland) was administered as an oral solution that was produced
according to good manufacturing practice in units that contained
100 μg LSD in 1 mL of 96% ethanol (Holze et al., 2019). The
exact analytically confirmed LSD freebase content (mean ± SD)
was 92.53 ± 1.89 μg (n = 10 samples), consistent with uniformity of
dosage units and the target dosage. Ketanserin was
obtained as the marketed drug Ketensin (20 mg, Janssen-Cilag,
Leiden, the Netherlands) and encapsulated with opaque capsules
to ensure blinding. Placebo consisted of identical opaque capsules
filled with mannitol. A double-dummy method was used. At the
end of each session and at the end of the study, the participants
were asked to retrospectively guess their treatment assignment."</t>
  </si>
  <si>
    <t>Holze et al. 2022b</t>
  </si>
  <si>
    <t>Becker et al. 2022</t>
  </si>
  <si>
    <t>Holze et al. 2022a</t>
  </si>
  <si>
    <t>Tartrate</t>
  </si>
  <si>
    <t>Base</t>
  </si>
  <si>
    <t>C.-Harris et al. 2016</t>
  </si>
  <si>
    <t>color</t>
  </si>
  <si>
    <t>#4E79A7FF</t>
  </si>
  <si>
    <t>#A0CBE8FF</t>
  </si>
  <si>
    <t>#F28E2BFF</t>
  </si>
  <si>
    <t>#FFBE7DFF</t>
  </si>
  <si>
    <t>#59A14FFF</t>
  </si>
  <si>
    <t>#8CD17DFF</t>
  </si>
  <si>
    <t>#B6992DFF</t>
  </si>
  <si>
    <t>#F1CE63FF</t>
  </si>
  <si>
    <t>#499894FF</t>
  </si>
  <si>
    <t>#86BCB6FF</t>
  </si>
  <si>
    <t>#D37295FF</t>
  </si>
  <si>
    <t>#EF6F6A</t>
  </si>
  <si>
    <t>#B07AA1FF</t>
  </si>
  <si>
    <t>#D4A6C8FF</t>
  </si>
  <si>
    <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</si>
</sst>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theme="1"/>
      <name val="Calibri"/>
      <family val="2"/>
    </font>
    <font>
      <sz val="8"/>
      <name val="Calibri"/>
      <family val="2"/>
      <scheme val="minor"/>
    </font>
    <font>
      <sz val="11"/>
      <name val="Calibri"/>
      <family val="2"/>
    </font>
    <font>
      <sz val="12"/>
      <color rgb="FF212121"/>
      <name val="Cambria"/>
      <family val="1"/>
    </font>
    <font>
      <sz val="11"/>
      <color rgb="FF333333"/>
      <name val="Georgia"/>
      <family val="1"/>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rgb="FF00B0F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32">
    <xf numFmtId="0" fontId="0" fillId="0" borderId="0" xfId="0"/>
    <xf numFmtId="0" fontId="2" fillId="0" borderId="0" xfId="0" applyFont="1" applyAlignment="1">
      <alignment horizontal="left" vertical="center"/>
    </xf>
    <xf numFmtId="0" fontId="0" fillId="0" borderId="0" xfId="0" applyAlignment="1">
      <alignment horizontal="left" vertical="center"/>
    </xf>
    <xf numFmtId="0" fontId="5" fillId="2" borderId="1" xfId="0" applyFont="1" applyFill="1" applyBorder="1" applyAlignment="1">
      <alignment horizontal="left"/>
    </xf>
    <xf numFmtId="0" fontId="5" fillId="0" borderId="0" xfId="0" applyFont="1" applyAlignment="1">
      <alignment horizontal="left"/>
    </xf>
    <xf numFmtId="2" fontId="5" fillId="0" borderId="0" xfId="0" applyNumberFormat="1" applyFont="1" applyAlignment="1">
      <alignment horizontal="left"/>
    </xf>
    <xf numFmtId="0" fontId="5" fillId="0" borderId="1" xfId="0" applyFont="1" applyBorder="1" applyAlignment="1">
      <alignment horizontal="left"/>
    </xf>
    <xf numFmtId="0" fontId="2" fillId="0" borderId="0" xfId="0" applyFont="1"/>
    <xf numFmtId="0" fontId="5" fillId="0" borderId="2" xfId="0" applyFont="1" applyBorder="1" applyAlignment="1">
      <alignment horizontal="left"/>
    </xf>
    <xf numFmtId="0" fontId="5" fillId="2" borderId="2" xfId="0" applyFont="1" applyFill="1" applyBorder="1" applyAlignment="1">
      <alignment horizontal="left"/>
    </xf>
    <xf numFmtId="2" fontId="3" fillId="0" borderId="0" xfId="0" applyNumberFormat="1" applyFont="1" applyAlignment="1">
      <alignment horizontal="left"/>
    </xf>
    <xf numFmtId="0" fontId="4" fillId="3" borderId="1" xfId="0" applyFont="1" applyFill="1" applyBorder="1"/>
    <xf numFmtId="0" fontId="0" fillId="0" borderId="0" xfId="0" applyAlignment="1">
      <alignment horizontal="left"/>
    </xf>
    <xf numFmtId="2" fontId="0" fillId="0" borderId="0" xfId="0" applyNumberFormat="1" applyAlignment="1">
      <alignment horizontal="left"/>
    </xf>
    <xf numFmtId="2" fontId="6" fillId="0" borderId="0" xfId="0" applyNumberFormat="1" applyFont="1" applyAlignment="1">
      <alignment horizontal="left"/>
    </xf>
    <xf numFmtId="1" fontId="8" fillId="0" borderId="0" xfId="0" applyNumberFormat="1" applyFont="1" applyAlignment="1">
      <alignment horizontal="right"/>
    </xf>
    <xf numFmtId="2" fontId="0" fillId="0" borderId="0" xfId="0" applyNumberFormat="1" applyAlignment="1">
      <alignment horizontal="left" vertical="center"/>
    </xf>
    <xf numFmtId="0" fontId="9" fillId="0" borderId="0" xfId="0" applyFont="1"/>
    <xf numFmtId="0" fontId="10" fillId="0" borderId="0" xfId="0" applyFont="1"/>
    <xf numFmtId="1" fontId="5" fillId="0" borderId="0" xfId="0" applyNumberFormat="1" applyFont="1" applyAlignment="1">
      <alignment horizontal="left"/>
    </xf>
    <xf numFmtId="0" fontId="5" fillId="2" borderId="3" xfId="0" applyFont="1" applyFill="1" applyBorder="1" applyAlignment="1">
      <alignment horizontal="left"/>
    </xf>
    <xf numFmtId="1" fontId="5" fillId="2" borderId="3" xfId="0" applyNumberFormat="1" applyFont="1" applyFill="1" applyBorder="1" applyAlignment="1">
      <alignment horizontal="left"/>
    </xf>
    <xf numFmtId="2" fontId="5" fillId="2" borderId="3" xfId="0" applyNumberFormat="1" applyFont="1" applyFill="1" applyBorder="1" applyAlignment="1">
      <alignment horizontal="left"/>
    </xf>
    <xf numFmtId="1" fontId="8" fillId="2" borderId="3" xfId="0" applyNumberFormat="1" applyFont="1" applyFill="1" applyBorder="1" applyAlignment="1">
      <alignment horizontal="right"/>
    </xf>
    <xf numFmtId="2" fontId="5" fillId="2" borderId="4" xfId="0" applyNumberFormat="1" applyFont="1" applyFill="1" applyBorder="1" applyAlignment="1">
      <alignment horizontal="left"/>
    </xf>
    <xf numFmtId="0" fontId="5" fillId="0" borderId="3" xfId="0" applyFont="1" applyBorder="1" applyAlignment="1">
      <alignment horizontal="left"/>
    </xf>
    <xf numFmtId="1" fontId="5" fillId="0" borderId="3" xfId="0" applyNumberFormat="1" applyFont="1" applyBorder="1" applyAlignment="1">
      <alignment horizontal="left"/>
    </xf>
    <xf numFmtId="2" fontId="5" fillId="0" borderId="3" xfId="0" applyNumberFormat="1" applyFont="1" applyBorder="1" applyAlignment="1">
      <alignment horizontal="left"/>
    </xf>
    <xf numFmtId="1" fontId="8" fillId="0" borderId="3" xfId="0" applyNumberFormat="1" applyFont="1" applyBorder="1" applyAlignment="1">
      <alignment horizontal="right"/>
    </xf>
    <xf numFmtId="2" fontId="5" fillId="0" borderId="4" xfId="0" applyNumberFormat="1" applyFont="1" applyBorder="1" applyAlignment="1">
      <alignment horizontal="left"/>
    </xf>
    <xf numFmtId="0" fontId="5" fillId="2" borderId="1" xfId="0" applyFont="1" applyFill="1" applyBorder="1" applyAlignment="1">
      <alignment horizontal="left" vertical="center"/>
    </xf>
    <xf numFmtId="2" fontId="0" fillId="4" borderId="0" xfId="0" applyNumberFormat="1" applyFill="1" applyAlignment="1">
      <alignment horizontal="left"/>
    </xf>
  </cellXfs>
  <cellStyles count="4">
    <cellStyle name="Comma 2" xfId="1" xr:uid="{198C5E41-EF84-4CD8-8332-FDAE894D23E4}"/>
    <cellStyle name="Comma 2 2" xfId="3" xr:uid="{5FDA004B-09FF-422E-8AEE-866CC9E5FEAC}"/>
    <cellStyle name="Komma 2" xfId="2" xr:uid="{681C5BA4-60E3-4DDF-9548-32F1B7ADAA0C}"/>
    <cellStyle name="Standard" xfId="0" builtinId="0"/>
  </cellStyles>
  <dxfs count="53">
    <dxf>
      <font>
        <color auto="1"/>
      </font>
      <numFmt numFmtId="2" formatCode="0.00"/>
      <alignment horizontal="left" vertical="bottom" textRotation="0" wrapText="0" indent="0" justifyLastLine="0" shrinkToFit="0" readingOrder="0"/>
    </dxf>
    <dxf>
      <font>
        <color auto="1"/>
      </font>
      <numFmt numFmtId="1" formatCode="0"/>
      <alignment horizontal="right" vertical="bottom" textRotation="0" wrapText="0" indent="0" justifyLastLine="0" shrinkToFit="0" readingOrder="0"/>
    </dxf>
    <dxf>
      <font>
        <color auto="1"/>
      </font>
      <numFmt numFmtId="1" formatCode="0"/>
      <alignment horizontal="righ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numFmt numFmtId="2" formatCode="0.00"/>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alignment horizontal="left" vertical="center" textRotation="0" wrapText="0" indent="0" justifyLastLine="0" shrinkToFit="0" readingOrder="0"/>
    </dxf>
    <dxf>
      <font>
        <color auto="1"/>
      </font>
      <alignment horizontal="left" vertical="bottom" textRotation="0" wrapText="0" indent="0" justifyLastLine="0" shrinkToFit="0" readingOrder="0"/>
    </dxf>
    <dxf>
      <font>
        <b val="0"/>
        <color auto="1"/>
      </font>
      <alignment horizontal="left" vertical="bottom" textRotation="0" wrapText="0" indent="0" justifyLastLine="0" shrinkToFit="0" readingOrder="0"/>
    </dxf>
    <dxf>
      <font>
        <b val="0"/>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alignment horizontal="left" vertical="center" textRotation="0" wrapText="0" indent="0" justifyLastLine="0" shrinkToFit="0" readingOrder="0"/>
    </dxf>
    <dxf>
      <font>
        <color auto="1"/>
      </font>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8C676D-315E-4FE5-9933-CC09B1297485}" name="Table2" displayName="Table2" ref="A1:AV29" totalsRowShown="0" headerRowDxfId="49" dataDxfId="48">
  <autoFilter ref="A1:AV29" xr:uid="{F68C676D-315E-4FE5-9933-CC09B1297485}"/>
  <sortState xmlns:xlrd2="http://schemas.microsoft.com/office/spreadsheetml/2017/richdata2" ref="A2:AR27">
    <sortCondition ref="G1:G27"/>
  </sortState>
  <tableColumns count="48">
    <tableColumn id="1" xr3:uid="{1543660D-96A2-412B-8D0D-CE2DD493A6D7}" name="studynum" dataDxfId="47"/>
    <tableColumn id="2" xr3:uid="{642420CD-BCDA-443E-99ED-20657300A88F}" name="nr_of_subjects" dataDxfId="46"/>
    <tableColumn id="3" xr3:uid="{97595D88-C6E4-4F61-A2C2-BCF5A18F6A0E}" name="is_control" dataDxfId="45"/>
    <tableColumn id="4" xr3:uid="{EE7A9CCF-5587-4B3D-B65C-82CCA4360CFB}" name="questionnaire_applied_after" dataDxfId="44"/>
    <tableColumn id="5" xr3:uid="{3C1A9AA1-56E6-462F-B2CB-41D2073CA878}" name="reference_of_experience" dataDxfId="43"/>
    <tableColumn id="6" xr3:uid="{A391AF41-4895-4154-BB52-304CF6C45406}" name="subject_health" dataDxfId="42"/>
    <tableColumn id="7" xr3:uid="{F898CAA6-60A4-4942-BA07-9378F52402A1}" name="quest_abbreviation" dataDxfId="41"/>
    <tableColumn id="8" xr3:uid="{1141E553-CFD9-4846-8ECF-FDC3EB5A7C5C}" name="pubmed_id" dataDxfId="40"/>
    <tableColumn id="9" xr3:uid="{01CC5748-4A86-4EBF-969F-96049085BFB2}" name="doi" dataDxfId="39"/>
    <tableColumn id="10" xr3:uid="{245711A6-4C82-494E-985B-3996102A1443}" name="main_author" dataDxfId="38"/>
    <tableColumn id="49" xr3:uid="{6422414A-A562-4BE2-83FB-BFF5E02884A0}" name="color" dataDxfId="37"/>
    <tableColumn id="11" xr3:uid="{852C0FD0-AFCD-485F-A380-2445383B3FAC}" name="date_published" dataDxfId="36"/>
    <tableColumn id="12" xr3:uid="{A347B06D-FE39-4BDB-BFC9-EE23F1F6AD9A}" name="reference_text" dataDxfId="35"/>
    <tableColumn id="13" xr3:uid="{B612BB6D-1749-491E-A8DD-881AA38E2DFD}" name="abstract_text" dataDxfId="34"/>
    <tableColumn id="15" xr3:uid="{286DA3DD-4ACE-44C5-9818-426719D1851C}" name="dosage published (µg)" dataDxfId="33"/>
    <tableColumn id="16" xr3:uid="{A3AD7F08-6115-4B5A-89CB-F5B810E9DB44}" name="Base" dataDxfId="32"/>
    <tableColumn id="17" xr3:uid="{C4F1D088-F585-49E7-9B37-877F5377B8DD}" name="Tartrate" dataDxfId="31"/>
    <tableColumn id="18" xr3:uid="{95B6A983-393E-4E39-8041-D1EF82381FD8}" name="dosage_quantity" dataDxfId="30"/>
    <tableColumn id="19" xr3:uid="{717FF6D6-950A-41AC-9367-17713CE84B88}" name="dosage_unit" dataDxfId="29"/>
    <tableColumn id="20" xr3:uid="{30397B74-4FC0-477E-89F5-B96E94B64E52}" name="info_induction" dataDxfId="28"/>
    <tableColumn id="21" xr3:uid="{F5C3E424-1DB3-4EDB-8EEE-3BC3A304142A}" name="induction_method_name" dataDxfId="27"/>
    <tableColumn id="22" xr3:uid="{681990AF-7F69-4C06-882A-99BCC32359C4}" name="induction_method" dataDxfId="26"/>
    <tableColumn id="23" xr3:uid="{9EE149B3-0D4C-459A-9A91-9A23F1139CDF}" name="injection_method" dataDxfId="25"/>
    <tableColumn id="24" xr3:uid="{D0BC41A5-4C5E-41F7-BD4F-6310D2994B5C}" name="Anxiety_mean" dataDxfId="24"/>
    <tableColumn id="25" xr3:uid="{9BF87CAF-8062-4CC3-88DE-06D03F635E92}" name="Anxiety_std" dataDxfId="23"/>
    <tableColumn id="26" xr3:uid="{4B555CA6-8012-4CD8-83B0-ABD51B7FBE87}" name="Audio_visual_synesthesia_mean" dataDxfId="22"/>
    <tableColumn id="27" xr3:uid="{F8AFF503-790E-48FC-A2E7-64B46481142D}" name="Audio_visual_synesthesia_std" dataDxfId="21"/>
    <tableColumn id="28" xr3:uid="{CBDE2909-2517-4DC6-B65C-C676BFB9A474}" name="Blissful_state_mean" dataDxfId="20"/>
    <tableColumn id="29" xr3:uid="{5487E05D-C9DB-40BE-B0B7-CBE8D54BD651}" name="Blissful_state_std" dataDxfId="19"/>
    <tableColumn id="30" xr3:uid="{953429C7-A6E2-42A9-B0D7-EA3444D0E353}" name="Changed_meaning_of_percepts_mean" dataDxfId="18"/>
    <tableColumn id="31" xr3:uid="{0AED3BE0-E277-4088-814E-DA037A169257}" name="Changed_meaning_of_percepts_std" dataDxfId="17"/>
    <tableColumn id="32" xr3:uid="{CD3515C1-C0F2-417D-A425-826C2F61BBEC}" name="Complex_imagery_mean" dataDxfId="16"/>
    <tableColumn id="33" xr3:uid="{06F1F240-147C-4969-B5A5-522F51BD5034}" name="Complex_imagery_std" dataDxfId="15"/>
    <tableColumn id="34" xr3:uid="{88D93747-DDB1-4841-82FF-2DF41073791A}" name="Disembodiment_mean" dataDxfId="14"/>
    <tableColumn id="35" xr3:uid="{38DACE31-0024-4079-A50B-8940DDACC966}" name="Disembodiment_std" dataDxfId="13"/>
    <tableColumn id="36" xr3:uid="{89E72263-59DC-42B5-A72E-DC46610E8BA9}" name="Elementary_imagery_mean" dataDxfId="12"/>
    <tableColumn id="37" xr3:uid="{F5DB16A9-4291-4831-974D-9BD4C665F44A}" name="Elementary_imagery_std" dataDxfId="11"/>
    <tableColumn id="38" xr3:uid="{4F8C64BF-26CB-47AA-BB18-A844F7FB8100}" name="Experience_of_unity_mean" dataDxfId="10"/>
    <tableColumn id="39" xr3:uid="{4063293B-E44A-49C8-93B0-1EDE6BF79AAD}" name="Experience_of_unity_std" dataDxfId="9"/>
    <tableColumn id="40" xr3:uid="{63431C55-9B8B-485F-91EB-390FF60755E9}" name="Impaired_control_and_cognition_mean" dataDxfId="8"/>
    <tableColumn id="41" xr3:uid="{E633B25C-09FD-4890-AFC6-BA8B301B9F65}" name="Impaired_control_and_cognition_std" dataDxfId="7"/>
    <tableColumn id="42" xr3:uid="{08116689-C428-41BE-AF38-E876108ACA0F}" name="Insightfulness_mean" dataDxfId="6"/>
    <tableColumn id="43" xr3:uid="{89959592-CA82-45AB-9601-09E7D4515B5A}" name="Insightfulness_std" dataDxfId="5"/>
    <tableColumn id="44" xr3:uid="{39529BE4-33E5-4301-B967-F9218255D8F5}" name="Spiritual_experience_mean" dataDxfId="4"/>
    <tableColumn id="45" xr3:uid="{4891B370-1C12-44DC-987E-8C135E708AE3}" name="Spiritual_experience_std" dataDxfId="3"/>
    <tableColumn id="46" xr3:uid="{783BF71F-070D-4D76-8D32-8FCC5DB17A66}" name="Patient" dataDxfId="2"/>
    <tableColumn id="47" xr3:uid="{B353924D-4B19-4ED3-ADEC-BC14B0A069E4}" name="Healthy" dataDxfId="1"/>
    <tableColumn id="48" xr3:uid="{DADBE6FB-C3AE-4EA0-AD8C-E79EBD104506}" name="Com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adb.13143" TargetMode="External"/><Relationship Id="rId3" Type="http://schemas.openxmlformats.org/officeDocument/2006/relationships/hyperlink" Target="https://doi.org/10.1111/adb.13143" TargetMode="External"/><Relationship Id="rId7" Type="http://schemas.openxmlformats.org/officeDocument/2006/relationships/hyperlink" Target="https://doi.org/10.1111/adb.13143" TargetMode="External"/><Relationship Id="rId2" Type="http://schemas.openxmlformats.org/officeDocument/2006/relationships/hyperlink" Target="https://doi.org/10.1111/adb.13143" TargetMode="External"/><Relationship Id="rId1" Type="http://schemas.openxmlformats.org/officeDocument/2006/relationships/hyperlink" Target="https://doi.org/10.1017/s0033291721002531" TargetMode="External"/><Relationship Id="rId6" Type="http://schemas.openxmlformats.org/officeDocument/2006/relationships/hyperlink" Target="https://doi.org/10.1111/adb.13143" TargetMode="External"/><Relationship Id="rId11" Type="http://schemas.openxmlformats.org/officeDocument/2006/relationships/table" Target="../tables/table1.xml"/><Relationship Id="rId5" Type="http://schemas.openxmlformats.org/officeDocument/2006/relationships/hyperlink" Target="https://doi.org/10.1111/adb.13143" TargetMode="External"/><Relationship Id="rId10" Type="http://schemas.openxmlformats.org/officeDocument/2006/relationships/printerSettings" Target="../printerSettings/printerSettings1.bin"/><Relationship Id="rId4" Type="http://schemas.openxmlformats.org/officeDocument/2006/relationships/hyperlink" Target="https://doi.org/10.1111/adb.13143" TargetMode="External"/><Relationship Id="rId9" Type="http://schemas.openxmlformats.org/officeDocument/2006/relationships/hyperlink" Target="https://doi.org/10.1111/adb.131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35"/>
  <sheetViews>
    <sheetView tabSelected="1" topLeftCell="AC1" zoomScale="90" zoomScaleNormal="90" workbookViewId="0">
      <selection activeCell="AH12" sqref="AH12"/>
    </sheetView>
  </sheetViews>
  <sheetFormatPr baseColWidth="10" defaultColWidth="14.81640625" defaultRowHeight="14.5" x14ac:dyDescent="0.35"/>
  <cols>
    <col min="1" max="1" width="7.453125" style="2" customWidth="1"/>
    <col min="2" max="2" width="8.90625" style="2" customWidth="1"/>
    <col min="3" max="6" width="8.36328125" style="2" customWidth="1"/>
    <col min="7" max="7" width="11.1796875" style="2" customWidth="1"/>
    <col min="8" max="8" width="14.54296875" style="2" customWidth="1"/>
    <col min="9" max="9" width="31.1796875" style="2" customWidth="1"/>
    <col min="10" max="10" width="24.7265625" style="2" customWidth="1"/>
    <col min="11" max="11" width="11.7265625" style="2" customWidth="1"/>
    <col min="12" max="14" width="6.08984375" style="2" customWidth="1"/>
    <col min="15" max="19" width="8.90625" style="2" customWidth="1"/>
    <col min="20" max="20" width="6" style="2" customWidth="1"/>
    <col min="21" max="22" width="10.90625" style="2" customWidth="1"/>
    <col min="23" max="23" width="7.54296875" style="2" customWidth="1"/>
    <col min="24" max="45" width="9.6328125" style="2" customWidth="1"/>
    <col min="46" max="48" width="7.54296875" style="2" customWidth="1"/>
    <col min="49" max="16384" width="14.81640625" style="2"/>
  </cols>
  <sheetData>
    <row r="1" spans="1:48" s="1" customFormat="1" x14ac:dyDescent="0.35">
      <c r="A1" s="11" t="s">
        <v>119</v>
      </c>
      <c r="B1" s="12" t="s">
        <v>32</v>
      </c>
      <c r="C1" s="12" t="s">
        <v>33</v>
      </c>
      <c r="D1" s="12" t="s">
        <v>34</v>
      </c>
      <c r="E1" s="12" t="s">
        <v>35</v>
      </c>
      <c r="F1" s="12" t="s">
        <v>36</v>
      </c>
      <c r="G1" s="12" t="s">
        <v>37</v>
      </c>
      <c r="H1" s="12" t="s">
        <v>38</v>
      </c>
      <c r="I1" s="12" t="s">
        <v>39</v>
      </c>
      <c r="J1" s="12" t="s">
        <v>40</v>
      </c>
      <c r="K1" s="12" t="s">
        <v>159</v>
      </c>
      <c r="L1" s="12" t="s">
        <v>41</v>
      </c>
      <c r="M1" s="12" t="s">
        <v>42</v>
      </c>
      <c r="N1" s="12" t="s">
        <v>43</v>
      </c>
      <c r="O1" s="12" t="s">
        <v>120</v>
      </c>
      <c r="P1" s="12" t="s">
        <v>157</v>
      </c>
      <c r="Q1" s="12" t="s">
        <v>156</v>
      </c>
      <c r="R1" s="12" t="s">
        <v>44</v>
      </c>
      <c r="S1" s="12" t="s">
        <v>45</v>
      </c>
      <c r="T1" s="12" t="s">
        <v>46</v>
      </c>
      <c r="U1" s="12" t="s">
        <v>47</v>
      </c>
      <c r="V1" s="12" t="s">
        <v>48</v>
      </c>
      <c r="W1" s="12" t="s">
        <v>49</v>
      </c>
      <c r="X1" s="13" t="s">
        <v>50</v>
      </c>
      <c r="Y1" s="13" t="s">
        <v>51</v>
      </c>
      <c r="Z1" s="13" t="s">
        <v>52</v>
      </c>
      <c r="AA1" s="13" t="s">
        <v>53</v>
      </c>
      <c r="AB1" s="13" t="s">
        <v>54</v>
      </c>
      <c r="AC1" s="13" t="s">
        <v>55</v>
      </c>
      <c r="AD1" s="13" t="s">
        <v>56</v>
      </c>
      <c r="AE1" s="13" t="s">
        <v>57</v>
      </c>
      <c r="AF1" s="13" t="s">
        <v>58</v>
      </c>
      <c r="AG1" s="13" t="s">
        <v>59</v>
      </c>
      <c r="AH1" s="13" t="s">
        <v>60</v>
      </c>
      <c r="AI1" s="13" t="s">
        <v>61</v>
      </c>
      <c r="AJ1" s="13" t="s">
        <v>62</v>
      </c>
      <c r="AK1" s="13" t="s">
        <v>63</v>
      </c>
      <c r="AL1" s="13" t="s">
        <v>64</v>
      </c>
      <c r="AM1" s="13" t="s">
        <v>65</v>
      </c>
      <c r="AN1" s="13" t="s">
        <v>66</v>
      </c>
      <c r="AO1" s="13" t="s">
        <v>67</v>
      </c>
      <c r="AP1" s="13" t="s">
        <v>68</v>
      </c>
      <c r="AQ1" s="13" t="s">
        <v>69</v>
      </c>
      <c r="AR1" s="13" t="s">
        <v>70</v>
      </c>
      <c r="AS1" s="13" t="s">
        <v>71</v>
      </c>
      <c r="AT1" s="14" t="s">
        <v>121</v>
      </c>
      <c r="AU1" s="14" t="s">
        <v>122</v>
      </c>
      <c r="AV1" s="13" t="s">
        <v>72</v>
      </c>
    </row>
    <row r="2" spans="1:48" customFormat="1" x14ac:dyDescent="0.35">
      <c r="A2" s="3">
        <v>1</v>
      </c>
      <c r="B2" s="4">
        <v>24</v>
      </c>
      <c r="C2" s="4">
        <v>0</v>
      </c>
      <c r="D2" s="4" t="s">
        <v>6</v>
      </c>
      <c r="E2" s="4" t="s">
        <v>0</v>
      </c>
      <c r="F2" s="4" t="s">
        <v>3</v>
      </c>
      <c r="G2" s="4" t="s">
        <v>1</v>
      </c>
      <c r="H2" s="4" t="s">
        <v>73</v>
      </c>
      <c r="I2" s="4" t="s">
        <v>15</v>
      </c>
      <c r="J2" s="4" t="s">
        <v>146</v>
      </c>
      <c r="K2" s="4" t="s">
        <v>168</v>
      </c>
      <c r="L2" s="4">
        <v>2017</v>
      </c>
      <c r="M2" s="4"/>
      <c r="N2" s="4"/>
      <c r="O2" s="4" t="s">
        <v>123</v>
      </c>
      <c r="P2" s="4">
        <v>70</v>
      </c>
      <c r="Q2" s="19">
        <f>Table2[[#This Row],[Base]]/0.685</f>
        <v>102.1897810218978</v>
      </c>
      <c r="R2" s="4">
        <v>70</v>
      </c>
      <c r="S2" s="4" t="s">
        <v>8</v>
      </c>
      <c r="T2" s="4" t="s">
        <v>16</v>
      </c>
      <c r="U2" s="4" t="s">
        <v>10</v>
      </c>
      <c r="V2" s="4" t="s">
        <v>10</v>
      </c>
      <c r="W2" s="4" t="s">
        <v>4</v>
      </c>
      <c r="X2" s="5">
        <v>6</v>
      </c>
      <c r="Y2" s="5">
        <v>9.7979589711327115</v>
      </c>
      <c r="Z2" s="5">
        <v>66</v>
      </c>
      <c r="AA2" s="5">
        <v>34.292856398964489</v>
      </c>
      <c r="AB2" s="5">
        <v>39</v>
      </c>
      <c r="AC2" s="5">
        <v>27.924183067728229</v>
      </c>
      <c r="AD2" s="5">
        <v>36</v>
      </c>
      <c r="AE2" s="5">
        <v>27.924183067728229</v>
      </c>
      <c r="AF2" s="5">
        <v>54</v>
      </c>
      <c r="AG2" s="5">
        <v>36.252448193191036</v>
      </c>
      <c r="AH2" s="5">
        <v>45</v>
      </c>
      <c r="AI2" s="5">
        <v>31.353468707624678</v>
      </c>
      <c r="AJ2" s="5">
        <v>64</v>
      </c>
      <c r="AK2" s="5">
        <v>30.86357075906804</v>
      </c>
      <c r="AL2" s="5">
        <v>43</v>
      </c>
      <c r="AM2" s="5">
        <v>30.373672810511408</v>
      </c>
      <c r="AN2" s="5">
        <v>32</v>
      </c>
      <c r="AO2" s="5">
        <v>22.045407685048602</v>
      </c>
      <c r="AP2" s="5">
        <v>25</v>
      </c>
      <c r="AQ2" s="5">
        <v>28.414081016284861</v>
      </c>
      <c r="AR2" s="5">
        <v>22</v>
      </c>
      <c r="AS2" s="5">
        <v>24.984795376388412</v>
      </c>
      <c r="AT2" s="15">
        <v>0</v>
      </c>
      <c r="AU2" s="15">
        <v>1</v>
      </c>
      <c r="AV2" s="5"/>
    </row>
    <row r="3" spans="1:48" customFormat="1" x14ac:dyDescent="0.35">
      <c r="A3" s="6">
        <v>2</v>
      </c>
      <c r="B3" s="4">
        <v>22</v>
      </c>
      <c r="C3" s="4">
        <v>0</v>
      </c>
      <c r="D3" s="4" t="s">
        <v>2</v>
      </c>
      <c r="E3" s="4" t="s">
        <v>0</v>
      </c>
      <c r="F3" s="4" t="s">
        <v>3</v>
      </c>
      <c r="G3" s="4" t="s">
        <v>1</v>
      </c>
      <c r="H3" s="2">
        <v>34613430</v>
      </c>
      <c r="I3" s="2" t="s">
        <v>30</v>
      </c>
      <c r="J3" s="4" t="s">
        <v>145</v>
      </c>
      <c r="K3" s="4" t="s">
        <v>169</v>
      </c>
      <c r="L3" s="4">
        <v>2021</v>
      </c>
      <c r="M3" s="4"/>
      <c r="N3" s="4"/>
      <c r="O3" s="4" t="s">
        <v>132</v>
      </c>
      <c r="P3" s="19">
        <f>Table2[[#This Row],[Tartrate]]*0.685</f>
        <v>8.9050000000000011</v>
      </c>
      <c r="Q3" s="4">
        <v>13</v>
      </c>
      <c r="R3" s="19">
        <v>8.9050000000000011</v>
      </c>
      <c r="S3" s="4" t="s">
        <v>8</v>
      </c>
      <c r="T3" s="4" t="s">
        <v>31</v>
      </c>
      <c r="U3" s="4" t="s">
        <v>10</v>
      </c>
      <c r="V3" s="4" t="s">
        <v>10</v>
      </c>
      <c r="W3" s="4" t="s">
        <v>14</v>
      </c>
      <c r="X3" s="13">
        <v>1.38</v>
      </c>
      <c r="Y3" s="13">
        <v>4.55</v>
      </c>
      <c r="Z3" s="13">
        <v>0.24</v>
      </c>
      <c r="AA3" s="13">
        <v>0.74</v>
      </c>
      <c r="AB3" s="13">
        <v>3.38</v>
      </c>
      <c r="AC3" s="13">
        <v>8.2899999999999991</v>
      </c>
      <c r="AD3" s="13">
        <v>2.2599999999999998</v>
      </c>
      <c r="AE3" s="13">
        <v>5.07</v>
      </c>
      <c r="AF3" s="13">
        <v>2.09</v>
      </c>
      <c r="AG3" s="13">
        <v>3.98</v>
      </c>
      <c r="AH3" s="13">
        <v>2.21</v>
      </c>
      <c r="AI3" s="13">
        <v>5.42</v>
      </c>
      <c r="AJ3" s="13">
        <v>2.2400000000000002</v>
      </c>
      <c r="AK3" s="13">
        <v>6.23</v>
      </c>
      <c r="AL3" s="13">
        <v>4.16</v>
      </c>
      <c r="AM3" s="13">
        <v>9.65</v>
      </c>
      <c r="AN3" s="13">
        <v>1.73</v>
      </c>
      <c r="AO3" s="13">
        <v>4.3435157434246161</v>
      </c>
      <c r="AP3" s="13">
        <v>5.4840909089999998</v>
      </c>
      <c r="AQ3" s="13">
        <v>13.311370958371162</v>
      </c>
      <c r="AR3" s="13">
        <v>3.2427272729999999</v>
      </c>
      <c r="AS3" s="13">
        <v>10.795015243575355</v>
      </c>
      <c r="AT3" s="15">
        <v>0</v>
      </c>
      <c r="AU3" s="15">
        <v>1</v>
      </c>
      <c r="AV3" s="5"/>
    </row>
    <row r="4" spans="1:48" customFormat="1" x14ac:dyDescent="0.35">
      <c r="A4" s="3">
        <v>2</v>
      </c>
      <c r="B4" s="4">
        <v>22</v>
      </c>
      <c r="C4" s="4">
        <v>0</v>
      </c>
      <c r="D4" s="4" t="s">
        <v>2</v>
      </c>
      <c r="E4" s="4" t="s">
        <v>0</v>
      </c>
      <c r="F4" s="4" t="s">
        <v>3</v>
      </c>
      <c r="G4" s="4" t="s">
        <v>1</v>
      </c>
      <c r="H4" s="4">
        <v>34613430</v>
      </c>
      <c r="I4" s="4" t="s">
        <v>30</v>
      </c>
      <c r="J4" s="4" t="s">
        <v>145</v>
      </c>
      <c r="K4" s="4" t="s">
        <v>169</v>
      </c>
      <c r="L4" s="4">
        <v>2021</v>
      </c>
      <c r="M4" s="4"/>
      <c r="N4" s="4"/>
      <c r="O4" s="4" t="s">
        <v>133</v>
      </c>
      <c r="P4" s="19">
        <f>Table2[[#This Row],[Tartrate]]*0.685</f>
        <v>17.810000000000002</v>
      </c>
      <c r="Q4" s="4">
        <v>26</v>
      </c>
      <c r="R4" s="19">
        <v>17.810000000000002</v>
      </c>
      <c r="S4" s="4" t="s">
        <v>8</v>
      </c>
      <c r="T4" s="4" t="s">
        <v>31</v>
      </c>
      <c r="U4" s="4" t="s">
        <v>10</v>
      </c>
      <c r="V4" s="4" t="s">
        <v>10</v>
      </c>
      <c r="W4" s="4" t="s">
        <v>14</v>
      </c>
      <c r="X4" s="13">
        <v>3.88</v>
      </c>
      <c r="Y4" s="5">
        <v>21.48</v>
      </c>
      <c r="Z4" s="13">
        <v>0.77</v>
      </c>
      <c r="AA4" s="5">
        <v>2.91</v>
      </c>
      <c r="AB4" s="13">
        <v>10.29</v>
      </c>
      <c r="AC4" s="5">
        <v>37.43</v>
      </c>
      <c r="AD4" s="13">
        <v>4.6399999999999997</v>
      </c>
      <c r="AE4" s="5">
        <v>12.64</v>
      </c>
      <c r="AF4" s="13">
        <v>6.53</v>
      </c>
      <c r="AG4" s="5">
        <v>21.95</v>
      </c>
      <c r="AH4" s="13">
        <v>5.86</v>
      </c>
      <c r="AI4" s="5">
        <v>27.77</v>
      </c>
      <c r="AJ4" s="5">
        <v>5.77</v>
      </c>
      <c r="AK4" s="5">
        <v>14.47</v>
      </c>
      <c r="AL4" s="13">
        <v>5.45</v>
      </c>
      <c r="AM4" s="5">
        <v>30.3</v>
      </c>
      <c r="AN4" s="13">
        <v>6.71</v>
      </c>
      <c r="AO4" s="5">
        <v>37.93</v>
      </c>
      <c r="AP4" s="13">
        <v>5.0599999999999996</v>
      </c>
      <c r="AQ4" s="5">
        <v>21.86</v>
      </c>
      <c r="AR4" s="13">
        <v>3.88</v>
      </c>
      <c r="AS4" s="5">
        <v>21.86</v>
      </c>
      <c r="AT4" s="15">
        <v>0</v>
      </c>
      <c r="AU4" s="15">
        <v>1</v>
      </c>
      <c r="AV4" s="5"/>
    </row>
    <row r="5" spans="1:48" customFormat="1" x14ac:dyDescent="0.35">
      <c r="A5" s="6">
        <v>3</v>
      </c>
      <c r="B5" s="4">
        <v>16</v>
      </c>
      <c r="C5" s="4">
        <v>0</v>
      </c>
      <c r="D5" s="4" t="s">
        <v>6</v>
      </c>
      <c r="E5" s="4" t="s">
        <v>0</v>
      </c>
      <c r="F5" s="4" t="s">
        <v>3</v>
      </c>
      <c r="G5" s="4" t="s">
        <v>1</v>
      </c>
      <c r="H5" s="4" t="s">
        <v>74</v>
      </c>
      <c r="I5" s="4" t="s">
        <v>7</v>
      </c>
      <c r="J5" s="4" t="s">
        <v>144</v>
      </c>
      <c r="K5" s="4" t="s">
        <v>171</v>
      </c>
      <c r="L5" s="4">
        <v>2015</v>
      </c>
      <c r="M5" s="4"/>
      <c r="N5" s="4"/>
      <c r="O5" s="4" t="s">
        <v>124</v>
      </c>
      <c r="P5" s="19">
        <v>140</v>
      </c>
      <c r="Q5" s="19">
        <f>Table2[[#This Row],[Base]]/0.685</f>
        <v>204.3795620437956</v>
      </c>
      <c r="R5" s="19">
        <v>140</v>
      </c>
      <c r="S5" s="4" t="s">
        <v>8</v>
      </c>
      <c r="T5" s="4" t="s">
        <v>9</v>
      </c>
      <c r="U5" s="4" t="s">
        <v>10</v>
      </c>
      <c r="V5" s="4" t="s">
        <v>10</v>
      </c>
      <c r="W5" s="4" t="s">
        <v>4</v>
      </c>
      <c r="X5" s="5" t="s">
        <v>75</v>
      </c>
      <c r="Y5" s="5" t="s">
        <v>76</v>
      </c>
      <c r="Z5" s="5" t="s">
        <v>77</v>
      </c>
      <c r="AA5" s="5" t="s">
        <v>78</v>
      </c>
      <c r="AB5" s="5" t="s">
        <v>79</v>
      </c>
      <c r="AC5" s="5" t="s">
        <v>80</v>
      </c>
      <c r="AD5" s="5" t="s">
        <v>81</v>
      </c>
      <c r="AE5" s="5" t="s">
        <v>78</v>
      </c>
      <c r="AF5" s="5" t="s">
        <v>82</v>
      </c>
      <c r="AG5" s="5" t="s">
        <v>83</v>
      </c>
      <c r="AH5" s="5" t="s">
        <v>84</v>
      </c>
      <c r="AI5" s="5" t="s">
        <v>80</v>
      </c>
      <c r="AJ5" s="5" t="s">
        <v>85</v>
      </c>
      <c r="AK5" s="5" t="s">
        <v>86</v>
      </c>
      <c r="AL5" s="5" t="s">
        <v>87</v>
      </c>
      <c r="AM5" s="5" t="s">
        <v>88</v>
      </c>
      <c r="AN5" s="5" t="s">
        <v>89</v>
      </c>
      <c r="AO5" s="5" t="s">
        <v>76</v>
      </c>
      <c r="AP5" s="5" t="s">
        <v>90</v>
      </c>
      <c r="AQ5" s="5" t="s">
        <v>83</v>
      </c>
      <c r="AR5" s="5" t="s">
        <v>91</v>
      </c>
      <c r="AS5" s="5" t="s">
        <v>92</v>
      </c>
      <c r="AT5" s="15">
        <v>0</v>
      </c>
      <c r="AU5" s="15">
        <v>1</v>
      </c>
      <c r="AV5" s="5"/>
    </row>
    <row r="6" spans="1:48" customFormat="1" x14ac:dyDescent="0.35">
      <c r="A6" s="3">
        <v>4</v>
      </c>
      <c r="B6" s="4">
        <v>20</v>
      </c>
      <c r="C6" s="4">
        <v>0</v>
      </c>
      <c r="D6" s="4">
        <v>210</v>
      </c>
      <c r="E6" s="4" t="s">
        <v>0</v>
      </c>
      <c r="F6" s="4" t="s">
        <v>3</v>
      </c>
      <c r="G6" s="4" t="s">
        <v>1</v>
      </c>
      <c r="H6" s="4">
        <v>31331617</v>
      </c>
      <c r="I6" s="4" t="s">
        <v>19</v>
      </c>
      <c r="J6" s="4" t="s">
        <v>143</v>
      </c>
      <c r="K6" s="4" t="s">
        <v>161</v>
      </c>
      <c r="L6" s="4">
        <v>2019</v>
      </c>
      <c r="M6" s="4"/>
      <c r="N6" s="4"/>
      <c r="O6" s="4" t="s">
        <v>134</v>
      </c>
      <c r="P6" s="19">
        <f>Table2[[#This Row],[Tartrate]]*0.685</f>
        <v>4.4525000000000006</v>
      </c>
      <c r="Q6" s="4">
        <v>6.5</v>
      </c>
      <c r="R6" s="19">
        <v>4.4525000000000006</v>
      </c>
      <c r="S6" s="4" t="s">
        <v>8</v>
      </c>
      <c r="T6" s="4" t="s">
        <v>20</v>
      </c>
      <c r="U6" s="4" t="s">
        <v>10</v>
      </c>
      <c r="V6" s="4" t="s">
        <v>10</v>
      </c>
      <c r="W6" s="4" t="s">
        <v>21</v>
      </c>
      <c r="X6" s="16">
        <v>0.75</v>
      </c>
      <c r="Y6" s="16">
        <v>2.4149534156997698</v>
      </c>
      <c r="Z6" s="16">
        <v>0.78</v>
      </c>
      <c r="AA6" s="16">
        <v>3.1304951684997002</v>
      </c>
      <c r="AB6" s="16">
        <v>2.08</v>
      </c>
      <c r="AC6" s="16">
        <v>8.0498447189992408</v>
      </c>
      <c r="AD6" s="16">
        <v>1.02</v>
      </c>
      <c r="AE6" s="16">
        <v>4.7404641122995503</v>
      </c>
      <c r="AF6" s="16">
        <v>3.32</v>
      </c>
      <c r="AG6" s="16">
        <v>15.4735904042985</v>
      </c>
      <c r="AH6" s="16">
        <v>1.48</v>
      </c>
      <c r="AI6" s="16">
        <v>8.8548291908991708</v>
      </c>
      <c r="AJ6" s="16">
        <v>0.53</v>
      </c>
      <c r="AK6" s="16">
        <v>2.2360679774997898</v>
      </c>
      <c r="AL6" s="16">
        <v>2.83</v>
      </c>
      <c r="AM6" s="16">
        <v>11.538110763898899</v>
      </c>
      <c r="AN6" s="16">
        <v>1.87</v>
      </c>
      <c r="AO6" s="16">
        <v>8.1392874380992293</v>
      </c>
      <c r="AP6" s="16">
        <v>6.15</v>
      </c>
      <c r="AQ6" s="16">
        <v>23.970648718797701</v>
      </c>
      <c r="AR6" s="16">
        <v>1.04</v>
      </c>
      <c r="AS6" s="5">
        <v>4.9193495504995397</v>
      </c>
      <c r="AT6" s="15">
        <v>0</v>
      </c>
      <c r="AU6" s="15">
        <v>1</v>
      </c>
      <c r="AV6" s="5"/>
    </row>
    <row r="7" spans="1:48" customFormat="1" ht="15.5" x14ac:dyDescent="0.35">
      <c r="A7" s="8">
        <v>4</v>
      </c>
      <c r="B7" s="4">
        <v>20</v>
      </c>
      <c r="C7" s="4">
        <v>0</v>
      </c>
      <c r="D7" s="4">
        <v>210</v>
      </c>
      <c r="E7" s="4" t="s">
        <v>0</v>
      </c>
      <c r="F7" s="4" t="s">
        <v>3</v>
      </c>
      <c r="G7" s="4" t="s">
        <v>1</v>
      </c>
      <c r="H7" s="4">
        <v>31331617</v>
      </c>
      <c r="I7" s="4" t="s">
        <v>19</v>
      </c>
      <c r="J7" s="4" t="s">
        <v>143</v>
      </c>
      <c r="K7" s="4" t="s">
        <v>161</v>
      </c>
      <c r="L7" s="4">
        <v>2019</v>
      </c>
      <c r="M7" s="17"/>
      <c r="N7" s="4"/>
      <c r="O7" s="4" t="s">
        <v>132</v>
      </c>
      <c r="P7" s="19">
        <f>Table2[[#This Row],[Tartrate]]*0.685</f>
        <v>8.9050000000000011</v>
      </c>
      <c r="Q7" s="4">
        <v>13</v>
      </c>
      <c r="R7" s="19">
        <v>8.9050000000000011</v>
      </c>
      <c r="S7" s="4" t="s">
        <v>8</v>
      </c>
      <c r="T7" s="4" t="s">
        <v>20</v>
      </c>
      <c r="U7" s="4" t="s">
        <v>10</v>
      </c>
      <c r="V7" s="4" t="s">
        <v>10</v>
      </c>
      <c r="W7" s="4" t="s">
        <v>21</v>
      </c>
      <c r="X7" s="16">
        <v>1.56</v>
      </c>
      <c r="Y7" s="16">
        <v>9.65981366279909</v>
      </c>
      <c r="Z7" s="16">
        <v>0.53</v>
      </c>
      <c r="AA7" s="16">
        <v>3.13049516849971</v>
      </c>
      <c r="AB7" s="16">
        <v>6.35</v>
      </c>
      <c r="AC7" s="16">
        <v>18.6935282918982</v>
      </c>
      <c r="AD7" s="16">
        <v>4.66</v>
      </c>
      <c r="AE7" s="16">
        <v>19.230184606498199</v>
      </c>
      <c r="AF7" s="16">
        <v>3.25</v>
      </c>
      <c r="AG7" s="16">
        <v>12.6114233930988</v>
      </c>
      <c r="AH7" s="16">
        <v>3.1</v>
      </c>
      <c r="AI7" s="16">
        <v>24.865075909797699</v>
      </c>
      <c r="AJ7" s="16">
        <v>0.6</v>
      </c>
      <c r="AK7" s="16">
        <v>2.5043961347997601</v>
      </c>
      <c r="AL7" s="16">
        <v>3.37</v>
      </c>
      <c r="AM7" s="16">
        <v>10.733126291999</v>
      </c>
      <c r="AN7" s="16">
        <v>2.83</v>
      </c>
      <c r="AO7" s="16">
        <v>11.090897168399</v>
      </c>
      <c r="AP7" s="16">
        <v>5.26</v>
      </c>
      <c r="AQ7" s="16">
        <v>14.6686059323986</v>
      </c>
      <c r="AR7" s="16">
        <v>2.13</v>
      </c>
      <c r="AS7" s="5">
        <v>8.0498447189992408</v>
      </c>
      <c r="AT7" s="15">
        <v>0</v>
      </c>
      <c r="AU7" s="15">
        <v>1</v>
      </c>
      <c r="AV7" s="5"/>
    </row>
    <row r="8" spans="1:48" customFormat="1" x14ac:dyDescent="0.35">
      <c r="A8" s="9">
        <v>4</v>
      </c>
      <c r="B8" s="4">
        <v>20</v>
      </c>
      <c r="C8" s="4">
        <v>0</v>
      </c>
      <c r="D8" s="4">
        <v>210</v>
      </c>
      <c r="E8" s="4" t="s">
        <v>0</v>
      </c>
      <c r="F8" s="4" t="s">
        <v>3</v>
      </c>
      <c r="G8" s="4" t="s">
        <v>1</v>
      </c>
      <c r="H8" s="4">
        <v>31331617</v>
      </c>
      <c r="I8" s="4" t="s">
        <v>19</v>
      </c>
      <c r="J8" s="4" t="s">
        <v>143</v>
      </c>
      <c r="K8" s="4" t="s">
        <v>161</v>
      </c>
      <c r="L8" s="4">
        <v>2019</v>
      </c>
      <c r="M8" s="4"/>
      <c r="N8" s="4"/>
      <c r="O8" s="4" t="s">
        <v>133</v>
      </c>
      <c r="P8" s="19">
        <f>Table2[[#This Row],[Tartrate]]*0.685</f>
        <v>17.810000000000002</v>
      </c>
      <c r="Q8" s="4">
        <v>26</v>
      </c>
      <c r="R8" s="19">
        <v>17.810000000000002</v>
      </c>
      <c r="S8" s="4" t="s">
        <v>8</v>
      </c>
      <c r="T8" s="4" t="s">
        <v>20</v>
      </c>
      <c r="U8" s="4" t="s">
        <v>10</v>
      </c>
      <c r="V8" s="4" t="s">
        <v>10</v>
      </c>
      <c r="W8" s="4" t="s">
        <v>21</v>
      </c>
      <c r="X8" s="16">
        <v>2.95</v>
      </c>
      <c r="Y8" s="16">
        <v>11.538110763898899</v>
      </c>
      <c r="Z8" s="16">
        <v>2.82</v>
      </c>
      <c r="AA8" s="16">
        <v>13.9530641795987</v>
      </c>
      <c r="AB8" s="16">
        <v>12.95</v>
      </c>
      <c r="AC8" s="16">
        <v>40.875322628696203</v>
      </c>
      <c r="AD8" s="16">
        <v>8.19</v>
      </c>
      <c r="AE8" s="16">
        <v>35.687644920896602</v>
      </c>
      <c r="AF8" s="16">
        <v>8.75</v>
      </c>
      <c r="AG8" s="16">
        <v>35.687644920896602</v>
      </c>
      <c r="AH8" s="16">
        <v>4.09</v>
      </c>
      <c r="AI8" s="16">
        <v>25.848945819897601</v>
      </c>
      <c r="AJ8" s="16">
        <v>5.44</v>
      </c>
      <c r="AK8" s="16">
        <v>30.857738089497101</v>
      </c>
      <c r="AL8" s="16">
        <v>8.19</v>
      </c>
      <c r="AM8" s="16">
        <v>28.353341954697299</v>
      </c>
      <c r="AN8" s="16">
        <v>5.28</v>
      </c>
      <c r="AO8" s="16">
        <v>17.083559348098401</v>
      </c>
      <c r="AP8" s="16">
        <v>9.33</v>
      </c>
      <c r="AQ8" s="16">
        <v>38.1920410556964</v>
      </c>
      <c r="AR8" s="16">
        <v>4.2699999999999996</v>
      </c>
      <c r="AS8" s="5">
        <v>18.156871977298302</v>
      </c>
      <c r="AT8" s="15">
        <v>0</v>
      </c>
      <c r="AU8" s="15">
        <v>1</v>
      </c>
      <c r="AV8" s="5"/>
    </row>
    <row r="9" spans="1:48" customFormat="1" x14ac:dyDescent="0.35">
      <c r="A9" s="3">
        <v>5</v>
      </c>
      <c r="B9" s="4">
        <v>22</v>
      </c>
      <c r="C9" s="4">
        <v>0</v>
      </c>
      <c r="D9" s="4">
        <v>720</v>
      </c>
      <c r="E9" s="4" t="s">
        <v>0</v>
      </c>
      <c r="F9" s="4" t="s">
        <v>3</v>
      </c>
      <c r="G9" s="4" t="s">
        <v>1</v>
      </c>
      <c r="H9" s="4">
        <v>28132813</v>
      </c>
      <c r="I9" s="4" t="s">
        <v>17</v>
      </c>
      <c r="J9" s="4" t="s">
        <v>142</v>
      </c>
      <c r="K9" s="4" t="s">
        <v>170</v>
      </c>
      <c r="L9" s="4">
        <v>2017</v>
      </c>
      <c r="M9" s="4"/>
      <c r="N9" s="4"/>
      <c r="O9" s="4" t="s">
        <v>135</v>
      </c>
      <c r="P9" s="4">
        <v>70</v>
      </c>
      <c r="Q9" s="19">
        <f>Table2[[#This Row],[Base]]/0.685</f>
        <v>102.1897810218978</v>
      </c>
      <c r="R9" s="4">
        <v>70</v>
      </c>
      <c r="S9" s="4" t="s">
        <v>8</v>
      </c>
      <c r="T9" s="4" t="s">
        <v>18</v>
      </c>
      <c r="U9" s="4" t="s">
        <v>10</v>
      </c>
      <c r="V9" s="4" t="s">
        <v>10</v>
      </c>
      <c r="W9" s="4" t="s">
        <v>14</v>
      </c>
      <c r="X9" s="5" t="s">
        <v>93</v>
      </c>
      <c r="Y9" s="5" t="s">
        <v>94</v>
      </c>
      <c r="Z9" s="5" t="s">
        <v>95</v>
      </c>
      <c r="AA9" s="5" t="s">
        <v>96</v>
      </c>
      <c r="AB9" s="5" t="s">
        <v>97</v>
      </c>
      <c r="AC9" s="5" t="s">
        <v>98</v>
      </c>
      <c r="AD9" s="5" t="s">
        <v>99</v>
      </c>
      <c r="AE9" s="5" t="s">
        <v>100</v>
      </c>
      <c r="AF9" s="5" t="s">
        <v>101</v>
      </c>
      <c r="AG9" s="5" t="s">
        <v>98</v>
      </c>
      <c r="AH9" s="5" t="s">
        <v>102</v>
      </c>
      <c r="AI9" s="5" t="s">
        <v>103</v>
      </c>
      <c r="AJ9" s="5" t="s">
        <v>104</v>
      </c>
      <c r="AK9" s="5" t="s">
        <v>105</v>
      </c>
      <c r="AL9" s="5" t="s">
        <v>106</v>
      </c>
      <c r="AM9" s="5" t="s">
        <v>107</v>
      </c>
      <c r="AN9" s="5" t="s">
        <v>108</v>
      </c>
      <c r="AO9" s="5" t="s">
        <v>109</v>
      </c>
      <c r="AP9" s="5" t="s">
        <v>110</v>
      </c>
      <c r="AQ9" s="5" t="s">
        <v>111</v>
      </c>
      <c r="AR9" s="5" t="s">
        <v>112</v>
      </c>
      <c r="AS9" s="5" t="s">
        <v>105</v>
      </c>
      <c r="AT9" s="15">
        <v>0</v>
      </c>
      <c r="AU9" s="15">
        <v>1</v>
      </c>
      <c r="AV9" s="5"/>
    </row>
    <row r="10" spans="1:48" s="7" customFormat="1" x14ac:dyDescent="0.35">
      <c r="A10" s="6">
        <v>6</v>
      </c>
      <c r="B10" s="4">
        <v>20</v>
      </c>
      <c r="C10" s="4">
        <v>0</v>
      </c>
      <c r="D10" s="4" t="s">
        <v>11</v>
      </c>
      <c r="E10" s="4" t="s">
        <v>0</v>
      </c>
      <c r="F10" s="4" t="s">
        <v>3</v>
      </c>
      <c r="G10" s="4" t="s">
        <v>1</v>
      </c>
      <c r="H10" s="4" t="s">
        <v>113</v>
      </c>
      <c r="I10" s="4" t="s">
        <v>12</v>
      </c>
      <c r="J10" s="4" t="s">
        <v>158</v>
      </c>
      <c r="K10" s="4" t="s">
        <v>162</v>
      </c>
      <c r="L10" s="4">
        <v>2016</v>
      </c>
      <c r="M10" s="4"/>
      <c r="N10" s="4"/>
      <c r="O10" s="4" t="s">
        <v>136</v>
      </c>
      <c r="P10" s="4">
        <v>75</v>
      </c>
      <c r="Q10" s="19">
        <f>Table2[[#This Row],[Base]]/0.685</f>
        <v>109.4890510948905</v>
      </c>
      <c r="R10" s="4">
        <v>75</v>
      </c>
      <c r="S10" s="4" t="s">
        <v>8</v>
      </c>
      <c r="T10" s="4" t="s">
        <v>13</v>
      </c>
      <c r="U10" s="4" t="s">
        <v>10</v>
      </c>
      <c r="V10" s="4" t="s">
        <v>10</v>
      </c>
      <c r="W10" s="4" t="s">
        <v>5</v>
      </c>
      <c r="X10" s="5">
        <v>16.170000000000002</v>
      </c>
      <c r="Y10" s="5">
        <v>20.309999999999999</v>
      </c>
      <c r="Z10" s="5">
        <v>59.65</v>
      </c>
      <c r="AA10" s="5">
        <v>36.520000000000003</v>
      </c>
      <c r="AB10" s="5">
        <v>40.5</v>
      </c>
      <c r="AC10" s="5">
        <v>31.64</v>
      </c>
      <c r="AD10" s="5">
        <v>35.43</v>
      </c>
      <c r="AE10" s="5">
        <v>25.53</v>
      </c>
      <c r="AF10" s="5">
        <v>53.17</v>
      </c>
      <c r="AG10" s="5">
        <v>31.01</v>
      </c>
      <c r="AH10" s="5">
        <v>37.85</v>
      </c>
      <c r="AI10" s="5">
        <v>29.14</v>
      </c>
      <c r="AJ10" s="5">
        <v>75.23</v>
      </c>
      <c r="AK10" s="5">
        <v>30.36</v>
      </c>
      <c r="AL10" s="5">
        <v>39.39</v>
      </c>
      <c r="AM10" s="5">
        <v>29.79</v>
      </c>
      <c r="AN10" s="5">
        <v>25.36</v>
      </c>
      <c r="AO10" s="5">
        <v>20.350000000000001</v>
      </c>
      <c r="AP10" s="5">
        <v>35.57</v>
      </c>
      <c r="AQ10" s="5">
        <v>23.64</v>
      </c>
      <c r="AR10" s="5">
        <v>27.62</v>
      </c>
      <c r="AS10" s="5">
        <v>22.77</v>
      </c>
      <c r="AT10" s="15">
        <v>0</v>
      </c>
      <c r="AU10" s="15">
        <v>1</v>
      </c>
      <c r="AV10" s="10"/>
    </row>
    <row r="11" spans="1:48" customFormat="1" x14ac:dyDescent="0.35">
      <c r="A11" s="3">
        <v>7</v>
      </c>
      <c r="B11" s="4">
        <v>24</v>
      </c>
      <c r="C11" s="4">
        <v>0</v>
      </c>
      <c r="D11" s="4">
        <v>420</v>
      </c>
      <c r="E11" s="4" t="s">
        <v>0</v>
      </c>
      <c r="F11" s="4" t="s">
        <v>3</v>
      </c>
      <c r="G11" s="4" t="s">
        <v>1</v>
      </c>
      <c r="H11" s="4">
        <v>34253268</v>
      </c>
      <c r="I11" s="4" t="s">
        <v>28</v>
      </c>
      <c r="J11" s="4" t="s">
        <v>141</v>
      </c>
      <c r="K11" s="4" t="s">
        <v>172</v>
      </c>
      <c r="L11" s="4">
        <v>2021</v>
      </c>
      <c r="M11" s="4"/>
      <c r="N11" s="4"/>
      <c r="O11" s="4" t="s">
        <v>127</v>
      </c>
      <c r="P11" s="4">
        <v>50</v>
      </c>
      <c r="Q11" s="19">
        <f>Table2[[#This Row],[Base]]/0.685</f>
        <v>72.992700729926995</v>
      </c>
      <c r="R11" s="4">
        <v>50</v>
      </c>
      <c r="S11" s="4" t="s">
        <v>8</v>
      </c>
      <c r="T11" s="4" t="s">
        <v>29</v>
      </c>
      <c r="U11" s="4" t="s">
        <v>10</v>
      </c>
      <c r="V11" s="4" t="s">
        <v>10</v>
      </c>
      <c r="W11" s="4" t="s">
        <v>14</v>
      </c>
      <c r="X11" s="5">
        <v>10.89</v>
      </c>
      <c r="Y11" s="5">
        <v>33.700000000000003</v>
      </c>
      <c r="Z11" s="5">
        <v>38.97</v>
      </c>
      <c r="AA11" s="5">
        <v>67.409957721393084</v>
      </c>
      <c r="AB11" s="5">
        <v>63.04</v>
      </c>
      <c r="AC11" s="5">
        <v>53.300896802962001</v>
      </c>
      <c r="AD11" s="5">
        <v>47.28</v>
      </c>
      <c r="AE11" s="5">
        <v>70.153386233310187</v>
      </c>
      <c r="AF11" s="5">
        <v>75.069999999999993</v>
      </c>
      <c r="AG11" s="5">
        <v>50.557468291044898</v>
      </c>
      <c r="AH11" s="5">
        <v>32.950000000000003</v>
      </c>
      <c r="AI11" s="5">
        <v>58.983713006218885</v>
      </c>
      <c r="AJ11" s="5">
        <v>69.91</v>
      </c>
      <c r="AK11" s="5">
        <v>72.994794334938732</v>
      </c>
      <c r="AL11" s="5">
        <v>50.14</v>
      </c>
      <c r="AM11" s="5">
        <v>63.196835363806017</v>
      </c>
      <c r="AN11" s="5">
        <v>28.65</v>
      </c>
      <c r="AO11" s="5">
        <v>50.557468291044827</v>
      </c>
      <c r="AP11" s="5">
        <v>65.040000000000006</v>
      </c>
      <c r="AQ11" s="5">
        <v>42.131223575870635</v>
      </c>
      <c r="AR11" s="5">
        <v>40.4</v>
      </c>
      <c r="AS11" s="5">
        <v>58.983713006218956</v>
      </c>
      <c r="AT11" s="15">
        <v>0</v>
      </c>
      <c r="AU11" s="15">
        <v>1</v>
      </c>
      <c r="AV11" s="5"/>
    </row>
    <row r="12" spans="1:48" customFormat="1" x14ac:dyDescent="0.35">
      <c r="A12" s="6">
        <v>8</v>
      </c>
      <c r="B12" s="4">
        <v>28</v>
      </c>
      <c r="C12" s="4">
        <v>0</v>
      </c>
      <c r="D12" s="4">
        <v>660</v>
      </c>
      <c r="E12" s="4" t="s">
        <v>0</v>
      </c>
      <c r="F12" s="4" t="s">
        <v>3</v>
      </c>
      <c r="G12" s="4" t="s">
        <v>1</v>
      </c>
      <c r="H12" s="4">
        <v>31733631</v>
      </c>
      <c r="I12" s="4" t="s">
        <v>22</v>
      </c>
      <c r="J12" s="4" t="s">
        <v>139</v>
      </c>
      <c r="K12" s="4" t="s">
        <v>163</v>
      </c>
      <c r="L12" s="4">
        <v>2020</v>
      </c>
      <c r="M12" s="4"/>
      <c r="N12" s="4"/>
      <c r="O12" s="4" t="s">
        <v>125</v>
      </c>
      <c r="P12" s="4">
        <v>100</v>
      </c>
      <c r="Q12" s="19">
        <f>Table2[[#This Row],[Base]]/0.685</f>
        <v>145.98540145985399</v>
      </c>
      <c r="R12" s="4">
        <v>100</v>
      </c>
      <c r="S12" s="4" t="s">
        <v>8</v>
      </c>
      <c r="T12" s="4" t="s">
        <v>23</v>
      </c>
      <c r="U12" s="4" t="s">
        <v>10</v>
      </c>
      <c r="V12" s="4" t="s">
        <v>10</v>
      </c>
      <c r="W12" s="4" t="s">
        <v>14</v>
      </c>
      <c r="X12" s="5">
        <v>14</v>
      </c>
      <c r="Y12" s="5">
        <v>16.93</v>
      </c>
      <c r="Z12" s="5">
        <v>63</v>
      </c>
      <c r="AA12" s="5">
        <v>41.27</v>
      </c>
      <c r="AB12" s="5">
        <v>39</v>
      </c>
      <c r="AC12" s="5">
        <v>35.979999999999997</v>
      </c>
      <c r="AD12" s="5">
        <v>44</v>
      </c>
      <c r="AE12" s="5">
        <v>29.63</v>
      </c>
      <c r="AF12" s="5">
        <v>53</v>
      </c>
      <c r="AG12" s="5">
        <v>34.92</v>
      </c>
      <c r="AH12" s="5">
        <v>41</v>
      </c>
      <c r="AI12" s="5">
        <v>32.81</v>
      </c>
      <c r="AJ12" s="5">
        <v>66</v>
      </c>
      <c r="AK12" s="5">
        <v>38.1</v>
      </c>
      <c r="AL12" s="5">
        <v>47</v>
      </c>
      <c r="AM12" s="5">
        <v>29.63</v>
      </c>
      <c r="AN12" s="5">
        <v>41</v>
      </c>
      <c r="AO12" s="5">
        <v>23.28</v>
      </c>
      <c r="AP12" s="5">
        <v>32</v>
      </c>
      <c r="AQ12" s="5">
        <v>32.81</v>
      </c>
      <c r="AR12" s="5">
        <v>19</v>
      </c>
      <c r="AS12" s="5">
        <v>20.11</v>
      </c>
      <c r="AT12" s="15">
        <v>0</v>
      </c>
      <c r="AU12" s="15">
        <v>1</v>
      </c>
      <c r="AV12" s="5"/>
    </row>
    <row r="13" spans="1:48" customFormat="1" x14ac:dyDescent="0.35">
      <c r="A13" s="3">
        <v>9</v>
      </c>
      <c r="B13" s="4">
        <v>16</v>
      </c>
      <c r="C13" s="4">
        <v>0</v>
      </c>
      <c r="D13" s="4">
        <v>1440</v>
      </c>
      <c r="E13" s="4" t="s">
        <v>0</v>
      </c>
      <c r="F13" s="4" t="s">
        <v>3</v>
      </c>
      <c r="G13" s="4" t="s">
        <v>1</v>
      </c>
      <c r="H13" s="4">
        <v>33059356</v>
      </c>
      <c r="I13" s="4" t="s">
        <v>24</v>
      </c>
      <c r="J13" s="4" t="s">
        <v>140</v>
      </c>
      <c r="K13" s="4" t="s">
        <v>164</v>
      </c>
      <c r="L13" s="4">
        <v>2021</v>
      </c>
      <c r="M13" s="4"/>
      <c r="N13" s="4"/>
      <c r="O13" s="4" t="s">
        <v>126</v>
      </c>
      <c r="P13" s="4">
        <v>25</v>
      </c>
      <c r="Q13" s="19">
        <f>Table2[[#This Row],[Base]]/0.685</f>
        <v>36.496350364963497</v>
      </c>
      <c r="R13" s="4">
        <v>25</v>
      </c>
      <c r="S13" s="4" t="s">
        <v>8</v>
      </c>
      <c r="T13" s="4" t="s">
        <v>25</v>
      </c>
      <c r="U13" s="4" t="s">
        <v>10</v>
      </c>
      <c r="V13" s="4" t="s">
        <v>10</v>
      </c>
      <c r="W13" s="4" t="s">
        <v>4</v>
      </c>
      <c r="X13" s="5" t="s">
        <v>114</v>
      </c>
      <c r="Y13" s="5" t="s">
        <v>174</v>
      </c>
      <c r="Z13" s="5">
        <v>3.1</v>
      </c>
      <c r="AA13" s="5">
        <v>6.4</v>
      </c>
      <c r="AB13" s="5">
        <v>5.6</v>
      </c>
      <c r="AC13" s="5">
        <v>7.2</v>
      </c>
      <c r="AD13" s="5">
        <v>1.3</v>
      </c>
      <c r="AE13" s="5">
        <v>2.4</v>
      </c>
      <c r="AF13" s="5">
        <v>4.3</v>
      </c>
      <c r="AG13" s="5">
        <v>8.8000000000000007</v>
      </c>
      <c r="AH13" s="5">
        <v>0.1</v>
      </c>
      <c r="AI13" s="5">
        <v>0.4</v>
      </c>
      <c r="AJ13" s="5">
        <v>2.6</v>
      </c>
      <c r="AK13" s="5">
        <v>4.8</v>
      </c>
      <c r="AL13" s="5">
        <v>1.1000000000000001</v>
      </c>
      <c r="AM13" s="5">
        <v>2.8</v>
      </c>
      <c r="AN13" s="5">
        <v>1.6</v>
      </c>
      <c r="AO13" s="5">
        <v>3.2</v>
      </c>
      <c r="AP13" s="5">
        <v>3.4</v>
      </c>
      <c r="AQ13" s="5">
        <v>7.2</v>
      </c>
      <c r="AR13" s="5">
        <v>0.9</v>
      </c>
      <c r="AS13" s="5">
        <v>3.6</v>
      </c>
      <c r="AT13" s="15">
        <v>0</v>
      </c>
      <c r="AU13" s="15">
        <v>1</v>
      </c>
      <c r="AV13" s="5"/>
    </row>
    <row r="14" spans="1:48" customFormat="1" x14ac:dyDescent="0.35">
      <c r="A14" s="8">
        <v>9</v>
      </c>
      <c r="B14" s="4">
        <v>16</v>
      </c>
      <c r="C14" s="4">
        <v>0</v>
      </c>
      <c r="D14" s="4">
        <v>1440</v>
      </c>
      <c r="E14" s="4" t="s">
        <v>0</v>
      </c>
      <c r="F14" s="4" t="s">
        <v>3</v>
      </c>
      <c r="G14" s="4" t="s">
        <v>1</v>
      </c>
      <c r="H14" s="4">
        <v>33059356</v>
      </c>
      <c r="I14" s="4" t="s">
        <v>24</v>
      </c>
      <c r="J14" s="4" t="s">
        <v>140</v>
      </c>
      <c r="K14" s="4" t="s">
        <v>164</v>
      </c>
      <c r="L14" s="4">
        <v>2021</v>
      </c>
      <c r="M14" s="4"/>
      <c r="N14" s="4"/>
      <c r="O14" s="4" t="s">
        <v>127</v>
      </c>
      <c r="P14" s="4">
        <v>50</v>
      </c>
      <c r="Q14" s="19">
        <f>Table2[[#This Row],[Base]]/0.685</f>
        <v>72.992700729926995</v>
      </c>
      <c r="R14" s="4">
        <v>50</v>
      </c>
      <c r="S14" s="4" t="s">
        <v>8</v>
      </c>
      <c r="T14" s="4" t="s">
        <v>25</v>
      </c>
      <c r="U14" s="4" t="s">
        <v>10</v>
      </c>
      <c r="V14" s="4" t="s">
        <v>10</v>
      </c>
      <c r="W14" s="4" t="s">
        <v>4</v>
      </c>
      <c r="X14" s="5">
        <v>0.5</v>
      </c>
      <c r="Y14" s="5">
        <v>1.2</v>
      </c>
      <c r="Z14" s="5">
        <v>25</v>
      </c>
      <c r="AA14" s="5">
        <v>27.2</v>
      </c>
      <c r="AB14" s="5">
        <v>18</v>
      </c>
      <c r="AC14" s="5">
        <v>21.2</v>
      </c>
      <c r="AD14" s="5">
        <v>12</v>
      </c>
      <c r="AE14" s="5">
        <v>14</v>
      </c>
      <c r="AF14" s="5">
        <v>19</v>
      </c>
      <c r="AG14" s="5">
        <v>26.4</v>
      </c>
      <c r="AH14" s="5">
        <v>3.6</v>
      </c>
      <c r="AI14" s="5">
        <v>6</v>
      </c>
      <c r="AJ14" s="5">
        <v>25</v>
      </c>
      <c r="AK14" s="5">
        <v>27.6</v>
      </c>
      <c r="AL14" s="5">
        <v>10</v>
      </c>
      <c r="AM14" s="5">
        <v>13.2</v>
      </c>
      <c r="AN14" s="5">
        <v>6.6</v>
      </c>
      <c r="AO14" s="5">
        <v>9.6</v>
      </c>
      <c r="AP14" s="5">
        <v>9.9</v>
      </c>
      <c r="AQ14" s="5">
        <v>13.6</v>
      </c>
      <c r="AR14" s="5">
        <v>4.9000000000000004</v>
      </c>
      <c r="AS14" s="5">
        <v>9.6</v>
      </c>
      <c r="AT14" s="15">
        <v>0</v>
      </c>
      <c r="AU14" s="15">
        <v>1</v>
      </c>
      <c r="AV14" s="5"/>
    </row>
    <row r="15" spans="1:48" customFormat="1" x14ac:dyDescent="0.35">
      <c r="A15" s="9">
        <v>9</v>
      </c>
      <c r="B15" s="4">
        <v>16</v>
      </c>
      <c r="C15" s="4">
        <v>0</v>
      </c>
      <c r="D15" s="4">
        <v>1440</v>
      </c>
      <c r="E15" s="4" t="s">
        <v>0</v>
      </c>
      <c r="F15" s="4" t="s">
        <v>3</v>
      </c>
      <c r="G15" s="4" t="s">
        <v>1</v>
      </c>
      <c r="H15" s="4">
        <v>33059356</v>
      </c>
      <c r="I15" s="4" t="s">
        <v>24</v>
      </c>
      <c r="J15" s="4" t="s">
        <v>140</v>
      </c>
      <c r="K15" s="4" t="s">
        <v>164</v>
      </c>
      <c r="L15" s="4">
        <v>2021</v>
      </c>
      <c r="M15" s="4"/>
      <c r="N15" s="4"/>
      <c r="O15" s="4" t="s">
        <v>125</v>
      </c>
      <c r="P15" s="4">
        <v>100</v>
      </c>
      <c r="Q15" s="19">
        <f>Table2[[#This Row],[Base]]/0.685</f>
        <v>145.98540145985399</v>
      </c>
      <c r="R15" s="4">
        <v>100</v>
      </c>
      <c r="S15" s="4" t="s">
        <v>8</v>
      </c>
      <c r="T15" s="4" t="s">
        <v>25</v>
      </c>
      <c r="U15" s="4" t="s">
        <v>10</v>
      </c>
      <c r="V15" s="4" t="s">
        <v>10</v>
      </c>
      <c r="W15" s="4" t="s">
        <v>4</v>
      </c>
      <c r="X15" s="5">
        <v>6.1</v>
      </c>
      <c r="Y15" s="5">
        <v>12</v>
      </c>
      <c r="Z15" s="5">
        <v>58</v>
      </c>
      <c r="AA15" s="5">
        <v>33.6</v>
      </c>
      <c r="AB15" s="5">
        <v>34</v>
      </c>
      <c r="AC15" s="5">
        <v>31.2</v>
      </c>
      <c r="AD15" s="5">
        <v>26</v>
      </c>
      <c r="AE15" s="5">
        <v>32</v>
      </c>
      <c r="AF15" s="5">
        <v>53</v>
      </c>
      <c r="AG15" s="5">
        <v>32.799999999999997</v>
      </c>
      <c r="AH15" s="5">
        <v>16</v>
      </c>
      <c r="AI15" s="5">
        <v>23.2</v>
      </c>
      <c r="AJ15" s="5">
        <v>50</v>
      </c>
      <c r="AK15" s="5">
        <v>23.6</v>
      </c>
      <c r="AL15" s="5">
        <v>26</v>
      </c>
      <c r="AM15" s="5">
        <v>24</v>
      </c>
      <c r="AN15" s="5">
        <v>19</v>
      </c>
      <c r="AO15" s="5">
        <v>14</v>
      </c>
      <c r="AP15" s="5">
        <v>30</v>
      </c>
      <c r="AQ15" s="5">
        <v>24.4</v>
      </c>
      <c r="AR15" s="5">
        <v>17</v>
      </c>
      <c r="AS15" s="5">
        <v>18</v>
      </c>
      <c r="AT15" s="15">
        <v>0</v>
      </c>
      <c r="AU15" s="15">
        <v>1</v>
      </c>
      <c r="AV15" s="5"/>
    </row>
    <row r="16" spans="1:48" customFormat="1" x14ac:dyDescent="0.35">
      <c r="A16" s="3">
        <v>9</v>
      </c>
      <c r="B16" s="4">
        <v>16</v>
      </c>
      <c r="C16" s="4">
        <v>0</v>
      </c>
      <c r="D16" s="4">
        <v>1440</v>
      </c>
      <c r="E16" s="4" t="s">
        <v>0</v>
      </c>
      <c r="F16" s="4" t="s">
        <v>3</v>
      </c>
      <c r="G16" s="4" t="s">
        <v>1</v>
      </c>
      <c r="H16" s="4">
        <v>33059356</v>
      </c>
      <c r="I16" s="4" t="s">
        <v>24</v>
      </c>
      <c r="J16" s="4" t="s">
        <v>140</v>
      </c>
      <c r="K16" s="4" t="s">
        <v>164</v>
      </c>
      <c r="L16" s="4">
        <v>2021</v>
      </c>
      <c r="M16" s="4"/>
      <c r="N16" s="4"/>
      <c r="O16" s="4" t="s">
        <v>128</v>
      </c>
      <c r="P16" s="4">
        <v>200</v>
      </c>
      <c r="Q16" s="19">
        <f>Table2[[#This Row],[Base]]/0.685</f>
        <v>291.97080291970798</v>
      </c>
      <c r="R16" s="4">
        <v>200</v>
      </c>
      <c r="S16" s="4" t="s">
        <v>8</v>
      </c>
      <c r="T16" s="4" t="s">
        <v>25</v>
      </c>
      <c r="U16" s="4" t="s">
        <v>10</v>
      </c>
      <c r="V16" s="4" t="s">
        <v>10</v>
      </c>
      <c r="W16" s="4" t="s">
        <v>4</v>
      </c>
      <c r="X16" s="5">
        <v>17</v>
      </c>
      <c r="Y16" s="5">
        <v>30.8</v>
      </c>
      <c r="Z16" s="5">
        <v>70</v>
      </c>
      <c r="AA16" s="5">
        <v>30.4</v>
      </c>
      <c r="AB16" s="5">
        <v>33</v>
      </c>
      <c r="AC16" s="5">
        <v>22</v>
      </c>
      <c r="AD16" s="5">
        <v>30</v>
      </c>
      <c r="AE16" s="5">
        <v>22</v>
      </c>
      <c r="AF16" s="5">
        <v>62</v>
      </c>
      <c r="AG16" s="5">
        <v>32.4</v>
      </c>
      <c r="AH16" s="5">
        <v>37</v>
      </c>
      <c r="AI16" s="5">
        <v>27.6</v>
      </c>
      <c r="AJ16" s="5">
        <v>68</v>
      </c>
      <c r="AK16" s="5">
        <v>26.4</v>
      </c>
      <c r="AL16" s="5">
        <v>40</v>
      </c>
      <c r="AM16" s="5">
        <v>30</v>
      </c>
      <c r="AN16" s="5">
        <v>27</v>
      </c>
      <c r="AO16" s="5">
        <v>20.8</v>
      </c>
      <c r="AP16" s="5">
        <v>29</v>
      </c>
      <c r="AQ16" s="5">
        <v>22.4</v>
      </c>
      <c r="AR16" s="5">
        <v>18</v>
      </c>
      <c r="AS16" s="5">
        <v>16.399999999999999</v>
      </c>
      <c r="AT16" s="15">
        <v>0</v>
      </c>
      <c r="AU16" s="15">
        <v>1</v>
      </c>
      <c r="AV16" s="5"/>
    </row>
    <row r="17" spans="1:49" customFormat="1" x14ac:dyDescent="0.35">
      <c r="A17" s="6">
        <v>11</v>
      </c>
      <c r="B17" s="4">
        <v>28</v>
      </c>
      <c r="C17" s="4">
        <v>0</v>
      </c>
      <c r="D17" s="4">
        <v>1440</v>
      </c>
      <c r="E17" s="4" t="s">
        <v>0</v>
      </c>
      <c r="F17" s="4" t="s">
        <v>3</v>
      </c>
      <c r="G17" s="4" t="s">
        <v>1</v>
      </c>
      <c r="H17" s="4">
        <v>35217796</v>
      </c>
      <c r="I17" s="4" t="s">
        <v>115</v>
      </c>
      <c r="J17" s="4" t="s">
        <v>155</v>
      </c>
      <c r="K17" s="4" t="s">
        <v>165</v>
      </c>
      <c r="L17" s="4">
        <v>2022</v>
      </c>
      <c r="M17" s="4"/>
      <c r="N17" s="4"/>
      <c r="O17" s="4" t="s">
        <v>125</v>
      </c>
      <c r="P17" s="4">
        <v>100</v>
      </c>
      <c r="Q17" s="19">
        <f>Table2[[#This Row],[Base]]/0.685</f>
        <v>145.98540145985399</v>
      </c>
      <c r="R17" s="4">
        <v>100</v>
      </c>
      <c r="S17" s="4" t="s">
        <v>8</v>
      </c>
      <c r="T17" s="4" t="s">
        <v>116</v>
      </c>
      <c r="U17" s="4" t="s">
        <v>10</v>
      </c>
      <c r="V17" s="4" t="s">
        <v>10</v>
      </c>
      <c r="W17" s="4" t="s">
        <v>14</v>
      </c>
      <c r="X17" s="5">
        <v>3.9</v>
      </c>
      <c r="Y17" s="5">
        <v>5.8206528843420999</v>
      </c>
      <c r="Z17" s="5">
        <v>59</v>
      </c>
      <c r="AA17" s="5">
        <v>36.511368092691356</v>
      </c>
      <c r="AB17" s="5">
        <v>43</v>
      </c>
      <c r="AC17" s="5">
        <v>31.749015732775089</v>
      </c>
      <c r="AD17" s="5">
        <v>33</v>
      </c>
      <c r="AE17" s="5">
        <v>24.870062324007154</v>
      </c>
      <c r="AF17" s="5">
        <v>47</v>
      </c>
      <c r="AG17" s="5">
        <v>32.807316257200924</v>
      </c>
      <c r="AH17" s="5">
        <v>33</v>
      </c>
      <c r="AI17" s="5">
        <v>35.453067568265517</v>
      </c>
      <c r="AJ17" s="5">
        <v>57</v>
      </c>
      <c r="AK17" s="5">
        <v>35.453067568265517</v>
      </c>
      <c r="AL17" s="5">
        <v>33</v>
      </c>
      <c r="AM17" s="5">
        <v>26.457513110645905</v>
      </c>
      <c r="AN17" s="5">
        <v>21</v>
      </c>
      <c r="AO17" s="5">
        <v>18.520259177452136</v>
      </c>
      <c r="AP17" s="5">
        <v>35</v>
      </c>
      <c r="AQ17" s="5">
        <v>26.457513110645905</v>
      </c>
      <c r="AR17" s="5">
        <v>22</v>
      </c>
      <c r="AS17" s="5">
        <v>22.75346127515548</v>
      </c>
      <c r="AT17" s="15">
        <v>0</v>
      </c>
      <c r="AU17" s="15">
        <v>1</v>
      </c>
      <c r="AV17" s="5"/>
    </row>
    <row r="18" spans="1:49" customFormat="1" x14ac:dyDescent="0.35">
      <c r="A18" s="3">
        <v>11</v>
      </c>
      <c r="B18" s="4">
        <v>28</v>
      </c>
      <c r="C18" s="4">
        <v>0</v>
      </c>
      <c r="D18" s="4">
        <v>1440</v>
      </c>
      <c r="E18" s="4" t="s">
        <v>0</v>
      </c>
      <c r="F18" s="4" t="s">
        <v>3</v>
      </c>
      <c r="G18" s="4" t="s">
        <v>1</v>
      </c>
      <c r="H18" s="4">
        <v>35217796</v>
      </c>
      <c r="I18" s="4" t="s">
        <v>115</v>
      </c>
      <c r="J18" s="4" t="s">
        <v>155</v>
      </c>
      <c r="K18" s="4" t="s">
        <v>165</v>
      </c>
      <c r="L18" s="4">
        <v>2022</v>
      </c>
      <c r="M18" s="4"/>
      <c r="N18" s="4"/>
      <c r="O18" s="4" t="s">
        <v>128</v>
      </c>
      <c r="P18" s="4">
        <v>200</v>
      </c>
      <c r="Q18" s="19">
        <f>Table2[[#This Row],[Base]]/0.685</f>
        <v>291.97080291970798</v>
      </c>
      <c r="R18" s="4">
        <v>200</v>
      </c>
      <c r="S18" s="4" t="s">
        <v>8</v>
      </c>
      <c r="T18" s="4" t="s">
        <v>116</v>
      </c>
      <c r="U18" s="4" t="s">
        <v>10</v>
      </c>
      <c r="V18" s="4" t="s">
        <v>10</v>
      </c>
      <c r="W18" s="4" t="s">
        <v>14</v>
      </c>
      <c r="X18" s="5">
        <v>15</v>
      </c>
      <c r="Y18" s="5">
        <v>21.695160750729642</v>
      </c>
      <c r="Z18" s="5">
        <v>61</v>
      </c>
      <c r="AA18" s="5">
        <v>35.453067568265517</v>
      </c>
      <c r="AB18" s="5">
        <v>45</v>
      </c>
      <c r="AC18" s="5">
        <v>34.394767043839678</v>
      </c>
      <c r="AD18" s="5">
        <v>40</v>
      </c>
      <c r="AE18" s="5">
        <v>27.515813635071744</v>
      </c>
      <c r="AF18" s="5">
        <v>57</v>
      </c>
      <c r="AG18" s="5">
        <v>24.340912061794231</v>
      </c>
      <c r="AH18" s="5">
        <v>36</v>
      </c>
      <c r="AI18" s="5">
        <v>31.219865470562173</v>
      </c>
      <c r="AJ18" s="5">
        <v>63</v>
      </c>
      <c r="AK18" s="5">
        <v>31.749015732775089</v>
      </c>
      <c r="AL18" s="5">
        <v>46</v>
      </c>
      <c r="AM18" s="5">
        <v>31.219865470562173</v>
      </c>
      <c r="AN18" s="5">
        <v>35</v>
      </c>
      <c r="AO18" s="5">
        <v>24.870062324007154</v>
      </c>
      <c r="AP18" s="5">
        <v>38</v>
      </c>
      <c r="AQ18" s="5">
        <v>30.161564946136334</v>
      </c>
      <c r="AR18" s="5">
        <v>27</v>
      </c>
      <c r="AS18" s="5">
        <v>24.340912061794231</v>
      </c>
      <c r="AT18" s="15">
        <v>0</v>
      </c>
      <c r="AU18" s="15">
        <v>1</v>
      </c>
      <c r="AV18" s="5"/>
    </row>
    <row r="19" spans="1:49" customFormat="1" x14ac:dyDescent="0.35">
      <c r="A19" s="30"/>
      <c r="B19" s="4">
        <v>19</v>
      </c>
      <c r="C19" s="4">
        <v>0</v>
      </c>
      <c r="D19" s="4" t="s">
        <v>2</v>
      </c>
      <c r="E19" s="4" t="s">
        <v>0</v>
      </c>
      <c r="F19" s="4" t="s">
        <v>3</v>
      </c>
      <c r="G19" s="4" t="s">
        <v>1</v>
      </c>
      <c r="H19" s="4">
        <v>35106880</v>
      </c>
      <c r="I19" s="4" t="s">
        <v>117</v>
      </c>
      <c r="J19" s="4" t="s">
        <v>137</v>
      </c>
      <c r="K19" s="4" t="s">
        <v>173</v>
      </c>
      <c r="L19" s="4">
        <v>2022</v>
      </c>
      <c r="M19" s="4"/>
      <c r="N19" s="4"/>
      <c r="O19" s="4" t="s">
        <v>132</v>
      </c>
      <c r="P19" s="19">
        <v>9</v>
      </c>
      <c r="Q19" s="4">
        <v>13</v>
      </c>
      <c r="R19" s="19">
        <v>8.9050000000000011</v>
      </c>
      <c r="S19" s="4" t="s">
        <v>8</v>
      </c>
      <c r="T19" s="4" t="s">
        <v>118</v>
      </c>
      <c r="U19" s="4" t="s">
        <v>10</v>
      </c>
      <c r="V19" s="4" t="s">
        <v>10</v>
      </c>
      <c r="W19" s="4" t="s">
        <v>21</v>
      </c>
      <c r="X19" s="5">
        <v>0.43</v>
      </c>
      <c r="Y19" s="5">
        <v>0.81</v>
      </c>
      <c r="Z19" s="31">
        <v>0.42</v>
      </c>
      <c r="AA19" s="31">
        <v>0.83</v>
      </c>
      <c r="AB19" s="5">
        <v>4.5</v>
      </c>
      <c r="AC19" s="5">
        <v>6.54</v>
      </c>
      <c r="AD19" s="5">
        <v>2.87</v>
      </c>
      <c r="AE19" s="5">
        <v>9.02</v>
      </c>
      <c r="AF19" s="31">
        <v>3.4</v>
      </c>
      <c r="AG19" s="31">
        <v>6.1</v>
      </c>
      <c r="AH19" s="5">
        <v>2.25</v>
      </c>
      <c r="AI19" s="5">
        <v>5.67</v>
      </c>
      <c r="AJ19" s="5">
        <v>3.08</v>
      </c>
      <c r="AK19" s="5">
        <v>9.02</v>
      </c>
      <c r="AL19" s="5">
        <v>3.36</v>
      </c>
      <c r="AM19" s="5">
        <v>7.02</v>
      </c>
      <c r="AN19" s="5">
        <v>1.31</v>
      </c>
      <c r="AO19" s="5">
        <v>1.96</v>
      </c>
      <c r="AP19" s="5">
        <v>4.93</v>
      </c>
      <c r="AQ19" s="5">
        <v>10.07</v>
      </c>
      <c r="AR19" s="5">
        <v>3.2</v>
      </c>
      <c r="AS19" s="5">
        <v>7.54</v>
      </c>
      <c r="AT19" s="15">
        <v>0</v>
      </c>
      <c r="AU19" s="15">
        <v>1</v>
      </c>
      <c r="AV19" s="5"/>
    </row>
    <row r="20" spans="1:49" customFormat="1" x14ac:dyDescent="0.35">
      <c r="A20" s="30"/>
      <c r="B20" s="4">
        <v>19</v>
      </c>
      <c r="C20" s="4">
        <v>0</v>
      </c>
      <c r="D20" s="4" t="s">
        <v>2</v>
      </c>
      <c r="E20" s="4" t="s">
        <v>0</v>
      </c>
      <c r="F20" s="4" t="s">
        <v>3</v>
      </c>
      <c r="G20" s="4" t="s">
        <v>1</v>
      </c>
      <c r="H20" s="4">
        <v>35106880</v>
      </c>
      <c r="I20" s="4" t="s">
        <v>117</v>
      </c>
      <c r="J20" s="4" t="s">
        <v>137</v>
      </c>
      <c r="K20" s="4" t="s">
        <v>173</v>
      </c>
      <c r="L20" s="4">
        <v>2022</v>
      </c>
      <c r="M20" s="4"/>
      <c r="N20" s="4"/>
      <c r="O20" s="4" t="s">
        <v>132</v>
      </c>
      <c r="P20" s="19">
        <v>9</v>
      </c>
      <c r="Q20" s="4">
        <v>13</v>
      </c>
      <c r="R20" s="19">
        <v>8.9050000000000011</v>
      </c>
      <c r="S20" s="4" t="s">
        <v>8</v>
      </c>
      <c r="T20" s="4" t="s">
        <v>118</v>
      </c>
      <c r="U20" s="4" t="s">
        <v>10</v>
      </c>
      <c r="V20" s="4" t="s">
        <v>10</v>
      </c>
      <c r="W20" s="4" t="s">
        <v>21</v>
      </c>
      <c r="X20" s="5">
        <v>0.11</v>
      </c>
      <c r="Y20" s="5">
        <v>0.81</v>
      </c>
      <c r="Z20" s="31">
        <v>0.28999999999999998</v>
      </c>
      <c r="AA20" s="31">
        <v>0.39</v>
      </c>
      <c r="AB20" s="5">
        <v>1.5</v>
      </c>
      <c r="AC20" s="5">
        <v>2.92</v>
      </c>
      <c r="AD20" s="5">
        <v>1.27</v>
      </c>
      <c r="AE20" s="5">
        <v>0</v>
      </c>
      <c r="AF20" s="31">
        <v>0.55000000000000004</v>
      </c>
      <c r="AG20" s="31">
        <v>1.44</v>
      </c>
      <c r="AH20" s="5">
        <v>0.24</v>
      </c>
      <c r="AI20" s="5">
        <v>0</v>
      </c>
      <c r="AJ20" s="5">
        <v>0.65</v>
      </c>
      <c r="AK20" s="5">
        <v>1.83</v>
      </c>
      <c r="AL20" s="5">
        <v>1.61</v>
      </c>
      <c r="AM20" s="5">
        <v>3.53</v>
      </c>
      <c r="AN20" s="5">
        <v>0.2</v>
      </c>
      <c r="AO20" s="5">
        <v>0.56999999999999995</v>
      </c>
      <c r="AP20" s="5">
        <v>2.63</v>
      </c>
      <c r="AQ20" s="5">
        <v>5.01</v>
      </c>
      <c r="AR20" s="5">
        <v>1.6</v>
      </c>
      <c r="AS20" s="5">
        <v>4.66</v>
      </c>
      <c r="AT20" s="15">
        <v>0</v>
      </c>
      <c r="AU20" s="15">
        <v>1</v>
      </c>
      <c r="AV20" s="5"/>
    </row>
    <row r="21" spans="1:49" customFormat="1" x14ac:dyDescent="0.35">
      <c r="A21" s="30"/>
      <c r="B21" s="4">
        <v>19</v>
      </c>
      <c r="C21" s="4">
        <v>0</v>
      </c>
      <c r="D21" s="4" t="s">
        <v>2</v>
      </c>
      <c r="E21" s="4" t="s">
        <v>0</v>
      </c>
      <c r="F21" s="4" t="s">
        <v>3</v>
      </c>
      <c r="G21" s="4" t="s">
        <v>1</v>
      </c>
      <c r="H21" s="4">
        <v>35106880</v>
      </c>
      <c r="I21" s="4" t="s">
        <v>117</v>
      </c>
      <c r="J21" s="4" t="s">
        <v>137</v>
      </c>
      <c r="K21" s="4" t="s">
        <v>173</v>
      </c>
      <c r="L21" s="4">
        <v>2022</v>
      </c>
      <c r="M21" s="4"/>
      <c r="N21" s="4"/>
      <c r="O21" s="4" t="s">
        <v>132</v>
      </c>
      <c r="P21" s="19">
        <v>9</v>
      </c>
      <c r="Q21" s="4">
        <v>13</v>
      </c>
      <c r="R21" s="19">
        <v>8.9050000000000011</v>
      </c>
      <c r="S21" s="4" t="s">
        <v>8</v>
      </c>
      <c r="T21" s="4" t="s">
        <v>118</v>
      </c>
      <c r="U21" s="4" t="s">
        <v>10</v>
      </c>
      <c r="V21" s="4" t="s">
        <v>10</v>
      </c>
      <c r="W21" s="4" t="s">
        <v>21</v>
      </c>
      <c r="X21" s="5">
        <v>0.43</v>
      </c>
      <c r="Y21" s="5">
        <v>0.69</v>
      </c>
      <c r="Z21" s="31">
        <v>0.38</v>
      </c>
      <c r="AA21" s="31">
        <v>0.65</v>
      </c>
      <c r="AB21" s="5">
        <v>1.33</v>
      </c>
      <c r="AC21" s="5">
        <v>0</v>
      </c>
      <c r="AD21" s="5">
        <v>1.1100000000000001</v>
      </c>
      <c r="AE21" s="5">
        <v>2.09</v>
      </c>
      <c r="AF21" s="31">
        <v>0.39</v>
      </c>
      <c r="AG21" s="31">
        <v>1.66</v>
      </c>
      <c r="AH21" s="5">
        <v>0.83</v>
      </c>
      <c r="AI21" s="5">
        <v>2.0499999999999998</v>
      </c>
      <c r="AJ21" s="5">
        <v>0.71</v>
      </c>
      <c r="AK21" s="5">
        <v>1.57</v>
      </c>
      <c r="AL21" s="5">
        <v>2.2799999999999998</v>
      </c>
      <c r="AM21" s="5">
        <v>5.84</v>
      </c>
      <c r="AN21" s="5">
        <v>1.18</v>
      </c>
      <c r="AO21" s="5">
        <v>1.96</v>
      </c>
      <c r="AP21" s="5">
        <v>2.96</v>
      </c>
      <c r="AQ21" s="5">
        <v>7.19</v>
      </c>
      <c r="AR21" s="5">
        <v>2.5299999999999998</v>
      </c>
      <c r="AS21" s="5">
        <v>7.58</v>
      </c>
      <c r="AT21" s="15">
        <v>0</v>
      </c>
      <c r="AU21" s="15">
        <v>1</v>
      </c>
      <c r="AV21" s="5"/>
    </row>
    <row r="22" spans="1:49" customFormat="1" x14ac:dyDescent="0.35">
      <c r="A22" s="30"/>
      <c r="B22" s="4">
        <v>19</v>
      </c>
      <c r="C22" s="4">
        <v>0</v>
      </c>
      <c r="D22" s="4" t="s">
        <v>2</v>
      </c>
      <c r="E22" s="4" t="s">
        <v>0</v>
      </c>
      <c r="F22" s="4" t="s">
        <v>3</v>
      </c>
      <c r="G22" s="4" t="s">
        <v>1</v>
      </c>
      <c r="H22" s="4">
        <v>35106880</v>
      </c>
      <c r="I22" s="4" t="s">
        <v>117</v>
      </c>
      <c r="J22" s="4" t="s">
        <v>137</v>
      </c>
      <c r="K22" s="4" t="s">
        <v>173</v>
      </c>
      <c r="L22" s="4">
        <v>2022</v>
      </c>
      <c r="M22" s="4"/>
      <c r="N22" s="4"/>
      <c r="O22" s="4" t="s">
        <v>132</v>
      </c>
      <c r="P22" s="19">
        <v>9</v>
      </c>
      <c r="Q22" s="4">
        <v>13</v>
      </c>
      <c r="R22" s="19">
        <v>8.9050000000000011</v>
      </c>
      <c r="S22" s="4" t="s">
        <v>8</v>
      </c>
      <c r="T22" s="4" t="s">
        <v>118</v>
      </c>
      <c r="U22" s="4" t="s">
        <v>10</v>
      </c>
      <c r="V22" s="4" t="s">
        <v>10</v>
      </c>
      <c r="W22" s="4" t="s">
        <v>21</v>
      </c>
      <c r="X22" s="5">
        <v>0.83</v>
      </c>
      <c r="Y22" s="5">
        <v>2.44</v>
      </c>
      <c r="Z22" s="31">
        <v>0.48</v>
      </c>
      <c r="AA22" s="31">
        <v>1.05</v>
      </c>
      <c r="AB22" s="5">
        <v>0.5</v>
      </c>
      <c r="AC22" s="5">
        <v>0.73</v>
      </c>
      <c r="AD22" s="5">
        <v>0</v>
      </c>
      <c r="AE22" s="5">
        <v>0.69</v>
      </c>
      <c r="AF22" s="31">
        <v>0</v>
      </c>
      <c r="AG22" s="31">
        <v>0</v>
      </c>
      <c r="AH22" s="5">
        <v>0.83</v>
      </c>
      <c r="AI22" s="5">
        <v>1.53</v>
      </c>
      <c r="AJ22" s="5">
        <v>0.24</v>
      </c>
      <c r="AK22" s="5">
        <v>0</v>
      </c>
      <c r="AL22" s="5">
        <v>0.80500000000000005</v>
      </c>
      <c r="AM22" s="5">
        <v>3.51</v>
      </c>
      <c r="AN22" s="5">
        <v>0.98</v>
      </c>
      <c r="AO22" s="5">
        <v>1.7</v>
      </c>
      <c r="AP22" s="5">
        <v>1.32</v>
      </c>
      <c r="AQ22" s="5">
        <v>2.14</v>
      </c>
      <c r="AR22" s="5">
        <v>0.27</v>
      </c>
      <c r="AS22" s="5">
        <v>1.1599999999999999</v>
      </c>
      <c r="AT22" s="15">
        <v>0</v>
      </c>
      <c r="AU22" s="15">
        <v>1</v>
      </c>
      <c r="AV22" s="5"/>
    </row>
    <row r="23" spans="1:49" customFormat="1" x14ac:dyDescent="0.35">
      <c r="A23" s="6">
        <v>12</v>
      </c>
      <c r="B23" s="4">
        <v>19</v>
      </c>
      <c r="C23" s="4">
        <v>0</v>
      </c>
      <c r="D23" s="4" t="s">
        <v>2</v>
      </c>
      <c r="E23" s="4" t="s">
        <v>0</v>
      </c>
      <c r="F23" s="4" t="s">
        <v>3</v>
      </c>
      <c r="G23" s="4" t="s">
        <v>1</v>
      </c>
      <c r="H23" s="4">
        <v>35106880</v>
      </c>
      <c r="I23" s="4" t="s">
        <v>117</v>
      </c>
      <c r="J23" s="4" t="s">
        <v>137</v>
      </c>
      <c r="K23" s="4" t="s">
        <v>173</v>
      </c>
      <c r="L23" s="4">
        <v>2022</v>
      </c>
      <c r="M23" s="4"/>
      <c r="N23" s="4"/>
      <c r="O23" s="4" t="s">
        <v>133</v>
      </c>
      <c r="P23" s="19">
        <f>Table2[[#This Row],[Tartrate]]*0.685</f>
        <v>17.810000000000002</v>
      </c>
      <c r="Q23" s="4">
        <v>26</v>
      </c>
      <c r="R23" s="19">
        <v>17.810000000000002</v>
      </c>
      <c r="S23" s="4" t="s">
        <v>8</v>
      </c>
      <c r="T23" s="4" t="s">
        <v>118</v>
      </c>
      <c r="U23" s="4" t="s">
        <v>10</v>
      </c>
      <c r="V23" s="4" t="s">
        <v>10</v>
      </c>
      <c r="W23" s="4" t="s">
        <v>21</v>
      </c>
      <c r="X23" s="5">
        <v>2.6</v>
      </c>
      <c r="Y23" s="5">
        <v>9.5895776757894833</v>
      </c>
      <c r="Z23" s="5">
        <v>3.2</v>
      </c>
      <c r="AA23" s="5">
        <v>20.050935140287098</v>
      </c>
      <c r="AB23" s="5">
        <v>17</v>
      </c>
      <c r="AC23" s="5">
        <v>43.588989435406738</v>
      </c>
      <c r="AD23" s="5">
        <v>17</v>
      </c>
      <c r="AE23" s="5">
        <v>52.306787322488091</v>
      </c>
      <c r="AF23" s="5">
        <v>12</v>
      </c>
      <c r="AG23" s="5">
        <v>43.588989435406738</v>
      </c>
      <c r="AH23" s="5">
        <v>11</v>
      </c>
      <c r="AI23" s="5">
        <v>43.588989435406738</v>
      </c>
      <c r="AJ23" s="5">
        <v>5</v>
      </c>
      <c r="AK23" s="5">
        <v>22.666274506411501</v>
      </c>
      <c r="AL23" s="5">
        <v>12</v>
      </c>
      <c r="AM23" s="5">
        <v>43.588989435406738</v>
      </c>
      <c r="AN23" s="5">
        <v>6.4</v>
      </c>
      <c r="AO23" s="5">
        <v>16.563815985454564</v>
      </c>
      <c r="AP23" s="5">
        <v>17</v>
      </c>
      <c r="AQ23" s="5">
        <v>52.306787322488091</v>
      </c>
      <c r="AR23" s="5">
        <v>13</v>
      </c>
      <c r="AS23" s="5">
        <v>43.588989435406738</v>
      </c>
      <c r="AT23" s="15">
        <v>0</v>
      </c>
      <c r="AU23" s="15">
        <v>1</v>
      </c>
      <c r="AV23" s="5"/>
    </row>
    <row r="24" spans="1:49" customFormat="1" x14ac:dyDescent="0.35">
      <c r="A24" s="3">
        <v>12</v>
      </c>
      <c r="B24" s="4">
        <v>19</v>
      </c>
      <c r="C24" s="4">
        <v>0</v>
      </c>
      <c r="D24" s="4" t="s">
        <v>2</v>
      </c>
      <c r="E24" s="4" t="s">
        <v>0</v>
      </c>
      <c r="F24" s="4" t="s">
        <v>3</v>
      </c>
      <c r="G24" s="4" t="s">
        <v>1</v>
      </c>
      <c r="H24" s="4">
        <v>35106880</v>
      </c>
      <c r="I24" s="4" t="s">
        <v>117</v>
      </c>
      <c r="J24" s="4" t="s">
        <v>137</v>
      </c>
      <c r="K24" s="4" t="s">
        <v>173</v>
      </c>
      <c r="L24" s="4">
        <v>2022</v>
      </c>
      <c r="M24" s="4"/>
      <c r="N24" s="4"/>
      <c r="O24" s="4" t="s">
        <v>133</v>
      </c>
      <c r="P24" s="19">
        <f>Table2[[#This Row],[Tartrate]]*0.685</f>
        <v>17.810000000000002</v>
      </c>
      <c r="Q24" s="4">
        <v>26</v>
      </c>
      <c r="R24" s="19">
        <v>17.810000000000002</v>
      </c>
      <c r="S24" s="4" t="s">
        <v>8</v>
      </c>
      <c r="T24" s="4" t="s">
        <v>118</v>
      </c>
      <c r="U24" s="4" t="s">
        <v>10</v>
      </c>
      <c r="V24" s="4" t="s">
        <v>10</v>
      </c>
      <c r="W24" s="4" t="s">
        <v>21</v>
      </c>
      <c r="X24" s="5">
        <v>1.3</v>
      </c>
      <c r="Y24" s="5">
        <v>6.1024585209569429</v>
      </c>
      <c r="Z24" s="5">
        <v>8.9999999999999993E-3</v>
      </c>
      <c r="AA24" s="5">
        <v>0.39230090491866065</v>
      </c>
      <c r="AB24" s="5">
        <v>5.3</v>
      </c>
      <c r="AC24" s="5">
        <v>18.307375562870835</v>
      </c>
      <c r="AD24" s="5">
        <v>4.5999999999999996</v>
      </c>
      <c r="AE24" s="5">
        <v>16.563815985454564</v>
      </c>
      <c r="AF24" s="5">
        <v>3.1</v>
      </c>
      <c r="AG24" s="5">
        <v>13.948476619330158</v>
      </c>
      <c r="AH24" s="5">
        <v>3.9</v>
      </c>
      <c r="AI24" s="5">
        <v>19.179155351578963</v>
      </c>
      <c r="AJ24" s="5">
        <v>4.3</v>
      </c>
      <c r="AK24" s="5">
        <v>23.53805429511964</v>
      </c>
      <c r="AL24" s="5">
        <v>5.8</v>
      </c>
      <c r="AM24" s="5">
        <v>19.179155351578967</v>
      </c>
      <c r="AN24" s="5">
        <v>3.4</v>
      </c>
      <c r="AO24" s="5">
        <v>11.333137253205754</v>
      </c>
      <c r="AP24" s="5">
        <v>6.4</v>
      </c>
      <c r="AQ24" s="5">
        <v>21.794494717703369</v>
      </c>
      <c r="AR24" s="5">
        <v>3.1</v>
      </c>
      <c r="AS24" s="5">
        <v>13.076696830622017</v>
      </c>
      <c r="AT24" s="15">
        <v>0</v>
      </c>
      <c r="AU24" s="15">
        <v>1</v>
      </c>
      <c r="AV24" s="5"/>
    </row>
    <row r="25" spans="1:49" customFormat="1" x14ac:dyDescent="0.35">
      <c r="A25" s="6">
        <v>12</v>
      </c>
      <c r="B25" s="4">
        <v>19</v>
      </c>
      <c r="C25" s="4">
        <v>0</v>
      </c>
      <c r="D25" s="4" t="s">
        <v>2</v>
      </c>
      <c r="E25" s="4" t="s">
        <v>0</v>
      </c>
      <c r="F25" s="4" t="s">
        <v>3</v>
      </c>
      <c r="G25" s="4" t="s">
        <v>1</v>
      </c>
      <c r="H25" s="4">
        <v>35106880</v>
      </c>
      <c r="I25" s="4" t="s">
        <v>117</v>
      </c>
      <c r="J25" s="4" t="s">
        <v>137</v>
      </c>
      <c r="K25" s="4" t="s">
        <v>173</v>
      </c>
      <c r="L25" s="4">
        <v>2022</v>
      </c>
      <c r="M25" s="4"/>
      <c r="N25" s="4"/>
      <c r="O25" s="4" t="s">
        <v>133</v>
      </c>
      <c r="P25" s="19">
        <f>Table2[[#This Row],[Tartrate]]*0.685</f>
        <v>17.810000000000002</v>
      </c>
      <c r="Q25" s="4">
        <v>26</v>
      </c>
      <c r="R25" s="19">
        <v>17.810000000000002</v>
      </c>
      <c r="S25" s="4" t="s">
        <v>8</v>
      </c>
      <c r="T25" s="4" t="s">
        <v>118</v>
      </c>
      <c r="U25" s="4" t="s">
        <v>10</v>
      </c>
      <c r="V25" s="4" t="s">
        <v>10</v>
      </c>
      <c r="W25" s="4" t="s">
        <v>21</v>
      </c>
      <c r="X25" s="5">
        <v>0.99</v>
      </c>
      <c r="Y25" s="5">
        <v>6.1896364998277571</v>
      </c>
      <c r="Z25" s="5">
        <v>0.63</v>
      </c>
      <c r="AA25" s="5">
        <v>5.8409245843445037</v>
      </c>
      <c r="AB25" s="5">
        <v>6.7</v>
      </c>
      <c r="AC25" s="5">
        <v>28.768733027368448</v>
      </c>
      <c r="AD25" s="5">
        <v>1.7</v>
      </c>
      <c r="AE25" s="5">
        <v>6.9742383096650791</v>
      </c>
      <c r="AF25" s="5">
        <v>1.5</v>
      </c>
      <c r="AG25" s="5">
        <v>9.5895776757894833</v>
      </c>
      <c r="AH25" s="5">
        <v>6.2</v>
      </c>
      <c r="AI25" s="5">
        <v>29.64051281607658</v>
      </c>
      <c r="AJ25" s="5">
        <v>2</v>
      </c>
      <c r="AK25" s="5">
        <v>13.076696830622023</v>
      </c>
      <c r="AL25" s="5">
        <v>3.3</v>
      </c>
      <c r="AM25" s="5">
        <v>13.076696830622023</v>
      </c>
      <c r="AN25" s="5">
        <v>2.4</v>
      </c>
      <c r="AO25" s="5">
        <v>6.9742383096650808</v>
      </c>
      <c r="AP25" s="5">
        <v>5.7</v>
      </c>
      <c r="AQ25" s="5">
        <v>26.153393661244035</v>
      </c>
      <c r="AR25" s="5">
        <v>5.7</v>
      </c>
      <c r="AS25" s="5">
        <v>28.768733027368448</v>
      </c>
      <c r="AT25" s="15">
        <v>0</v>
      </c>
      <c r="AU25" s="15">
        <v>1</v>
      </c>
      <c r="AV25" s="5"/>
    </row>
    <row r="26" spans="1:49" x14ac:dyDescent="0.35">
      <c r="A26" s="3">
        <v>12</v>
      </c>
      <c r="B26" s="4">
        <v>19</v>
      </c>
      <c r="C26" s="4">
        <v>0</v>
      </c>
      <c r="D26" s="4" t="s">
        <v>2</v>
      </c>
      <c r="E26" s="4" t="s">
        <v>0</v>
      </c>
      <c r="F26" s="4" t="s">
        <v>3</v>
      </c>
      <c r="G26" s="4" t="s">
        <v>1</v>
      </c>
      <c r="H26" s="4">
        <v>35106880</v>
      </c>
      <c r="I26" s="4" t="s">
        <v>117</v>
      </c>
      <c r="J26" s="4" t="s">
        <v>137</v>
      </c>
      <c r="K26" s="4" t="s">
        <v>173</v>
      </c>
      <c r="L26" s="4">
        <v>2022</v>
      </c>
      <c r="M26" s="4"/>
      <c r="N26" s="4"/>
      <c r="O26" s="4" t="s">
        <v>133</v>
      </c>
      <c r="P26" s="19">
        <f>Table2[[#This Row],[Tartrate]]*0.685</f>
        <v>17.810000000000002</v>
      </c>
      <c r="Q26" s="4">
        <v>26</v>
      </c>
      <c r="R26" s="19">
        <v>17.810000000000002</v>
      </c>
      <c r="S26" s="4" t="s">
        <v>8</v>
      </c>
      <c r="T26" s="4" t="s">
        <v>118</v>
      </c>
      <c r="U26" s="4" t="s">
        <v>10</v>
      </c>
      <c r="V26" s="4" t="s">
        <v>10</v>
      </c>
      <c r="W26" s="4" t="s">
        <v>21</v>
      </c>
      <c r="X26" s="5">
        <v>0.95</v>
      </c>
      <c r="Y26" s="5">
        <v>5.666568626602877</v>
      </c>
      <c r="Z26" s="5">
        <v>0.12</v>
      </c>
      <c r="AA26" s="5">
        <v>1.3076696830622023</v>
      </c>
      <c r="AB26" s="5">
        <v>6.8</v>
      </c>
      <c r="AC26" s="5">
        <v>45.332549012823009</v>
      </c>
      <c r="AD26" s="5">
        <v>4.3</v>
      </c>
      <c r="AE26" s="5">
        <v>23.53805429511964</v>
      </c>
      <c r="AF26" s="5">
        <v>3.7</v>
      </c>
      <c r="AG26" s="5">
        <v>12.204917041913882</v>
      </c>
      <c r="AH26" s="5">
        <v>4.7</v>
      </c>
      <c r="AI26" s="5">
        <v>21.794494717703369</v>
      </c>
      <c r="AJ26" s="5">
        <v>2.4</v>
      </c>
      <c r="AK26" s="5">
        <v>15.692036196746429</v>
      </c>
      <c r="AL26" s="5">
        <v>5.5</v>
      </c>
      <c r="AM26" s="5">
        <v>33.127631970909128</v>
      </c>
      <c r="AN26" s="5">
        <v>4.2</v>
      </c>
      <c r="AO26" s="5">
        <v>13.076696830622023</v>
      </c>
      <c r="AP26" s="5">
        <v>8.8000000000000007</v>
      </c>
      <c r="AQ26" s="5">
        <v>36.614751125741655</v>
      </c>
      <c r="AR26" s="5">
        <v>4.8</v>
      </c>
      <c r="AS26" s="5">
        <v>27.896953238660316</v>
      </c>
      <c r="AT26" s="15">
        <v>0</v>
      </c>
      <c r="AU26" s="15">
        <v>1</v>
      </c>
      <c r="AV26" s="5"/>
      <c r="AW26" s="24"/>
    </row>
    <row r="27" spans="1:49" x14ac:dyDescent="0.35">
      <c r="A27" s="9">
        <v>14</v>
      </c>
      <c r="B27" s="4">
        <v>24</v>
      </c>
      <c r="C27" s="4">
        <v>0</v>
      </c>
      <c r="D27" s="2">
        <v>360</v>
      </c>
      <c r="E27" s="2" t="s">
        <v>0</v>
      </c>
      <c r="F27" s="2" t="s">
        <v>3</v>
      </c>
      <c r="G27" s="2" t="s">
        <v>1</v>
      </c>
      <c r="H27" s="2">
        <v>33082016</v>
      </c>
      <c r="I27" s="2" t="s">
        <v>26</v>
      </c>
      <c r="J27" s="2" t="s">
        <v>138</v>
      </c>
      <c r="K27" s="2" t="s">
        <v>167</v>
      </c>
      <c r="L27" s="2">
        <v>2020</v>
      </c>
      <c r="O27" s="2" t="s">
        <v>129</v>
      </c>
      <c r="P27" s="2">
        <v>5</v>
      </c>
      <c r="Q27" s="19">
        <f>Table2[[#This Row],[Base]]/0.685</f>
        <v>7.2992700729926998</v>
      </c>
      <c r="R27" s="2">
        <v>5</v>
      </c>
      <c r="S27" s="2" t="s">
        <v>8</v>
      </c>
      <c r="T27" s="2" t="s">
        <v>27</v>
      </c>
      <c r="U27" s="2" t="s">
        <v>10</v>
      </c>
      <c r="V27" s="4" t="s">
        <v>10</v>
      </c>
      <c r="W27" s="2" t="s">
        <v>14</v>
      </c>
      <c r="X27" s="16">
        <v>0.51</v>
      </c>
      <c r="Y27" s="16">
        <v>1.27373466624725</v>
      </c>
      <c r="Z27" s="16">
        <v>1.24</v>
      </c>
      <c r="AA27" s="16">
        <v>3.6252448193191</v>
      </c>
      <c r="AB27" s="16">
        <v>4.51</v>
      </c>
      <c r="AC27" s="16">
        <v>10.777754868245999</v>
      </c>
      <c r="AD27" s="16">
        <v>1.67</v>
      </c>
      <c r="AE27" s="16">
        <v>4.3111019472983898</v>
      </c>
      <c r="AF27" s="16">
        <v>2</v>
      </c>
      <c r="AG27" s="16">
        <v>6.0257447672466196</v>
      </c>
      <c r="AH27" s="16">
        <v>1.01</v>
      </c>
      <c r="AI27" s="16">
        <v>3.28231625532946</v>
      </c>
      <c r="AJ27" s="16">
        <v>1.98</v>
      </c>
      <c r="AK27" s="16">
        <v>4.8989794855663602</v>
      </c>
      <c r="AL27" s="16">
        <v>2.89</v>
      </c>
      <c r="AM27" s="16">
        <v>7.8873569717618297</v>
      </c>
      <c r="AN27" s="16">
        <v>0.9</v>
      </c>
      <c r="AO27" s="16">
        <v>1.8616122045152199</v>
      </c>
      <c r="AP27" s="16">
        <v>2.93</v>
      </c>
      <c r="AQ27" s="16">
        <v>6.9565508695042304</v>
      </c>
      <c r="AR27" s="16">
        <v>0.91</v>
      </c>
      <c r="AS27" s="5">
        <v>3.18</v>
      </c>
      <c r="AT27" s="15">
        <v>0</v>
      </c>
      <c r="AU27" s="15">
        <v>1</v>
      </c>
      <c r="AV27" s="5"/>
      <c r="AW27" s="29"/>
    </row>
    <row r="28" spans="1:49" x14ac:dyDescent="0.35">
      <c r="A28" s="8">
        <v>14</v>
      </c>
      <c r="B28" s="4">
        <v>24</v>
      </c>
      <c r="C28" s="4">
        <v>0</v>
      </c>
      <c r="D28" s="2">
        <v>360</v>
      </c>
      <c r="E28" s="2" t="s">
        <v>0</v>
      </c>
      <c r="F28" s="2" t="s">
        <v>3</v>
      </c>
      <c r="G28" s="2" t="s">
        <v>1</v>
      </c>
      <c r="H28" s="2">
        <v>33082016</v>
      </c>
      <c r="I28" s="2" t="s">
        <v>26</v>
      </c>
      <c r="J28" s="2" t="s">
        <v>138</v>
      </c>
      <c r="K28" s="2" t="s">
        <v>167</v>
      </c>
      <c r="L28" s="2">
        <v>2020</v>
      </c>
      <c r="O28" s="2" t="s">
        <v>130</v>
      </c>
      <c r="P28" s="2">
        <v>10</v>
      </c>
      <c r="Q28" s="19">
        <f>Table2[[#This Row],[Base]]/0.685</f>
        <v>14.5985401459854</v>
      </c>
      <c r="R28" s="2">
        <v>10</v>
      </c>
      <c r="S28" s="2" t="s">
        <v>8</v>
      </c>
      <c r="T28" s="2" t="s">
        <v>27</v>
      </c>
      <c r="U28" s="2" t="s">
        <v>10</v>
      </c>
      <c r="V28" s="4" t="s">
        <v>10</v>
      </c>
      <c r="W28" s="2" t="s">
        <v>14</v>
      </c>
      <c r="X28" s="16">
        <v>1.44</v>
      </c>
      <c r="Y28" s="16">
        <v>2.9393876913398098</v>
      </c>
      <c r="Z28" s="16">
        <v>3.49</v>
      </c>
      <c r="AA28" s="16">
        <v>9.2100814328647491</v>
      </c>
      <c r="AB28" s="16">
        <v>5.0199999999999996</v>
      </c>
      <c r="AC28" s="16">
        <v>14.011081328719801</v>
      </c>
      <c r="AD28" s="16">
        <v>2.92</v>
      </c>
      <c r="AE28" s="16">
        <v>6.5156427158032502</v>
      </c>
      <c r="AF28" s="16">
        <v>5.27</v>
      </c>
      <c r="AG28" s="16">
        <v>12.296438508771599</v>
      </c>
      <c r="AH28" s="16">
        <v>3.06</v>
      </c>
      <c r="AI28" s="16">
        <v>7.6913977923391803</v>
      </c>
      <c r="AJ28" s="16">
        <v>4.88</v>
      </c>
      <c r="AK28" s="16">
        <v>12.1004793293489</v>
      </c>
      <c r="AL28" s="16">
        <v>3.54</v>
      </c>
      <c r="AM28" s="16">
        <v>14.2560303029981</v>
      </c>
      <c r="AN28" s="16">
        <v>2.56</v>
      </c>
      <c r="AO28" s="16">
        <v>6.0257447672466196</v>
      </c>
      <c r="AP28" s="16">
        <v>3.67</v>
      </c>
      <c r="AQ28" s="16">
        <v>12.3944180984829</v>
      </c>
      <c r="AR28" s="16">
        <v>2.15</v>
      </c>
      <c r="AS28" s="5">
        <v>6.9075610746485596</v>
      </c>
      <c r="AT28" s="15">
        <v>0</v>
      </c>
      <c r="AU28" s="15">
        <v>1</v>
      </c>
      <c r="AV28" s="5"/>
      <c r="AW28" s="24"/>
    </row>
    <row r="29" spans="1:49" x14ac:dyDescent="0.35">
      <c r="A29" s="9">
        <v>14</v>
      </c>
      <c r="B29" s="4">
        <v>24</v>
      </c>
      <c r="C29" s="4">
        <v>0</v>
      </c>
      <c r="D29" s="2">
        <v>360</v>
      </c>
      <c r="E29" s="2" t="s">
        <v>0</v>
      </c>
      <c r="F29" s="2" t="s">
        <v>3</v>
      </c>
      <c r="G29" s="2" t="s">
        <v>1</v>
      </c>
      <c r="H29" s="2">
        <v>33082016</v>
      </c>
      <c r="I29" s="2" t="s">
        <v>26</v>
      </c>
      <c r="J29" s="2" t="s">
        <v>138</v>
      </c>
      <c r="K29" s="2" t="s">
        <v>167</v>
      </c>
      <c r="L29" s="2">
        <v>2020</v>
      </c>
      <c r="O29" s="2" t="s">
        <v>131</v>
      </c>
      <c r="P29" s="2">
        <v>20</v>
      </c>
      <c r="Q29" s="19">
        <f>Table2[[#This Row],[Base]]/0.685</f>
        <v>29.197080291970799</v>
      </c>
      <c r="R29" s="2">
        <v>20</v>
      </c>
      <c r="S29" s="2" t="s">
        <v>8</v>
      </c>
      <c r="T29" s="2" t="s">
        <v>27</v>
      </c>
      <c r="U29" s="2" t="s">
        <v>10</v>
      </c>
      <c r="V29" s="4" t="s">
        <v>10</v>
      </c>
      <c r="W29" s="2" t="s">
        <v>14</v>
      </c>
      <c r="X29" s="16">
        <v>1.95</v>
      </c>
      <c r="Y29" s="16">
        <v>3.5272652296077802</v>
      </c>
      <c r="Z29" s="16">
        <v>4.92</v>
      </c>
      <c r="AA29" s="16">
        <v>14.8439078412661</v>
      </c>
      <c r="AB29" s="16">
        <v>6.86</v>
      </c>
      <c r="AC29" s="16">
        <v>13.0312854316065</v>
      </c>
      <c r="AD29" s="16">
        <v>6.5</v>
      </c>
      <c r="AE29" s="16">
        <v>8.8671528688751007</v>
      </c>
      <c r="AF29" s="16">
        <v>7.51</v>
      </c>
      <c r="AG29" s="16">
        <v>12.7373466624725</v>
      </c>
      <c r="AH29" s="16">
        <v>3.69</v>
      </c>
      <c r="AI29" s="16">
        <v>9.1610916380090899</v>
      </c>
      <c r="AJ29" s="16">
        <v>7.19</v>
      </c>
      <c r="AK29" s="16">
        <v>14.892897636121701</v>
      </c>
      <c r="AL29" s="16">
        <v>3.79</v>
      </c>
      <c r="AM29" s="16">
        <v>8.8671528688751007</v>
      </c>
      <c r="AN29" s="16">
        <v>4.25</v>
      </c>
      <c r="AO29" s="16">
        <v>4.8499896907106903</v>
      </c>
      <c r="AP29" s="16">
        <v>8.3800000000000008</v>
      </c>
      <c r="AQ29" s="16">
        <v>12.8843160470395</v>
      </c>
      <c r="AR29" s="16">
        <v>2.62</v>
      </c>
      <c r="AS29" s="5">
        <v>5.7318059981126401</v>
      </c>
      <c r="AT29" s="15">
        <v>0</v>
      </c>
      <c r="AU29" s="15">
        <v>1</v>
      </c>
      <c r="AV29" s="5"/>
    </row>
    <row r="30" spans="1:49" x14ac:dyDescent="0.35">
      <c r="B30" s="20">
        <v>37</v>
      </c>
      <c r="C30" s="20">
        <v>0</v>
      </c>
      <c r="D30" s="20" t="s">
        <v>2</v>
      </c>
      <c r="E30" s="20" t="s">
        <v>0</v>
      </c>
      <c r="F30" s="20" t="s">
        <v>147</v>
      </c>
      <c r="G30" s="20" t="s">
        <v>148</v>
      </c>
      <c r="H30" s="20">
        <v>36266118</v>
      </c>
      <c r="I30" s="20" t="s">
        <v>149</v>
      </c>
      <c r="J30" s="20" t="s">
        <v>153</v>
      </c>
      <c r="K30" s="20" t="s">
        <v>166</v>
      </c>
      <c r="L30" s="20">
        <v>2022</v>
      </c>
      <c r="M30" s="20"/>
      <c r="N30" s="20"/>
      <c r="O30" s="20" t="s">
        <v>128</v>
      </c>
      <c r="P30" s="20">
        <v>200</v>
      </c>
      <c r="Q30" s="21">
        <v>292</v>
      </c>
      <c r="R30" s="20">
        <v>200</v>
      </c>
      <c r="S30" s="20" t="s">
        <v>8</v>
      </c>
      <c r="T30" s="20" t="s">
        <v>150</v>
      </c>
      <c r="U30" s="20" t="s">
        <v>10</v>
      </c>
      <c r="V30" s="22" t="s">
        <v>10</v>
      </c>
      <c r="W30" s="22" t="s">
        <v>14</v>
      </c>
      <c r="X30" s="20">
        <v>28.3</v>
      </c>
      <c r="Y30" s="20">
        <v>31.02</v>
      </c>
      <c r="Z30" s="20">
        <v>68.87</v>
      </c>
      <c r="AA30" s="20">
        <v>29.81</v>
      </c>
      <c r="AB30" s="20">
        <v>62.08</v>
      </c>
      <c r="AC30" s="20">
        <v>33.270000000000003</v>
      </c>
      <c r="AD30" s="20">
        <v>58.3</v>
      </c>
      <c r="AE30" s="20">
        <v>28.71</v>
      </c>
      <c r="AF30" s="20">
        <v>65.47</v>
      </c>
      <c r="AG30" s="20">
        <v>31.02</v>
      </c>
      <c r="AH30" s="20">
        <v>50</v>
      </c>
      <c r="AI30" s="20">
        <v>32.119999999999997</v>
      </c>
      <c r="AJ30" s="20">
        <v>67.92</v>
      </c>
      <c r="AK30" s="20">
        <v>26.4</v>
      </c>
      <c r="AL30" s="20">
        <v>62.26</v>
      </c>
      <c r="AM30" s="20">
        <v>33.33</v>
      </c>
      <c r="AN30" s="20">
        <v>31.89</v>
      </c>
      <c r="AO30" s="20">
        <v>22.93</v>
      </c>
      <c r="AP30" s="20">
        <v>57.55</v>
      </c>
      <c r="AQ30" s="20">
        <v>27.56</v>
      </c>
      <c r="AR30" s="20">
        <v>53.02</v>
      </c>
      <c r="AS30" s="20">
        <v>28.71</v>
      </c>
      <c r="AT30" s="23">
        <v>1</v>
      </c>
      <c r="AU30" s="23">
        <v>0</v>
      </c>
    </row>
    <row r="31" spans="1:49" x14ac:dyDescent="0.35">
      <c r="B31" s="25">
        <v>37</v>
      </c>
      <c r="C31" s="25">
        <v>0</v>
      </c>
      <c r="D31" s="25" t="s">
        <v>2</v>
      </c>
      <c r="E31" s="25" t="s">
        <v>0</v>
      </c>
      <c r="F31" s="25" t="s">
        <v>147</v>
      </c>
      <c r="G31" s="25" t="s">
        <v>148</v>
      </c>
      <c r="H31" s="25">
        <v>36266118</v>
      </c>
      <c r="I31" s="25" t="s">
        <v>149</v>
      </c>
      <c r="J31" s="25" t="s">
        <v>153</v>
      </c>
      <c r="K31" s="25" t="s">
        <v>166</v>
      </c>
      <c r="L31" s="25">
        <v>2022</v>
      </c>
      <c r="M31" s="25"/>
      <c r="N31" s="25"/>
      <c r="O31" s="25" t="s">
        <v>128</v>
      </c>
      <c r="P31" s="25">
        <v>200</v>
      </c>
      <c r="Q31" s="26">
        <v>292</v>
      </c>
      <c r="R31" s="25">
        <v>200</v>
      </c>
      <c r="S31" s="25" t="s">
        <v>8</v>
      </c>
      <c r="T31" s="25" t="s">
        <v>150</v>
      </c>
      <c r="U31" s="25" t="s">
        <v>10</v>
      </c>
      <c r="V31" s="27" t="s">
        <v>10</v>
      </c>
      <c r="W31" s="27" t="s">
        <v>14</v>
      </c>
      <c r="X31" s="25">
        <v>16.23</v>
      </c>
      <c r="Y31" s="25">
        <v>22.93</v>
      </c>
      <c r="Z31" s="25">
        <v>58.68</v>
      </c>
      <c r="AA31" s="25">
        <v>25.24</v>
      </c>
      <c r="AB31" s="25">
        <v>63.58</v>
      </c>
      <c r="AC31" s="25">
        <v>32.18</v>
      </c>
      <c r="AD31" s="25">
        <v>46.6</v>
      </c>
      <c r="AE31" s="25">
        <v>27.55</v>
      </c>
      <c r="AF31" s="25">
        <v>57.55</v>
      </c>
      <c r="AG31" s="25">
        <v>32.119999999999997</v>
      </c>
      <c r="AH31" s="25">
        <v>37.92</v>
      </c>
      <c r="AI31" s="25">
        <v>31.02</v>
      </c>
      <c r="AJ31" s="25">
        <v>62.83</v>
      </c>
      <c r="AK31" s="25">
        <v>24.09</v>
      </c>
      <c r="AL31" s="25">
        <v>64.34</v>
      </c>
      <c r="AM31" s="25">
        <v>28.71</v>
      </c>
      <c r="AN31" s="25">
        <v>21.7</v>
      </c>
      <c r="AO31" s="25">
        <v>21.78</v>
      </c>
      <c r="AP31" s="25">
        <v>53.21</v>
      </c>
      <c r="AQ31" s="25">
        <v>19.53</v>
      </c>
      <c r="AR31" s="25">
        <v>51.7</v>
      </c>
      <c r="AS31" s="25">
        <v>29.81</v>
      </c>
      <c r="AT31" s="28">
        <v>1</v>
      </c>
      <c r="AU31" s="28">
        <v>0</v>
      </c>
    </row>
    <row r="32" spans="1:49" x14ac:dyDescent="0.35">
      <c r="B32" s="20">
        <v>24</v>
      </c>
      <c r="C32" s="20">
        <v>0</v>
      </c>
      <c r="D32" s="20">
        <v>720</v>
      </c>
      <c r="E32" s="20" t="s">
        <v>0</v>
      </c>
      <c r="F32" s="20" t="s">
        <v>3</v>
      </c>
      <c r="G32" s="20" t="s">
        <v>148</v>
      </c>
      <c r="H32" s="20">
        <v>36342343</v>
      </c>
      <c r="I32" s="20" t="s">
        <v>151</v>
      </c>
      <c r="J32" s="20" t="s">
        <v>154</v>
      </c>
      <c r="K32" s="20" t="s">
        <v>160</v>
      </c>
      <c r="L32" s="20">
        <v>2022</v>
      </c>
      <c r="M32" s="20"/>
      <c r="N32" s="20"/>
      <c r="O32" s="20" t="s">
        <v>125</v>
      </c>
      <c r="P32" s="20">
        <v>100</v>
      </c>
      <c r="Q32" s="21">
        <v>146</v>
      </c>
      <c r="R32" s="20">
        <v>100</v>
      </c>
      <c r="S32" s="20" t="s">
        <v>8</v>
      </c>
      <c r="T32" s="20" t="s">
        <v>152</v>
      </c>
      <c r="U32" s="20" t="s">
        <v>10</v>
      </c>
      <c r="V32" s="22" t="s">
        <v>10</v>
      </c>
      <c r="W32" s="22" t="s">
        <v>14</v>
      </c>
      <c r="X32" s="20">
        <v>11</v>
      </c>
      <c r="Y32" s="20">
        <v>19.600000000000001</v>
      </c>
      <c r="Z32" s="20">
        <v>75</v>
      </c>
      <c r="AA32" s="20">
        <v>29.4</v>
      </c>
      <c r="AB32" s="20">
        <v>67</v>
      </c>
      <c r="AC32" s="20">
        <v>29.4</v>
      </c>
      <c r="AD32" s="20">
        <v>46</v>
      </c>
      <c r="AE32" s="20">
        <v>34.29</v>
      </c>
      <c r="AF32" s="20">
        <v>67</v>
      </c>
      <c r="AG32" s="20">
        <v>29.4</v>
      </c>
      <c r="AH32" s="20">
        <v>50</v>
      </c>
      <c r="AI32" s="20">
        <v>29.4</v>
      </c>
      <c r="AJ32" s="20">
        <v>69</v>
      </c>
      <c r="AK32" s="20">
        <v>34.29</v>
      </c>
      <c r="AL32" s="20">
        <v>66</v>
      </c>
      <c r="AM32" s="20">
        <v>29.4</v>
      </c>
      <c r="AN32" s="20">
        <v>38</v>
      </c>
      <c r="AO32" s="20">
        <v>24.5</v>
      </c>
      <c r="AP32" s="20">
        <v>49</v>
      </c>
      <c r="AQ32" s="20">
        <v>29.4</v>
      </c>
      <c r="AR32" s="20">
        <v>37</v>
      </c>
      <c r="AS32" s="20">
        <v>29.4</v>
      </c>
      <c r="AT32" s="23">
        <v>0</v>
      </c>
      <c r="AU32" s="23">
        <v>1</v>
      </c>
    </row>
    <row r="33" spans="4:12" x14ac:dyDescent="0.35">
      <c r="D33"/>
      <c r="L33" s="18"/>
    </row>
    <row r="34" spans="4:12" x14ac:dyDescent="0.35">
      <c r="D34"/>
    </row>
    <row r="35" spans="4:12" x14ac:dyDescent="0.35">
      <c r="D35"/>
    </row>
  </sheetData>
  <phoneticPr fontId="7" type="noConversion"/>
  <conditionalFormatting sqref="X2:AS12 X14:AS18">
    <cfRule type="containsText" dxfId="52" priority="4" operator="containsText" text="NULL">
      <formula>NOT(ISERROR(SEARCH("NULL",X2)))</formula>
    </cfRule>
  </conditionalFormatting>
  <conditionalFormatting sqref="X13:AS13">
    <cfRule type="containsText" dxfId="51" priority="3" operator="containsText" text="NULL">
      <formula>NOT(ISERROR(SEARCH("NULL",X13)))</formula>
    </cfRule>
  </conditionalFormatting>
  <conditionalFormatting sqref="X19:AS22">
    <cfRule type="containsText" dxfId="50" priority="1" operator="containsText" text="NULL">
      <formula>NOT(ISERROR(SEARCH("NULL",X19)))</formula>
    </cfRule>
  </conditionalFormatting>
  <hyperlinks>
    <hyperlink ref="I11" r:id="rId1" display="https://doi.org/10.1017/s0033291721002531" xr:uid="{CD4E7E54-20DB-4AEA-95FE-426CFB811C15}"/>
    <hyperlink ref="I23" r:id="rId2" display="https://doi.org/10.1111/adb.13143" xr:uid="{6B1FF79A-89EA-4CC7-852D-D126CF255355}"/>
    <hyperlink ref="I24" r:id="rId3" display="https://doi.org/10.1111/adb.13143" xr:uid="{C18F9A54-D0FF-4DE7-BC9F-FD7ECFFF1FBC}"/>
    <hyperlink ref="I25" r:id="rId4" display="https://doi.org/10.1111/adb.13143" xr:uid="{AF892CD5-BB0E-4554-A04C-7A255482C35B}"/>
    <hyperlink ref="I26" r:id="rId5" display="https://doi.org/10.1111/adb.13143" xr:uid="{65DFE547-B73E-49CD-AFD6-4EACD90688AB}"/>
    <hyperlink ref="I19" r:id="rId6" display="https://doi.org/10.1111/adb.13143" xr:uid="{31D5CFA9-1B28-4516-88DC-23094B81DE10}"/>
    <hyperlink ref="I20" r:id="rId7" display="https://doi.org/10.1111/adb.13143" xr:uid="{CE3134EB-E0A1-415A-B569-10F7EA8FA62A}"/>
    <hyperlink ref="I21" r:id="rId8" display="https://doi.org/10.1111/adb.13143" xr:uid="{3C3D80B6-E8B2-4B7D-B140-19FCA80BC5BF}"/>
    <hyperlink ref="I22" r:id="rId9" display="https://doi.org/10.1111/adb.13143" xr:uid="{BC45059B-752A-4CB1-9BBD-3AABFA36BF07}"/>
  </hyperlinks>
  <pageMargins left="0.7" right="0.7" top="0.75" bottom="0.75" header="0.3" footer="0.3"/>
  <pageSetup paperSize="9" scale="95" fitToWidth="9" fitToHeight="0"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Tim Hirschfeld</cp:lastModifiedBy>
  <dcterms:created xsi:type="dcterms:W3CDTF">2015-06-05T18:17:20Z</dcterms:created>
  <dcterms:modified xsi:type="dcterms:W3CDTF">2023-03-18T17:01:40Z</dcterms:modified>
</cp:coreProperties>
</file>