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EE 119a/"/>
    </mc:Choice>
  </mc:AlternateContent>
  <bookViews>
    <workbookView xWindow="80" yWindow="460" windowWidth="25520" windowHeight="15540" tabRatio="500"/>
  </bookViews>
  <sheets>
    <sheet name="Codabar Map" sheetId="1" r:id="rId1"/>
    <sheet name="Codabar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6" i="1"/>
  <c r="D56" i="1"/>
  <c r="E56" i="1"/>
  <c r="F56" i="1"/>
  <c r="G56" i="1"/>
  <c r="H56" i="1"/>
  <c r="I56" i="1"/>
  <c r="J56" i="1"/>
  <c r="K56" i="1"/>
  <c r="L56" i="1"/>
  <c r="M56" i="1"/>
  <c r="C57" i="1"/>
  <c r="D57" i="1"/>
  <c r="E57" i="1"/>
  <c r="F57" i="1"/>
  <c r="G57" i="1"/>
  <c r="H57" i="1"/>
  <c r="I57" i="1"/>
  <c r="J57" i="1"/>
  <c r="K57" i="1"/>
  <c r="L57" i="1"/>
  <c r="M57" i="1"/>
  <c r="C58" i="1"/>
  <c r="D58" i="1"/>
  <c r="E58" i="1"/>
  <c r="F58" i="1"/>
  <c r="G58" i="1"/>
  <c r="H58" i="1"/>
  <c r="I58" i="1"/>
  <c r="J58" i="1"/>
  <c r="K58" i="1"/>
  <c r="L58" i="1"/>
  <c r="M58" i="1"/>
  <c r="C59" i="1"/>
  <c r="D59" i="1"/>
  <c r="E59" i="1"/>
  <c r="F59" i="1"/>
  <c r="G59" i="1"/>
  <c r="H59" i="1"/>
  <c r="I59" i="1"/>
  <c r="J59" i="1"/>
  <c r="K59" i="1"/>
  <c r="L59" i="1"/>
  <c r="M59" i="1"/>
  <c r="C60" i="1"/>
  <c r="D60" i="1"/>
  <c r="E60" i="1"/>
  <c r="F60" i="1"/>
  <c r="G60" i="1"/>
  <c r="H60" i="1"/>
  <c r="I60" i="1"/>
  <c r="J60" i="1"/>
  <c r="K60" i="1"/>
  <c r="L60" i="1"/>
  <c r="M60" i="1"/>
  <c r="C61" i="1"/>
  <c r="D61" i="1"/>
  <c r="E61" i="1"/>
  <c r="F61" i="1"/>
  <c r="G61" i="1"/>
  <c r="H61" i="1"/>
  <c r="I61" i="1"/>
  <c r="J61" i="1"/>
  <c r="K61" i="1"/>
  <c r="L61" i="1"/>
  <c r="M61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N55" i="1"/>
  <c r="N56" i="1"/>
  <c r="N57" i="1"/>
  <c r="N58" i="1"/>
  <c r="N59" i="1"/>
  <c r="N60" i="1"/>
  <c r="N61" i="1"/>
  <c r="N54" i="1"/>
  <c r="I12" i="2"/>
  <c r="A3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43" i="1"/>
  <c r="C45" i="1"/>
  <c r="D43" i="1"/>
  <c r="D45" i="1"/>
  <c r="E43" i="1"/>
  <c r="E45" i="1"/>
  <c r="F43" i="1"/>
  <c r="F45" i="1"/>
  <c r="G43" i="1"/>
  <c r="G45" i="1"/>
  <c r="H43" i="1"/>
  <c r="H45" i="1"/>
  <c r="I43" i="1"/>
  <c r="I45" i="1"/>
  <c r="J43" i="1"/>
  <c r="J45" i="1"/>
  <c r="K43" i="1"/>
  <c r="K45" i="1"/>
  <c r="L43" i="1"/>
  <c r="L45" i="1"/>
  <c r="M43" i="1"/>
  <c r="M45" i="1"/>
  <c r="N43" i="1"/>
  <c r="N45" i="1"/>
  <c r="O43" i="1"/>
  <c r="O45" i="1"/>
  <c r="P43" i="1"/>
  <c r="P45" i="1"/>
  <c r="Q43" i="1"/>
  <c r="Q45" i="1"/>
  <c r="R43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4" i="1"/>
  <c r="B34" i="1"/>
  <c r="B35" i="1"/>
  <c r="B36" i="1"/>
  <c r="B37" i="1"/>
  <c r="B38" i="1"/>
  <c r="B39" i="1"/>
  <c r="B40" i="1"/>
  <c r="B44" i="1"/>
  <c r="B45" i="1"/>
  <c r="B46" i="1"/>
  <c r="B47" i="1"/>
  <c r="B48" i="1"/>
  <c r="B49" i="1"/>
  <c r="B50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3" i="1"/>
  <c r="L22" i="2"/>
  <c r="K22" i="2"/>
  <c r="L21" i="2"/>
  <c r="K21" i="2"/>
  <c r="L20" i="2"/>
  <c r="K20" i="2"/>
  <c r="L19" i="2"/>
  <c r="K19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B14" i="1"/>
  <c r="C12" i="1"/>
  <c r="C14" i="1"/>
  <c r="D12" i="1"/>
  <c r="D14" i="1"/>
  <c r="E12" i="1"/>
  <c r="E14" i="1"/>
  <c r="F12" i="1"/>
  <c r="F14" i="1"/>
  <c r="G12" i="1"/>
  <c r="G14" i="1"/>
  <c r="H12" i="1"/>
  <c r="H14" i="1"/>
  <c r="I12" i="1"/>
  <c r="I14" i="1"/>
  <c r="J12" i="1"/>
  <c r="J14" i="1"/>
  <c r="K12" i="1"/>
  <c r="K14" i="1"/>
  <c r="L12" i="1"/>
  <c r="L14" i="1"/>
  <c r="M12" i="1"/>
  <c r="M14" i="1"/>
  <c r="N12" i="1"/>
  <c r="N14" i="1"/>
  <c r="O12" i="1"/>
  <c r="O14" i="1"/>
  <c r="P12" i="1"/>
  <c r="P14" i="1"/>
  <c r="Q12" i="1"/>
  <c r="Q14" i="1"/>
  <c r="R12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3" i="1"/>
  <c r="B3" i="1"/>
  <c r="D2" i="1"/>
  <c r="D3" i="1"/>
  <c r="E2" i="1"/>
  <c r="E3" i="1"/>
  <c r="F2" i="1"/>
  <c r="F3" i="1"/>
  <c r="G2" i="1"/>
  <c r="G3" i="1"/>
  <c r="H2" i="1"/>
  <c r="H3" i="1"/>
  <c r="I2" i="1"/>
  <c r="I3" i="1"/>
  <c r="J2" i="1"/>
  <c r="J3" i="1"/>
  <c r="K2" i="1"/>
  <c r="K3" i="1"/>
  <c r="L2" i="1"/>
  <c r="L3" i="1"/>
  <c r="M2" i="1"/>
  <c r="M3" i="1"/>
  <c r="N2" i="1"/>
  <c r="N3" i="1"/>
  <c r="O2" i="1"/>
  <c r="O3" i="1"/>
  <c r="P2" i="1"/>
  <c r="P3" i="1"/>
  <c r="Q2" i="1"/>
  <c r="Q3" i="1"/>
  <c r="R2" i="1"/>
  <c r="R3" i="1"/>
  <c r="B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2" i="1"/>
  <c r="C4" i="1"/>
  <c r="C5" i="1"/>
  <c r="C6" i="1"/>
  <c r="C7" i="1"/>
  <c r="C8" i="1"/>
  <c r="C9" i="1"/>
  <c r="C10" i="1"/>
  <c r="C3" i="1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18" i="2"/>
  <c r="I19" i="2"/>
  <c r="I20" i="2"/>
  <c r="I21" i="2"/>
  <c r="I22" i="2"/>
  <c r="I3" i="2"/>
  <c r="B61" i="1"/>
  <c r="B60" i="1"/>
  <c r="B59" i="1"/>
  <c r="B58" i="1"/>
  <c r="B57" i="1"/>
  <c r="B56" i="1"/>
  <c r="B55" i="1"/>
  <c r="B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1" i="1"/>
  <c r="B41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<sst xmlns="http://schemas.openxmlformats.org/spreadsheetml/2006/main" count="19" uniqueCount="14">
  <si>
    <t>I6 I5 I4 \ I3 I2 I1 I0</t>
  </si>
  <si>
    <t>I6</t>
  </si>
  <si>
    <t>I5</t>
  </si>
  <si>
    <t>I4</t>
  </si>
  <si>
    <t>I3</t>
  </si>
  <si>
    <t>I2</t>
  </si>
  <si>
    <t>I1</t>
  </si>
  <si>
    <t>I0</t>
  </si>
  <si>
    <t>S</t>
  </si>
  <si>
    <t>V3</t>
  </si>
  <si>
    <t>V2</t>
  </si>
  <si>
    <t>V1</t>
  </si>
  <si>
    <t>V0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</si>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</sst>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showRuler="0" topLeftCell="A38" workbookViewId="0">
      <selection activeCell="J54" sqref="J54:J61"/>
    </sheetView>
  </sheetViews>
  <sheetFormatPr baseColWidth="10" defaultColWidth="5.1640625" defaultRowHeight="16" x14ac:dyDescent="0.2"/>
  <cols>
    <col min="1" max="1" width="15.6640625" style="1" bestFit="1" customWidth="1"/>
    <col min="2" max="2" width="5.1640625" style="1"/>
    <col min="3" max="3" width="5.33203125" style="1" bestFit="1" customWidth="1"/>
    <col min="4" max="16384" width="5.1640625" style="1"/>
  </cols>
  <sheetData>
    <row r="1" spans="1:18" x14ac:dyDescent="0.2">
      <c r="A1" s="1" t="s">
        <v>0</v>
      </c>
    </row>
    <row r="2" spans="1:18" x14ac:dyDescent="0.2">
      <c r="B2" s="1" t="s">
        <v>8</v>
      </c>
      <c r="C2" s="1" t="str">
        <f>"0000"</f>
        <v>0000</v>
      </c>
      <c r="D2" s="1" t="str">
        <f>"0001"</f>
        <v>0001</v>
      </c>
      <c r="E2" s="1" t="str">
        <f>"0011"</f>
        <v>0011</v>
      </c>
      <c r="F2" s="1" t="str">
        <f>"0010"</f>
        <v>0010</v>
      </c>
      <c r="G2" s="1" t="str">
        <f>"0100"</f>
        <v>0100</v>
      </c>
      <c r="H2" s="1" t="str">
        <f>"0101"</f>
        <v>0101</v>
      </c>
      <c r="I2" s="1" t="str">
        <f>"0111"</f>
        <v>0111</v>
      </c>
      <c r="J2" s="1" t="str">
        <f>"0110"</f>
        <v>0110</v>
      </c>
      <c r="K2" s="1" t="str">
        <f>"1100"</f>
        <v>1100</v>
      </c>
      <c r="L2" s="1" t="str">
        <f>"1101"</f>
        <v>1101</v>
      </c>
      <c r="M2" s="1" t="str">
        <f>"1111"</f>
        <v>1111</v>
      </c>
      <c r="N2" s="1" t="str">
        <f>"1110"</f>
        <v>1110</v>
      </c>
      <c r="O2" s="1" t="str">
        <f>"1000"</f>
        <v>1000</v>
      </c>
      <c r="P2" s="1" t="str">
        <f>"1001"</f>
        <v>1001</v>
      </c>
      <c r="Q2" s="1" t="str">
        <f>"1011"</f>
        <v>1011</v>
      </c>
      <c r="R2" s="1" t="str">
        <f>"1010"</f>
        <v>1010</v>
      </c>
    </row>
    <row r="3" spans="1:18" x14ac:dyDescent="0.2">
      <c r="B3" s="1" t="str">
        <f>"000"</f>
        <v>000</v>
      </c>
      <c r="C3" s="2" t="str">
        <f>IFERROR(INDEX(Codabar!$J$3:$J$22,MATCH(CONCATENATE($B3,C$2),Codabar!$I$3:$I$22,0)), " ")</f>
        <v xml:space="preserve"> </v>
      </c>
      <c r="D3" s="3" t="str">
        <f>IFERROR(INDEX(Codabar!$J$3:$J$22,MATCH(CONCATENATE($B3,D$2),Codabar!$I$3:$I$22,0)), " ")</f>
        <v xml:space="preserve"> </v>
      </c>
      <c r="E3" s="3">
        <f>IFERROR(INDEX(Codabar!$J$3:$J$22,MATCH(CONCATENATE($B3,E$2),Codabar!$I$3:$I$22,0)), " ")</f>
        <v>0</v>
      </c>
      <c r="F3" s="4" t="str">
        <f>IFERROR(INDEX(Codabar!$J$3:$J$22,MATCH(CONCATENATE($B3,F$2),Codabar!$I$3:$I$22,0)), " ")</f>
        <v xml:space="preserve"> </v>
      </c>
      <c r="G3" s="5" t="str">
        <f>IFERROR(INDEX(Codabar!$J$3:$J$22,MATCH(CONCATENATE($B3,G$2),Codabar!$I$3:$I$22,0)), " ")</f>
        <v xml:space="preserve"> </v>
      </c>
      <c r="H3" s="6" t="str">
        <f>IFERROR(INDEX(Codabar!$J$3:$J$22,MATCH(CONCATENATE($B3,H$2),Codabar!$I$3:$I$22,0)), " ")</f>
        <v xml:space="preserve"> </v>
      </c>
      <c r="I3" s="6" t="str">
        <f>IFERROR(INDEX(Codabar!$J$3:$J$22,MATCH(CONCATENATE($B3,I$2),Codabar!$I$3:$I$22,0)), " ")</f>
        <v xml:space="preserve"> </v>
      </c>
      <c r="J3" s="7">
        <f>IFERROR(INDEX(Codabar!$J$3:$J$22,MATCH(CONCATENATE($B3,J$2),Codabar!$I$3:$I$22,0)), " ")</f>
        <v>0</v>
      </c>
      <c r="K3" s="8">
        <f>IFERROR(INDEX(Codabar!$J$3:$J$22,MATCH(CONCATENATE($B3,K$2),Codabar!$I$3:$I$22,0)), " ")</f>
        <v>0</v>
      </c>
      <c r="L3" s="3" t="str">
        <f>IFERROR(INDEX(Codabar!$J$3:$J$22,MATCH(CONCATENATE($B3,L$2),Codabar!$I$3:$I$22,0)), " ")</f>
        <v xml:space="preserve"> </v>
      </c>
      <c r="M3" s="3" t="str">
        <f>IFERROR(INDEX(Codabar!$J$3:$J$22,MATCH(CONCATENATE($B3,M$2),Codabar!$I$3:$I$22,0)), " ")</f>
        <v xml:space="preserve"> </v>
      </c>
      <c r="N3" s="4">
        <f>IFERROR(INDEX(Codabar!$J$3:$J$22,MATCH(CONCATENATE($B3,N$2),Codabar!$I$3:$I$22,0)), " ")</f>
        <v>1</v>
      </c>
      <c r="O3" s="5" t="str">
        <f>IFERROR(INDEX(Codabar!$J$3:$J$22,MATCH(CONCATENATE($B3,O$2),Codabar!$I$3:$I$22,0)), " ")</f>
        <v xml:space="preserve"> </v>
      </c>
      <c r="P3" s="6">
        <f>IFERROR(INDEX(Codabar!$J$3:$J$22,MATCH(CONCATENATE($B3,P$2),Codabar!$I$3:$I$22,0)), " ")</f>
        <v>0</v>
      </c>
      <c r="Q3" s="6">
        <f>IFERROR(INDEX(Codabar!$J$3:$J$22,MATCH(CONCATENATE($B3,Q$2),Codabar!$I$3:$I$22,0)), " ")</f>
        <v>1</v>
      </c>
      <c r="R3" s="9" t="str">
        <f>IFERROR(INDEX(Codabar!$J$3:$J$22,MATCH(CONCATENATE($B3,R$2),Codabar!$I$3:$I$22,0)), " ")</f>
        <v xml:space="preserve"> </v>
      </c>
    </row>
    <row r="4" spans="1:18" x14ac:dyDescent="0.2">
      <c r="B4" s="1" t="str">
        <f>"001"</f>
        <v>001</v>
      </c>
      <c r="C4" s="10" t="str">
        <f>IFERROR(INDEX(Codabar!$J$3:$J$22,MATCH(CONCATENATE($B4,C$2),Codabar!$I$3:$I$22,0)), " ")</f>
        <v xml:space="preserve"> </v>
      </c>
      <c r="D4" s="11" t="str">
        <f>IFERROR(INDEX(Codabar!$J$3:$J$22,MATCH(CONCATENATE($B4,D$2),Codabar!$I$3:$I$22,0)), " ")</f>
        <v xml:space="preserve"> </v>
      </c>
      <c r="E4" s="11" t="str">
        <f>IFERROR(INDEX(Codabar!$J$3:$J$22,MATCH(CONCATENATE($B4,E$2),Codabar!$I$3:$I$22,0)), " ")</f>
        <v xml:space="preserve"> </v>
      </c>
      <c r="F4" s="12">
        <f>IFERROR(INDEX(Codabar!$J$3:$J$22,MATCH(CONCATENATE($B4,F$2),Codabar!$I$3:$I$22,0)), " ")</f>
        <v>0</v>
      </c>
      <c r="G4" s="13" t="str">
        <f>IFERROR(INDEX(Codabar!$J$3:$J$22,MATCH(CONCATENATE($B4,G$2),Codabar!$I$3:$I$22,0)), " ")</f>
        <v xml:space="preserve"> </v>
      </c>
      <c r="H4" s="14">
        <f>IFERROR(INDEX(Codabar!$J$3:$J$22,MATCH(CONCATENATE($B4,H$2),Codabar!$I$3:$I$22,0)), " ")</f>
        <v>0</v>
      </c>
      <c r="I4" s="14" t="str">
        <f>IFERROR(INDEX(Codabar!$J$3:$J$22,MATCH(CONCATENATE($B4,I$2),Codabar!$I$3:$I$22,0)), " ")</f>
        <v xml:space="preserve"> </v>
      </c>
      <c r="J4" s="15" t="str">
        <f>IFERROR(INDEX(Codabar!$J$3:$J$22,MATCH(CONCATENATE($B4,J$2),Codabar!$I$3:$I$22,0)), " ")</f>
        <v xml:space="preserve"> </v>
      </c>
      <c r="K4" s="16" t="str">
        <f>IFERROR(INDEX(Codabar!$J$3:$J$22,MATCH(CONCATENATE($B4,K$2),Codabar!$I$3:$I$22,0)), " ")</f>
        <v xml:space="preserve"> </v>
      </c>
      <c r="L4" s="11" t="str">
        <f>IFERROR(INDEX(Codabar!$J$3:$J$22,MATCH(CONCATENATE($B4,L$2),Codabar!$I$3:$I$22,0)), " ")</f>
        <v xml:space="preserve"> </v>
      </c>
      <c r="M4" s="11" t="str">
        <f>IFERROR(INDEX(Codabar!$J$3:$J$22,MATCH(CONCATENATE($B4,M$2),Codabar!$I$3:$I$22,0)), " ")</f>
        <v xml:space="preserve"> </v>
      </c>
      <c r="N4" s="12" t="str">
        <f>IFERROR(INDEX(Codabar!$J$3:$J$22,MATCH(CONCATENATE($B4,N$2),Codabar!$I$3:$I$22,0)), " ")</f>
        <v xml:space="preserve"> </v>
      </c>
      <c r="O4" s="13">
        <f>IFERROR(INDEX(Codabar!$J$3:$J$22,MATCH(CONCATENATE($B4,O$2),Codabar!$I$3:$I$22,0)), " ")</f>
        <v>0</v>
      </c>
      <c r="P4" s="14" t="str">
        <f>IFERROR(INDEX(Codabar!$J$3:$J$22,MATCH(CONCATENATE($B4,P$2),Codabar!$I$3:$I$22,0)), " ")</f>
        <v xml:space="preserve"> </v>
      </c>
      <c r="Q4" s="14" t="str">
        <f>IFERROR(INDEX(Codabar!$J$3:$J$22,MATCH(CONCATENATE($B4,Q$2),Codabar!$I$3:$I$22,0)), " ")</f>
        <v xml:space="preserve"> </v>
      </c>
      <c r="R4" s="17">
        <f>IFERROR(INDEX(Codabar!$J$3:$J$22,MATCH(CONCATENATE($B4,R$2),Codabar!$I$3:$I$22,0)), " ")</f>
        <v>1</v>
      </c>
    </row>
    <row r="5" spans="1:18" x14ac:dyDescent="0.2">
      <c r="B5" s="1" t="str">
        <f>"011"</f>
        <v>011</v>
      </c>
      <c r="C5" s="10">
        <f>IFERROR(INDEX(Codabar!$J$3:$J$22,MATCH(CONCATENATE($B5,C$2),Codabar!$I$3:$I$22,0)), " ")</f>
        <v>0</v>
      </c>
      <c r="D5" s="11" t="str">
        <f>IFERROR(INDEX(Codabar!$J$3:$J$22,MATCH(CONCATENATE($B5,D$2),Codabar!$I$3:$I$22,0)), " ")</f>
        <v xml:space="preserve"> </v>
      </c>
      <c r="E5" s="11" t="str">
        <f>IFERROR(INDEX(Codabar!$J$3:$J$22,MATCH(CONCATENATE($B5,E$2),Codabar!$I$3:$I$22,0)), " ")</f>
        <v xml:space="preserve"> </v>
      </c>
      <c r="F5" s="12" t="str">
        <f>IFERROR(INDEX(Codabar!$J$3:$J$22,MATCH(CONCATENATE($B5,F$2),Codabar!$I$3:$I$22,0)), " ")</f>
        <v xml:space="preserve"> </v>
      </c>
      <c r="G5" s="13" t="str">
        <f>IFERROR(INDEX(Codabar!$J$3:$J$22,MATCH(CONCATENATE($B5,G$2),Codabar!$I$3:$I$22,0)), " ")</f>
        <v xml:space="preserve"> </v>
      </c>
      <c r="H5" s="14" t="str">
        <f>IFERROR(INDEX(Codabar!$J$3:$J$22,MATCH(CONCATENATE($B5,H$2),Codabar!$I$3:$I$22,0)), " ")</f>
        <v xml:space="preserve"> </v>
      </c>
      <c r="I5" s="14" t="str">
        <f>IFERROR(INDEX(Codabar!$J$3:$J$22,MATCH(CONCATENATE($B5,I$2),Codabar!$I$3:$I$22,0)), " ")</f>
        <v xml:space="preserve"> </v>
      </c>
      <c r="J5" s="15" t="str">
        <f>IFERROR(INDEX(Codabar!$J$3:$J$22,MATCH(CONCATENATE($B5,J$2),Codabar!$I$3:$I$22,0)), " ")</f>
        <v xml:space="preserve"> </v>
      </c>
      <c r="K5" s="16" t="str">
        <f>IFERROR(INDEX(Codabar!$J$3:$J$22,MATCH(CONCATENATE($B5,K$2),Codabar!$I$3:$I$22,0)), " ")</f>
        <v xml:space="preserve"> </v>
      </c>
      <c r="L5" s="11" t="str">
        <f>IFERROR(INDEX(Codabar!$J$3:$J$22,MATCH(CONCATENATE($B5,L$2),Codabar!$I$3:$I$22,0)), " ")</f>
        <v xml:space="preserve"> </v>
      </c>
      <c r="M5" s="11" t="str">
        <f>IFERROR(INDEX(Codabar!$J$3:$J$22,MATCH(CONCATENATE($B5,M$2),Codabar!$I$3:$I$22,0)), " ")</f>
        <v xml:space="preserve"> </v>
      </c>
      <c r="N5" s="12" t="str">
        <f>IFERROR(INDEX(Codabar!$J$3:$J$22,MATCH(CONCATENATE($B5,N$2),Codabar!$I$3:$I$22,0)), " ")</f>
        <v xml:space="preserve"> </v>
      </c>
      <c r="O5" s="13" t="str">
        <f>IFERROR(INDEX(Codabar!$J$3:$J$22,MATCH(CONCATENATE($B5,O$2),Codabar!$I$3:$I$22,0)), " ")</f>
        <v xml:space="preserve"> </v>
      </c>
      <c r="P5" s="14" t="str">
        <f>IFERROR(INDEX(Codabar!$J$3:$J$22,MATCH(CONCATENATE($B5,P$2),Codabar!$I$3:$I$22,0)), " ")</f>
        <v xml:space="preserve"> </v>
      </c>
      <c r="Q5" s="14" t="str">
        <f>IFERROR(INDEX(Codabar!$J$3:$J$22,MATCH(CONCATENATE($B5,Q$2),Codabar!$I$3:$I$22,0)), " ")</f>
        <v xml:space="preserve"> </v>
      </c>
      <c r="R5" s="17" t="str">
        <f>IFERROR(INDEX(Codabar!$J$3:$J$22,MATCH(CONCATENATE($B5,R$2),Codabar!$I$3:$I$22,0)), " ")</f>
        <v xml:space="preserve"> </v>
      </c>
    </row>
    <row r="6" spans="1:18" x14ac:dyDescent="0.2">
      <c r="B6" s="1" t="str">
        <f>"010"</f>
        <v>010</v>
      </c>
      <c r="C6" s="18" t="str">
        <f>IFERROR(INDEX(Codabar!$J$3:$J$22,MATCH(CONCATENATE($B6,C$2),Codabar!$I$3:$I$22,0)), " ")</f>
        <v xml:space="preserve"> </v>
      </c>
      <c r="D6" s="19">
        <f>IFERROR(INDEX(Codabar!$J$3:$J$22,MATCH(CONCATENATE($B6,D$2),Codabar!$I$3:$I$22,0)), " ")</f>
        <v>0</v>
      </c>
      <c r="E6" s="19" t="str">
        <f>IFERROR(INDEX(Codabar!$J$3:$J$22,MATCH(CONCATENATE($B6,E$2),Codabar!$I$3:$I$22,0)), " ")</f>
        <v xml:space="preserve"> </v>
      </c>
      <c r="F6" s="20" t="str">
        <f>IFERROR(INDEX(Codabar!$J$3:$J$22,MATCH(CONCATENATE($B6,F$2),Codabar!$I$3:$I$22,0)), " ")</f>
        <v xml:space="preserve"> </v>
      </c>
      <c r="G6" s="21">
        <f>IFERROR(INDEX(Codabar!$J$3:$J$22,MATCH(CONCATENATE($B6,G$2),Codabar!$I$3:$I$22,0)), " ")</f>
        <v>0</v>
      </c>
      <c r="H6" s="22" t="str">
        <f>IFERROR(INDEX(Codabar!$J$3:$J$22,MATCH(CONCATENATE($B6,H$2),Codabar!$I$3:$I$22,0)), " ")</f>
        <v xml:space="preserve"> </v>
      </c>
      <c r="I6" s="22" t="str">
        <f>IFERROR(INDEX(Codabar!$J$3:$J$22,MATCH(CONCATENATE($B6,I$2),Codabar!$I$3:$I$22,0)), " ")</f>
        <v xml:space="preserve"> </v>
      </c>
      <c r="J6" s="23" t="str">
        <f>IFERROR(INDEX(Codabar!$J$3:$J$22,MATCH(CONCATENATE($B6,J$2),Codabar!$I$3:$I$22,0)), " ")</f>
        <v xml:space="preserve"> </v>
      </c>
      <c r="K6" s="24" t="str">
        <f>IFERROR(INDEX(Codabar!$J$3:$J$22,MATCH(CONCATENATE($B6,K$2),Codabar!$I$3:$I$22,0)), " ")</f>
        <v xml:space="preserve"> </v>
      </c>
      <c r="L6" s="19" t="str">
        <f>IFERROR(INDEX(Codabar!$J$3:$J$22,MATCH(CONCATENATE($B6,L$2),Codabar!$I$3:$I$22,0)), " ")</f>
        <v xml:space="preserve"> </v>
      </c>
      <c r="M6" s="19" t="str">
        <f>IFERROR(INDEX(Codabar!$J$3:$J$22,MATCH(CONCATENATE($B6,M$2),Codabar!$I$3:$I$22,0)), " ")</f>
        <v xml:space="preserve"> </v>
      </c>
      <c r="N6" s="20" t="str">
        <f>IFERROR(INDEX(Codabar!$J$3:$J$22,MATCH(CONCATENATE($B6,N$2),Codabar!$I$3:$I$22,0)), " ")</f>
        <v xml:space="preserve"> </v>
      </c>
      <c r="O6" s="21" t="str">
        <f>IFERROR(INDEX(Codabar!$J$3:$J$22,MATCH(CONCATENATE($B6,O$2),Codabar!$I$3:$I$22,0)), " ")</f>
        <v xml:space="preserve"> </v>
      </c>
      <c r="P6" s="22">
        <f>IFERROR(INDEX(Codabar!$J$3:$J$22,MATCH(CONCATENATE($B6,P$2),Codabar!$I$3:$I$22,0)), " ")</f>
        <v>1</v>
      </c>
      <c r="Q6" s="22" t="str">
        <f>IFERROR(INDEX(Codabar!$J$3:$J$22,MATCH(CONCATENATE($B6,Q$2),Codabar!$I$3:$I$22,0)), " ")</f>
        <v xml:space="preserve"> </v>
      </c>
      <c r="R6" s="25" t="str">
        <f>IFERROR(INDEX(Codabar!$J$3:$J$22,MATCH(CONCATENATE($B6,R$2),Codabar!$I$3:$I$22,0)), " ")</f>
        <v xml:space="preserve"> </v>
      </c>
    </row>
    <row r="7" spans="1:18" x14ac:dyDescent="0.2">
      <c r="B7" s="1" t="str">
        <f>"100"</f>
        <v>100</v>
      </c>
      <c r="C7" s="5" t="str">
        <f>IFERROR(INDEX(Codabar!$J$3:$J$22,MATCH(CONCATENATE($B7,C$2),Codabar!$I$3:$I$22,0)), " ")</f>
        <v xml:space="preserve"> </v>
      </c>
      <c r="D7" s="6" t="str">
        <f>IFERROR(INDEX(Codabar!$J$3:$J$22,MATCH(CONCATENATE($B7,D$2),Codabar!$I$3:$I$22,0)), " ")</f>
        <v xml:space="preserve"> </v>
      </c>
      <c r="E7" s="6" t="str">
        <f>IFERROR(INDEX(Codabar!$J$3:$J$22,MATCH(CONCATENATE($B7,E$2),Codabar!$I$3:$I$22,0)), " ")</f>
        <v xml:space="preserve"> </v>
      </c>
      <c r="F7" s="9">
        <f>IFERROR(INDEX(Codabar!$J$3:$J$22,MATCH(CONCATENATE($B7,F$2),Codabar!$I$3:$I$22,0)), " ")</f>
        <v>0</v>
      </c>
      <c r="G7" s="2" t="str">
        <f>IFERROR(INDEX(Codabar!$J$3:$J$22,MATCH(CONCATENATE($B7,G$2),Codabar!$I$3:$I$22,0)), " ")</f>
        <v xml:space="preserve"> </v>
      </c>
      <c r="H7" s="3">
        <f>IFERROR(INDEX(Codabar!$J$3:$J$22,MATCH(CONCATENATE($B7,H$2),Codabar!$I$3:$I$22,0)), " ")</f>
        <v>0</v>
      </c>
      <c r="I7" s="3" t="str">
        <f>IFERROR(INDEX(Codabar!$J$3:$J$22,MATCH(CONCATENATE($B7,I$2),Codabar!$I$3:$I$22,0)), " ")</f>
        <v xml:space="preserve"> </v>
      </c>
      <c r="J7" s="26" t="str">
        <f>IFERROR(INDEX(Codabar!$J$3:$J$22,MATCH(CONCATENATE($B7,J$2),Codabar!$I$3:$I$22,0)), " ")</f>
        <v xml:space="preserve"> </v>
      </c>
      <c r="K7" s="27" t="str">
        <f>IFERROR(INDEX(Codabar!$J$3:$J$22,MATCH(CONCATENATE($B7,K$2),Codabar!$I$3:$I$22,0)), " ")</f>
        <v xml:space="preserve"> </v>
      </c>
      <c r="L7" s="6" t="str">
        <f>IFERROR(INDEX(Codabar!$J$3:$J$22,MATCH(CONCATENATE($B7,L$2),Codabar!$I$3:$I$22,0)), " ")</f>
        <v xml:space="preserve"> </v>
      </c>
      <c r="M7" s="6" t="str">
        <f>IFERROR(INDEX(Codabar!$J$3:$J$22,MATCH(CONCATENATE($B7,M$2),Codabar!$I$3:$I$22,0)), " ")</f>
        <v xml:space="preserve"> </v>
      </c>
      <c r="N7" s="9" t="str">
        <f>IFERROR(INDEX(Codabar!$J$3:$J$22,MATCH(CONCATENATE($B7,N$2),Codabar!$I$3:$I$22,0)), " ")</f>
        <v xml:space="preserve"> </v>
      </c>
      <c r="O7" s="2">
        <f>IFERROR(INDEX(Codabar!$J$3:$J$22,MATCH(CONCATENATE($B7,O$2),Codabar!$I$3:$I$22,0)), " ")</f>
        <v>0</v>
      </c>
      <c r="P7" s="3" t="str">
        <f>IFERROR(INDEX(Codabar!$J$3:$J$22,MATCH(CONCATENATE($B7,P$2),Codabar!$I$3:$I$22,0)), " ")</f>
        <v xml:space="preserve"> </v>
      </c>
      <c r="Q7" s="3" t="str">
        <f>IFERROR(INDEX(Codabar!$J$3:$J$22,MATCH(CONCATENATE($B7,Q$2),Codabar!$I$3:$I$22,0)), " ")</f>
        <v xml:space="preserve"> </v>
      </c>
      <c r="R7" s="4" t="str">
        <f>IFERROR(INDEX(Codabar!$J$3:$J$22,MATCH(CONCATENATE($B7,R$2),Codabar!$I$3:$I$22,0)), " ")</f>
        <v xml:space="preserve"> </v>
      </c>
    </row>
    <row r="8" spans="1:18" x14ac:dyDescent="0.2">
      <c r="B8" s="1" t="str">
        <f>"101"</f>
        <v>101</v>
      </c>
      <c r="C8" s="13" t="str">
        <f>IFERROR(INDEX(Codabar!$J$3:$J$22,MATCH(CONCATENATE($B8,C$2),Codabar!$I$3:$I$22,0)), " ")</f>
        <v xml:space="preserve"> </v>
      </c>
      <c r="D8" s="14">
        <f>IFERROR(INDEX(Codabar!$J$3:$J$22,MATCH(CONCATENATE($B8,D$2),Codabar!$I$3:$I$22,0)), " ")</f>
        <v>0</v>
      </c>
      <c r="E8" s="14" t="str">
        <f>IFERROR(INDEX(Codabar!$J$3:$J$22,MATCH(CONCATENATE($B8,E$2),Codabar!$I$3:$I$22,0)), " ")</f>
        <v xml:space="preserve"> </v>
      </c>
      <c r="F8" s="17" t="str">
        <f>IFERROR(INDEX(Codabar!$J$3:$J$22,MATCH(CONCATENATE($B8,F$2),Codabar!$I$3:$I$22,0)), " ")</f>
        <v xml:space="preserve"> </v>
      </c>
      <c r="G8" s="10">
        <f>IFERROR(INDEX(Codabar!$J$3:$J$22,MATCH(CONCATENATE($B8,G$2),Codabar!$I$3:$I$22,0)), " ")</f>
        <v>0</v>
      </c>
      <c r="H8" s="11" t="str">
        <f>IFERROR(INDEX(Codabar!$J$3:$J$22,MATCH(CONCATENATE($B8,H$2),Codabar!$I$3:$I$22,0)), " ")</f>
        <v xml:space="preserve"> </v>
      </c>
      <c r="I8" s="11" t="str">
        <f>IFERROR(INDEX(Codabar!$J$3:$J$22,MATCH(CONCATENATE($B8,I$2),Codabar!$I$3:$I$22,0)), " ")</f>
        <v xml:space="preserve"> </v>
      </c>
      <c r="J8" s="28" t="str">
        <f>IFERROR(INDEX(Codabar!$J$3:$J$22,MATCH(CONCATENATE($B8,J$2),Codabar!$I$3:$I$22,0)), " ")</f>
        <v xml:space="preserve"> </v>
      </c>
      <c r="K8" s="29" t="str">
        <f>IFERROR(INDEX(Codabar!$J$3:$J$22,MATCH(CONCATENATE($B8,K$2),Codabar!$I$3:$I$22,0)), " ")</f>
        <v xml:space="preserve"> </v>
      </c>
      <c r="L8" s="14" t="str">
        <f>IFERROR(INDEX(Codabar!$J$3:$J$22,MATCH(CONCATENATE($B8,L$2),Codabar!$I$3:$I$22,0)), " ")</f>
        <v xml:space="preserve"> </v>
      </c>
      <c r="M8" s="14" t="str">
        <f>IFERROR(INDEX(Codabar!$J$3:$J$22,MATCH(CONCATENATE($B8,M$2),Codabar!$I$3:$I$22,0)), " ")</f>
        <v xml:space="preserve"> </v>
      </c>
      <c r="N8" s="17" t="str">
        <f>IFERROR(INDEX(Codabar!$J$3:$J$22,MATCH(CONCATENATE($B8,N$2),Codabar!$I$3:$I$22,0)), " ")</f>
        <v xml:space="preserve"> </v>
      </c>
      <c r="O8" s="10" t="str">
        <f>IFERROR(INDEX(Codabar!$J$3:$J$22,MATCH(CONCATENATE($B8,O$2),Codabar!$I$3:$I$22,0)), " ")</f>
        <v xml:space="preserve"> </v>
      </c>
      <c r="P8" s="11" t="str">
        <f>IFERROR(INDEX(Codabar!$J$3:$J$22,MATCH(CONCATENATE($B8,P$2),Codabar!$I$3:$I$22,0)), " ")</f>
        <v xml:space="preserve"> </v>
      </c>
      <c r="Q8" s="11" t="str">
        <f>IFERROR(INDEX(Codabar!$J$3:$J$22,MATCH(CONCATENATE($B8,Q$2),Codabar!$I$3:$I$22,0)), " ")</f>
        <v xml:space="preserve"> </v>
      </c>
      <c r="R8" s="12" t="str">
        <f>IFERROR(INDEX(Codabar!$J$3:$J$22,MATCH(CONCATENATE($B8,R$2),Codabar!$I$3:$I$22,0)), " ")</f>
        <v xml:space="preserve"> </v>
      </c>
    </row>
    <row r="9" spans="1:18" x14ac:dyDescent="0.2">
      <c r="B9" s="1" t="str">
        <f>"111"</f>
        <v>111</v>
      </c>
      <c r="C9" s="13" t="str">
        <f>IFERROR(INDEX(Codabar!$J$3:$J$22,MATCH(CONCATENATE($B9,C$2),Codabar!$I$3:$I$22,0)), " ")</f>
        <v xml:space="preserve"> </v>
      </c>
      <c r="D9" s="14" t="str">
        <f>IFERROR(INDEX(Codabar!$J$3:$J$22,MATCH(CONCATENATE($B9,D$2),Codabar!$I$3:$I$22,0)), " ")</f>
        <v xml:space="preserve"> </v>
      </c>
      <c r="E9" s="14" t="str">
        <f>IFERROR(INDEX(Codabar!$J$3:$J$22,MATCH(CONCATENATE($B9,E$2),Codabar!$I$3:$I$22,0)), " ")</f>
        <v xml:space="preserve"> </v>
      </c>
      <c r="F9" s="17" t="str">
        <f>IFERROR(INDEX(Codabar!$J$3:$J$22,MATCH(CONCATENATE($B9,F$2),Codabar!$I$3:$I$22,0)), " ")</f>
        <v xml:space="preserve"> </v>
      </c>
      <c r="G9" s="10" t="str">
        <f>IFERROR(INDEX(Codabar!$J$3:$J$22,MATCH(CONCATENATE($B9,G$2),Codabar!$I$3:$I$22,0)), " ")</f>
        <v xml:space="preserve"> </v>
      </c>
      <c r="H9" s="11" t="str">
        <f>IFERROR(INDEX(Codabar!$J$3:$J$22,MATCH(CONCATENATE($B9,H$2),Codabar!$I$3:$I$22,0)), " ")</f>
        <v xml:space="preserve"> </v>
      </c>
      <c r="I9" s="11" t="str">
        <f>IFERROR(INDEX(Codabar!$J$3:$J$22,MATCH(CONCATENATE($B9,I$2),Codabar!$I$3:$I$22,0)), " ")</f>
        <v xml:space="preserve"> </v>
      </c>
      <c r="J9" s="28" t="str">
        <f>IFERROR(INDEX(Codabar!$J$3:$J$22,MATCH(CONCATENATE($B9,J$2),Codabar!$I$3:$I$22,0)), " ")</f>
        <v xml:space="preserve"> </v>
      </c>
      <c r="K9" s="29" t="str">
        <f>IFERROR(INDEX(Codabar!$J$3:$J$22,MATCH(CONCATENATE($B9,K$2),Codabar!$I$3:$I$22,0)), " ")</f>
        <v xml:space="preserve"> </v>
      </c>
      <c r="L9" s="14" t="str">
        <f>IFERROR(INDEX(Codabar!$J$3:$J$22,MATCH(CONCATENATE($B9,L$2),Codabar!$I$3:$I$22,0)), " ")</f>
        <v xml:space="preserve"> </v>
      </c>
      <c r="M9" s="14" t="str">
        <f>IFERROR(INDEX(Codabar!$J$3:$J$22,MATCH(CONCATENATE($B9,M$2),Codabar!$I$3:$I$22,0)), " ")</f>
        <v xml:space="preserve"> </v>
      </c>
      <c r="N9" s="17" t="str">
        <f>IFERROR(INDEX(Codabar!$J$3:$J$22,MATCH(CONCATENATE($B9,N$2),Codabar!$I$3:$I$22,0)), " ")</f>
        <v xml:space="preserve"> </v>
      </c>
      <c r="O9" s="10" t="str">
        <f>IFERROR(INDEX(Codabar!$J$3:$J$22,MATCH(CONCATENATE($B9,O$2),Codabar!$I$3:$I$22,0)), " ")</f>
        <v xml:space="preserve"> </v>
      </c>
      <c r="P9" s="11" t="str">
        <f>IFERROR(INDEX(Codabar!$J$3:$J$22,MATCH(CONCATENATE($B9,P$2),Codabar!$I$3:$I$22,0)), " ")</f>
        <v xml:space="preserve"> </v>
      </c>
      <c r="Q9" s="11" t="str">
        <f>IFERROR(INDEX(Codabar!$J$3:$J$22,MATCH(CONCATENATE($B9,Q$2),Codabar!$I$3:$I$22,0)), " ")</f>
        <v xml:space="preserve"> </v>
      </c>
      <c r="R9" s="12" t="str">
        <f>IFERROR(INDEX(Codabar!$J$3:$J$22,MATCH(CONCATENATE($B9,R$2),Codabar!$I$3:$I$22,0)), " ")</f>
        <v xml:space="preserve"> </v>
      </c>
    </row>
    <row r="10" spans="1:18" x14ac:dyDescent="0.2">
      <c r="B10" s="1" t="str">
        <f>"110"</f>
        <v>110</v>
      </c>
      <c r="C10" s="21">
        <f>IFERROR(INDEX(Codabar!$J$3:$J$22,MATCH(CONCATENATE($B10,C$2),Codabar!$I$3:$I$22,0)), " ")</f>
        <v>0</v>
      </c>
      <c r="D10" s="22" t="str">
        <f>IFERROR(INDEX(Codabar!$J$3:$J$22,MATCH(CONCATENATE($B10,D$2),Codabar!$I$3:$I$22,0)), " ")</f>
        <v xml:space="preserve"> </v>
      </c>
      <c r="E10" s="22" t="str">
        <f>IFERROR(INDEX(Codabar!$J$3:$J$22,MATCH(CONCATENATE($B10,E$2),Codabar!$I$3:$I$22,0)), " ")</f>
        <v xml:space="preserve"> </v>
      </c>
      <c r="F10" s="25" t="str">
        <f>IFERROR(INDEX(Codabar!$J$3:$J$22,MATCH(CONCATENATE($B10,F$2),Codabar!$I$3:$I$22,0)), " ")</f>
        <v xml:space="preserve"> </v>
      </c>
      <c r="G10" s="18" t="str">
        <f>IFERROR(INDEX(Codabar!$J$3:$J$22,MATCH(CONCATENATE($B10,G$2),Codabar!$I$3:$I$22,0)), " ")</f>
        <v xml:space="preserve"> </v>
      </c>
      <c r="H10" s="19" t="str">
        <f>IFERROR(INDEX(Codabar!$J$3:$J$22,MATCH(CONCATENATE($B10,H$2),Codabar!$I$3:$I$22,0)), " ")</f>
        <v xml:space="preserve"> </v>
      </c>
      <c r="I10" s="19" t="str">
        <f>IFERROR(INDEX(Codabar!$J$3:$J$22,MATCH(CONCATENATE($B10,I$2),Codabar!$I$3:$I$22,0)), " ")</f>
        <v xml:space="preserve"> </v>
      </c>
      <c r="J10" s="30" t="str">
        <f>IFERROR(INDEX(Codabar!$J$3:$J$22,MATCH(CONCATENATE($B10,J$2),Codabar!$I$3:$I$22,0)), " ")</f>
        <v xml:space="preserve"> </v>
      </c>
      <c r="K10" s="31" t="str">
        <f>IFERROR(INDEX(Codabar!$J$3:$J$22,MATCH(CONCATENATE($B10,K$2),Codabar!$I$3:$I$22,0)), " ")</f>
        <v xml:space="preserve"> </v>
      </c>
      <c r="L10" s="22" t="str">
        <f>IFERROR(INDEX(Codabar!$J$3:$J$22,MATCH(CONCATENATE($B10,L$2),Codabar!$I$3:$I$22,0)), " ")</f>
        <v xml:space="preserve"> </v>
      </c>
      <c r="M10" s="22" t="str">
        <f>IFERROR(INDEX(Codabar!$J$3:$J$22,MATCH(CONCATENATE($B10,M$2),Codabar!$I$3:$I$22,0)), " ")</f>
        <v xml:space="preserve"> </v>
      </c>
      <c r="N10" s="25" t="str">
        <f>IFERROR(INDEX(Codabar!$J$3:$J$22,MATCH(CONCATENATE($B10,N$2),Codabar!$I$3:$I$22,0)), " ")</f>
        <v xml:space="preserve"> </v>
      </c>
      <c r="O10" s="18" t="str">
        <f>IFERROR(INDEX(Codabar!$J$3:$J$22,MATCH(CONCATENATE($B10,O$2),Codabar!$I$3:$I$22,0)), " ")</f>
        <v xml:space="preserve"> </v>
      </c>
      <c r="P10" s="19" t="str">
        <f>IFERROR(INDEX(Codabar!$J$3:$J$22,MATCH(CONCATENATE($B10,P$2),Codabar!$I$3:$I$22,0)), " ")</f>
        <v xml:space="preserve"> </v>
      </c>
      <c r="Q10" s="19" t="str">
        <f>IFERROR(INDEX(Codabar!$J$3:$J$22,MATCH(CONCATENATE($B10,Q$2),Codabar!$I$3:$I$22,0)), " ")</f>
        <v xml:space="preserve"> </v>
      </c>
      <c r="R10" s="20" t="str">
        <f>IFERROR(INDEX(Codabar!$J$3:$J$22,MATCH(CONCATENATE($B10,R$2),Codabar!$I$3:$I$22,0)), " ")</f>
        <v xml:space="preserve"> </v>
      </c>
    </row>
    <row r="12" spans="1:18" x14ac:dyDescent="0.2">
      <c r="B12" s="1" t="s">
        <v>9</v>
      </c>
      <c r="C12" s="1" t="str">
        <f>"0000"</f>
        <v>0000</v>
      </c>
      <c r="D12" s="1" t="str">
        <f>"0001"</f>
        <v>0001</v>
      </c>
      <c r="E12" s="1" t="str">
        <f>"0011"</f>
        <v>0011</v>
      </c>
      <c r="F12" s="1" t="str">
        <f>"0010"</f>
        <v>0010</v>
      </c>
      <c r="G12" s="1" t="str">
        <f>"0100"</f>
        <v>0100</v>
      </c>
      <c r="H12" s="1" t="str">
        <f>"0101"</f>
        <v>0101</v>
      </c>
      <c r="I12" s="1" t="str">
        <f>"0111"</f>
        <v>0111</v>
      </c>
      <c r="J12" s="1" t="str">
        <f>"0110"</f>
        <v>0110</v>
      </c>
      <c r="K12" s="1" t="str">
        <f>"1100"</f>
        <v>1100</v>
      </c>
      <c r="L12" s="1" t="str">
        <f>"1101"</f>
        <v>1101</v>
      </c>
      <c r="M12" s="1" t="str">
        <f>"1111"</f>
        <v>1111</v>
      </c>
      <c r="N12" s="1" t="str">
        <f>"1110"</f>
        <v>1110</v>
      </c>
      <c r="O12" s="1" t="str">
        <f>"1000"</f>
        <v>1000</v>
      </c>
      <c r="P12" s="1" t="str">
        <f>"1001"</f>
        <v>1001</v>
      </c>
      <c r="Q12" s="1" t="str">
        <f>"1011"</f>
        <v>1011</v>
      </c>
      <c r="R12" s="1" t="str">
        <f>"1010"</f>
        <v>1010</v>
      </c>
    </row>
    <row r="13" spans="1:18" x14ac:dyDescent="0.2">
      <c r="B13" s="1" t="str">
        <f>"000"</f>
        <v>000</v>
      </c>
      <c r="C13" s="2" t="str">
        <f>IFERROR(INDEX(Codabar!$K$3:$K$22,MATCH(CONCATENATE($B13,C$12),Codabar!$I$3:$I$22,0)), " ")</f>
        <v xml:space="preserve"> </v>
      </c>
      <c r="D13" s="3" t="str">
        <f>IFERROR(INDEX(Codabar!$K$3:$K$22,MATCH(CONCATENATE($B13,D$12),Codabar!$I$3:$I$22,0)), " ")</f>
        <v xml:space="preserve"> </v>
      </c>
      <c r="E13" s="3">
        <f>IFERROR(INDEX(Codabar!$K$3:$K$22,MATCH(CONCATENATE($B13,E$12),Codabar!$I$3:$I$22,0)), " ")</f>
        <v>0</v>
      </c>
      <c r="F13" s="4" t="str">
        <f>IFERROR(INDEX(Codabar!$K$3:$K$22,MATCH(CONCATENATE($B13,F$12),Codabar!$I$3:$I$22,0)), " ")</f>
        <v xml:space="preserve"> </v>
      </c>
      <c r="G13" s="5" t="str">
        <f>IFERROR(INDEX(Codabar!$K$3:$K$22,MATCH(CONCATENATE($B13,G$12),Codabar!$I$3:$I$22,0)), " ")</f>
        <v xml:space="preserve"> </v>
      </c>
      <c r="H13" s="6" t="str">
        <f>IFERROR(INDEX(Codabar!$K$3:$K$22,MATCH(CONCATENATE($B13,H$12),Codabar!$I$3:$I$22,0)), " ")</f>
        <v xml:space="preserve"> </v>
      </c>
      <c r="I13" s="6" t="str">
        <f>IFERROR(INDEX(Codabar!$K$3:$K$22,MATCH(CONCATENATE($B13,I$12),Codabar!$I$3:$I$22,0)), " ")</f>
        <v xml:space="preserve"> </v>
      </c>
      <c r="J13" s="7">
        <f>IFERROR(INDEX(Codabar!$K$3:$K$22,MATCH(CONCATENATE($B13,J$12),Codabar!$I$3:$I$22,0)), " ")</f>
        <v>0</v>
      </c>
      <c r="K13" s="8">
        <f>IFERROR(INDEX(Codabar!$K$3:$K$22,MATCH(CONCATENATE($B13,K$12),Codabar!$I$3:$I$22,0)), " ")</f>
        <v>1</v>
      </c>
      <c r="L13" s="3" t="str">
        <f>IFERROR(INDEX(Codabar!$K$3:$K$22,MATCH(CONCATENATE($B13,L$12),Codabar!$I$3:$I$22,0)), " ")</f>
        <v xml:space="preserve"> </v>
      </c>
      <c r="M13" s="3" t="str">
        <f>IFERROR(INDEX(Codabar!$K$3:$K$22,MATCH(CONCATENATE($B13,M$12),Codabar!$I$3:$I$22,0)), " ")</f>
        <v xml:space="preserve"> </v>
      </c>
      <c r="N13" s="4" t="str">
        <f>IFERROR(INDEX(Codabar!$K$3:$K$22,MATCH(CONCATENATE($B13,N$12),Codabar!$I$3:$I$22,0)), " ")</f>
        <v xml:space="preserve"> </v>
      </c>
      <c r="O13" s="5" t="str">
        <f>IFERROR(INDEX(Codabar!$K$3:$K$22,MATCH(CONCATENATE($B13,O$12),Codabar!$I$3:$I$22,0)), " ")</f>
        <v xml:space="preserve"> </v>
      </c>
      <c r="P13" s="6">
        <f>IFERROR(INDEX(Codabar!$K$3:$K$22,MATCH(CONCATENATE($B13,P$12),Codabar!$I$3:$I$22,0)), " ")</f>
        <v>1</v>
      </c>
      <c r="Q13" s="6" t="str">
        <f>IFERROR(INDEX(Codabar!$K$3:$K$22,MATCH(CONCATENATE($B13,Q$12),Codabar!$I$3:$I$22,0)), " ")</f>
        <v xml:space="preserve"> </v>
      </c>
      <c r="R13" s="9" t="str">
        <f>IFERROR(INDEX(Codabar!$K$3:$K$22,MATCH(CONCATENATE($B13,R$12),Codabar!$I$3:$I$22,0)), " ")</f>
        <v xml:space="preserve"> </v>
      </c>
    </row>
    <row r="14" spans="1:18" x14ac:dyDescent="0.2">
      <c r="B14" s="1" t="str">
        <f>"001"</f>
        <v>001</v>
      </c>
      <c r="C14" s="10" t="str">
        <f>IFERROR(INDEX(Codabar!$K$3:$K$22,MATCH(CONCATENATE($B14,C$12),Codabar!$I$3:$I$22,0)), " ")</f>
        <v xml:space="preserve"> </v>
      </c>
      <c r="D14" s="11" t="str">
        <f>IFERROR(INDEX(Codabar!$K$3:$K$22,MATCH(CONCATENATE($B14,D$12),Codabar!$I$3:$I$22,0)), " ")</f>
        <v xml:space="preserve"> </v>
      </c>
      <c r="E14" s="11" t="str">
        <f>IFERROR(INDEX(Codabar!$K$3:$K$22,MATCH(CONCATENATE($B14,E$12),Codabar!$I$3:$I$22,0)), " ")</f>
        <v xml:space="preserve"> </v>
      </c>
      <c r="F14" s="12">
        <f>IFERROR(INDEX(Codabar!$K$3:$K$22,MATCH(CONCATENATE($B14,F$12),Codabar!$I$3:$I$22,0)), " ")</f>
        <v>1</v>
      </c>
      <c r="G14" s="13" t="str">
        <f>IFERROR(INDEX(Codabar!$K$3:$K$22,MATCH(CONCATENATE($B14,G$12),Codabar!$I$3:$I$22,0)), " ")</f>
        <v xml:space="preserve"> </v>
      </c>
      <c r="H14" s="14">
        <f>IFERROR(INDEX(Codabar!$K$3:$K$22,MATCH(CONCATENATE($B14,H$12),Codabar!$I$3:$I$22,0)), " ")</f>
        <v>1</v>
      </c>
      <c r="I14" s="14" t="str">
        <f>IFERROR(INDEX(Codabar!$K$3:$K$22,MATCH(CONCATENATE($B14,I$12),Codabar!$I$3:$I$22,0)), " ")</f>
        <v xml:space="preserve"> </v>
      </c>
      <c r="J14" s="15" t="str">
        <f>IFERROR(INDEX(Codabar!$K$3:$K$22,MATCH(CONCATENATE($B14,J$12),Codabar!$I$3:$I$22,0)), " ")</f>
        <v xml:space="preserve"> </v>
      </c>
      <c r="K14" s="16" t="str">
        <f>IFERROR(INDEX(Codabar!$K$3:$K$22,MATCH(CONCATENATE($B14,K$12),Codabar!$I$3:$I$22,0)), " ")</f>
        <v xml:space="preserve"> </v>
      </c>
      <c r="L14" s="11" t="str">
        <f>IFERROR(INDEX(Codabar!$K$3:$K$22,MATCH(CONCATENATE($B14,L$12),Codabar!$I$3:$I$22,0)), " ")</f>
        <v xml:space="preserve"> </v>
      </c>
      <c r="M14" s="11" t="str">
        <f>IFERROR(INDEX(Codabar!$K$3:$K$22,MATCH(CONCATENATE($B14,M$12),Codabar!$I$3:$I$22,0)), " ")</f>
        <v xml:space="preserve"> </v>
      </c>
      <c r="N14" s="12" t="str">
        <f>IFERROR(INDEX(Codabar!$K$3:$K$22,MATCH(CONCATENATE($B14,N$12),Codabar!$I$3:$I$22,0)), " ")</f>
        <v xml:space="preserve"> </v>
      </c>
      <c r="O14" s="13">
        <f>IFERROR(INDEX(Codabar!$K$3:$K$22,MATCH(CONCATENATE($B14,O$12),Codabar!$I$3:$I$22,0)), " ")</f>
        <v>1</v>
      </c>
      <c r="P14" s="14" t="str">
        <f>IFERROR(INDEX(Codabar!$K$3:$K$22,MATCH(CONCATENATE($B14,P$12),Codabar!$I$3:$I$22,0)), " ")</f>
        <v xml:space="preserve"> </v>
      </c>
      <c r="Q14" s="14" t="str">
        <f>IFERROR(INDEX(Codabar!$K$3:$K$22,MATCH(CONCATENATE($B14,Q$12),Codabar!$I$3:$I$22,0)), " ")</f>
        <v xml:space="preserve"> </v>
      </c>
      <c r="R14" s="17" t="str">
        <f>IFERROR(INDEX(Codabar!$K$3:$K$22,MATCH(CONCATENATE($B14,R$12),Codabar!$I$3:$I$22,0)), " ")</f>
        <v xml:space="preserve"> </v>
      </c>
    </row>
    <row r="15" spans="1:18" x14ac:dyDescent="0.2">
      <c r="B15" s="1" t="str">
        <f>"011"</f>
        <v>011</v>
      </c>
      <c r="C15" s="10">
        <f>IFERROR(INDEX(Codabar!$K$3:$K$22,MATCH(CONCATENATE($B15,C$12),Codabar!$I$3:$I$22,0)), " ")</f>
        <v>1</v>
      </c>
      <c r="D15" s="11" t="str">
        <f>IFERROR(INDEX(Codabar!$K$3:$K$22,MATCH(CONCATENATE($B15,D$12),Codabar!$I$3:$I$22,0)), " ")</f>
        <v xml:space="preserve"> </v>
      </c>
      <c r="E15" s="11" t="str">
        <f>IFERROR(INDEX(Codabar!$K$3:$K$22,MATCH(CONCATENATE($B15,E$12),Codabar!$I$3:$I$22,0)), " ")</f>
        <v xml:space="preserve"> </v>
      </c>
      <c r="F15" s="12" t="str">
        <f>IFERROR(INDEX(Codabar!$K$3:$K$22,MATCH(CONCATENATE($B15,F$12),Codabar!$I$3:$I$22,0)), " ")</f>
        <v xml:space="preserve"> </v>
      </c>
      <c r="G15" s="13" t="str">
        <f>IFERROR(INDEX(Codabar!$K$3:$K$22,MATCH(CONCATENATE($B15,G$12),Codabar!$I$3:$I$22,0)), " ")</f>
        <v xml:space="preserve"> </v>
      </c>
      <c r="H15" s="14" t="str">
        <f>IFERROR(INDEX(Codabar!$K$3:$K$22,MATCH(CONCATENATE($B15,H$12),Codabar!$I$3:$I$22,0)), " ")</f>
        <v xml:space="preserve"> </v>
      </c>
      <c r="I15" s="14" t="str">
        <f>IFERROR(INDEX(Codabar!$K$3:$K$22,MATCH(CONCATENATE($B15,I$12),Codabar!$I$3:$I$22,0)), " ")</f>
        <v xml:space="preserve"> </v>
      </c>
      <c r="J15" s="15" t="str">
        <f>IFERROR(INDEX(Codabar!$K$3:$K$22,MATCH(CONCATENATE($B15,J$12),Codabar!$I$3:$I$22,0)), " ")</f>
        <v xml:space="preserve"> </v>
      </c>
      <c r="K15" s="16" t="str">
        <f>IFERROR(INDEX(Codabar!$K$3:$K$22,MATCH(CONCATENATE($B15,K$12),Codabar!$I$3:$I$22,0)), " ")</f>
        <v xml:space="preserve"> </v>
      </c>
      <c r="L15" s="11" t="str">
        <f>IFERROR(INDEX(Codabar!$K$3:$K$22,MATCH(CONCATENATE($B15,L$12),Codabar!$I$3:$I$22,0)), " ")</f>
        <v xml:space="preserve"> </v>
      </c>
      <c r="M15" s="11" t="str">
        <f>IFERROR(INDEX(Codabar!$K$3:$K$22,MATCH(CONCATENATE($B15,M$12),Codabar!$I$3:$I$22,0)), " ")</f>
        <v xml:space="preserve"> </v>
      </c>
      <c r="N15" s="12" t="str">
        <f>IFERROR(INDEX(Codabar!$K$3:$K$22,MATCH(CONCATENATE($B15,N$12),Codabar!$I$3:$I$22,0)), " ")</f>
        <v xml:space="preserve"> </v>
      </c>
      <c r="O15" s="13" t="str">
        <f>IFERROR(INDEX(Codabar!$K$3:$K$22,MATCH(CONCATENATE($B15,O$12),Codabar!$I$3:$I$22,0)), " ")</f>
        <v xml:space="preserve"> </v>
      </c>
      <c r="P15" s="14" t="str">
        <f>IFERROR(INDEX(Codabar!$K$3:$K$22,MATCH(CONCATENATE($B15,P$12),Codabar!$I$3:$I$22,0)), " ")</f>
        <v xml:space="preserve"> </v>
      </c>
      <c r="Q15" s="14" t="str">
        <f>IFERROR(INDEX(Codabar!$K$3:$K$22,MATCH(CONCATENATE($B15,Q$12),Codabar!$I$3:$I$22,0)), " ")</f>
        <v xml:space="preserve"> </v>
      </c>
      <c r="R15" s="17" t="str">
        <f>IFERROR(INDEX(Codabar!$K$3:$K$22,MATCH(CONCATENATE($B15,R$12),Codabar!$I$3:$I$22,0)), " ")</f>
        <v xml:space="preserve"> </v>
      </c>
    </row>
    <row r="16" spans="1:18" x14ac:dyDescent="0.2">
      <c r="B16" s="1" t="str">
        <f>"010"</f>
        <v>010</v>
      </c>
      <c r="C16" s="18" t="str">
        <f>IFERROR(INDEX(Codabar!$K$3:$K$22,MATCH(CONCATENATE($B16,C$12),Codabar!$I$3:$I$22,0)), " ")</f>
        <v xml:space="preserve"> </v>
      </c>
      <c r="D16" s="19">
        <f>IFERROR(INDEX(Codabar!$K$3:$K$22,MATCH(CONCATENATE($B16,D$12),Codabar!$I$3:$I$22,0)), " ")</f>
        <v>0</v>
      </c>
      <c r="E16" s="19" t="str">
        <f>IFERROR(INDEX(Codabar!$K$3:$K$22,MATCH(CONCATENATE($B16,E$12),Codabar!$I$3:$I$22,0)), " ")</f>
        <v xml:space="preserve"> </v>
      </c>
      <c r="F16" s="20" t="str">
        <f>IFERROR(INDEX(Codabar!$K$3:$K$22,MATCH(CONCATENATE($B16,F$12),Codabar!$I$3:$I$22,0)), " ")</f>
        <v xml:space="preserve"> </v>
      </c>
      <c r="G16" s="21">
        <f>IFERROR(INDEX(Codabar!$K$3:$K$22,MATCH(CONCATENATE($B16,G$12),Codabar!$I$3:$I$22,0)), " ")</f>
        <v>0</v>
      </c>
      <c r="H16" s="22" t="str">
        <f>IFERROR(INDEX(Codabar!$K$3:$K$22,MATCH(CONCATENATE($B16,H$12),Codabar!$I$3:$I$22,0)), " ")</f>
        <v xml:space="preserve"> </v>
      </c>
      <c r="I16" s="22" t="str">
        <f>IFERROR(INDEX(Codabar!$K$3:$K$22,MATCH(CONCATENATE($B16,I$12),Codabar!$I$3:$I$22,0)), " ")</f>
        <v xml:space="preserve"> </v>
      </c>
      <c r="J16" s="23" t="str">
        <f>IFERROR(INDEX(Codabar!$K$3:$K$22,MATCH(CONCATENATE($B16,J$12),Codabar!$I$3:$I$22,0)), " ")</f>
        <v xml:space="preserve"> </v>
      </c>
      <c r="K16" s="24" t="str">
        <f>IFERROR(INDEX(Codabar!$K$3:$K$22,MATCH(CONCATENATE($B16,K$12),Codabar!$I$3:$I$22,0)), " ")</f>
        <v xml:space="preserve"> </v>
      </c>
      <c r="L16" s="19" t="str">
        <f>IFERROR(INDEX(Codabar!$K$3:$K$22,MATCH(CONCATENATE($B16,L$12),Codabar!$I$3:$I$22,0)), " ")</f>
        <v xml:space="preserve"> </v>
      </c>
      <c r="M16" s="19" t="str">
        <f>IFERROR(INDEX(Codabar!$K$3:$K$22,MATCH(CONCATENATE($B16,M$12),Codabar!$I$3:$I$22,0)), " ")</f>
        <v xml:space="preserve"> </v>
      </c>
      <c r="N16" s="20" t="str">
        <f>IFERROR(INDEX(Codabar!$K$3:$K$22,MATCH(CONCATENATE($B16,N$12),Codabar!$I$3:$I$22,0)), " ")</f>
        <v xml:space="preserve"> </v>
      </c>
      <c r="O16" s="21" t="str">
        <f>IFERROR(INDEX(Codabar!$K$3:$K$22,MATCH(CONCATENATE($B16,O$12),Codabar!$I$3:$I$22,0)), " ")</f>
        <v xml:space="preserve"> </v>
      </c>
      <c r="P16" s="22" t="str">
        <f>IFERROR(INDEX(Codabar!$K$3:$K$22,MATCH(CONCATENATE($B16,P$12),Codabar!$I$3:$I$22,0)), " ")</f>
        <v xml:space="preserve"> </v>
      </c>
      <c r="Q16" s="22" t="str">
        <f>IFERROR(INDEX(Codabar!$K$3:$K$22,MATCH(CONCATENATE($B16,Q$12),Codabar!$I$3:$I$22,0)), " ")</f>
        <v xml:space="preserve"> </v>
      </c>
      <c r="R16" s="25" t="str">
        <f>IFERROR(INDEX(Codabar!$K$3:$K$22,MATCH(CONCATENATE($B16,R$12),Codabar!$I$3:$I$22,0)), " ")</f>
        <v xml:space="preserve"> </v>
      </c>
    </row>
    <row r="17" spans="1:18" x14ac:dyDescent="0.2">
      <c r="B17" s="1" t="str">
        <f>"100"</f>
        <v>100</v>
      </c>
      <c r="C17" s="5" t="str">
        <f>IFERROR(INDEX(Codabar!$K$3:$K$22,MATCH(CONCATENATE($B17,C$12),Codabar!$I$3:$I$22,0)), " ")</f>
        <v xml:space="preserve"> </v>
      </c>
      <c r="D17" s="6" t="str">
        <f>IFERROR(INDEX(Codabar!$K$3:$K$22,MATCH(CONCATENATE($B17,D$12),Codabar!$I$3:$I$22,0)), " ")</f>
        <v xml:space="preserve"> </v>
      </c>
      <c r="E17" s="6" t="str">
        <f>IFERROR(INDEX(Codabar!$K$3:$K$22,MATCH(CONCATENATE($B17,E$12),Codabar!$I$3:$I$22,0)), " ")</f>
        <v xml:space="preserve"> </v>
      </c>
      <c r="F17" s="9">
        <f>IFERROR(INDEX(Codabar!$K$3:$K$22,MATCH(CONCATENATE($B17,F$12),Codabar!$I$3:$I$22,0)), " ")</f>
        <v>0</v>
      </c>
      <c r="G17" s="2" t="str">
        <f>IFERROR(INDEX(Codabar!$K$3:$K$22,MATCH(CONCATENATE($B17,G$12),Codabar!$I$3:$I$22,0)), " ")</f>
        <v xml:space="preserve"> </v>
      </c>
      <c r="H17" s="3">
        <f>IFERROR(INDEX(Codabar!$K$3:$K$22,MATCH(CONCATENATE($B17,H$12),Codabar!$I$3:$I$22,0)), " ")</f>
        <v>1</v>
      </c>
      <c r="I17" s="3" t="str">
        <f>IFERROR(INDEX(Codabar!$K$3:$K$22,MATCH(CONCATENATE($B17,I$12),Codabar!$I$3:$I$22,0)), " ")</f>
        <v xml:space="preserve"> </v>
      </c>
      <c r="J17" s="26" t="str">
        <f>IFERROR(INDEX(Codabar!$K$3:$K$22,MATCH(CONCATENATE($B17,J$12),Codabar!$I$3:$I$22,0)), " ")</f>
        <v xml:space="preserve"> </v>
      </c>
      <c r="K17" s="27" t="str">
        <f>IFERROR(INDEX(Codabar!$K$3:$K$22,MATCH(CONCATENATE($B17,K$12),Codabar!$I$3:$I$22,0)), " ")</f>
        <v xml:space="preserve"> </v>
      </c>
      <c r="L17" s="6" t="str">
        <f>IFERROR(INDEX(Codabar!$K$3:$K$22,MATCH(CONCATENATE($B17,L$12),Codabar!$I$3:$I$22,0)), " ")</f>
        <v xml:space="preserve"> </v>
      </c>
      <c r="M17" s="6" t="str">
        <f>IFERROR(INDEX(Codabar!$K$3:$K$22,MATCH(CONCATENATE($B17,M$12),Codabar!$I$3:$I$22,0)), " ")</f>
        <v xml:space="preserve"> </v>
      </c>
      <c r="N17" s="9" t="str">
        <f>IFERROR(INDEX(Codabar!$K$3:$K$22,MATCH(CONCATENATE($B17,N$12),Codabar!$I$3:$I$22,0)), " ")</f>
        <v xml:space="preserve"> </v>
      </c>
      <c r="O17" s="2">
        <f>IFERROR(INDEX(Codabar!$K$3:$K$22,MATCH(CONCATENATE($B17,O$12),Codabar!$I$3:$I$22,0)), " ")</f>
        <v>0</v>
      </c>
      <c r="P17" s="3" t="str">
        <f>IFERROR(INDEX(Codabar!$K$3:$K$22,MATCH(CONCATENATE($B17,P$12),Codabar!$I$3:$I$22,0)), " ")</f>
        <v xml:space="preserve"> </v>
      </c>
      <c r="Q17" s="3" t="str">
        <f>IFERROR(INDEX(Codabar!$K$3:$K$22,MATCH(CONCATENATE($B17,Q$12),Codabar!$I$3:$I$22,0)), " ")</f>
        <v xml:space="preserve"> </v>
      </c>
      <c r="R17" s="4" t="str">
        <f>IFERROR(INDEX(Codabar!$K$3:$K$22,MATCH(CONCATENATE($B17,R$12),Codabar!$I$3:$I$22,0)), " ")</f>
        <v xml:space="preserve"> </v>
      </c>
    </row>
    <row r="18" spans="1:18" x14ac:dyDescent="0.2">
      <c r="B18" s="1" t="str">
        <f>"101"</f>
        <v>101</v>
      </c>
      <c r="C18" s="13" t="str">
        <f>IFERROR(INDEX(Codabar!$K$3:$K$22,MATCH(CONCATENATE($B18,C$12),Codabar!$I$3:$I$22,0)), " ")</f>
        <v xml:space="preserve"> </v>
      </c>
      <c r="D18" s="14">
        <f>IFERROR(INDEX(Codabar!$K$3:$K$22,MATCH(CONCATENATE($B18,D$12),Codabar!$I$3:$I$22,0)), " ")</f>
        <v>1</v>
      </c>
      <c r="E18" s="14" t="str">
        <f>IFERROR(INDEX(Codabar!$K$3:$K$22,MATCH(CONCATENATE($B18,E$12),Codabar!$I$3:$I$22,0)), " ")</f>
        <v xml:space="preserve"> </v>
      </c>
      <c r="F18" s="17" t="str">
        <f>IFERROR(INDEX(Codabar!$K$3:$K$22,MATCH(CONCATENATE($B18,F$12),Codabar!$I$3:$I$22,0)), " ")</f>
        <v xml:space="preserve"> </v>
      </c>
      <c r="G18" s="10">
        <f>IFERROR(INDEX(Codabar!$K$3:$K$22,MATCH(CONCATENATE($B18,G$12),Codabar!$I$3:$I$22,0)), " ")</f>
        <v>1</v>
      </c>
      <c r="H18" s="11" t="str">
        <f>IFERROR(INDEX(Codabar!$K$3:$K$22,MATCH(CONCATENATE($B18,H$12),Codabar!$I$3:$I$22,0)), " ")</f>
        <v xml:space="preserve"> </v>
      </c>
      <c r="I18" s="11" t="str">
        <f>IFERROR(INDEX(Codabar!$K$3:$K$22,MATCH(CONCATENATE($B18,I$12),Codabar!$I$3:$I$22,0)), " ")</f>
        <v xml:space="preserve"> </v>
      </c>
      <c r="J18" s="28" t="str">
        <f>IFERROR(INDEX(Codabar!$K$3:$K$22,MATCH(CONCATENATE($B18,J$12),Codabar!$I$3:$I$22,0)), " ")</f>
        <v xml:space="preserve"> </v>
      </c>
      <c r="K18" s="29" t="str">
        <f>IFERROR(INDEX(Codabar!$K$3:$K$22,MATCH(CONCATENATE($B18,K$12),Codabar!$I$3:$I$22,0)), " ")</f>
        <v xml:space="preserve"> </v>
      </c>
      <c r="L18" s="14" t="str">
        <f>IFERROR(INDEX(Codabar!$K$3:$K$22,MATCH(CONCATENATE($B18,L$12),Codabar!$I$3:$I$22,0)), " ")</f>
        <v xml:space="preserve"> </v>
      </c>
      <c r="M18" s="14" t="str">
        <f>IFERROR(INDEX(Codabar!$K$3:$K$22,MATCH(CONCATENATE($B18,M$12),Codabar!$I$3:$I$22,0)), " ")</f>
        <v xml:space="preserve"> </v>
      </c>
      <c r="N18" s="17" t="str">
        <f>IFERROR(INDEX(Codabar!$K$3:$K$22,MATCH(CONCATENATE($B18,N$12),Codabar!$I$3:$I$22,0)), " ")</f>
        <v xml:space="preserve"> </v>
      </c>
      <c r="O18" s="10" t="str">
        <f>IFERROR(INDEX(Codabar!$K$3:$K$22,MATCH(CONCATENATE($B18,O$12),Codabar!$I$3:$I$22,0)), " ")</f>
        <v xml:space="preserve"> </v>
      </c>
      <c r="P18" s="11" t="str">
        <f>IFERROR(INDEX(Codabar!$K$3:$K$22,MATCH(CONCATENATE($B18,P$12),Codabar!$I$3:$I$22,0)), " ")</f>
        <v xml:space="preserve"> </v>
      </c>
      <c r="Q18" s="11" t="str">
        <f>IFERROR(INDEX(Codabar!$K$3:$K$22,MATCH(CONCATENATE($B18,Q$12),Codabar!$I$3:$I$22,0)), " ")</f>
        <v xml:space="preserve"> </v>
      </c>
      <c r="R18" s="12" t="str">
        <f>IFERROR(INDEX(Codabar!$K$3:$K$22,MATCH(CONCATENATE($B18,R$12),Codabar!$I$3:$I$22,0)), " ")</f>
        <v xml:space="preserve"> </v>
      </c>
    </row>
    <row r="19" spans="1:18" x14ac:dyDescent="0.2">
      <c r="B19" s="1" t="str">
        <f>"111"</f>
        <v>111</v>
      </c>
      <c r="C19" s="13" t="str">
        <f>IFERROR(INDEX(Codabar!$K$3:$K$22,MATCH(CONCATENATE($B19,C$12),Codabar!$I$3:$I$22,0)), " ")</f>
        <v xml:space="preserve"> </v>
      </c>
      <c r="D19" s="14" t="str">
        <f>IFERROR(INDEX(Codabar!$K$3:$K$22,MATCH(CONCATENATE($B19,D$12),Codabar!$I$3:$I$22,0)), " ")</f>
        <v xml:space="preserve"> </v>
      </c>
      <c r="E19" s="14" t="str">
        <f>IFERROR(INDEX(Codabar!$K$3:$K$22,MATCH(CONCATENATE($B19,E$12),Codabar!$I$3:$I$22,0)), " ")</f>
        <v xml:space="preserve"> </v>
      </c>
      <c r="F19" s="17" t="str">
        <f>IFERROR(INDEX(Codabar!$K$3:$K$22,MATCH(CONCATENATE($B19,F$12),Codabar!$I$3:$I$22,0)), " ")</f>
        <v xml:space="preserve"> </v>
      </c>
      <c r="G19" s="10" t="str">
        <f>IFERROR(INDEX(Codabar!$K$3:$K$22,MATCH(CONCATENATE($B19,G$12),Codabar!$I$3:$I$22,0)), " ")</f>
        <v xml:space="preserve"> </v>
      </c>
      <c r="H19" s="11" t="str">
        <f>IFERROR(INDEX(Codabar!$K$3:$K$22,MATCH(CONCATENATE($B19,H$12),Codabar!$I$3:$I$22,0)), " ")</f>
        <v xml:space="preserve"> </v>
      </c>
      <c r="I19" s="11" t="str">
        <f>IFERROR(INDEX(Codabar!$K$3:$K$22,MATCH(CONCATENATE($B19,I$12),Codabar!$I$3:$I$22,0)), " ")</f>
        <v xml:space="preserve"> </v>
      </c>
      <c r="J19" s="28" t="str">
        <f>IFERROR(INDEX(Codabar!$K$3:$K$22,MATCH(CONCATENATE($B19,J$12),Codabar!$I$3:$I$22,0)), " ")</f>
        <v xml:space="preserve"> </v>
      </c>
      <c r="K19" s="29" t="str">
        <f>IFERROR(INDEX(Codabar!$K$3:$K$22,MATCH(CONCATENATE($B19,K$12),Codabar!$I$3:$I$22,0)), " ")</f>
        <v xml:space="preserve"> </v>
      </c>
      <c r="L19" s="14" t="str">
        <f>IFERROR(INDEX(Codabar!$K$3:$K$22,MATCH(CONCATENATE($B19,L$12),Codabar!$I$3:$I$22,0)), " ")</f>
        <v xml:space="preserve"> </v>
      </c>
      <c r="M19" s="14" t="str">
        <f>IFERROR(INDEX(Codabar!$K$3:$K$22,MATCH(CONCATENATE($B19,M$12),Codabar!$I$3:$I$22,0)), " ")</f>
        <v xml:space="preserve"> </v>
      </c>
      <c r="N19" s="17" t="str">
        <f>IFERROR(INDEX(Codabar!$K$3:$K$22,MATCH(CONCATENATE($B19,N$12),Codabar!$I$3:$I$22,0)), " ")</f>
        <v xml:space="preserve"> </v>
      </c>
      <c r="O19" s="10" t="str">
        <f>IFERROR(INDEX(Codabar!$K$3:$K$22,MATCH(CONCATENATE($B19,O$12),Codabar!$I$3:$I$22,0)), " ")</f>
        <v xml:space="preserve"> </v>
      </c>
      <c r="P19" s="11" t="str">
        <f>IFERROR(INDEX(Codabar!$K$3:$K$22,MATCH(CONCATENATE($B19,P$12),Codabar!$I$3:$I$22,0)), " ")</f>
        <v xml:space="preserve"> </v>
      </c>
      <c r="Q19" s="11" t="str">
        <f>IFERROR(INDEX(Codabar!$K$3:$K$22,MATCH(CONCATENATE($B19,Q$12),Codabar!$I$3:$I$22,0)), " ")</f>
        <v xml:space="preserve"> </v>
      </c>
      <c r="R19" s="12" t="str">
        <f>IFERROR(INDEX(Codabar!$K$3:$K$22,MATCH(CONCATENATE($B19,R$12),Codabar!$I$3:$I$22,0)), " ")</f>
        <v xml:space="preserve"> </v>
      </c>
    </row>
    <row r="20" spans="1:18" x14ac:dyDescent="0.2">
      <c r="B20" s="1" t="str">
        <f>"110"</f>
        <v>110</v>
      </c>
      <c r="C20" s="21">
        <f>IFERROR(INDEX(Codabar!$K$3:$K$22,MATCH(CONCATENATE($B20,C$12),Codabar!$I$3:$I$22,0)), " ")</f>
        <v>0</v>
      </c>
      <c r="D20" s="22" t="str">
        <f>IFERROR(INDEX(Codabar!$K$3:$K$22,MATCH(CONCATENATE($B20,D$12),Codabar!$I$3:$I$22,0)), " ")</f>
        <v xml:space="preserve"> </v>
      </c>
      <c r="E20" s="22" t="str">
        <f>IFERROR(INDEX(Codabar!$K$3:$K$22,MATCH(CONCATENATE($B20,E$12),Codabar!$I$3:$I$22,0)), " ")</f>
        <v xml:space="preserve"> </v>
      </c>
      <c r="F20" s="25" t="str">
        <f>IFERROR(INDEX(Codabar!$K$3:$K$22,MATCH(CONCATENATE($B20,F$12),Codabar!$I$3:$I$22,0)), " ")</f>
        <v xml:space="preserve"> </v>
      </c>
      <c r="G20" s="18" t="str">
        <f>IFERROR(INDEX(Codabar!$K$3:$K$22,MATCH(CONCATENATE($B20,G$12),Codabar!$I$3:$I$22,0)), " ")</f>
        <v xml:space="preserve"> </v>
      </c>
      <c r="H20" s="19" t="str">
        <f>IFERROR(INDEX(Codabar!$K$3:$K$22,MATCH(CONCATENATE($B20,H$12),Codabar!$I$3:$I$22,0)), " ")</f>
        <v xml:space="preserve"> </v>
      </c>
      <c r="I20" s="19" t="str">
        <f>IFERROR(INDEX(Codabar!$K$3:$K$22,MATCH(CONCATENATE($B20,I$12),Codabar!$I$3:$I$22,0)), " ")</f>
        <v xml:space="preserve"> </v>
      </c>
      <c r="J20" s="30" t="str">
        <f>IFERROR(INDEX(Codabar!$K$3:$K$22,MATCH(CONCATENATE($B20,J$12),Codabar!$I$3:$I$22,0)), " ")</f>
        <v xml:space="preserve"> </v>
      </c>
      <c r="K20" s="31" t="str">
        <f>IFERROR(INDEX(Codabar!$K$3:$K$22,MATCH(CONCATENATE($B20,K$12),Codabar!$I$3:$I$22,0)), " ")</f>
        <v xml:space="preserve"> </v>
      </c>
      <c r="L20" s="22" t="str">
        <f>IFERROR(INDEX(Codabar!$K$3:$K$22,MATCH(CONCATENATE($B20,L$12),Codabar!$I$3:$I$22,0)), " ")</f>
        <v xml:space="preserve"> </v>
      </c>
      <c r="M20" s="22" t="str">
        <f>IFERROR(INDEX(Codabar!$K$3:$K$22,MATCH(CONCATENATE($B20,M$12),Codabar!$I$3:$I$22,0)), " ")</f>
        <v xml:space="preserve"> </v>
      </c>
      <c r="N20" s="25" t="str">
        <f>IFERROR(INDEX(Codabar!$K$3:$K$22,MATCH(CONCATENATE($B20,N$12),Codabar!$I$3:$I$22,0)), " ")</f>
        <v xml:space="preserve"> </v>
      </c>
      <c r="O20" s="18" t="str">
        <f>IFERROR(INDEX(Codabar!$K$3:$K$22,MATCH(CONCATENATE($B20,O$12),Codabar!$I$3:$I$22,0)), " ")</f>
        <v xml:space="preserve"> </v>
      </c>
      <c r="P20" s="19" t="str">
        <f>IFERROR(INDEX(Codabar!$K$3:$K$22,MATCH(CONCATENATE($B20,P$12),Codabar!$I$3:$I$22,0)), " ")</f>
        <v xml:space="preserve"> </v>
      </c>
      <c r="Q20" s="19" t="str">
        <f>IFERROR(INDEX(Codabar!$K$3:$K$22,MATCH(CONCATENATE($B20,Q$12),Codabar!$I$3:$I$22,0)), " ")</f>
        <v xml:space="preserve"> </v>
      </c>
      <c r="R20" s="20" t="str">
        <f>IFERROR(INDEX(Codabar!$K$3:$K$22,MATCH(CONCATENATE($B20,R$12),Codabar!$I$3:$I$22,0)), " ")</f>
        <v xml:space="preserve"> </v>
      </c>
    </row>
    <row r="22" spans="1:18" x14ac:dyDescent="0.2">
      <c r="B22" s="1" t="s">
        <v>10</v>
      </c>
      <c r="C22" s="1" t="str">
        <f>"0000"</f>
        <v>0000</v>
      </c>
      <c r="D22" s="1" t="str">
        <f>"0001"</f>
        <v>0001</v>
      </c>
      <c r="E22" s="1" t="str">
        <f>"0011"</f>
        <v>0011</v>
      </c>
      <c r="F22" s="1" t="str">
        <f>"0010"</f>
        <v>0010</v>
      </c>
      <c r="G22" s="1" t="str">
        <f>"0100"</f>
        <v>0100</v>
      </c>
      <c r="H22" s="1" t="str">
        <f>"0101"</f>
        <v>0101</v>
      </c>
      <c r="I22" s="1" t="str">
        <f>"0111"</f>
        <v>0111</v>
      </c>
      <c r="J22" s="1" t="str">
        <f>"0110"</f>
        <v>0110</v>
      </c>
      <c r="K22" s="1" t="str">
        <f>"1100"</f>
        <v>1100</v>
      </c>
      <c r="L22" s="1" t="str">
        <f>"1101"</f>
        <v>1101</v>
      </c>
      <c r="M22" s="1" t="str">
        <f>"1111"</f>
        <v>1111</v>
      </c>
      <c r="N22" s="1" t="str">
        <f>"1110"</f>
        <v>1110</v>
      </c>
      <c r="O22" s="1" t="str">
        <f>"1000"</f>
        <v>1000</v>
      </c>
      <c r="P22" s="1" t="str">
        <f>"1001"</f>
        <v>1001</v>
      </c>
      <c r="Q22" s="1" t="str">
        <f>"1011"</f>
        <v>1011</v>
      </c>
      <c r="R22" s="1" t="str">
        <f>"1010"</f>
        <v>1010</v>
      </c>
    </row>
    <row r="23" spans="1:18" x14ac:dyDescent="0.2">
      <c r="B23" s="1" t="str">
        <f>"000"</f>
        <v>000</v>
      </c>
      <c r="C23" s="2" t="str">
        <f>IFERROR(INDEX(Codabar!$L$3:$L$22,MATCH(CONCATENATE($B23,C$22),Codabar!$I$3:$I$22,0)), " ")</f>
        <v xml:space="preserve"> </v>
      </c>
      <c r="D23" s="3" t="str">
        <f>IFERROR(INDEX(Codabar!$L$3:$L$22,MATCH(CONCATENATE($B23,D$22),Codabar!$I$3:$I$22,0)), " ")</f>
        <v xml:space="preserve"> </v>
      </c>
      <c r="E23" s="3">
        <f>IFERROR(INDEX(Codabar!$L$3:$L$22,MATCH(CONCATENATE($B23,E$22),Codabar!$I$3:$I$22,0)), " ")</f>
        <v>0</v>
      </c>
      <c r="F23" s="4" t="str">
        <f>IFERROR(INDEX(Codabar!$L$3:$L$22,MATCH(CONCATENATE($B23,F$22),Codabar!$I$3:$I$22,0)), " ")</f>
        <v xml:space="preserve"> </v>
      </c>
      <c r="G23" s="5" t="str">
        <f>IFERROR(INDEX(Codabar!$L$3:$L$22,MATCH(CONCATENATE($B23,G$22),Codabar!$I$3:$I$22,0)), " ")</f>
        <v xml:space="preserve"> </v>
      </c>
      <c r="H23" s="6" t="str">
        <f>IFERROR(INDEX(Codabar!$L$3:$L$22,MATCH(CONCATENATE($B23,H$22),Codabar!$I$3:$I$22,0)), " ")</f>
        <v xml:space="preserve"> </v>
      </c>
      <c r="I23" s="6" t="str">
        <f>IFERROR(INDEX(Codabar!$L$3:$L$22,MATCH(CONCATENATE($B23,I$22),Codabar!$I$3:$I$22,0)), " ")</f>
        <v xml:space="preserve"> </v>
      </c>
      <c r="J23" s="7">
        <f>IFERROR(INDEX(Codabar!$L$3:$L$22,MATCH(CONCATENATE($B23,J$22),Codabar!$I$3:$I$22,0)), " ")</f>
        <v>0</v>
      </c>
      <c r="K23" s="8">
        <f>IFERROR(INDEX(Codabar!$L$3:$L$22,MATCH(CONCATENATE($B23,K$22),Codabar!$I$3:$I$22,0)), " ")</f>
        <v>1</v>
      </c>
      <c r="L23" s="3" t="str">
        <f>IFERROR(INDEX(Codabar!$L$3:$L$22,MATCH(CONCATENATE($B23,L$22),Codabar!$I$3:$I$22,0)), " ")</f>
        <v xml:space="preserve"> </v>
      </c>
      <c r="M23" s="3" t="str">
        <f>IFERROR(INDEX(Codabar!$L$3:$L$22,MATCH(CONCATENATE($B23,M$22),Codabar!$I$3:$I$22,0)), " ")</f>
        <v xml:space="preserve"> </v>
      </c>
      <c r="N23" s="4" t="str">
        <f>IFERROR(INDEX(Codabar!$L$3:$L$22,MATCH(CONCATENATE($B23,N$22),Codabar!$I$3:$I$22,0)), " ")</f>
        <v xml:space="preserve"> </v>
      </c>
      <c r="O23" s="5" t="str">
        <f>IFERROR(INDEX(Codabar!$L$3:$L$22,MATCH(CONCATENATE($B23,O$22),Codabar!$I$3:$I$22,0)), " ")</f>
        <v xml:space="preserve"> </v>
      </c>
      <c r="P23" s="6">
        <f>IFERROR(INDEX(Codabar!$L$3:$L$22,MATCH(CONCATENATE($B23,P$22),Codabar!$I$3:$I$22,0)), " ")</f>
        <v>0</v>
      </c>
      <c r="Q23" s="6" t="str">
        <f>IFERROR(INDEX(Codabar!$L$3:$L$22,MATCH(CONCATENATE($B23,Q$22),Codabar!$I$3:$I$22,0)), " ")</f>
        <v xml:space="preserve"> </v>
      </c>
      <c r="R23" s="9" t="str">
        <f>IFERROR(INDEX(Codabar!$L$3:$L$22,MATCH(CONCATENATE($B23,R$22),Codabar!$I$3:$I$22,0)), " ")</f>
        <v xml:space="preserve"> </v>
      </c>
    </row>
    <row r="24" spans="1:18" x14ac:dyDescent="0.2">
      <c r="B24" s="1" t="str">
        <f>"001"</f>
        <v>001</v>
      </c>
      <c r="C24" s="10" t="str">
        <f>IFERROR(INDEX(Codabar!$L$3:$L$22,MATCH(CONCATENATE($B24,C$22),Codabar!$I$3:$I$22,0)), " ")</f>
        <v xml:space="preserve"> </v>
      </c>
      <c r="D24" s="11" t="str">
        <f>IFERROR(INDEX(Codabar!$L$3:$L$22,MATCH(CONCATENATE($B24,D$22),Codabar!$I$3:$I$22,0)), " ")</f>
        <v xml:space="preserve"> </v>
      </c>
      <c r="E24" s="11" t="str">
        <f>IFERROR(INDEX(Codabar!$L$3:$L$22,MATCH(CONCATENATE($B24,E$22),Codabar!$I$3:$I$22,0)), " ")</f>
        <v xml:space="preserve"> </v>
      </c>
      <c r="F24" s="12">
        <f>IFERROR(INDEX(Codabar!$L$3:$L$22,MATCH(CONCATENATE($B24,F$22),Codabar!$I$3:$I$22,0)), " ")</f>
        <v>0</v>
      </c>
      <c r="G24" s="13" t="str">
        <f>IFERROR(INDEX(Codabar!$L$3:$L$22,MATCH(CONCATENATE($B24,G$22),Codabar!$I$3:$I$22,0)), " ")</f>
        <v xml:space="preserve"> </v>
      </c>
      <c r="H24" s="14">
        <f>IFERROR(INDEX(Codabar!$L$3:$L$22,MATCH(CONCATENATE($B24,H$22),Codabar!$I$3:$I$22,0)), " ")</f>
        <v>1</v>
      </c>
      <c r="I24" s="14" t="str">
        <f>IFERROR(INDEX(Codabar!$L$3:$L$22,MATCH(CONCATENATE($B24,I$22),Codabar!$I$3:$I$22,0)), " ")</f>
        <v xml:space="preserve"> </v>
      </c>
      <c r="J24" s="15" t="str">
        <f>IFERROR(INDEX(Codabar!$L$3:$L$22,MATCH(CONCATENATE($B24,J$22),Codabar!$I$3:$I$22,0)), " ")</f>
        <v xml:space="preserve"> </v>
      </c>
      <c r="K24" s="16" t="str">
        <f>IFERROR(INDEX(Codabar!$L$3:$L$22,MATCH(CONCATENATE($B24,K$22),Codabar!$I$3:$I$22,0)), " ")</f>
        <v xml:space="preserve"> </v>
      </c>
      <c r="L24" s="11" t="str">
        <f>IFERROR(INDEX(Codabar!$L$3:$L$22,MATCH(CONCATENATE($B24,L$22),Codabar!$I$3:$I$22,0)), " ")</f>
        <v xml:space="preserve"> </v>
      </c>
      <c r="M24" s="11" t="str">
        <f>IFERROR(INDEX(Codabar!$L$3:$L$22,MATCH(CONCATENATE($B24,M$22),Codabar!$I$3:$I$22,0)), " ")</f>
        <v xml:space="preserve"> </v>
      </c>
      <c r="N24" s="12" t="str">
        <f>IFERROR(INDEX(Codabar!$L$3:$L$22,MATCH(CONCATENATE($B24,N$22),Codabar!$I$3:$I$22,0)), " ")</f>
        <v xml:space="preserve"> </v>
      </c>
      <c r="O24" s="13">
        <f>IFERROR(INDEX(Codabar!$L$3:$L$22,MATCH(CONCATENATE($B24,O$22),Codabar!$I$3:$I$22,0)), " ")</f>
        <v>1</v>
      </c>
      <c r="P24" s="14" t="str">
        <f>IFERROR(INDEX(Codabar!$L$3:$L$22,MATCH(CONCATENATE($B24,P$22),Codabar!$I$3:$I$22,0)), " ")</f>
        <v xml:space="preserve"> </v>
      </c>
      <c r="Q24" s="14" t="str">
        <f>IFERROR(INDEX(Codabar!$L$3:$L$22,MATCH(CONCATENATE($B24,Q$22),Codabar!$I$3:$I$22,0)), " ")</f>
        <v xml:space="preserve"> </v>
      </c>
      <c r="R24" s="17" t="str">
        <f>IFERROR(INDEX(Codabar!$L$3:$L$22,MATCH(CONCATENATE($B24,R$22),Codabar!$I$3:$I$22,0)), " ")</f>
        <v xml:space="preserve"> </v>
      </c>
    </row>
    <row r="25" spans="1:18" x14ac:dyDescent="0.2">
      <c r="B25" s="1" t="str">
        <f>"011"</f>
        <v>011</v>
      </c>
      <c r="C25" s="10">
        <f>IFERROR(INDEX(Codabar!$L$3:$L$22,MATCH(CONCATENATE($B25,C$22),Codabar!$I$3:$I$22,0)), " ")</f>
        <v>0</v>
      </c>
      <c r="D25" s="11" t="str">
        <f>IFERROR(INDEX(Codabar!$L$3:$L$22,MATCH(CONCATENATE($B25,D$22),Codabar!$I$3:$I$22,0)), " ")</f>
        <v xml:space="preserve"> </v>
      </c>
      <c r="E25" s="11" t="str">
        <f>IFERROR(INDEX(Codabar!$L$3:$L$22,MATCH(CONCATENATE($B25,E$22),Codabar!$I$3:$I$22,0)), " ")</f>
        <v xml:space="preserve"> </v>
      </c>
      <c r="F25" s="12" t="str">
        <f>IFERROR(INDEX(Codabar!$L$3:$L$22,MATCH(CONCATENATE($B25,F$22),Codabar!$I$3:$I$22,0)), " ")</f>
        <v xml:space="preserve"> </v>
      </c>
      <c r="G25" s="13" t="str">
        <f>IFERROR(INDEX(Codabar!$L$3:$L$22,MATCH(CONCATENATE($B25,G$22),Codabar!$I$3:$I$22,0)), " ")</f>
        <v xml:space="preserve"> </v>
      </c>
      <c r="H25" s="14" t="str">
        <f>IFERROR(INDEX(Codabar!$L$3:$L$22,MATCH(CONCATENATE($B25,H$22),Codabar!$I$3:$I$22,0)), " ")</f>
        <v xml:space="preserve"> </v>
      </c>
      <c r="I25" s="14" t="str">
        <f>IFERROR(INDEX(Codabar!$L$3:$L$22,MATCH(CONCATENATE($B25,I$22),Codabar!$I$3:$I$22,0)), " ")</f>
        <v xml:space="preserve"> </v>
      </c>
      <c r="J25" s="15" t="str">
        <f>IFERROR(INDEX(Codabar!$L$3:$L$22,MATCH(CONCATENATE($B25,J$22),Codabar!$I$3:$I$22,0)), " ")</f>
        <v xml:space="preserve"> </v>
      </c>
      <c r="K25" s="16" t="str">
        <f>IFERROR(INDEX(Codabar!$L$3:$L$22,MATCH(CONCATENATE($B25,K$22),Codabar!$I$3:$I$22,0)), " ")</f>
        <v xml:space="preserve"> </v>
      </c>
      <c r="L25" s="11" t="str">
        <f>IFERROR(INDEX(Codabar!$L$3:$L$22,MATCH(CONCATENATE($B25,L$22),Codabar!$I$3:$I$22,0)), " ")</f>
        <v xml:space="preserve"> </v>
      </c>
      <c r="M25" s="11" t="str">
        <f>IFERROR(INDEX(Codabar!$L$3:$L$22,MATCH(CONCATENATE($B25,M$22),Codabar!$I$3:$I$22,0)), " ")</f>
        <v xml:space="preserve"> </v>
      </c>
      <c r="N25" s="12" t="str">
        <f>IFERROR(INDEX(Codabar!$L$3:$L$22,MATCH(CONCATENATE($B25,N$22),Codabar!$I$3:$I$22,0)), " ")</f>
        <v xml:space="preserve"> </v>
      </c>
      <c r="O25" s="13" t="str">
        <f>IFERROR(INDEX(Codabar!$L$3:$L$22,MATCH(CONCATENATE($B25,O$22),Codabar!$I$3:$I$22,0)), " ")</f>
        <v xml:space="preserve"> </v>
      </c>
      <c r="P25" s="14" t="str">
        <f>IFERROR(INDEX(Codabar!$L$3:$L$22,MATCH(CONCATENATE($B25,P$22),Codabar!$I$3:$I$22,0)), " ")</f>
        <v xml:space="preserve"> </v>
      </c>
      <c r="Q25" s="14" t="str">
        <f>IFERROR(INDEX(Codabar!$L$3:$L$22,MATCH(CONCATENATE($B25,Q$22),Codabar!$I$3:$I$22,0)), " ")</f>
        <v xml:space="preserve"> </v>
      </c>
      <c r="R25" s="17" t="str">
        <f>IFERROR(INDEX(Codabar!$L$3:$L$22,MATCH(CONCATENATE($B25,R$22),Codabar!$I$3:$I$22,0)), " ")</f>
        <v xml:space="preserve"> </v>
      </c>
    </row>
    <row r="26" spans="1:18" x14ac:dyDescent="0.2">
      <c r="B26" s="1" t="str">
        <f>"010"</f>
        <v>010</v>
      </c>
      <c r="C26" s="18" t="str">
        <f>IFERROR(INDEX(Codabar!$L$3:$L$22,MATCH(CONCATENATE($B26,C$22),Codabar!$I$3:$I$22,0)), " ")</f>
        <v xml:space="preserve"> </v>
      </c>
      <c r="D26" s="19">
        <f>IFERROR(INDEX(Codabar!$L$3:$L$22,MATCH(CONCATENATE($B26,D$22),Codabar!$I$3:$I$22,0)), " ")</f>
        <v>0</v>
      </c>
      <c r="E26" s="19" t="str">
        <f>IFERROR(INDEX(Codabar!$L$3:$L$22,MATCH(CONCATENATE($B26,E$22),Codabar!$I$3:$I$22,0)), " ")</f>
        <v xml:space="preserve"> </v>
      </c>
      <c r="F26" s="20" t="str">
        <f>IFERROR(INDEX(Codabar!$L$3:$L$22,MATCH(CONCATENATE($B26,F$22),Codabar!$I$3:$I$22,0)), " ")</f>
        <v xml:space="preserve"> </v>
      </c>
      <c r="G26" s="21">
        <f>IFERROR(INDEX(Codabar!$L$3:$L$22,MATCH(CONCATENATE($B26,G$22),Codabar!$I$3:$I$22,0)), " ")</f>
        <v>0</v>
      </c>
      <c r="H26" s="22" t="str">
        <f>IFERROR(INDEX(Codabar!$L$3:$L$22,MATCH(CONCATENATE($B26,H$22),Codabar!$I$3:$I$22,0)), " ")</f>
        <v xml:space="preserve"> </v>
      </c>
      <c r="I26" s="22" t="str">
        <f>IFERROR(INDEX(Codabar!$L$3:$L$22,MATCH(CONCATENATE($B26,I$22),Codabar!$I$3:$I$22,0)), " ")</f>
        <v xml:space="preserve"> </v>
      </c>
      <c r="J26" s="23" t="str">
        <f>IFERROR(INDEX(Codabar!$L$3:$L$22,MATCH(CONCATENATE($B26,J$22),Codabar!$I$3:$I$22,0)), " ")</f>
        <v xml:space="preserve"> </v>
      </c>
      <c r="K26" s="24" t="str">
        <f>IFERROR(INDEX(Codabar!$L$3:$L$22,MATCH(CONCATENATE($B26,K$22),Codabar!$I$3:$I$22,0)), " ")</f>
        <v xml:space="preserve"> </v>
      </c>
      <c r="L26" s="19" t="str">
        <f>IFERROR(INDEX(Codabar!$L$3:$L$22,MATCH(CONCATENATE($B26,L$22),Codabar!$I$3:$I$22,0)), " ")</f>
        <v xml:space="preserve"> </v>
      </c>
      <c r="M26" s="19" t="str">
        <f>IFERROR(INDEX(Codabar!$L$3:$L$22,MATCH(CONCATENATE($B26,M$22),Codabar!$I$3:$I$22,0)), " ")</f>
        <v xml:space="preserve"> </v>
      </c>
      <c r="N26" s="20" t="str">
        <f>IFERROR(INDEX(Codabar!$L$3:$L$22,MATCH(CONCATENATE($B26,N$22),Codabar!$I$3:$I$22,0)), " ")</f>
        <v xml:space="preserve"> </v>
      </c>
      <c r="O26" s="21" t="str">
        <f>IFERROR(INDEX(Codabar!$L$3:$L$22,MATCH(CONCATENATE($B26,O$22),Codabar!$I$3:$I$22,0)), " ")</f>
        <v xml:space="preserve"> </v>
      </c>
      <c r="P26" s="22" t="str">
        <f>IFERROR(INDEX(Codabar!$L$3:$L$22,MATCH(CONCATENATE($B26,P$22),Codabar!$I$3:$I$22,0)), " ")</f>
        <v xml:space="preserve"> </v>
      </c>
      <c r="Q26" s="22" t="str">
        <f>IFERROR(INDEX(Codabar!$L$3:$L$22,MATCH(CONCATENATE($B26,Q$22),Codabar!$I$3:$I$22,0)), " ")</f>
        <v xml:space="preserve"> </v>
      </c>
      <c r="R26" s="25" t="str">
        <f>IFERROR(INDEX(Codabar!$L$3:$L$22,MATCH(CONCATENATE($B26,R$22),Codabar!$I$3:$I$22,0)), " ")</f>
        <v xml:space="preserve"> </v>
      </c>
    </row>
    <row r="27" spans="1:18" x14ac:dyDescent="0.2">
      <c r="B27" s="1" t="str">
        <f>"100"</f>
        <v>100</v>
      </c>
      <c r="C27" s="5" t="str">
        <f>IFERROR(INDEX(Codabar!$L$3:$L$22,MATCH(CONCATENATE($B27,C$22),Codabar!$I$3:$I$22,0)), " ")</f>
        <v xml:space="preserve"> </v>
      </c>
      <c r="D27" s="6" t="str">
        <f>IFERROR(INDEX(Codabar!$L$3:$L$22,MATCH(CONCATENATE($B27,D$22),Codabar!$I$3:$I$22,0)), " ")</f>
        <v xml:space="preserve"> </v>
      </c>
      <c r="E27" s="6" t="str">
        <f>IFERROR(INDEX(Codabar!$L$3:$L$22,MATCH(CONCATENATE($B27,E$22),Codabar!$I$3:$I$22,0)), " ")</f>
        <v xml:space="preserve"> </v>
      </c>
      <c r="F27" s="9">
        <f>IFERROR(INDEX(Codabar!$L$3:$L$22,MATCH(CONCATENATE($B27,F$22),Codabar!$I$3:$I$22,0)), " ")</f>
        <v>1</v>
      </c>
      <c r="G27" s="2" t="str">
        <f>IFERROR(INDEX(Codabar!$L$3:$L$22,MATCH(CONCATENATE($B27,G$22),Codabar!$I$3:$I$22,0)), " ")</f>
        <v xml:space="preserve"> </v>
      </c>
      <c r="H27" s="3">
        <f>IFERROR(INDEX(Codabar!$L$3:$L$22,MATCH(CONCATENATE($B27,H$22),Codabar!$I$3:$I$22,0)), " ")</f>
        <v>1</v>
      </c>
      <c r="I27" s="3" t="str">
        <f>IFERROR(INDEX(Codabar!$L$3:$L$22,MATCH(CONCATENATE($B27,I$22),Codabar!$I$3:$I$22,0)), " ")</f>
        <v xml:space="preserve"> </v>
      </c>
      <c r="J27" s="26" t="str">
        <f>IFERROR(INDEX(Codabar!$L$3:$L$22,MATCH(CONCATENATE($B27,J$22),Codabar!$I$3:$I$22,0)), " ")</f>
        <v xml:space="preserve"> </v>
      </c>
      <c r="K27" s="27" t="str">
        <f>IFERROR(INDEX(Codabar!$L$3:$L$22,MATCH(CONCATENATE($B27,K$22),Codabar!$I$3:$I$22,0)), " ")</f>
        <v xml:space="preserve"> </v>
      </c>
      <c r="L27" s="6" t="str">
        <f>IFERROR(INDEX(Codabar!$L$3:$L$22,MATCH(CONCATENATE($B27,L$22),Codabar!$I$3:$I$22,0)), " ")</f>
        <v xml:space="preserve"> </v>
      </c>
      <c r="M27" s="6" t="str">
        <f>IFERROR(INDEX(Codabar!$L$3:$L$22,MATCH(CONCATENATE($B27,M$22),Codabar!$I$3:$I$22,0)), " ")</f>
        <v xml:space="preserve"> </v>
      </c>
      <c r="N27" s="9" t="str">
        <f>IFERROR(INDEX(Codabar!$L$3:$L$22,MATCH(CONCATENATE($B27,N$22),Codabar!$I$3:$I$22,0)), " ")</f>
        <v xml:space="preserve"> </v>
      </c>
      <c r="O27" s="2">
        <f>IFERROR(INDEX(Codabar!$L$3:$L$22,MATCH(CONCATENATE($B27,O$22),Codabar!$I$3:$I$22,0)), " ")</f>
        <v>1</v>
      </c>
      <c r="P27" s="3" t="str">
        <f>IFERROR(INDEX(Codabar!$L$3:$L$22,MATCH(CONCATENATE($B27,P$22),Codabar!$I$3:$I$22,0)), " ")</f>
        <v xml:space="preserve"> </v>
      </c>
      <c r="Q27" s="3" t="str">
        <f>IFERROR(INDEX(Codabar!$L$3:$L$22,MATCH(CONCATENATE($B27,Q$22),Codabar!$I$3:$I$22,0)), " ")</f>
        <v xml:space="preserve"> </v>
      </c>
      <c r="R27" s="4" t="str">
        <f>IFERROR(INDEX(Codabar!$L$3:$L$22,MATCH(CONCATENATE($B27,R$22),Codabar!$I$3:$I$22,0)), " ")</f>
        <v xml:space="preserve"> </v>
      </c>
    </row>
    <row r="28" spans="1:18" x14ac:dyDescent="0.2">
      <c r="B28" s="1" t="str">
        <f>"101"</f>
        <v>101</v>
      </c>
      <c r="C28" s="13" t="str">
        <f>IFERROR(INDEX(Codabar!$L$3:$L$22,MATCH(CONCATENATE($B28,C$22),Codabar!$I$3:$I$22,0)), " ")</f>
        <v xml:space="preserve"> </v>
      </c>
      <c r="D28" s="14">
        <f>IFERROR(INDEX(Codabar!$L$3:$L$22,MATCH(CONCATENATE($B28,D$22),Codabar!$I$3:$I$22,0)), " ")</f>
        <v>1</v>
      </c>
      <c r="E28" s="14" t="str">
        <f>IFERROR(INDEX(Codabar!$L$3:$L$22,MATCH(CONCATENATE($B28,E$22),Codabar!$I$3:$I$22,0)), " ")</f>
        <v xml:space="preserve"> </v>
      </c>
      <c r="F28" s="17" t="str">
        <f>IFERROR(INDEX(Codabar!$L$3:$L$22,MATCH(CONCATENATE($B28,F$22),Codabar!$I$3:$I$22,0)), " ")</f>
        <v xml:space="preserve"> </v>
      </c>
      <c r="G28" s="10">
        <f>IFERROR(INDEX(Codabar!$L$3:$L$22,MATCH(CONCATENATE($B28,G$22),Codabar!$I$3:$I$22,0)), " ")</f>
        <v>1</v>
      </c>
      <c r="H28" s="11" t="str">
        <f>IFERROR(INDEX(Codabar!$L$3:$L$22,MATCH(CONCATENATE($B28,H$22),Codabar!$I$3:$I$22,0)), " ")</f>
        <v xml:space="preserve"> </v>
      </c>
      <c r="I28" s="11" t="str">
        <f>IFERROR(INDEX(Codabar!$L$3:$L$22,MATCH(CONCATENATE($B28,I$22),Codabar!$I$3:$I$22,0)), " ")</f>
        <v xml:space="preserve"> </v>
      </c>
      <c r="J28" s="28" t="str">
        <f>IFERROR(INDEX(Codabar!$L$3:$L$22,MATCH(CONCATENATE($B28,J$22),Codabar!$I$3:$I$22,0)), " ")</f>
        <v xml:space="preserve"> </v>
      </c>
      <c r="K28" s="29" t="str">
        <f>IFERROR(INDEX(Codabar!$L$3:$L$22,MATCH(CONCATENATE($B28,K$22),Codabar!$I$3:$I$22,0)), " ")</f>
        <v xml:space="preserve"> </v>
      </c>
      <c r="L28" s="14" t="str">
        <f>IFERROR(INDEX(Codabar!$L$3:$L$22,MATCH(CONCATENATE($B28,L$22),Codabar!$I$3:$I$22,0)), " ")</f>
        <v xml:space="preserve"> </v>
      </c>
      <c r="M28" s="14" t="str">
        <f>IFERROR(INDEX(Codabar!$L$3:$L$22,MATCH(CONCATENATE($B28,M$22),Codabar!$I$3:$I$22,0)), " ")</f>
        <v xml:space="preserve"> </v>
      </c>
      <c r="N28" s="17" t="str">
        <f>IFERROR(INDEX(Codabar!$L$3:$L$22,MATCH(CONCATENATE($B28,N$22),Codabar!$I$3:$I$22,0)), " ")</f>
        <v xml:space="preserve"> </v>
      </c>
      <c r="O28" s="10" t="str">
        <f>IFERROR(INDEX(Codabar!$L$3:$L$22,MATCH(CONCATENATE($B28,O$22),Codabar!$I$3:$I$22,0)), " ")</f>
        <v xml:space="preserve"> </v>
      </c>
      <c r="P28" s="11" t="str">
        <f>IFERROR(INDEX(Codabar!$L$3:$L$22,MATCH(CONCATENATE($B28,P$22),Codabar!$I$3:$I$22,0)), " ")</f>
        <v xml:space="preserve"> </v>
      </c>
      <c r="Q28" s="11" t="str">
        <f>IFERROR(INDEX(Codabar!$L$3:$L$22,MATCH(CONCATENATE($B28,Q$22),Codabar!$I$3:$I$22,0)), " ")</f>
        <v xml:space="preserve"> </v>
      </c>
      <c r="R28" s="12" t="str">
        <f>IFERROR(INDEX(Codabar!$L$3:$L$22,MATCH(CONCATENATE($B28,R$22),Codabar!$I$3:$I$22,0)), " ")</f>
        <v xml:space="preserve"> </v>
      </c>
    </row>
    <row r="29" spans="1:18" x14ac:dyDescent="0.2">
      <c r="B29" s="1" t="str">
        <f>"111"</f>
        <v>111</v>
      </c>
      <c r="C29" s="13" t="str">
        <f>IFERROR(INDEX(Codabar!$L$3:$L$22,MATCH(CONCATENATE($B29,C$22),Codabar!$I$3:$I$22,0)), " ")</f>
        <v xml:space="preserve"> </v>
      </c>
      <c r="D29" s="14" t="str">
        <f>IFERROR(INDEX(Codabar!$L$3:$L$22,MATCH(CONCATENATE($B29,D$22),Codabar!$I$3:$I$22,0)), " ")</f>
        <v xml:space="preserve"> </v>
      </c>
      <c r="E29" s="14" t="str">
        <f>IFERROR(INDEX(Codabar!$L$3:$L$22,MATCH(CONCATENATE($B29,E$22),Codabar!$I$3:$I$22,0)), " ")</f>
        <v xml:space="preserve"> </v>
      </c>
      <c r="F29" s="17" t="str">
        <f>IFERROR(INDEX(Codabar!$L$3:$L$22,MATCH(CONCATENATE($B29,F$22),Codabar!$I$3:$I$22,0)), " ")</f>
        <v xml:space="preserve"> </v>
      </c>
      <c r="G29" s="10" t="str">
        <f>IFERROR(INDEX(Codabar!$L$3:$L$22,MATCH(CONCATENATE($B29,G$22),Codabar!$I$3:$I$22,0)), " ")</f>
        <v xml:space="preserve"> </v>
      </c>
      <c r="H29" s="11" t="str">
        <f>IFERROR(INDEX(Codabar!$L$3:$L$22,MATCH(CONCATENATE($B29,H$22),Codabar!$I$3:$I$22,0)), " ")</f>
        <v xml:space="preserve"> </v>
      </c>
      <c r="I29" s="11" t="str">
        <f>IFERROR(INDEX(Codabar!$L$3:$L$22,MATCH(CONCATENATE($B29,I$22),Codabar!$I$3:$I$22,0)), " ")</f>
        <v xml:space="preserve"> </v>
      </c>
      <c r="J29" s="28" t="str">
        <f>IFERROR(INDEX(Codabar!$L$3:$L$22,MATCH(CONCATENATE($B29,J$22),Codabar!$I$3:$I$22,0)), " ")</f>
        <v xml:space="preserve"> </v>
      </c>
      <c r="K29" s="29" t="str">
        <f>IFERROR(INDEX(Codabar!$L$3:$L$22,MATCH(CONCATENATE($B29,K$22),Codabar!$I$3:$I$22,0)), " ")</f>
        <v xml:space="preserve"> </v>
      </c>
      <c r="L29" s="14" t="str">
        <f>IFERROR(INDEX(Codabar!$L$3:$L$22,MATCH(CONCATENATE($B29,L$22),Codabar!$I$3:$I$22,0)), " ")</f>
        <v xml:space="preserve"> </v>
      </c>
      <c r="M29" s="14" t="str">
        <f>IFERROR(INDEX(Codabar!$L$3:$L$22,MATCH(CONCATENATE($B29,M$22),Codabar!$I$3:$I$22,0)), " ")</f>
        <v xml:space="preserve"> </v>
      </c>
      <c r="N29" s="17" t="str">
        <f>IFERROR(INDEX(Codabar!$L$3:$L$22,MATCH(CONCATENATE($B29,N$22),Codabar!$I$3:$I$22,0)), " ")</f>
        <v xml:space="preserve"> </v>
      </c>
      <c r="O29" s="10" t="str">
        <f>IFERROR(INDEX(Codabar!$L$3:$L$22,MATCH(CONCATENATE($B29,O$22),Codabar!$I$3:$I$22,0)), " ")</f>
        <v xml:space="preserve"> </v>
      </c>
      <c r="P29" s="11" t="str">
        <f>IFERROR(INDEX(Codabar!$L$3:$L$22,MATCH(CONCATENATE($B29,P$22),Codabar!$I$3:$I$22,0)), " ")</f>
        <v xml:space="preserve"> </v>
      </c>
      <c r="Q29" s="11" t="str">
        <f>IFERROR(INDEX(Codabar!$L$3:$L$22,MATCH(CONCATENATE($B29,Q$22),Codabar!$I$3:$I$22,0)), " ")</f>
        <v xml:space="preserve"> </v>
      </c>
      <c r="R29" s="12" t="str">
        <f>IFERROR(INDEX(Codabar!$L$3:$L$22,MATCH(CONCATENATE($B29,R$22),Codabar!$I$3:$I$22,0)), " ")</f>
        <v xml:space="preserve"> </v>
      </c>
    </row>
    <row r="30" spans="1:18" x14ac:dyDescent="0.2">
      <c r="B30" s="1" t="str">
        <f>"110"</f>
        <v>110</v>
      </c>
      <c r="C30" s="21">
        <f>IFERROR(INDEX(Codabar!$L$3:$L$22,MATCH(CONCATENATE($B30,C$22),Codabar!$I$3:$I$22,0)), " ")</f>
        <v>1</v>
      </c>
      <c r="D30" s="22" t="str">
        <f>IFERROR(INDEX(Codabar!$L$3:$L$22,MATCH(CONCATENATE($B30,D$22),Codabar!$I$3:$I$22,0)), " ")</f>
        <v xml:space="preserve"> </v>
      </c>
      <c r="E30" s="22" t="str">
        <f>IFERROR(INDEX(Codabar!$L$3:$L$22,MATCH(CONCATENATE($B30,E$22),Codabar!$I$3:$I$22,0)), " ")</f>
        <v xml:space="preserve"> </v>
      </c>
      <c r="F30" s="25" t="str">
        <f>IFERROR(INDEX(Codabar!$L$3:$L$22,MATCH(CONCATENATE($B30,F$22),Codabar!$I$3:$I$22,0)), " ")</f>
        <v xml:space="preserve"> </v>
      </c>
      <c r="G30" s="18" t="str">
        <f>IFERROR(INDEX(Codabar!$L$3:$L$22,MATCH(CONCATENATE($B30,G$22),Codabar!$I$3:$I$22,0)), " ")</f>
        <v xml:space="preserve"> </v>
      </c>
      <c r="H30" s="19" t="str">
        <f>IFERROR(INDEX(Codabar!$L$3:$L$22,MATCH(CONCATENATE($B30,H$22),Codabar!$I$3:$I$22,0)), " ")</f>
        <v xml:space="preserve"> </v>
      </c>
      <c r="I30" s="19" t="str">
        <f>IFERROR(INDEX(Codabar!$L$3:$L$22,MATCH(CONCATENATE($B30,I$22),Codabar!$I$3:$I$22,0)), " ")</f>
        <v xml:space="preserve"> </v>
      </c>
      <c r="J30" s="30" t="str">
        <f>IFERROR(INDEX(Codabar!$L$3:$L$22,MATCH(CONCATENATE($B30,J$22),Codabar!$I$3:$I$22,0)), " ")</f>
        <v xml:space="preserve"> </v>
      </c>
      <c r="K30" s="31" t="str">
        <f>IFERROR(INDEX(Codabar!$L$3:$L$22,MATCH(CONCATENATE($B30,K$22),Codabar!$I$3:$I$22,0)), " ")</f>
        <v xml:space="preserve"> </v>
      </c>
      <c r="L30" s="22" t="str">
        <f>IFERROR(INDEX(Codabar!$L$3:$L$22,MATCH(CONCATENATE($B30,L$22),Codabar!$I$3:$I$22,0)), " ")</f>
        <v xml:space="preserve"> </v>
      </c>
      <c r="M30" s="22" t="str">
        <f>IFERROR(INDEX(Codabar!$L$3:$L$22,MATCH(CONCATENATE($B30,M$22),Codabar!$I$3:$I$22,0)), " ")</f>
        <v xml:space="preserve"> </v>
      </c>
      <c r="N30" s="25" t="str">
        <f>IFERROR(INDEX(Codabar!$L$3:$L$22,MATCH(CONCATENATE($B30,N$22),Codabar!$I$3:$I$22,0)), " ")</f>
        <v xml:space="preserve"> </v>
      </c>
      <c r="O30" s="18" t="str">
        <f>IFERROR(INDEX(Codabar!$L$3:$L$22,MATCH(CONCATENATE($B30,O$22),Codabar!$I$3:$I$22,0)), " ")</f>
        <v xml:space="preserve"> </v>
      </c>
      <c r="P30" s="19" t="str">
        <f>IFERROR(INDEX(Codabar!$L$3:$L$22,MATCH(CONCATENATE($B30,P$22),Codabar!$I$3:$I$22,0)), " ")</f>
        <v xml:space="preserve"> </v>
      </c>
      <c r="Q30" s="19" t="str">
        <f>IFERROR(INDEX(Codabar!$L$3:$L$22,MATCH(CONCATENATE($B30,Q$22),Codabar!$I$3:$I$22,0)), " ")</f>
        <v xml:space="preserve"> </v>
      </c>
      <c r="R30" s="20" t="str">
        <f>IFERROR(INDEX(Codabar!$L$3:$L$22,MATCH(CONCATENATE($B30,R$22),Codabar!$I$3:$I$22,0)), " ")</f>
        <v xml:space="preserve"> </v>
      </c>
    </row>
    <row r="31" spans="1:18" s="36" customFormat="1" x14ac:dyDescent="0.2"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</row>
    <row r="32" spans="1:18" x14ac:dyDescent="0.2">
      <c r="A32" s="1" t="str">
        <f>A1</f>
        <v>I6 I5 I4 \ I3 I2 I1 I0</v>
      </c>
    </row>
    <row r="33" spans="2:18" x14ac:dyDescent="0.2">
      <c r="B33" s="1" t="s">
        <v>11</v>
      </c>
      <c r="C33" s="1" t="str">
        <f>"0000"</f>
        <v>0000</v>
      </c>
      <c r="D33" s="1" t="str">
        <f>"0001"</f>
        <v>0001</v>
      </c>
      <c r="E33" s="1" t="str">
        <f>"0011"</f>
        <v>0011</v>
      </c>
      <c r="F33" s="1" t="str">
        <f>"0010"</f>
        <v>0010</v>
      </c>
      <c r="G33" s="1" t="str">
        <f>"0100"</f>
        <v>0100</v>
      </c>
      <c r="H33" s="1" t="str">
        <f>"0101"</f>
        <v>0101</v>
      </c>
      <c r="I33" s="1" t="str">
        <f>"0111"</f>
        <v>0111</v>
      </c>
      <c r="J33" s="1" t="str">
        <f>"0110"</f>
        <v>0110</v>
      </c>
      <c r="K33" s="1" t="str">
        <f>"1100"</f>
        <v>1100</v>
      </c>
      <c r="L33" s="1" t="str">
        <f>"1101"</f>
        <v>1101</v>
      </c>
      <c r="M33" s="1" t="str">
        <f>"1111"</f>
        <v>1111</v>
      </c>
      <c r="N33" s="1" t="str">
        <f>"1110"</f>
        <v>1110</v>
      </c>
      <c r="O33" s="1" t="str">
        <f>"1000"</f>
        <v>1000</v>
      </c>
      <c r="P33" s="1" t="str">
        <f>"1001"</f>
        <v>1001</v>
      </c>
      <c r="Q33" s="1" t="str">
        <f>"1011"</f>
        <v>1011</v>
      </c>
      <c r="R33" s="1" t="str">
        <f>"1010"</f>
        <v>1010</v>
      </c>
    </row>
    <row r="34" spans="2:18" x14ac:dyDescent="0.2">
      <c r="B34" s="1" t="str">
        <f>"000"</f>
        <v>000</v>
      </c>
      <c r="C34" s="2" t="str">
        <f>IFERROR(INDEX(Codabar!$M$3:$M$22,MATCH(CONCATENATE($B34,C$33),Codabar!$I$3:$I$22,0)), " ")</f>
        <v xml:space="preserve"> </v>
      </c>
      <c r="D34" s="3" t="str">
        <f>IFERROR(INDEX(Codabar!$M$3:$M$22,MATCH(CONCATENATE($B34,D$33),Codabar!$I$3:$I$22,0)), " ")</f>
        <v xml:space="preserve"> </v>
      </c>
      <c r="E34" s="3">
        <f>IFERROR(INDEX(Codabar!$M$3:$M$22,MATCH(CONCATENATE($B34,E$33),Codabar!$I$3:$I$22,0)), " ")</f>
        <v>0</v>
      </c>
      <c r="F34" s="4" t="str">
        <f>IFERROR(INDEX(Codabar!$M$3:$M$22,MATCH(CONCATENATE($B34,F$33),Codabar!$I$3:$I$22,0)), " ")</f>
        <v xml:space="preserve"> </v>
      </c>
      <c r="G34" s="5" t="str">
        <f>IFERROR(INDEX(Codabar!$M$3:$M$22,MATCH(CONCATENATE($B34,G$33),Codabar!$I$3:$I$22,0)), " ")</f>
        <v xml:space="preserve"> </v>
      </c>
      <c r="H34" s="6" t="str">
        <f>IFERROR(INDEX(Codabar!$M$3:$M$22,MATCH(CONCATENATE($B34,H$33),Codabar!$I$3:$I$22,0)), " ")</f>
        <v xml:space="preserve"> </v>
      </c>
      <c r="I34" s="6" t="str">
        <f>IFERROR(INDEX(Codabar!$M$3:$M$22,MATCH(CONCATENATE($B34,I$33),Codabar!$I$3:$I$22,0)), " ")</f>
        <v xml:space="preserve"> </v>
      </c>
      <c r="J34" s="7">
        <f>IFERROR(INDEX(Codabar!$M$3:$M$22,MATCH(CONCATENATE($B34,J$33),Codabar!$I$3:$I$22,0)), " ")</f>
        <v>0</v>
      </c>
      <c r="K34" s="8" t="str">
        <f>IFERROR(INDEX(Codabar!$M$3:$M$22,MATCH(CONCATENATE($B34,K$33),Codabar!$I$3:$I$22,0)), " ")</f>
        <v xml:space="preserve"> </v>
      </c>
      <c r="L34" s="3" t="str">
        <f>IFERROR(INDEX(Codabar!$M$3:$M$22,MATCH(CONCATENATE($B34,L$33),Codabar!$I$3:$I$22,0)), " ")</f>
        <v xml:space="preserve"> </v>
      </c>
      <c r="M34" s="3" t="str">
        <f>IFERROR(INDEX(Codabar!$M$3:$M$22,MATCH(CONCATENATE($B34,M$33),Codabar!$I$3:$I$22,0)), " ")</f>
        <v xml:space="preserve"> </v>
      </c>
      <c r="N34" s="4" t="str">
        <f>IFERROR(INDEX(Codabar!$M$3:$M$22,MATCH(CONCATENATE($B34,N$33),Codabar!$I$3:$I$22,0)), " ")</f>
        <v xml:space="preserve"> </v>
      </c>
      <c r="O34" s="5" t="str">
        <f>IFERROR(INDEX(Codabar!$M$3:$M$22,MATCH(CONCATENATE($B34,O$33),Codabar!$I$3:$I$22,0)), " ")</f>
        <v xml:space="preserve"> </v>
      </c>
      <c r="P34" s="6">
        <f>IFERROR(INDEX(Codabar!$M$3:$M$22,MATCH(CONCATENATE($B34,P$33),Codabar!$I$3:$I$22,0)), " ")</f>
        <v>0</v>
      </c>
      <c r="Q34" s="6" t="str">
        <f>IFERROR(INDEX(Codabar!$M$3:$M$22,MATCH(CONCATENATE($B34,Q$33),Codabar!$I$3:$I$22,0)), " ")</f>
        <v xml:space="preserve"> </v>
      </c>
      <c r="R34" s="9" t="str">
        <f>IFERROR(INDEX(Codabar!$M$3:$M$22,MATCH(CONCATENATE($B34,R$33),Codabar!$I$3:$I$22,0)), " ")</f>
        <v xml:space="preserve"> </v>
      </c>
    </row>
    <row r="35" spans="2:18" x14ac:dyDescent="0.2">
      <c r="B35" s="1" t="str">
        <f>"001"</f>
        <v>001</v>
      </c>
      <c r="C35" s="10" t="str">
        <f>IFERROR(INDEX(Codabar!$M$3:$M$22,MATCH(CONCATENATE($B35,C$33),Codabar!$I$3:$I$22,0)), " ")</f>
        <v xml:space="preserve"> </v>
      </c>
      <c r="D35" s="11" t="str">
        <f>IFERROR(INDEX(Codabar!$M$3:$M$22,MATCH(CONCATENATE($B35,D$33),Codabar!$I$3:$I$22,0)), " ")</f>
        <v xml:space="preserve"> </v>
      </c>
      <c r="E35" s="11" t="str">
        <f>IFERROR(INDEX(Codabar!$M$3:$M$22,MATCH(CONCATENATE($B35,E$33),Codabar!$I$3:$I$22,0)), " ")</f>
        <v xml:space="preserve"> </v>
      </c>
      <c r="F35" s="12">
        <f>IFERROR(INDEX(Codabar!$M$3:$M$22,MATCH(CONCATENATE($B35,F$33),Codabar!$I$3:$I$22,0)), " ")</f>
        <v>0</v>
      </c>
      <c r="G35" s="13" t="str">
        <f>IFERROR(INDEX(Codabar!$M$3:$M$22,MATCH(CONCATENATE($B35,G$33),Codabar!$I$3:$I$22,0)), " ")</f>
        <v xml:space="preserve"> </v>
      </c>
      <c r="H35" s="14" t="str">
        <f>IFERROR(INDEX(Codabar!$M$3:$M$22,MATCH(CONCATENATE($B35,H$33),Codabar!$I$3:$I$22,0)), " ")</f>
        <v xml:space="preserve"> </v>
      </c>
      <c r="I35" s="14" t="str">
        <f>IFERROR(INDEX(Codabar!$M$3:$M$22,MATCH(CONCATENATE($B35,I$33),Codabar!$I$3:$I$22,0)), " ")</f>
        <v xml:space="preserve"> </v>
      </c>
      <c r="J35" s="15" t="str">
        <f>IFERROR(INDEX(Codabar!$M$3:$M$22,MATCH(CONCATENATE($B35,J$33),Codabar!$I$3:$I$22,0)), " ")</f>
        <v xml:space="preserve"> </v>
      </c>
      <c r="K35" s="16" t="str">
        <f>IFERROR(INDEX(Codabar!$M$3:$M$22,MATCH(CONCATENATE($B35,K$33),Codabar!$I$3:$I$22,0)), " ")</f>
        <v xml:space="preserve"> </v>
      </c>
      <c r="L35" s="11" t="str">
        <f>IFERROR(INDEX(Codabar!$M$3:$M$22,MATCH(CONCATENATE($B35,L$33),Codabar!$I$3:$I$22,0)), " ")</f>
        <v xml:space="preserve"> </v>
      </c>
      <c r="M35" s="11" t="str">
        <f>IFERROR(INDEX(Codabar!$M$3:$M$22,MATCH(CONCATENATE($B35,M$33),Codabar!$I$3:$I$22,0)), " ")</f>
        <v xml:space="preserve"> </v>
      </c>
      <c r="N35" s="12" t="str">
        <f>IFERROR(INDEX(Codabar!$M$3:$M$22,MATCH(CONCATENATE($B35,N$33),Codabar!$I$3:$I$22,0)), " ")</f>
        <v xml:space="preserve"> </v>
      </c>
      <c r="O35" s="13" t="str">
        <f>IFERROR(INDEX(Codabar!$M$3:$M$22,MATCH(CONCATENATE($B35,O$33),Codabar!$I$3:$I$22,0)), " ")</f>
        <v xml:space="preserve"> </v>
      </c>
      <c r="P35" s="14" t="str">
        <f>IFERROR(INDEX(Codabar!$M$3:$M$22,MATCH(CONCATENATE($B35,P$33),Codabar!$I$3:$I$22,0)), " ")</f>
        <v xml:space="preserve"> </v>
      </c>
      <c r="Q35" s="14" t="str">
        <f>IFERROR(INDEX(Codabar!$M$3:$M$22,MATCH(CONCATENATE($B35,Q$33),Codabar!$I$3:$I$22,0)), " ")</f>
        <v xml:space="preserve"> </v>
      </c>
      <c r="R35" s="17" t="str">
        <f>IFERROR(INDEX(Codabar!$M$3:$M$22,MATCH(CONCATENATE($B35,R$33),Codabar!$I$3:$I$22,0)), " ")</f>
        <v xml:space="preserve"> </v>
      </c>
    </row>
    <row r="36" spans="2:18" x14ac:dyDescent="0.2">
      <c r="B36" s="1" t="str">
        <f>"011"</f>
        <v>011</v>
      </c>
      <c r="C36" s="10">
        <f>IFERROR(INDEX(Codabar!$M$3:$M$22,MATCH(CONCATENATE($B36,C$33),Codabar!$I$3:$I$22,0)), " ")</f>
        <v>1</v>
      </c>
      <c r="D36" s="11" t="str">
        <f>IFERROR(INDEX(Codabar!$M$3:$M$22,MATCH(CONCATENATE($B36,D$33),Codabar!$I$3:$I$22,0)), " ")</f>
        <v xml:space="preserve"> </v>
      </c>
      <c r="E36" s="11" t="str">
        <f>IFERROR(INDEX(Codabar!$M$3:$M$22,MATCH(CONCATENATE($B36,E$33),Codabar!$I$3:$I$22,0)), " ")</f>
        <v xml:space="preserve"> </v>
      </c>
      <c r="F36" s="12" t="str">
        <f>IFERROR(INDEX(Codabar!$M$3:$M$22,MATCH(CONCATENATE($B36,F$33),Codabar!$I$3:$I$22,0)), " ")</f>
        <v xml:space="preserve"> </v>
      </c>
      <c r="G36" s="13" t="str">
        <f>IFERROR(INDEX(Codabar!$M$3:$M$22,MATCH(CONCATENATE($B36,G$33),Codabar!$I$3:$I$22,0)), " ")</f>
        <v xml:space="preserve"> </v>
      </c>
      <c r="H36" s="14" t="str">
        <f>IFERROR(INDEX(Codabar!$M$3:$M$22,MATCH(CONCATENATE($B36,H$33),Codabar!$I$3:$I$22,0)), " ")</f>
        <v xml:space="preserve"> </v>
      </c>
      <c r="I36" s="14" t="str">
        <f>IFERROR(INDEX(Codabar!$M$3:$M$22,MATCH(CONCATENATE($B36,I$33),Codabar!$I$3:$I$22,0)), " ")</f>
        <v xml:space="preserve"> </v>
      </c>
      <c r="J36" s="15" t="str">
        <f>IFERROR(INDEX(Codabar!$M$3:$M$22,MATCH(CONCATENATE($B36,J$33),Codabar!$I$3:$I$22,0)), " ")</f>
        <v xml:space="preserve"> </v>
      </c>
      <c r="K36" s="16" t="str">
        <f>IFERROR(INDEX(Codabar!$M$3:$M$22,MATCH(CONCATENATE($B36,K$33),Codabar!$I$3:$I$22,0)), " ")</f>
        <v xml:space="preserve"> </v>
      </c>
      <c r="L36" s="11" t="str">
        <f>IFERROR(INDEX(Codabar!$M$3:$M$22,MATCH(CONCATENATE($B36,L$33),Codabar!$I$3:$I$22,0)), " ")</f>
        <v xml:space="preserve"> </v>
      </c>
      <c r="M36" s="11" t="str">
        <f>IFERROR(INDEX(Codabar!$M$3:$M$22,MATCH(CONCATENATE($B36,M$33),Codabar!$I$3:$I$22,0)), " ")</f>
        <v xml:space="preserve"> </v>
      </c>
      <c r="N36" s="12" t="str">
        <f>IFERROR(INDEX(Codabar!$M$3:$M$22,MATCH(CONCATENATE($B36,N$33),Codabar!$I$3:$I$22,0)), " ")</f>
        <v xml:space="preserve"> </v>
      </c>
      <c r="O36" s="13" t="str">
        <f>IFERROR(INDEX(Codabar!$M$3:$M$22,MATCH(CONCATENATE($B36,O$33),Codabar!$I$3:$I$22,0)), " ")</f>
        <v xml:space="preserve"> </v>
      </c>
      <c r="P36" s="14" t="str">
        <f>IFERROR(INDEX(Codabar!$M$3:$M$22,MATCH(CONCATENATE($B36,P$33),Codabar!$I$3:$I$22,0)), " ")</f>
        <v xml:space="preserve"> </v>
      </c>
      <c r="Q36" s="14" t="str">
        <f>IFERROR(INDEX(Codabar!$M$3:$M$22,MATCH(CONCATENATE($B36,Q$33),Codabar!$I$3:$I$22,0)), " ")</f>
        <v xml:space="preserve"> </v>
      </c>
      <c r="R36" s="17" t="str">
        <f>IFERROR(INDEX(Codabar!$M$3:$M$22,MATCH(CONCATENATE($B36,R$33),Codabar!$I$3:$I$22,0)), " ")</f>
        <v xml:space="preserve"> </v>
      </c>
    </row>
    <row r="37" spans="2:18" x14ac:dyDescent="0.2">
      <c r="B37" s="1" t="str">
        <f>"010"</f>
        <v>010</v>
      </c>
      <c r="C37" s="18" t="str">
        <f>IFERROR(INDEX(Codabar!$M$3:$M$22,MATCH(CONCATENATE($B37,C$33),Codabar!$I$3:$I$22,0)), " ")</f>
        <v xml:space="preserve"> </v>
      </c>
      <c r="D37" s="19">
        <f>IFERROR(INDEX(Codabar!$M$3:$M$22,MATCH(CONCATENATE($B37,D$33),Codabar!$I$3:$I$22,0)), " ")</f>
        <v>1</v>
      </c>
      <c r="E37" s="19" t="str">
        <f>IFERROR(INDEX(Codabar!$M$3:$M$22,MATCH(CONCATENATE($B37,E$33),Codabar!$I$3:$I$22,0)), " ")</f>
        <v xml:space="preserve"> </v>
      </c>
      <c r="F37" s="20" t="str">
        <f>IFERROR(INDEX(Codabar!$M$3:$M$22,MATCH(CONCATENATE($B37,F$33),Codabar!$I$3:$I$22,0)), " ")</f>
        <v xml:space="preserve"> </v>
      </c>
      <c r="G37" s="21">
        <f>IFERROR(INDEX(Codabar!$M$3:$M$22,MATCH(CONCATENATE($B37,G$33),Codabar!$I$3:$I$22,0)), " ")</f>
        <v>1</v>
      </c>
      <c r="H37" s="22" t="str">
        <f>IFERROR(INDEX(Codabar!$M$3:$M$22,MATCH(CONCATENATE($B37,H$33),Codabar!$I$3:$I$22,0)), " ")</f>
        <v xml:space="preserve"> </v>
      </c>
      <c r="I37" s="22" t="str">
        <f>IFERROR(INDEX(Codabar!$M$3:$M$22,MATCH(CONCATENATE($B37,I$33),Codabar!$I$3:$I$22,0)), " ")</f>
        <v xml:space="preserve"> </v>
      </c>
      <c r="J37" s="23" t="str">
        <f>IFERROR(INDEX(Codabar!$M$3:$M$22,MATCH(CONCATENATE($B37,J$33),Codabar!$I$3:$I$22,0)), " ")</f>
        <v xml:space="preserve"> </v>
      </c>
      <c r="K37" s="24" t="str">
        <f>IFERROR(INDEX(Codabar!$M$3:$M$22,MATCH(CONCATENATE($B37,K$33),Codabar!$I$3:$I$22,0)), " ")</f>
        <v xml:space="preserve"> </v>
      </c>
      <c r="L37" s="19" t="str">
        <f>IFERROR(INDEX(Codabar!$M$3:$M$22,MATCH(CONCATENATE($B37,L$33),Codabar!$I$3:$I$22,0)), " ")</f>
        <v xml:space="preserve"> </v>
      </c>
      <c r="M37" s="19" t="str">
        <f>IFERROR(INDEX(Codabar!$M$3:$M$22,MATCH(CONCATENATE($B37,M$33),Codabar!$I$3:$I$22,0)), " ")</f>
        <v xml:space="preserve"> </v>
      </c>
      <c r="N37" s="20" t="str">
        <f>IFERROR(INDEX(Codabar!$M$3:$M$22,MATCH(CONCATENATE($B37,N$33),Codabar!$I$3:$I$22,0)), " ")</f>
        <v xml:space="preserve"> </v>
      </c>
      <c r="O37" s="21" t="str">
        <f>IFERROR(INDEX(Codabar!$M$3:$M$22,MATCH(CONCATENATE($B37,O$33),Codabar!$I$3:$I$22,0)), " ")</f>
        <v xml:space="preserve"> </v>
      </c>
      <c r="P37" s="22" t="str">
        <f>IFERROR(INDEX(Codabar!$M$3:$M$22,MATCH(CONCATENATE($B37,P$33),Codabar!$I$3:$I$22,0)), " ")</f>
        <v xml:space="preserve"> </v>
      </c>
      <c r="Q37" s="22" t="str">
        <f>IFERROR(INDEX(Codabar!$M$3:$M$22,MATCH(CONCATENATE($B37,Q$33),Codabar!$I$3:$I$22,0)), " ")</f>
        <v xml:space="preserve"> </v>
      </c>
      <c r="R37" s="25" t="str">
        <f>IFERROR(INDEX(Codabar!$M$3:$M$22,MATCH(CONCATENATE($B37,R$33),Codabar!$I$3:$I$22,0)), " ")</f>
        <v xml:space="preserve"> </v>
      </c>
    </row>
    <row r="38" spans="2:18" x14ac:dyDescent="0.2">
      <c r="B38" s="1" t="str">
        <f>"100"</f>
        <v>100</v>
      </c>
      <c r="C38" s="5" t="str">
        <f>IFERROR(INDEX(Codabar!$M$3:$M$22,MATCH(CONCATENATE($B38,C$33),Codabar!$I$3:$I$22,0)), " ")</f>
        <v xml:space="preserve"> </v>
      </c>
      <c r="D38" s="6" t="str">
        <f>IFERROR(INDEX(Codabar!$M$3:$M$22,MATCH(CONCATENATE($B38,D$33),Codabar!$I$3:$I$22,0)), " ")</f>
        <v xml:space="preserve"> </v>
      </c>
      <c r="E38" s="6" t="str">
        <f>IFERROR(INDEX(Codabar!$M$3:$M$22,MATCH(CONCATENATE($B38,E$33),Codabar!$I$3:$I$22,0)), " ")</f>
        <v xml:space="preserve"> </v>
      </c>
      <c r="F38" s="9">
        <f>IFERROR(INDEX(Codabar!$M$3:$M$22,MATCH(CONCATENATE($B38,F$33),Codabar!$I$3:$I$22,0)), " ")</f>
        <v>0</v>
      </c>
      <c r="G38" s="2" t="str">
        <f>IFERROR(INDEX(Codabar!$M$3:$M$22,MATCH(CONCATENATE($B38,G$33),Codabar!$I$3:$I$22,0)), " ")</f>
        <v xml:space="preserve"> </v>
      </c>
      <c r="H38" s="3" t="str">
        <f>IFERROR(INDEX(Codabar!$M$3:$M$22,MATCH(CONCATENATE($B38,H$33),Codabar!$I$3:$I$22,0)), " ")</f>
        <v xml:space="preserve"> </v>
      </c>
      <c r="I38" s="3" t="str">
        <f>IFERROR(INDEX(Codabar!$M$3:$M$22,MATCH(CONCATENATE($B38,I$33),Codabar!$I$3:$I$22,0)), " ")</f>
        <v xml:space="preserve"> </v>
      </c>
      <c r="J38" s="26" t="str">
        <f>IFERROR(INDEX(Codabar!$M$3:$M$22,MATCH(CONCATENATE($B38,J$33),Codabar!$I$3:$I$22,0)), " ")</f>
        <v xml:space="preserve"> </v>
      </c>
      <c r="K38" s="27" t="str">
        <f>IFERROR(INDEX(Codabar!$M$3:$M$22,MATCH(CONCATENATE($B38,K$33),Codabar!$I$3:$I$22,0)), " ")</f>
        <v xml:space="preserve"> </v>
      </c>
      <c r="L38" s="6" t="str">
        <f>IFERROR(INDEX(Codabar!$M$3:$M$22,MATCH(CONCATENATE($B38,L$33),Codabar!$I$3:$I$22,0)), " ")</f>
        <v xml:space="preserve"> </v>
      </c>
      <c r="M38" s="6" t="str">
        <f>IFERROR(INDEX(Codabar!$M$3:$M$22,MATCH(CONCATENATE($B38,M$33),Codabar!$I$3:$I$22,0)), " ")</f>
        <v xml:space="preserve"> </v>
      </c>
      <c r="N38" s="9" t="str">
        <f>IFERROR(INDEX(Codabar!$M$3:$M$22,MATCH(CONCATENATE($B38,N$33),Codabar!$I$3:$I$22,0)), " ")</f>
        <v xml:space="preserve"> </v>
      </c>
      <c r="O38" s="2">
        <f>IFERROR(INDEX(Codabar!$M$3:$M$22,MATCH(CONCATENATE($B38,O$33),Codabar!$I$3:$I$22,0)), " ")</f>
        <v>0</v>
      </c>
      <c r="P38" s="3" t="str">
        <f>IFERROR(INDEX(Codabar!$M$3:$M$22,MATCH(CONCATENATE($B38,P$33),Codabar!$I$3:$I$22,0)), " ")</f>
        <v xml:space="preserve"> </v>
      </c>
      <c r="Q38" s="3" t="str">
        <f>IFERROR(INDEX(Codabar!$M$3:$M$22,MATCH(CONCATENATE($B38,Q$33),Codabar!$I$3:$I$22,0)), " ")</f>
        <v xml:space="preserve"> </v>
      </c>
      <c r="R38" s="4" t="str">
        <f>IFERROR(INDEX(Codabar!$M$3:$M$22,MATCH(CONCATENATE($B38,R$33),Codabar!$I$3:$I$22,0)), " ")</f>
        <v xml:space="preserve"> </v>
      </c>
    </row>
    <row r="39" spans="2:18" x14ac:dyDescent="0.2">
      <c r="B39" s="1" t="str">
        <f>"101"</f>
        <v>101</v>
      </c>
      <c r="C39" s="13" t="str">
        <f>IFERROR(INDEX(Codabar!$M$3:$M$22,MATCH(CONCATENATE($B39,C$33),Codabar!$I$3:$I$22,0)), " ")</f>
        <v xml:space="preserve"> </v>
      </c>
      <c r="D39" s="14" t="str">
        <f>IFERROR(INDEX(Codabar!$M$3:$M$22,MATCH(CONCATENATE($B39,D$33),Codabar!$I$3:$I$22,0)), " ")</f>
        <v xml:space="preserve"> </v>
      </c>
      <c r="E39" s="14" t="str">
        <f>IFERROR(INDEX(Codabar!$M$3:$M$22,MATCH(CONCATENATE($B39,E$33),Codabar!$I$3:$I$22,0)), " ")</f>
        <v xml:space="preserve"> </v>
      </c>
      <c r="F39" s="17" t="str">
        <f>IFERROR(INDEX(Codabar!$M$3:$M$22,MATCH(CONCATENATE($B39,F$33),Codabar!$I$3:$I$22,0)), " ")</f>
        <v xml:space="preserve"> </v>
      </c>
      <c r="G39" s="10" t="str">
        <f>IFERROR(INDEX(Codabar!$M$3:$M$22,MATCH(CONCATENATE($B39,G$33),Codabar!$I$3:$I$22,0)), " ")</f>
        <v xml:space="preserve"> </v>
      </c>
      <c r="H39" s="11" t="str">
        <f>IFERROR(INDEX(Codabar!$M$3:$M$22,MATCH(CONCATENATE($B39,H$33),Codabar!$I$3:$I$22,0)), " ")</f>
        <v xml:space="preserve"> </v>
      </c>
      <c r="I39" s="11" t="str">
        <f>IFERROR(INDEX(Codabar!$M$3:$M$22,MATCH(CONCATENATE($B39,I$33),Codabar!$I$3:$I$22,0)), " ")</f>
        <v xml:space="preserve"> </v>
      </c>
      <c r="J39" s="28" t="str">
        <f>IFERROR(INDEX(Codabar!$M$3:$M$22,MATCH(CONCATENATE($B39,J$33),Codabar!$I$3:$I$22,0)), " ")</f>
        <v xml:space="preserve"> </v>
      </c>
      <c r="K39" s="29" t="str">
        <f>IFERROR(INDEX(Codabar!$M$3:$M$22,MATCH(CONCATENATE($B39,K$33),Codabar!$I$3:$I$22,0)), " ")</f>
        <v xml:space="preserve"> </v>
      </c>
      <c r="L39" s="14" t="str">
        <f>IFERROR(INDEX(Codabar!$M$3:$M$22,MATCH(CONCATENATE($B39,L$33),Codabar!$I$3:$I$22,0)), " ")</f>
        <v xml:space="preserve"> </v>
      </c>
      <c r="M39" s="14" t="str">
        <f>IFERROR(INDEX(Codabar!$M$3:$M$22,MATCH(CONCATENATE($B39,M$33),Codabar!$I$3:$I$22,0)), " ")</f>
        <v xml:space="preserve"> </v>
      </c>
      <c r="N39" s="17" t="str">
        <f>IFERROR(INDEX(Codabar!$M$3:$M$22,MATCH(CONCATENATE($B39,N$33),Codabar!$I$3:$I$22,0)), " ")</f>
        <v xml:space="preserve"> </v>
      </c>
      <c r="O39" s="10" t="str">
        <f>IFERROR(INDEX(Codabar!$M$3:$M$22,MATCH(CONCATENATE($B39,O$33),Codabar!$I$3:$I$22,0)), " ")</f>
        <v xml:space="preserve"> </v>
      </c>
      <c r="P39" s="11" t="str">
        <f>IFERROR(INDEX(Codabar!$M$3:$M$22,MATCH(CONCATENATE($B39,P$33),Codabar!$I$3:$I$22,0)), " ")</f>
        <v xml:space="preserve"> </v>
      </c>
      <c r="Q39" s="11" t="str">
        <f>IFERROR(INDEX(Codabar!$M$3:$M$22,MATCH(CONCATENATE($B39,Q$33),Codabar!$I$3:$I$22,0)), " ")</f>
        <v xml:space="preserve"> </v>
      </c>
      <c r="R39" s="12" t="str">
        <f>IFERROR(INDEX(Codabar!$M$3:$M$22,MATCH(CONCATENATE($B39,R$33),Codabar!$I$3:$I$22,0)), " ")</f>
        <v xml:space="preserve"> </v>
      </c>
    </row>
    <row r="40" spans="2:18" x14ac:dyDescent="0.2">
      <c r="B40" s="1" t="str">
        <f>"111"</f>
        <v>111</v>
      </c>
      <c r="C40" s="13" t="str">
        <f>IFERROR(INDEX(Codabar!$M$3:$M$22,MATCH(CONCATENATE($B40,C$33),Codabar!$I$3:$I$22,0)), " ")</f>
        <v xml:space="preserve"> </v>
      </c>
      <c r="D40" s="14" t="str">
        <f>IFERROR(INDEX(Codabar!$M$3:$M$22,MATCH(CONCATENATE($B40,D$33),Codabar!$I$3:$I$22,0)), " ")</f>
        <v xml:space="preserve"> </v>
      </c>
      <c r="E40" s="14" t="str">
        <f>IFERROR(INDEX(Codabar!$M$3:$M$22,MATCH(CONCATENATE($B40,E$33),Codabar!$I$3:$I$22,0)), " ")</f>
        <v xml:space="preserve"> </v>
      </c>
      <c r="F40" s="17" t="str">
        <f>IFERROR(INDEX(Codabar!$M$3:$M$22,MATCH(CONCATENATE($B40,F$33),Codabar!$I$3:$I$22,0)), " ")</f>
        <v xml:space="preserve"> </v>
      </c>
      <c r="G40" s="10" t="str">
        <f>IFERROR(INDEX(Codabar!$M$3:$M$22,MATCH(CONCATENATE($B40,G$33),Codabar!$I$3:$I$22,0)), " ")</f>
        <v xml:space="preserve"> </v>
      </c>
      <c r="H40" s="11" t="str">
        <f>IFERROR(INDEX(Codabar!$M$3:$M$22,MATCH(CONCATENATE($B40,H$33),Codabar!$I$3:$I$22,0)), " ")</f>
        <v xml:space="preserve"> </v>
      </c>
      <c r="I40" s="11" t="str">
        <f>IFERROR(INDEX(Codabar!$M$3:$M$22,MATCH(CONCATENATE($B40,I$33),Codabar!$I$3:$I$22,0)), " ")</f>
        <v xml:space="preserve"> </v>
      </c>
      <c r="J40" s="28" t="str">
        <f>IFERROR(INDEX(Codabar!$M$3:$M$22,MATCH(CONCATENATE($B40,J$33),Codabar!$I$3:$I$22,0)), " ")</f>
        <v xml:space="preserve"> </v>
      </c>
      <c r="K40" s="29" t="str">
        <f>IFERROR(INDEX(Codabar!$M$3:$M$22,MATCH(CONCATENATE($B40,K$33),Codabar!$I$3:$I$22,0)), " ")</f>
        <v xml:space="preserve"> </v>
      </c>
      <c r="L40" s="14" t="str">
        <f>IFERROR(INDEX(Codabar!$M$3:$M$22,MATCH(CONCATENATE($B40,L$33),Codabar!$I$3:$I$22,0)), " ")</f>
        <v xml:space="preserve"> </v>
      </c>
      <c r="M40" s="14" t="str">
        <f>IFERROR(INDEX(Codabar!$M$3:$M$22,MATCH(CONCATENATE($B40,M$33),Codabar!$I$3:$I$22,0)), " ")</f>
        <v xml:space="preserve"> </v>
      </c>
      <c r="N40" s="17" t="str">
        <f>IFERROR(INDEX(Codabar!$M$3:$M$22,MATCH(CONCATENATE($B40,N$33),Codabar!$I$3:$I$22,0)), " ")</f>
        <v xml:space="preserve"> </v>
      </c>
      <c r="O40" s="10" t="str">
        <f>IFERROR(INDEX(Codabar!$M$3:$M$22,MATCH(CONCATENATE($B40,O$33),Codabar!$I$3:$I$22,0)), " ")</f>
        <v xml:space="preserve"> </v>
      </c>
      <c r="P40" s="11" t="str">
        <f>IFERROR(INDEX(Codabar!$M$3:$M$22,MATCH(CONCATENATE($B40,P$33),Codabar!$I$3:$I$22,0)), " ")</f>
        <v xml:space="preserve"> </v>
      </c>
      <c r="Q40" s="11" t="str">
        <f>IFERROR(INDEX(Codabar!$M$3:$M$22,MATCH(CONCATENATE($B40,Q$33),Codabar!$I$3:$I$22,0)), " ")</f>
        <v xml:space="preserve"> </v>
      </c>
      <c r="R40" s="12" t="str">
        <f>IFERROR(INDEX(Codabar!$M$3:$M$22,MATCH(CONCATENATE($B40,R$33),Codabar!$I$3:$I$22,0)), " ")</f>
        <v xml:space="preserve"> </v>
      </c>
    </row>
    <row r="41" spans="2:18" x14ac:dyDescent="0.2">
      <c r="B41" s="1" t="str">
        <f>"110"</f>
        <v>110</v>
      </c>
      <c r="C41" s="21">
        <f>IFERROR(INDEX(Codabar!$M$3:$M$22,MATCH(CONCATENATE($B41,C$33),Codabar!$I$3:$I$22,0)), " ")</f>
        <v>1</v>
      </c>
      <c r="D41" s="22" t="str">
        <f>IFERROR(INDEX(Codabar!$M$3:$M$22,MATCH(CONCATENATE($B41,D$33),Codabar!$I$3:$I$22,0)), " ")</f>
        <v xml:space="preserve"> </v>
      </c>
      <c r="E41" s="22" t="str">
        <f>IFERROR(INDEX(Codabar!$M$3:$M$22,MATCH(CONCATENATE($B41,E$33),Codabar!$I$3:$I$22,0)), " ")</f>
        <v xml:space="preserve"> </v>
      </c>
      <c r="F41" s="25" t="str">
        <f>IFERROR(INDEX(Codabar!$M$3:$M$22,MATCH(CONCATENATE($B41,F$33),Codabar!$I$3:$I$22,0)), " ")</f>
        <v xml:space="preserve"> </v>
      </c>
      <c r="G41" s="18" t="str">
        <f>IFERROR(INDEX(Codabar!$M$3:$M$22,MATCH(CONCATENATE($B41,G$33),Codabar!$I$3:$I$22,0)), " ")</f>
        <v xml:space="preserve"> </v>
      </c>
      <c r="H41" s="19" t="str">
        <f>IFERROR(INDEX(Codabar!$M$3:$M$22,MATCH(CONCATENATE($B41,H$33),Codabar!$I$3:$I$22,0)), " ")</f>
        <v xml:space="preserve"> </v>
      </c>
      <c r="I41" s="19" t="str">
        <f>IFERROR(INDEX(Codabar!$M$3:$M$22,MATCH(CONCATENATE($B41,I$33),Codabar!$I$3:$I$22,0)), " ")</f>
        <v xml:space="preserve"> </v>
      </c>
      <c r="J41" s="30" t="str">
        <f>IFERROR(INDEX(Codabar!$M$3:$M$22,MATCH(CONCATENATE($B41,J$33),Codabar!$I$3:$I$22,0)), " ")</f>
        <v xml:space="preserve"> </v>
      </c>
      <c r="K41" s="31" t="str">
        <f>IFERROR(INDEX(Codabar!$M$3:$M$22,MATCH(CONCATENATE($B41,K$33),Codabar!$I$3:$I$22,0)), " ")</f>
        <v xml:space="preserve"> </v>
      </c>
      <c r="L41" s="22" t="str">
        <f>IFERROR(INDEX(Codabar!$M$3:$M$22,MATCH(CONCATENATE($B41,L$33),Codabar!$I$3:$I$22,0)), " ")</f>
        <v xml:space="preserve"> </v>
      </c>
      <c r="M41" s="22" t="str">
        <f>IFERROR(INDEX(Codabar!$M$3:$M$22,MATCH(CONCATENATE($B41,M$33),Codabar!$I$3:$I$22,0)), " ")</f>
        <v xml:space="preserve"> </v>
      </c>
      <c r="N41" s="25" t="str">
        <f>IFERROR(INDEX(Codabar!$M$3:$M$22,MATCH(CONCATENATE($B41,N$33),Codabar!$I$3:$I$22,0)), " ")</f>
        <v xml:space="preserve"> </v>
      </c>
      <c r="O41" s="18" t="str">
        <f>IFERROR(INDEX(Codabar!$M$3:$M$22,MATCH(CONCATENATE($B41,O$33),Codabar!$I$3:$I$22,0)), " ")</f>
        <v xml:space="preserve"> </v>
      </c>
      <c r="P41" s="19" t="str">
        <f>IFERROR(INDEX(Codabar!$M$3:$M$22,MATCH(CONCATENATE($B41,P$33),Codabar!$I$3:$I$22,0)), " ")</f>
        <v xml:space="preserve"> </v>
      </c>
      <c r="Q41" s="19" t="str">
        <f>IFERROR(INDEX(Codabar!$M$3:$M$22,MATCH(CONCATENATE($B41,Q$33),Codabar!$I$3:$I$22,0)), " ")</f>
        <v xml:space="preserve"> </v>
      </c>
      <c r="R41" s="20" t="str">
        <f>IFERROR(INDEX(Codabar!$M$3:$M$22,MATCH(CONCATENATE($B41,R$33),Codabar!$I$3:$I$22,0)), " ")</f>
        <v xml:space="preserve"> </v>
      </c>
    </row>
    <row r="43" spans="2:18" x14ac:dyDescent="0.2">
      <c r="B43" s="1" t="s">
        <v>12</v>
      </c>
      <c r="C43" s="1" t="str">
        <f>"0000"</f>
        <v>0000</v>
      </c>
      <c r="D43" s="1" t="str">
        <f>"0001"</f>
        <v>0001</v>
      </c>
      <c r="E43" s="1" t="str">
        <f>"0011"</f>
        <v>0011</v>
      </c>
      <c r="F43" s="1" t="str">
        <f>"0010"</f>
        <v>0010</v>
      </c>
      <c r="G43" s="1" t="str">
        <f>"0100"</f>
        <v>0100</v>
      </c>
      <c r="H43" s="1" t="str">
        <f>"0101"</f>
        <v>0101</v>
      </c>
      <c r="I43" s="1" t="str">
        <f>"0111"</f>
        <v>0111</v>
      </c>
      <c r="J43" s="1" t="str">
        <f>"0110"</f>
        <v>0110</v>
      </c>
      <c r="K43" s="1" t="str">
        <f>"1100"</f>
        <v>1100</v>
      </c>
      <c r="L43" s="1" t="str">
        <f>"1101"</f>
        <v>1101</v>
      </c>
      <c r="M43" s="1" t="str">
        <f>"1111"</f>
        <v>1111</v>
      </c>
      <c r="N43" s="1" t="str">
        <f>"1110"</f>
        <v>1110</v>
      </c>
      <c r="O43" s="1" t="str">
        <f>"1000"</f>
        <v>1000</v>
      </c>
      <c r="P43" s="1" t="str">
        <f>"1001"</f>
        <v>1001</v>
      </c>
      <c r="Q43" s="1" t="str">
        <f>"1011"</f>
        <v>1011</v>
      </c>
      <c r="R43" s="1" t="str">
        <f>"1010"</f>
        <v>1010</v>
      </c>
    </row>
    <row r="44" spans="2:18" x14ac:dyDescent="0.2">
      <c r="B44" s="1" t="str">
        <f>"000"</f>
        <v>000</v>
      </c>
      <c r="C44" s="2" t="str">
        <f>IFERROR(INDEX(Codabar!$N$3:$N$22,MATCH(CONCATENATE($B44,C$43),Codabar!$I$3:$I$22,0)), " ")</f>
        <v xml:space="preserve"> </v>
      </c>
      <c r="D44" s="3" t="str">
        <f>IFERROR(INDEX(Codabar!$N$3:$N$22,MATCH(CONCATENATE($B44,D$43),Codabar!$I$3:$I$22,0)), " ")</f>
        <v xml:space="preserve"> </v>
      </c>
      <c r="E44" s="3">
        <f>IFERROR(INDEX(Codabar!$N$3:$N$22,MATCH(CONCATENATE($B44,E$43),Codabar!$I$3:$I$22,0)), " ")</f>
        <v>1</v>
      </c>
      <c r="F44" s="4" t="str">
        <f>IFERROR(INDEX(Codabar!$N$3:$N$22,MATCH(CONCATENATE($B44,F$43),Codabar!$I$3:$I$22,0)), " ")</f>
        <v xml:space="preserve"> </v>
      </c>
      <c r="G44" s="5" t="str">
        <f>IFERROR(INDEX(Codabar!$N$3:$N$22,MATCH(CONCATENATE($B44,G$43),Codabar!$I$3:$I$22,0)), " ")</f>
        <v xml:space="preserve"> </v>
      </c>
      <c r="H44" s="6" t="str">
        <f>IFERROR(INDEX(Codabar!$N$3:$N$22,MATCH(CONCATENATE($B44,H$43),Codabar!$I$3:$I$22,0)), " ")</f>
        <v xml:space="preserve"> </v>
      </c>
      <c r="I44" s="6" t="str">
        <f>IFERROR(INDEX(Codabar!$N$3:$N$22,MATCH(CONCATENATE($B44,I$43),Codabar!$I$3:$I$22,0)), " ")</f>
        <v xml:space="preserve"> </v>
      </c>
      <c r="J44" s="7">
        <f>IFERROR(INDEX(Codabar!$N$3:$N$22,MATCH(CONCATENATE($B44,J$43),Codabar!$I$3:$I$22,0)), " ")</f>
        <v>0</v>
      </c>
      <c r="K44" s="8" t="str">
        <f>IFERROR(INDEX(Codabar!$N$3:$N$22,MATCH(CONCATENATE($B44,K$43),Codabar!$I$3:$I$22,0)), " ")</f>
        <v xml:space="preserve"> </v>
      </c>
      <c r="L44" s="3" t="str">
        <f>IFERROR(INDEX(Codabar!$N$3:$N$22,MATCH(CONCATENATE($B44,L$43),Codabar!$I$3:$I$22,0)), " ")</f>
        <v xml:space="preserve"> </v>
      </c>
      <c r="M44" s="3" t="str">
        <f>IFERROR(INDEX(Codabar!$N$3:$N$22,MATCH(CONCATENATE($B44,M$43),Codabar!$I$3:$I$22,0)), " ")</f>
        <v xml:space="preserve"> </v>
      </c>
      <c r="N44" s="4" t="str">
        <f>IFERROR(INDEX(Codabar!$N$3:$N$22,MATCH(CONCATENATE($B44,N$43),Codabar!$I$3:$I$22,0)), " ")</f>
        <v xml:space="preserve"> </v>
      </c>
      <c r="O44" s="5" t="str">
        <f>IFERROR(INDEX(Codabar!$N$3:$N$22,MATCH(CONCATENATE($B44,O$43),Codabar!$I$3:$I$22,0)), " ")</f>
        <v xml:space="preserve"> </v>
      </c>
      <c r="P44" s="6">
        <f>IFERROR(INDEX(Codabar!$N$3:$N$22,MATCH(CONCATENATE($B44,P$43),Codabar!$I$3:$I$22,0)), " ")</f>
        <v>1</v>
      </c>
      <c r="Q44" s="6" t="str">
        <f>IFERROR(INDEX(Codabar!$N$3:$N$22,MATCH(CONCATENATE($B44,Q$43),Codabar!$I$3:$I$22,0)), " ")</f>
        <v xml:space="preserve"> </v>
      </c>
      <c r="R44" s="9" t="str">
        <f>IFERROR(INDEX(Codabar!$N$3:$N$22,MATCH(CONCATENATE($B44,R$43),Codabar!$I$3:$I$22,0)), " ")</f>
        <v xml:space="preserve"> </v>
      </c>
    </row>
    <row r="45" spans="2:18" x14ac:dyDescent="0.2">
      <c r="B45" s="1" t="str">
        <f>"001"</f>
        <v>001</v>
      </c>
      <c r="C45" s="10" t="str">
        <f>IFERROR(INDEX(Codabar!$N$3:$N$22,MATCH(CONCATENATE($B45,C$43),Codabar!$I$3:$I$22,0)), " ")</f>
        <v xml:space="preserve"> </v>
      </c>
      <c r="D45" s="11" t="str">
        <f>IFERROR(INDEX(Codabar!$N$3:$N$22,MATCH(CONCATENATE($B45,D$43),Codabar!$I$3:$I$22,0)), " ")</f>
        <v xml:space="preserve"> </v>
      </c>
      <c r="E45" s="11" t="str">
        <f>IFERROR(INDEX(Codabar!$N$3:$N$22,MATCH(CONCATENATE($B45,E$43),Codabar!$I$3:$I$22,0)), " ")</f>
        <v xml:space="preserve"> </v>
      </c>
      <c r="F45" s="12">
        <f>IFERROR(INDEX(Codabar!$N$3:$N$22,MATCH(CONCATENATE($B45,F$43),Codabar!$I$3:$I$22,0)), " ")</f>
        <v>0</v>
      </c>
      <c r="G45" s="13" t="str">
        <f>IFERROR(INDEX(Codabar!$N$3:$N$22,MATCH(CONCATENATE($B45,G$43),Codabar!$I$3:$I$22,0)), " ")</f>
        <v xml:space="preserve"> </v>
      </c>
      <c r="H45" s="14" t="str">
        <f>IFERROR(INDEX(Codabar!$N$3:$N$22,MATCH(CONCATENATE($B45,H$43),Codabar!$I$3:$I$22,0)), " ")</f>
        <v xml:space="preserve"> </v>
      </c>
      <c r="I45" s="14" t="str">
        <f>IFERROR(INDEX(Codabar!$N$3:$N$22,MATCH(CONCATENATE($B45,I$43),Codabar!$I$3:$I$22,0)), " ")</f>
        <v xml:space="preserve"> </v>
      </c>
      <c r="J45" s="15" t="str">
        <f>IFERROR(INDEX(Codabar!$N$3:$N$22,MATCH(CONCATENATE($B45,J$43),Codabar!$I$3:$I$22,0)), " ")</f>
        <v xml:space="preserve"> </v>
      </c>
      <c r="K45" s="16" t="str">
        <f>IFERROR(INDEX(Codabar!$N$3:$N$22,MATCH(CONCATENATE($B45,K$43),Codabar!$I$3:$I$22,0)), " ")</f>
        <v xml:space="preserve"> </v>
      </c>
      <c r="L45" s="11" t="str">
        <f>IFERROR(INDEX(Codabar!$N$3:$N$22,MATCH(CONCATENATE($B45,L$43),Codabar!$I$3:$I$22,0)), " ")</f>
        <v xml:space="preserve"> </v>
      </c>
      <c r="M45" s="11" t="str">
        <f>IFERROR(INDEX(Codabar!$N$3:$N$22,MATCH(CONCATENATE($B45,M$43),Codabar!$I$3:$I$22,0)), " ")</f>
        <v xml:space="preserve"> </v>
      </c>
      <c r="N45" s="12" t="str">
        <f>IFERROR(INDEX(Codabar!$N$3:$N$22,MATCH(CONCATENATE($B45,N$43),Codabar!$I$3:$I$22,0)), " ")</f>
        <v xml:space="preserve"> </v>
      </c>
      <c r="O45" s="13" t="str">
        <f>IFERROR(INDEX(Codabar!$N$3:$N$22,MATCH(CONCATENATE($B45,O$43),Codabar!$I$3:$I$22,0)), " ")</f>
        <v xml:space="preserve"> </v>
      </c>
      <c r="P45" s="14" t="str">
        <f>IFERROR(INDEX(Codabar!$N$3:$N$22,MATCH(CONCATENATE($B45,P$43),Codabar!$I$3:$I$22,0)), " ")</f>
        <v xml:space="preserve"> </v>
      </c>
      <c r="Q45" s="14" t="str">
        <f>IFERROR(INDEX(Codabar!$N$3:$N$22,MATCH(CONCATENATE($B45,Q$43),Codabar!$I$3:$I$22,0)), " ")</f>
        <v xml:space="preserve"> </v>
      </c>
      <c r="R45" s="17" t="str">
        <f>IFERROR(INDEX(Codabar!$N$3:$N$22,MATCH(CONCATENATE($B45,R$43),Codabar!$I$3:$I$22,0)), " ")</f>
        <v xml:space="preserve"> </v>
      </c>
    </row>
    <row r="46" spans="2:18" x14ac:dyDescent="0.2">
      <c r="B46" s="1" t="str">
        <f>"011"</f>
        <v>011</v>
      </c>
      <c r="C46" s="10">
        <f>IFERROR(INDEX(Codabar!$N$3:$N$22,MATCH(CONCATENATE($B46,C$43),Codabar!$I$3:$I$22,0)), " ")</f>
        <v>0</v>
      </c>
      <c r="D46" s="11" t="str">
        <f>IFERROR(INDEX(Codabar!$N$3:$N$22,MATCH(CONCATENATE($B46,D$43),Codabar!$I$3:$I$22,0)), " ")</f>
        <v xml:space="preserve"> </v>
      </c>
      <c r="E46" s="11" t="str">
        <f>IFERROR(INDEX(Codabar!$N$3:$N$22,MATCH(CONCATENATE($B46,E$43),Codabar!$I$3:$I$22,0)), " ")</f>
        <v xml:space="preserve"> </v>
      </c>
      <c r="F46" s="12" t="str">
        <f>IFERROR(INDEX(Codabar!$N$3:$N$22,MATCH(CONCATENATE($B46,F$43),Codabar!$I$3:$I$22,0)), " ")</f>
        <v xml:space="preserve"> </v>
      </c>
      <c r="G46" s="13" t="str">
        <f>IFERROR(INDEX(Codabar!$N$3:$N$22,MATCH(CONCATENATE($B46,G$43),Codabar!$I$3:$I$22,0)), " ")</f>
        <v xml:space="preserve"> </v>
      </c>
      <c r="H46" s="14" t="str">
        <f>IFERROR(INDEX(Codabar!$N$3:$N$22,MATCH(CONCATENATE($B46,H$43),Codabar!$I$3:$I$22,0)), " ")</f>
        <v xml:space="preserve"> </v>
      </c>
      <c r="I46" s="14" t="str">
        <f>IFERROR(INDEX(Codabar!$N$3:$N$22,MATCH(CONCATENATE($B46,I$43),Codabar!$I$3:$I$22,0)), " ")</f>
        <v xml:space="preserve"> </v>
      </c>
      <c r="J46" s="15" t="str">
        <f>IFERROR(INDEX(Codabar!$N$3:$N$22,MATCH(CONCATENATE($B46,J$43),Codabar!$I$3:$I$22,0)), " ")</f>
        <v xml:space="preserve"> </v>
      </c>
      <c r="K46" s="16" t="str">
        <f>IFERROR(INDEX(Codabar!$N$3:$N$22,MATCH(CONCATENATE($B46,K$43),Codabar!$I$3:$I$22,0)), " ")</f>
        <v xml:space="preserve"> </v>
      </c>
      <c r="L46" s="11" t="str">
        <f>IFERROR(INDEX(Codabar!$N$3:$N$22,MATCH(CONCATENATE($B46,L$43),Codabar!$I$3:$I$22,0)), " ")</f>
        <v xml:space="preserve"> </v>
      </c>
      <c r="M46" s="11" t="str">
        <f>IFERROR(INDEX(Codabar!$N$3:$N$22,MATCH(CONCATENATE($B46,M$43),Codabar!$I$3:$I$22,0)), " ")</f>
        <v xml:space="preserve"> </v>
      </c>
      <c r="N46" s="12" t="str">
        <f>IFERROR(INDEX(Codabar!$N$3:$N$22,MATCH(CONCATENATE($B46,N$43),Codabar!$I$3:$I$22,0)), " ")</f>
        <v xml:space="preserve"> </v>
      </c>
      <c r="O46" s="13" t="str">
        <f>IFERROR(INDEX(Codabar!$N$3:$N$22,MATCH(CONCATENATE($B46,O$43),Codabar!$I$3:$I$22,0)), " ")</f>
        <v xml:space="preserve"> </v>
      </c>
      <c r="P46" s="14" t="str">
        <f>IFERROR(INDEX(Codabar!$N$3:$N$22,MATCH(CONCATENATE($B46,P$43),Codabar!$I$3:$I$22,0)), " ")</f>
        <v xml:space="preserve"> </v>
      </c>
      <c r="Q46" s="14" t="str">
        <f>IFERROR(INDEX(Codabar!$N$3:$N$22,MATCH(CONCATENATE($B46,Q$43),Codabar!$I$3:$I$22,0)), " ")</f>
        <v xml:space="preserve"> </v>
      </c>
      <c r="R46" s="17" t="str">
        <f>IFERROR(INDEX(Codabar!$N$3:$N$22,MATCH(CONCATENATE($B46,R$43),Codabar!$I$3:$I$22,0)), " ")</f>
        <v xml:space="preserve"> </v>
      </c>
    </row>
    <row r="47" spans="2:18" x14ac:dyDescent="0.2">
      <c r="B47" s="1" t="str">
        <f>"010"</f>
        <v>010</v>
      </c>
      <c r="C47" s="18" t="str">
        <f>IFERROR(INDEX(Codabar!$N$3:$N$22,MATCH(CONCATENATE($B47,C$43),Codabar!$I$3:$I$22,0)), " ")</f>
        <v xml:space="preserve"> </v>
      </c>
      <c r="D47" s="19">
        <f>IFERROR(INDEX(Codabar!$N$3:$N$22,MATCH(CONCATENATE($B47,D$43),Codabar!$I$3:$I$22,0)), " ")</f>
        <v>1</v>
      </c>
      <c r="E47" s="19" t="str">
        <f>IFERROR(INDEX(Codabar!$N$3:$N$22,MATCH(CONCATENATE($B47,E$43),Codabar!$I$3:$I$22,0)), " ")</f>
        <v xml:space="preserve"> </v>
      </c>
      <c r="F47" s="20" t="str">
        <f>IFERROR(INDEX(Codabar!$N$3:$N$22,MATCH(CONCATENATE($B47,F$43),Codabar!$I$3:$I$22,0)), " ")</f>
        <v xml:space="preserve"> </v>
      </c>
      <c r="G47" s="21">
        <f>IFERROR(INDEX(Codabar!$N$3:$N$22,MATCH(CONCATENATE($B47,G$43),Codabar!$I$3:$I$22,0)), " ")</f>
        <v>0</v>
      </c>
      <c r="H47" s="22" t="str">
        <f>IFERROR(INDEX(Codabar!$N$3:$N$22,MATCH(CONCATENATE($B47,H$43),Codabar!$I$3:$I$22,0)), " ")</f>
        <v xml:space="preserve"> </v>
      </c>
      <c r="I47" s="22" t="str">
        <f>IFERROR(INDEX(Codabar!$N$3:$N$22,MATCH(CONCATENATE($B47,I$43),Codabar!$I$3:$I$22,0)), " ")</f>
        <v xml:space="preserve"> </v>
      </c>
      <c r="J47" s="23" t="str">
        <f>IFERROR(INDEX(Codabar!$N$3:$N$22,MATCH(CONCATENATE($B47,J$43),Codabar!$I$3:$I$22,0)), " ")</f>
        <v xml:space="preserve"> </v>
      </c>
      <c r="K47" s="24" t="str">
        <f>IFERROR(INDEX(Codabar!$N$3:$N$22,MATCH(CONCATENATE($B47,K$43),Codabar!$I$3:$I$22,0)), " ")</f>
        <v xml:space="preserve"> </v>
      </c>
      <c r="L47" s="19" t="str">
        <f>IFERROR(INDEX(Codabar!$N$3:$N$22,MATCH(CONCATENATE($B47,L$43),Codabar!$I$3:$I$22,0)), " ")</f>
        <v xml:space="preserve"> </v>
      </c>
      <c r="M47" s="19" t="str">
        <f>IFERROR(INDEX(Codabar!$N$3:$N$22,MATCH(CONCATENATE($B47,M$43),Codabar!$I$3:$I$22,0)), " ")</f>
        <v xml:space="preserve"> </v>
      </c>
      <c r="N47" s="20" t="str">
        <f>IFERROR(INDEX(Codabar!$N$3:$N$22,MATCH(CONCATENATE($B47,N$43),Codabar!$I$3:$I$22,0)), " ")</f>
        <v xml:space="preserve"> </v>
      </c>
      <c r="O47" s="21" t="str">
        <f>IFERROR(INDEX(Codabar!$N$3:$N$22,MATCH(CONCATENATE($B47,O$43),Codabar!$I$3:$I$22,0)), " ")</f>
        <v xml:space="preserve"> </v>
      </c>
      <c r="P47" s="22" t="str">
        <f>IFERROR(INDEX(Codabar!$N$3:$N$22,MATCH(CONCATENATE($B47,P$43),Codabar!$I$3:$I$22,0)), " ")</f>
        <v xml:space="preserve"> </v>
      </c>
      <c r="Q47" s="22" t="str">
        <f>IFERROR(INDEX(Codabar!$N$3:$N$22,MATCH(CONCATENATE($B47,Q$43),Codabar!$I$3:$I$22,0)), " ")</f>
        <v xml:space="preserve"> </v>
      </c>
      <c r="R47" s="25" t="str">
        <f>IFERROR(INDEX(Codabar!$N$3:$N$22,MATCH(CONCATENATE($B47,R$43),Codabar!$I$3:$I$22,0)), " ")</f>
        <v xml:space="preserve"> </v>
      </c>
    </row>
    <row r="48" spans="2:18" x14ac:dyDescent="0.2">
      <c r="B48" s="1" t="str">
        <f>"100"</f>
        <v>100</v>
      </c>
      <c r="C48" s="5" t="str">
        <f>IFERROR(INDEX(Codabar!$N$3:$N$22,MATCH(CONCATENATE($B48,C$43),Codabar!$I$3:$I$22,0)), " ")</f>
        <v xml:space="preserve"> </v>
      </c>
      <c r="D48" s="6" t="str">
        <f>IFERROR(INDEX(Codabar!$N$3:$N$22,MATCH(CONCATENATE($B48,D$43),Codabar!$I$3:$I$22,0)), " ")</f>
        <v xml:space="preserve"> </v>
      </c>
      <c r="E48" s="6" t="str">
        <f>IFERROR(INDEX(Codabar!$N$3:$N$22,MATCH(CONCATENATE($B48,E$43),Codabar!$I$3:$I$22,0)), " ")</f>
        <v xml:space="preserve"> </v>
      </c>
      <c r="F48" s="9">
        <f>IFERROR(INDEX(Codabar!$N$3:$N$22,MATCH(CONCATENATE($B48,F$43),Codabar!$I$3:$I$22,0)), " ")</f>
        <v>0</v>
      </c>
      <c r="G48" s="2" t="str">
        <f>IFERROR(INDEX(Codabar!$N$3:$N$22,MATCH(CONCATENATE($B48,G$43),Codabar!$I$3:$I$22,0)), " ")</f>
        <v xml:space="preserve"> </v>
      </c>
      <c r="H48" s="3" t="str">
        <f>IFERROR(INDEX(Codabar!$N$3:$N$22,MATCH(CONCATENATE($B48,H$43),Codabar!$I$3:$I$22,0)), " ")</f>
        <v xml:space="preserve"> </v>
      </c>
      <c r="I48" s="3" t="str">
        <f>IFERROR(INDEX(Codabar!$N$3:$N$22,MATCH(CONCATENATE($B48,I$43),Codabar!$I$3:$I$22,0)), " ")</f>
        <v xml:space="preserve"> </v>
      </c>
      <c r="J48" s="26" t="str">
        <f>IFERROR(INDEX(Codabar!$N$3:$N$22,MATCH(CONCATENATE($B48,J$43),Codabar!$I$3:$I$22,0)), " ")</f>
        <v xml:space="preserve"> </v>
      </c>
      <c r="K48" s="27" t="str">
        <f>IFERROR(INDEX(Codabar!$N$3:$N$22,MATCH(CONCATENATE($B48,K$43),Codabar!$I$3:$I$22,0)), " ")</f>
        <v xml:space="preserve"> </v>
      </c>
      <c r="L48" s="6" t="str">
        <f>IFERROR(INDEX(Codabar!$N$3:$N$22,MATCH(CONCATENATE($B48,L$43),Codabar!$I$3:$I$22,0)), " ")</f>
        <v xml:space="preserve"> </v>
      </c>
      <c r="M48" s="6" t="str">
        <f>IFERROR(INDEX(Codabar!$N$3:$N$22,MATCH(CONCATENATE($B48,M$43),Codabar!$I$3:$I$22,0)), " ")</f>
        <v xml:space="preserve"> </v>
      </c>
      <c r="N48" s="9" t="str">
        <f>IFERROR(INDEX(Codabar!$N$3:$N$22,MATCH(CONCATENATE($B48,N$43),Codabar!$I$3:$I$22,0)), " ")</f>
        <v xml:space="preserve"> </v>
      </c>
      <c r="O48" s="2">
        <f>IFERROR(INDEX(Codabar!$N$3:$N$22,MATCH(CONCATENATE($B48,O$43),Codabar!$I$3:$I$22,0)), " ")</f>
        <v>1</v>
      </c>
      <c r="P48" s="3" t="str">
        <f>IFERROR(INDEX(Codabar!$N$3:$N$22,MATCH(CONCATENATE($B48,P$43),Codabar!$I$3:$I$22,0)), " ")</f>
        <v xml:space="preserve"> </v>
      </c>
      <c r="Q48" s="3" t="str">
        <f>IFERROR(INDEX(Codabar!$N$3:$N$22,MATCH(CONCATENATE($B48,Q$43),Codabar!$I$3:$I$22,0)), " ")</f>
        <v xml:space="preserve"> </v>
      </c>
      <c r="R48" s="4" t="str">
        <f>IFERROR(INDEX(Codabar!$N$3:$N$22,MATCH(CONCATENATE($B48,R$43),Codabar!$I$3:$I$22,0)), " ")</f>
        <v xml:space="preserve"> </v>
      </c>
    </row>
    <row r="49" spans="2:18" x14ac:dyDescent="0.2">
      <c r="B49" s="1" t="str">
        <f>"101"</f>
        <v>101</v>
      </c>
      <c r="C49" s="13" t="str">
        <f>IFERROR(INDEX(Codabar!$N$3:$N$22,MATCH(CONCATENATE($B49,C$43),Codabar!$I$3:$I$22,0)), " ")</f>
        <v xml:space="preserve"> </v>
      </c>
      <c r="D49" s="14" t="str">
        <f>IFERROR(INDEX(Codabar!$N$3:$N$22,MATCH(CONCATENATE($B49,D$43),Codabar!$I$3:$I$22,0)), " ")</f>
        <v xml:space="preserve"> </v>
      </c>
      <c r="E49" s="14" t="str">
        <f>IFERROR(INDEX(Codabar!$N$3:$N$22,MATCH(CONCATENATE($B49,E$43),Codabar!$I$3:$I$22,0)), " ")</f>
        <v xml:space="preserve"> </v>
      </c>
      <c r="F49" s="17" t="str">
        <f>IFERROR(INDEX(Codabar!$N$3:$N$22,MATCH(CONCATENATE($B49,F$43),Codabar!$I$3:$I$22,0)), " ")</f>
        <v xml:space="preserve"> </v>
      </c>
      <c r="G49" s="10" t="str">
        <f>IFERROR(INDEX(Codabar!$N$3:$N$22,MATCH(CONCATENATE($B49,G$43),Codabar!$I$3:$I$22,0)), " ")</f>
        <v xml:space="preserve"> </v>
      </c>
      <c r="H49" s="11" t="str">
        <f>IFERROR(INDEX(Codabar!$N$3:$N$22,MATCH(CONCATENATE($B49,H$43),Codabar!$I$3:$I$22,0)), " ")</f>
        <v xml:space="preserve"> </v>
      </c>
      <c r="I49" s="11" t="str">
        <f>IFERROR(INDEX(Codabar!$N$3:$N$22,MATCH(CONCATENATE($B49,I$43),Codabar!$I$3:$I$22,0)), " ")</f>
        <v xml:space="preserve"> </v>
      </c>
      <c r="J49" s="28" t="str">
        <f>IFERROR(INDEX(Codabar!$N$3:$N$22,MATCH(CONCATENATE($B49,J$43),Codabar!$I$3:$I$22,0)), " ")</f>
        <v xml:space="preserve"> </v>
      </c>
      <c r="K49" s="29" t="str">
        <f>IFERROR(INDEX(Codabar!$N$3:$N$22,MATCH(CONCATENATE($B49,K$43),Codabar!$I$3:$I$22,0)), " ")</f>
        <v xml:space="preserve"> </v>
      </c>
      <c r="L49" s="14" t="str">
        <f>IFERROR(INDEX(Codabar!$N$3:$N$22,MATCH(CONCATENATE($B49,L$43),Codabar!$I$3:$I$22,0)), " ")</f>
        <v xml:space="preserve"> </v>
      </c>
      <c r="M49" s="14" t="str">
        <f>IFERROR(INDEX(Codabar!$N$3:$N$22,MATCH(CONCATENATE($B49,M$43),Codabar!$I$3:$I$22,0)), " ")</f>
        <v xml:space="preserve"> </v>
      </c>
      <c r="N49" s="17" t="str">
        <f>IFERROR(INDEX(Codabar!$N$3:$N$22,MATCH(CONCATENATE($B49,N$43),Codabar!$I$3:$I$22,0)), " ")</f>
        <v xml:space="preserve"> </v>
      </c>
      <c r="O49" s="10" t="str">
        <f>IFERROR(INDEX(Codabar!$N$3:$N$22,MATCH(CONCATENATE($B49,O$43),Codabar!$I$3:$I$22,0)), " ")</f>
        <v xml:space="preserve"> </v>
      </c>
      <c r="P49" s="11" t="str">
        <f>IFERROR(INDEX(Codabar!$N$3:$N$22,MATCH(CONCATENATE($B49,P$43),Codabar!$I$3:$I$22,0)), " ")</f>
        <v xml:space="preserve"> </v>
      </c>
      <c r="Q49" s="11" t="str">
        <f>IFERROR(INDEX(Codabar!$N$3:$N$22,MATCH(CONCATENATE($B49,Q$43),Codabar!$I$3:$I$22,0)), " ")</f>
        <v xml:space="preserve"> </v>
      </c>
      <c r="R49" s="12" t="str">
        <f>IFERROR(INDEX(Codabar!$N$3:$N$22,MATCH(CONCATENATE($B49,R$43),Codabar!$I$3:$I$22,0)), " ")</f>
        <v xml:space="preserve"> </v>
      </c>
    </row>
    <row r="50" spans="2:18" x14ac:dyDescent="0.2">
      <c r="B50" s="1" t="str">
        <f>"111"</f>
        <v>111</v>
      </c>
      <c r="C50" s="13" t="str">
        <f>IFERROR(INDEX(Codabar!$N$3:$N$22,MATCH(CONCATENATE($B50,C$43),Codabar!$I$3:$I$22,0)), " ")</f>
        <v xml:space="preserve"> </v>
      </c>
      <c r="D50" s="14" t="str">
        <f>IFERROR(INDEX(Codabar!$N$3:$N$22,MATCH(CONCATENATE($B50,D$43),Codabar!$I$3:$I$22,0)), " ")</f>
        <v xml:space="preserve"> </v>
      </c>
      <c r="E50" s="14" t="str">
        <f>IFERROR(INDEX(Codabar!$N$3:$N$22,MATCH(CONCATENATE($B50,E$43),Codabar!$I$3:$I$22,0)), " ")</f>
        <v xml:space="preserve"> </v>
      </c>
      <c r="F50" s="17" t="str">
        <f>IFERROR(INDEX(Codabar!$N$3:$N$22,MATCH(CONCATENATE($B50,F$43),Codabar!$I$3:$I$22,0)), " ")</f>
        <v xml:space="preserve"> </v>
      </c>
      <c r="G50" s="10" t="str">
        <f>IFERROR(INDEX(Codabar!$N$3:$N$22,MATCH(CONCATENATE($B50,G$43),Codabar!$I$3:$I$22,0)), " ")</f>
        <v xml:space="preserve"> </v>
      </c>
      <c r="H50" s="11" t="str">
        <f>IFERROR(INDEX(Codabar!$N$3:$N$22,MATCH(CONCATENATE($B50,H$43),Codabar!$I$3:$I$22,0)), " ")</f>
        <v xml:space="preserve"> </v>
      </c>
      <c r="I50" s="11" t="str">
        <f>IFERROR(INDEX(Codabar!$N$3:$N$22,MATCH(CONCATENATE($B50,I$43),Codabar!$I$3:$I$22,0)), " ")</f>
        <v xml:space="preserve"> </v>
      </c>
      <c r="J50" s="28" t="str">
        <f>IFERROR(INDEX(Codabar!$N$3:$N$22,MATCH(CONCATENATE($B50,J$43),Codabar!$I$3:$I$22,0)), " ")</f>
        <v xml:space="preserve"> </v>
      </c>
      <c r="K50" s="29" t="str">
        <f>IFERROR(INDEX(Codabar!$N$3:$N$22,MATCH(CONCATENATE($B50,K$43),Codabar!$I$3:$I$22,0)), " ")</f>
        <v xml:space="preserve"> </v>
      </c>
      <c r="L50" s="14" t="str">
        <f>IFERROR(INDEX(Codabar!$N$3:$N$22,MATCH(CONCATENATE($B50,L$43),Codabar!$I$3:$I$22,0)), " ")</f>
        <v xml:space="preserve"> </v>
      </c>
      <c r="M50" s="14" t="str">
        <f>IFERROR(INDEX(Codabar!$N$3:$N$22,MATCH(CONCATENATE($B50,M$43),Codabar!$I$3:$I$22,0)), " ")</f>
        <v xml:space="preserve"> </v>
      </c>
      <c r="N50" s="17" t="str">
        <f>IFERROR(INDEX(Codabar!$N$3:$N$22,MATCH(CONCATENATE($B50,N$43),Codabar!$I$3:$I$22,0)), " ")</f>
        <v xml:space="preserve"> </v>
      </c>
      <c r="O50" s="10" t="str">
        <f>IFERROR(INDEX(Codabar!$N$3:$N$22,MATCH(CONCATENATE($B50,O$43),Codabar!$I$3:$I$22,0)), " ")</f>
        <v xml:space="preserve"> </v>
      </c>
      <c r="P50" s="11" t="str">
        <f>IFERROR(INDEX(Codabar!$N$3:$N$22,MATCH(CONCATENATE($B50,P$43),Codabar!$I$3:$I$22,0)), " ")</f>
        <v xml:space="preserve"> </v>
      </c>
      <c r="Q50" s="11" t="str">
        <f>IFERROR(INDEX(Codabar!$N$3:$N$22,MATCH(CONCATENATE($B50,Q$43),Codabar!$I$3:$I$22,0)), " ")</f>
        <v xml:space="preserve"> </v>
      </c>
      <c r="R50" s="12" t="str">
        <f>IFERROR(INDEX(Codabar!$N$3:$N$22,MATCH(CONCATENATE($B50,R$43),Codabar!$I$3:$I$22,0)), " ")</f>
        <v xml:space="preserve"> </v>
      </c>
    </row>
    <row r="51" spans="2:18" x14ac:dyDescent="0.2">
      <c r="B51" s="1" t="str">
        <f>"110"</f>
        <v>110</v>
      </c>
      <c r="C51" s="21">
        <f>IFERROR(INDEX(Codabar!$N$3:$N$22,MATCH(CONCATENATE($B51,C$43),Codabar!$I$3:$I$22,0)), " ")</f>
        <v>0</v>
      </c>
      <c r="D51" s="22" t="str">
        <f>IFERROR(INDEX(Codabar!$N$3:$N$22,MATCH(CONCATENATE($B51,D$43),Codabar!$I$3:$I$22,0)), " ")</f>
        <v xml:space="preserve"> </v>
      </c>
      <c r="E51" s="22" t="str">
        <f>IFERROR(INDEX(Codabar!$N$3:$N$22,MATCH(CONCATENATE($B51,E$43),Codabar!$I$3:$I$22,0)), " ")</f>
        <v xml:space="preserve"> </v>
      </c>
      <c r="F51" s="25" t="str">
        <f>IFERROR(INDEX(Codabar!$N$3:$N$22,MATCH(CONCATENATE($B51,F$43),Codabar!$I$3:$I$22,0)), " ")</f>
        <v xml:space="preserve"> </v>
      </c>
      <c r="G51" s="18" t="str">
        <f>IFERROR(INDEX(Codabar!$N$3:$N$22,MATCH(CONCATENATE($B51,G$43),Codabar!$I$3:$I$22,0)), " ")</f>
        <v xml:space="preserve"> </v>
      </c>
      <c r="H51" s="19" t="str">
        <f>IFERROR(INDEX(Codabar!$N$3:$N$22,MATCH(CONCATENATE($B51,H$43),Codabar!$I$3:$I$22,0)), " ")</f>
        <v xml:space="preserve"> </v>
      </c>
      <c r="I51" s="19" t="str">
        <f>IFERROR(INDEX(Codabar!$N$3:$N$22,MATCH(CONCATENATE($B51,I$43),Codabar!$I$3:$I$22,0)), " ")</f>
        <v xml:space="preserve"> </v>
      </c>
      <c r="J51" s="30" t="str">
        <f>IFERROR(INDEX(Codabar!$N$3:$N$22,MATCH(CONCATENATE($B51,J$43),Codabar!$I$3:$I$22,0)), " ")</f>
        <v xml:space="preserve"> </v>
      </c>
      <c r="K51" s="31" t="str">
        <f>IFERROR(INDEX(Codabar!$N$3:$N$22,MATCH(CONCATENATE($B51,K$43),Codabar!$I$3:$I$22,0)), " ")</f>
        <v xml:space="preserve"> </v>
      </c>
      <c r="L51" s="22" t="str">
        <f>IFERROR(INDEX(Codabar!$N$3:$N$22,MATCH(CONCATENATE($B51,L$43),Codabar!$I$3:$I$22,0)), " ")</f>
        <v xml:space="preserve"> </v>
      </c>
      <c r="M51" s="22" t="str">
        <f>IFERROR(INDEX(Codabar!$N$3:$N$22,MATCH(CONCATENATE($B51,M$43),Codabar!$I$3:$I$22,0)), " ")</f>
        <v xml:space="preserve"> </v>
      </c>
      <c r="N51" s="25" t="str">
        <f>IFERROR(INDEX(Codabar!$N$3:$N$22,MATCH(CONCATENATE($B51,N$43),Codabar!$I$3:$I$22,0)), " ")</f>
        <v xml:space="preserve"> </v>
      </c>
      <c r="O51" s="18" t="str">
        <f>IFERROR(INDEX(Codabar!$N$3:$N$22,MATCH(CONCATENATE($B51,O$43),Codabar!$I$3:$I$22,0)), " ")</f>
        <v xml:space="preserve"> </v>
      </c>
      <c r="P51" s="19" t="str">
        <f>IFERROR(INDEX(Codabar!$N$3:$N$22,MATCH(CONCATENATE($B51,P$43),Codabar!$I$3:$I$22,0)), " ")</f>
        <v xml:space="preserve"> </v>
      </c>
      <c r="Q51" s="19" t="str">
        <f>IFERROR(INDEX(Codabar!$N$3:$N$22,MATCH(CONCATENATE($B51,Q$43),Codabar!$I$3:$I$22,0)), " ")</f>
        <v xml:space="preserve"> </v>
      </c>
      <c r="R51" s="20" t="str">
        <f>IFERROR(INDEX(Codabar!$N$3:$N$22,MATCH(CONCATENATE($B51,R$43),Codabar!$I$3:$I$22,0)), " ")</f>
        <v xml:space="preserve"> </v>
      </c>
    </row>
    <row r="53" spans="2:18" x14ac:dyDescent="0.2">
      <c r="B53" s="1" t="s">
        <v>13</v>
      </c>
      <c r="C53" s="1" t="str">
        <f>"0000"</f>
        <v>0000</v>
      </c>
      <c r="D53" s="1" t="str">
        <f>"0001"</f>
        <v>0001</v>
      </c>
      <c r="E53" s="1" t="str">
        <f>"0011"</f>
        <v>0011</v>
      </c>
      <c r="F53" s="1" t="str">
        <f>"0010"</f>
        <v>0010</v>
      </c>
      <c r="G53" s="1" t="str">
        <f>"0100"</f>
        <v>0100</v>
      </c>
      <c r="H53" s="1" t="str">
        <f>"0101"</f>
        <v>0101</v>
      </c>
      <c r="I53" s="1" t="str">
        <f>"0111"</f>
        <v>0111</v>
      </c>
      <c r="J53" s="1" t="str">
        <f>"0110"</f>
        <v>0110</v>
      </c>
      <c r="K53" s="1" t="str">
        <f>"1100"</f>
        <v>1100</v>
      </c>
      <c r="L53" s="1" t="str">
        <f>"1101"</f>
        <v>1101</v>
      </c>
      <c r="M53" s="1" t="str">
        <f>"1111"</f>
        <v>1111</v>
      </c>
      <c r="N53" s="1" t="str">
        <f>"1110"</f>
        <v>1110</v>
      </c>
      <c r="O53" s="1" t="str">
        <f>"1000"</f>
        <v>1000</v>
      </c>
      <c r="P53" s="1" t="str">
        <f>"1001"</f>
        <v>1001</v>
      </c>
      <c r="Q53" s="1" t="str">
        <f>"1011"</f>
        <v>1011</v>
      </c>
      <c r="R53" s="1" t="str">
        <f>"1010"</f>
        <v>1010</v>
      </c>
    </row>
    <row r="54" spans="2:18" x14ac:dyDescent="0.2">
      <c r="B54" s="1" t="str">
        <f>"000"</f>
        <v>000</v>
      </c>
      <c r="C54" s="2" t="str">
        <f>IF(" "=IFERROR(INDEX(Codabar!$I$3:$I$22,MATCH(CONCATENATE($B23,C$22),Codabar!$I$3:$I$22,0)), " "), " ", 1)</f>
        <v xml:space="preserve"> </v>
      </c>
      <c r="D54" s="3" t="str">
        <f>IF(" "=IFERROR(INDEX(Codabar!$I$3:$I$22,MATCH(CONCATENATE($B23,D$22),Codabar!$I$3:$I$22,0)), " "), " ", 1)</f>
        <v xml:space="preserve"> </v>
      </c>
      <c r="E54" s="3">
        <f>IF(" "=IFERROR(INDEX(Codabar!$I$3:$I$22,MATCH(CONCATENATE($B23,E$22),Codabar!$I$3:$I$22,0)), " "), " ", 1)</f>
        <v>1</v>
      </c>
      <c r="F54" s="4" t="str">
        <f>IF(" "=IFERROR(INDEX(Codabar!$I$3:$I$22,MATCH(CONCATENATE($B23,F$22),Codabar!$I$3:$I$22,0)), " "), " ", 1)</f>
        <v xml:space="preserve"> </v>
      </c>
      <c r="G54" s="2" t="str">
        <f>IF(" "=IFERROR(INDEX(Codabar!$I$3:$I$22,MATCH(CONCATENATE($B23,G$22),Codabar!$I$3:$I$22,0)), " "), " ", 1)</f>
        <v xml:space="preserve"> </v>
      </c>
      <c r="H54" s="3" t="str">
        <f>IF(" "=IFERROR(INDEX(Codabar!$I$3:$I$22,MATCH(CONCATENATE($B23,H$22),Codabar!$I$3:$I$22,0)), " "), " ", 1)</f>
        <v xml:space="preserve"> </v>
      </c>
      <c r="I54" s="3" t="str">
        <f>IF(" "=IFERROR(INDEX(Codabar!$I$3:$I$22,MATCH(CONCATENATE($B23,I$22),Codabar!$I$3:$I$22,0)), " "), " ", 1)</f>
        <v xml:space="preserve"> </v>
      </c>
      <c r="J54" s="26">
        <f>IF(" "=IFERROR(INDEX(Codabar!$I$3:$I$22,MATCH(CONCATENATE($B23,J$22),Codabar!$I$3:$I$22,0)), " "), " ", 1)</f>
        <v>1</v>
      </c>
      <c r="K54" s="8">
        <f>IF(" "=IFERROR(INDEX(Codabar!$I$3:$I$22,MATCH(CONCATENATE($B23,K$22),Codabar!$I$3:$I$22,0)), " "), " ", 1)</f>
        <v>1</v>
      </c>
      <c r="L54" s="3" t="str">
        <f>IF(" "=IFERROR(INDEX(Codabar!$I$3:$I$22,MATCH(CONCATENATE($B23,L$22),Codabar!$I$3:$I$22,0)), " "), " ", 1)</f>
        <v xml:space="preserve"> </v>
      </c>
      <c r="M54" s="3" t="str">
        <f>IF(" "=IFERROR(INDEX(Codabar!$I$3:$I$22,MATCH(CONCATENATE($B23,M$22),Codabar!$I$3:$I$22,0)), " "), " ", 1)</f>
        <v xml:space="preserve"> </v>
      </c>
      <c r="N54" s="4">
        <f>IF(" "=IFERROR(INDEX(Codabar!$I$3:$I$22,MATCH(CONCATENATE($B23,N$22),Codabar!$I$3:$I$22,0)), " "), " ", 1)</f>
        <v>1</v>
      </c>
      <c r="O54" s="2" t="str">
        <f>IF(" "=IFERROR(INDEX(Codabar!$I$3:$I$22,MATCH(CONCATENATE($B23,O$22),Codabar!$I$3:$I$22,0)), " "), " ", 1)</f>
        <v xml:space="preserve"> </v>
      </c>
      <c r="P54" s="3">
        <f>IF(" "=IFERROR(INDEX(Codabar!$I$3:$I$22,MATCH(CONCATENATE($B23,P$22),Codabar!$I$3:$I$22,0)), " "), " ", 1)</f>
        <v>1</v>
      </c>
      <c r="Q54" s="3">
        <f>IF(" "=IFERROR(INDEX(Codabar!$I$3:$I$22,MATCH(CONCATENATE($B23,Q$22),Codabar!$I$3:$I$22,0)), " "), " ", 1)</f>
        <v>1</v>
      </c>
      <c r="R54" s="4" t="str">
        <f>IF(" "=IFERROR(INDEX(Codabar!$I$3:$I$22,MATCH(CONCATENATE($B23,R$22),Codabar!$I$3:$I$22,0)), " "), " ", 1)</f>
        <v xml:space="preserve"> </v>
      </c>
    </row>
    <row r="55" spans="2:18" x14ac:dyDescent="0.2">
      <c r="B55" s="1" t="str">
        <f>"001"</f>
        <v>001</v>
      </c>
      <c r="C55" s="10" t="str">
        <f>IF(" "=IFERROR(INDEX(Codabar!$I$3:$I$22,MATCH(CONCATENATE($B24,C$22),Codabar!$I$3:$I$22,0)), " "), " ", 1)</f>
        <v xml:space="preserve"> </v>
      </c>
      <c r="D55" s="11" t="str">
        <f>IF(" "=IFERROR(INDEX(Codabar!$I$3:$I$22,MATCH(CONCATENATE($B24,D$22),Codabar!$I$3:$I$22,0)), " "), " ", 1)</f>
        <v xml:space="preserve"> </v>
      </c>
      <c r="E55" s="11" t="str">
        <f>IF(" "=IFERROR(INDEX(Codabar!$I$3:$I$22,MATCH(CONCATENATE($B24,E$22),Codabar!$I$3:$I$22,0)), " "), " ", 1)</f>
        <v xml:space="preserve"> </v>
      </c>
      <c r="F55" s="12">
        <f>IF(" "=IFERROR(INDEX(Codabar!$I$3:$I$22,MATCH(CONCATENATE($B24,F$22),Codabar!$I$3:$I$22,0)), " "), " ", 1)</f>
        <v>1</v>
      </c>
      <c r="G55" s="10" t="str">
        <f>IF(" "=IFERROR(INDEX(Codabar!$I$3:$I$22,MATCH(CONCATENATE($B24,G$22),Codabar!$I$3:$I$22,0)), " "), " ", 1)</f>
        <v xml:space="preserve"> </v>
      </c>
      <c r="H55" s="11">
        <f>IF(" "=IFERROR(INDEX(Codabar!$I$3:$I$22,MATCH(CONCATENATE($B24,H$22),Codabar!$I$3:$I$22,0)), " "), " ", 1)</f>
        <v>1</v>
      </c>
      <c r="I55" s="11" t="str">
        <f>IF(" "=IFERROR(INDEX(Codabar!$I$3:$I$22,MATCH(CONCATENATE($B24,I$22),Codabar!$I$3:$I$22,0)), " "), " ", 1)</f>
        <v xml:space="preserve"> </v>
      </c>
      <c r="J55" s="28" t="str">
        <f>IF(" "=IFERROR(INDEX(Codabar!$I$3:$I$22,MATCH(CONCATENATE($B24,J$22),Codabar!$I$3:$I$22,0)), " "), " ", 1)</f>
        <v xml:space="preserve"> </v>
      </c>
      <c r="K55" s="16" t="str">
        <f>IF(" "=IFERROR(INDEX(Codabar!$I$3:$I$22,MATCH(CONCATENATE($B24,K$22),Codabar!$I$3:$I$22,0)), " "), " ", 1)</f>
        <v xml:space="preserve"> </v>
      </c>
      <c r="L55" s="11" t="str">
        <f>IF(" "=IFERROR(INDEX(Codabar!$I$3:$I$22,MATCH(CONCATENATE($B24,L$22),Codabar!$I$3:$I$22,0)), " "), " ", 1)</f>
        <v xml:space="preserve"> </v>
      </c>
      <c r="M55" s="11" t="str">
        <f>IF(" "=IFERROR(INDEX(Codabar!$I$3:$I$22,MATCH(CONCATENATE($B24,M$22),Codabar!$I$3:$I$22,0)), " "), " ", 1)</f>
        <v xml:space="preserve"> </v>
      </c>
      <c r="N55" s="12" t="str">
        <f>IF(" "=IFERROR(INDEX(Codabar!$I$3:$I$22,MATCH(CONCATENATE($B24,N$22),Codabar!$I$3:$I$22,0)), " "), " ", 1)</f>
        <v xml:space="preserve"> </v>
      </c>
      <c r="O55" s="10">
        <f>IF(" "=IFERROR(INDEX(Codabar!$I$3:$I$22,MATCH(CONCATENATE($B24,O$22),Codabar!$I$3:$I$22,0)), " "), " ", 1)</f>
        <v>1</v>
      </c>
      <c r="P55" s="11" t="str">
        <f>IF(" "=IFERROR(INDEX(Codabar!$I$3:$I$22,MATCH(CONCATENATE($B24,P$22),Codabar!$I$3:$I$22,0)), " "), " ", 1)</f>
        <v xml:space="preserve"> </v>
      </c>
      <c r="Q55" s="11" t="str">
        <f>IF(" "=IFERROR(INDEX(Codabar!$I$3:$I$22,MATCH(CONCATENATE($B24,Q$22),Codabar!$I$3:$I$22,0)), " "), " ", 1)</f>
        <v xml:space="preserve"> </v>
      </c>
      <c r="R55" s="12">
        <f>IF(" "=IFERROR(INDEX(Codabar!$I$3:$I$22,MATCH(CONCATENATE($B24,R$22),Codabar!$I$3:$I$22,0)), " "), " ", 1)</f>
        <v>1</v>
      </c>
    </row>
    <row r="56" spans="2:18" x14ac:dyDescent="0.2">
      <c r="B56" s="1" t="str">
        <f>"011"</f>
        <v>011</v>
      </c>
      <c r="C56" s="10">
        <f>IF(" "=IFERROR(INDEX(Codabar!$I$3:$I$22,MATCH(CONCATENATE($B25,C$22),Codabar!$I$3:$I$22,0)), " "), " ", 1)</f>
        <v>1</v>
      </c>
      <c r="D56" s="11" t="str">
        <f>IF(" "=IFERROR(INDEX(Codabar!$I$3:$I$22,MATCH(CONCATENATE($B25,D$22),Codabar!$I$3:$I$22,0)), " "), " ", 1)</f>
        <v xml:space="preserve"> </v>
      </c>
      <c r="E56" s="11" t="str">
        <f>IF(" "=IFERROR(INDEX(Codabar!$I$3:$I$22,MATCH(CONCATENATE($B25,E$22),Codabar!$I$3:$I$22,0)), " "), " ", 1)</f>
        <v xml:space="preserve"> </v>
      </c>
      <c r="F56" s="12" t="str">
        <f>IF(" "=IFERROR(INDEX(Codabar!$I$3:$I$22,MATCH(CONCATENATE($B25,F$22),Codabar!$I$3:$I$22,0)), " "), " ", 1)</f>
        <v xml:space="preserve"> </v>
      </c>
      <c r="G56" s="10" t="str">
        <f>IF(" "=IFERROR(INDEX(Codabar!$I$3:$I$22,MATCH(CONCATENATE($B25,G$22),Codabar!$I$3:$I$22,0)), " "), " ", 1)</f>
        <v xml:space="preserve"> </v>
      </c>
      <c r="H56" s="11" t="str">
        <f>IF(" "=IFERROR(INDEX(Codabar!$I$3:$I$22,MATCH(CONCATENATE($B25,H$22),Codabar!$I$3:$I$22,0)), " "), " ", 1)</f>
        <v xml:space="preserve"> </v>
      </c>
      <c r="I56" s="11" t="str">
        <f>IF(" "=IFERROR(INDEX(Codabar!$I$3:$I$22,MATCH(CONCATENATE($B25,I$22),Codabar!$I$3:$I$22,0)), " "), " ", 1)</f>
        <v xml:space="preserve"> </v>
      </c>
      <c r="J56" s="28" t="str">
        <f>IF(" "=IFERROR(INDEX(Codabar!$I$3:$I$22,MATCH(CONCATENATE($B25,J$22),Codabar!$I$3:$I$22,0)), " "), " ", 1)</f>
        <v xml:space="preserve"> </v>
      </c>
      <c r="K56" s="16" t="str">
        <f>IF(" "=IFERROR(INDEX(Codabar!$I$3:$I$22,MATCH(CONCATENATE($B25,K$22),Codabar!$I$3:$I$22,0)), " "), " ", 1)</f>
        <v xml:space="preserve"> </v>
      </c>
      <c r="L56" s="11" t="str">
        <f>IF(" "=IFERROR(INDEX(Codabar!$I$3:$I$22,MATCH(CONCATENATE($B25,L$22),Codabar!$I$3:$I$22,0)), " "), " ", 1)</f>
        <v xml:space="preserve"> </v>
      </c>
      <c r="M56" s="11" t="str">
        <f>IF(" "=IFERROR(INDEX(Codabar!$I$3:$I$22,MATCH(CONCATENATE($B25,M$22),Codabar!$I$3:$I$22,0)), " "), " ", 1)</f>
        <v xml:space="preserve"> </v>
      </c>
      <c r="N56" s="12" t="str">
        <f>IF(" "=IFERROR(INDEX(Codabar!$I$3:$I$22,MATCH(CONCATENATE($B25,N$22),Codabar!$I$3:$I$22,0)), " "), " ", 1)</f>
        <v xml:space="preserve"> </v>
      </c>
      <c r="O56" s="10" t="str">
        <f>IF(" "=IFERROR(INDEX(Codabar!$I$3:$I$22,MATCH(CONCATENATE($B25,O$22),Codabar!$I$3:$I$22,0)), " "), " ", 1)</f>
        <v xml:space="preserve"> </v>
      </c>
      <c r="P56" s="11" t="str">
        <f>IF(" "=IFERROR(INDEX(Codabar!$I$3:$I$22,MATCH(CONCATENATE($B25,P$22),Codabar!$I$3:$I$22,0)), " "), " ", 1)</f>
        <v xml:space="preserve"> </v>
      </c>
      <c r="Q56" s="11" t="str">
        <f>IF(" "=IFERROR(INDEX(Codabar!$I$3:$I$22,MATCH(CONCATENATE($B25,Q$22),Codabar!$I$3:$I$22,0)), " "), " ", 1)</f>
        <v xml:space="preserve"> </v>
      </c>
      <c r="R56" s="12" t="str">
        <f>IF(" "=IFERROR(INDEX(Codabar!$I$3:$I$22,MATCH(CONCATENATE($B25,R$22),Codabar!$I$3:$I$22,0)), " "), " ", 1)</f>
        <v xml:space="preserve"> </v>
      </c>
    </row>
    <row r="57" spans="2:18" x14ac:dyDescent="0.2">
      <c r="B57" s="1" t="str">
        <f>"010"</f>
        <v>010</v>
      </c>
      <c r="C57" s="18" t="str">
        <f>IF(" "=IFERROR(INDEX(Codabar!$I$3:$I$22,MATCH(CONCATENATE($B26,C$22),Codabar!$I$3:$I$22,0)), " "), " ", 1)</f>
        <v xml:space="preserve"> </v>
      </c>
      <c r="D57" s="19">
        <f>IF(" "=IFERROR(INDEX(Codabar!$I$3:$I$22,MATCH(CONCATENATE($B26,D$22),Codabar!$I$3:$I$22,0)), " "), " ", 1)</f>
        <v>1</v>
      </c>
      <c r="E57" s="19" t="str">
        <f>IF(" "=IFERROR(INDEX(Codabar!$I$3:$I$22,MATCH(CONCATENATE($B26,E$22),Codabar!$I$3:$I$22,0)), " "), " ", 1)</f>
        <v xml:space="preserve"> </v>
      </c>
      <c r="F57" s="20" t="str">
        <f>IF(" "=IFERROR(INDEX(Codabar!$I$3:$I$22,MATCH(CONCATENATE($B26,F$22),Codabar!$I$3:$I$22,0)), " "), " ", 1)</f>
        <v xml:space="preserve"> </v>
      </c>
      <c r="G57" s="18">
        <f>IF(" "=IFERROR(INDEX(Codabar!$I$3:$I$22,MATCH(CONCATENATE($B26,G$22),Codabar!$I$3:$I$22,0)), " "), " ", 1)</f>
        <v>1</v>
      </c>
      <c r="H57" s="19" t="str">
        <f>IF(" "=IFERROR(INDEX(Codabar!$I$3:$I$22,MATCH(CONCATENATE($B26,H$22),Codabar!$I$3:$I$22,0)), " "), " ", 1)</f>
        <v xml:space="preserve"> </v>
      </c>
      <c r="I57" s="19" t="str">
        <f>IF(" "=IFERROR(INDEX(Codabar!$I$3:$I$22,MATCH(CONCATENATE($B26,I$22),Codabar!$I$3:$I$22,0)), " "), " ", 1)</f>
        <v xml:space="preserve"> </v>
      </c>
      <c r="J57" s="30" t="str">
        <f>IF(" "=IFERROR(INDEX(Codabar!$I$3:$I$22,MATCH(CONCATENATE($B26,J$22),Codabar!$I$3:$I$22,0)), " "), " ", 1)</f>
        <v xml:space="preserve"> </v>
      </c>
      <c r="K57" s="24" t="str">
        <f>IF(" "=IFERROR(INDEX(Codabar!$I$3:$I$22,MATCH(CONCATENATE($B26,K$22),Codabar!$I$3:$I$22,0)), " "), " ", 1)</f>
        <v xml:space="preserve"> </v>
      </c>
      <c r="L57" s="19" t="str">
        <f>IF(" "=IFERROR(INDEX(Codabar!$I$3:$I$22,MATCH(CONCATENATE($B26,L$22),Codabar!$I$3:$I$22,0)), " "), " ", 1)</f>
        <v xml:space="preserve"> </v>
      </c>
      <c r="M57" s="19" t="str">
        <f>IF(" "=IFERROR(INDEX(Codabar!$I$3:$I$22,MATCH(CONCATENATE($B26,M$22),Codabar!$I$3:$I$22,0)), " "), " ", 1)</f>
        <v xml:space="preserve"> </v>
      </c>
      <c r="N57" s="20" t="str">
        <f>IF(" "=IFERROR(INDEX(Codabar!$I$3:$I$22,MATCH(CONCATENATE($B26,N$22),Codabar!$I$3:$I$22,0)), " "), " ", 1)</f>
        <v xml:space="preserve"> </v>
      </c>
      <c r="O57" s="18" t="str">
        <f>IF(" "=IFERROR(INDEX(Codabar!$I$3:$I$22,MATCH(CONCATENATE($B26,O$22),Codabar!$I$3:$I$22,0)), " "), " ", 1)</f>
        <v xml:space="preserve"> </v>
      </c>
      <c r="P57" s="19">
        <f>IF(" "=IFERROR(INDEX(Codabar!$I$3:$I$22,MATCH(CONCATENATE($B26,P$22),Codabar!$I$3:$I$22,0)), " "), " ", 1)</f>
        <v>1</v>
      </c>
      <c r="Q57" s="19" t="str">
        <f>IF(" "=IFERROR(INDEX(Codabar!$I$3:$I$22,MATCH(CONCATENATE($B26,Q$22),Codabar!$I$3:$I$22,0)), " "), " ", 1)</f>
        <v xml:space="preserve"> </v>
      </c>
      <c r="R57" s="20" t="str">
        <f>IF(" "=IFERROR(INDEX(Codabar!$I$3:$I$22,MATCH(CONCATENATE($B26,R$22),Codabar!$I$3:$I$22,0)), " "), " ", 1)</f>
        <v xml:space="preserve"> </v>
      </c>
    </row>
    <row r="58" spans="2:18" x14ac:dyDescent="0.2">
      <c r="B58" s="1" t="str">
        <f>"100"</f>
        <v>100</v>
      </c>
      <c r="C58" s="2" t="str">
        <f>IF(" "=IFERROR(INDEX(Codabar!$I$3:$I$22,MATCH(CONCATENATE($B27,C$22),Codabar!$I$3:$I$22,0)), " "), " ", 1)</f>
        <v xml:space="preserve"> </v>
      </c>
      <c r="D58" s="3" t="str">
        <f>IF(" "=IFERROR(INDEX(Codabar!$I$3:$I$22,MATCH(CONCATENATE($B27,D$22),Codabar!$I$3:$I$22,0)), " "), " ", 1)</f>
        <v xml:space="preserve"> </v>
      </c>
      <c r="E58" s="3" t="str">
        <f>IF(" "=IFERROR(INDEX(Codabar!$I$3:$I$22,MATCH(CONCATENATE($B27,E$22),Codabar!$I$3:$I$22,0)), " "), " ", 1)</f>
        <v xml:space="preserve"> </v>
      </c>
      <c r="F58" s="4">
        <f>IF(" "=IFERROR(INDEX(Codabar!$I$3:$I$22,MATCH(CONCATENATE($B27,F$22),Codabar!$I$3:$I$22,0)), " "), " ", 1)</f>
        <v>1</v>
      </c>
      <c r="G58" s="2" t="str">
        <f>IF(" "=IFERROR(INDEX(Codabar!$I$3:$I$22,MATCH(CONCATENATE($B27,G$22),Codabar!$I$3:$I$22,0)), " "), " ", 1)</f>
        <v xml:space="preserve"> </v>
      </c>
      <c r="H58" s="3">
        <f>IF(" "=IFERROR(INDEX(Codabar!$I$3:$I$22,MATCH(CONCATENATE($B27,H$22),Codabar!$I$3:$I$22,0)), " "), " ", 1)</f>
        <v>1</v>
      </c>
      <c r="I58" s="3" t="str">
        <f>IF(" "=IFERROR(INDEX(Codabar!$I$3:$I$22,MATCH(CONCATENATE($B27,I$22),Codabar!$I$3:$I$22,0)), " "), " ", 1)</f>
        <v xml:space="preserve"> </v>
      </c>
      <c r="J58" s="26" t="str">
        <f>IF(" "=IFERROR(INDEX(Codabar!$I$3:$I$22,MATCH(CONCATENATE($B27,J$22),Codabar!$I$3:$I$22,0)), " "), " ", 1)</f>
        <v xml:space="preserve"> </v>
      </c>
      <c r="K58" s="8" t="str">
        <f>IF(" "=IFERROR(INDEX(Codabar!$I$3:$I$22,MATCH(CONCATENATE($B27,K$22),Codabar!$I$3:$I$22,0)), " "), " ", 1)</f>
        <v xml:space="preserve"> </v>
      </c>
      <c r="L58" s="3" t="str">
        <f>IF(" "=IFERROR(INDEX(Codabar!$I$3:$I$22,MATCH(CONCATENATE($B27,L$22),Codabar!$I$3:$I$22,0)), " "), " ", 1)</f>
        <v xml:space="preserve"> </v>
      </c>
      <c r="M58" s="3" t="str">
        <f>IF(" "=IFERROR(INDEX(Codabar!$I$3:$I$22,MATCH(CONCATENATE($B27,M$22),Codabar!$I$3:$I$22,0)), " "), " ", 1)</f>
        <v xml:space="preserve"> </v>
      </c>
      <c r="N58" s="4" t="str">
        <f>IF(" "=IFERROR(INDEX(Codabar!$I$3:$I$22,MATCH(CONCATENATE($B27,N$22),Codabar!$I$3:$I$22,0)), " "), " ", 1)</f>
        <v xml:space="preserve"> </v>
      </c>
      <c r="O58" s="2">
        <f>IF(" "=IFERROR(INDEX(Codabar!$I$3:$I$22,MATCH(CONCATENATE($B27,O$22),Codabar!$I$3:$I$22,0)), " "), " ", 1)</f>
        <v>1</v>
      </c>
      <c r="P58" s="3" t="str">
        <f>IF(" "=IFERROR(INDEX(Codabar!$I$3:$I$22,MATCH(CONCATENATE($B27,P$22),Codabar!$I$3:$I$22,0)), " "), " ", 1)</f>
        <v xml:space="preserve"> </v>
      </c>
      <c r="Q58" s="3" t="str">
        <f>IF(" "=IFERROR(INDEX(Codabar!$I$3:$I$22,MATCH(CONCATENATE($B27,Q$22),Codabar!$I$3:$I$22,0)), " "), " ", 1)</f>
        <v xml:space="preserve"> </v>
      </c>
      <c r="R58" s="4" t="str">
        <f>IF(" "=IFERROR(INDEX(Codabar!$I$3:$I$22,MATCH(CONCATENATE($B27,R$22),Codabar!$I$3:$I$22,0)), " "), " ", 1)</f>
        <v xml:space="preserve"> </v>
      </c>
    </row>
    <row r="59" spans="2:18" x14ac:dyDescent="0.2">
      <c r="B59" s="1" t="str">
        <f>"101"</f>
        <v>101</v>
      </c>
      <c r="C59" s="10" t="str">
        <f>IF(" "=IFERROR(INDEX(Codabar!$I$3:$I$22,MATCH(CONCATENATE($B28,C$22),Codabar!$I$3:$I$22,0)), " "), " ", 1)</f>
        <v xml:space="preserve"> </v>
      </c>
      <c r="D59" s="11">
        <f>IF(" "=IFERROR(INDEX(Codabar!$I$3:$I$22,MATCH(CONCATENATE($B28,D$22),Codabar!$I$3:$I$22,0)), " "), " ", 1)</f>
        <v>1</v>
      </c>
      <c r="E59" s="11" t="str">
        <f>IF(" "=IFERROR(INDEX(Codabar!$I$3:$I$22,MATCH(CONCATENATE($B28,E$22),Codabar!$I$3:$I$22,0)), " "), " ", 1)</f>
        <v xml:space="preserve"> </v>
      </c>
      <c r="F59" s="12" t="str">
        <f>IF(" "=IFERROR(INDEX(Codabar!$I$3:$I$22,MATCH(CONCATENATE($B28,F$22),Codabar!$I$3:$I$22,0)), " "), " ", 1)</f>
        <v xml:space="preserve"> </v>
      </c>
      <c r="G59" s="10">
        <f>IF(" "=IFERROR(INDEX(Codabar!$I$3:$I$22,MATCH(CONCATENATE($B28,G$22),Codabar!$I$3:$I$22,0)), " "), " ", 1)</f>
        <v>1</v>
      </c>
      <c r="H59" s="11" t="str">
        <f>IF(" "=IFERROR(INDEX(Codabar!$I$3:$I$22,MATCH(CONCATENATE($B28,H$22),Codabar!$I$3:$I$22,0)), " "), " ", 1)</f>
        <v xml:space="preserve"> </v>
      </c>
      <c r="I59" s="11" t="str">
        <f>IF(" "=IFERROR(INDEX(Codabar!$I$3:$I$22,MATCH(CONCATENATE($B28,I$22),Codabar!$I$3:$I$22,0)), " "), " ", 1)</f>
        <v xml:space="preserve"> </v>
      </c>
      <c r="J59" s="28" t="str">
        <f>IF(" "=IFERROR(INDEX(Codabar!$I$3:$I$22,MATCH(CONCATENATE($B28,J$22),Codabar!$I$3:$I$22,0)), " "), " ", 1)</f>
        <v xml:space="preserve"> </v>
      </c>
      <c r="K59" s="16" t="str">
        <f>IF(" "=IFERROR(INDEX(Codabar!$I$3:$I$22,MATCH(CONCATENATE($B28,K$22),Codabar!$I$3:$I$22,0)), " "), " ", 1)</f>
        <v xml:space="preserve"> </v>
      </c>
      <c r="L59" s="11" t="str">
        <f>IF(" "=IFERROR(INDEX(Codabar!$I$3:$I$22,MATCH(CONCATENATE($B28,L$22),Codabar!$I$3:$I$22,0)), " "), " ", 1)</f>
        <v xml:space="preserve"> </v>
      </c>
      <c r="M59" s="11" t="str">
        <f>IF(" "=IFERROR(INDEX(Codabar!$I$3:$I$22,MATCH(CONCATENATE($B28,M$22),Codabar!$I$3:$I$22,0)), " "), " ", 1)</f>
        <v xml:space="preserve"> </v>
      </c>
      <c r="N59" s="12" t="str">
        <f>IF(" "=IFERROR(INDEX(Codabar!$I$3:$I$22,MATCH(CONCATENATE($B28,N$22),Codabar!$I$3:$I$22,0)), " "), " ", 1)</f>
        <v xml:space="preserve"> </v>
      </c>
      <c r="O59" s="10" t="str">
        <f>IF(" "=IFERROR(INDEX(Codabar!$I$3:$I$22,MATCH(CONCATENATE($B28,O$22),Codabar!$I$3:$I$22,0)), " "), " ", 1)</f>
        <v xml:space="preserve"> </v>
      </c>
      <c r="P59" s="11" t="str">
        <f>IF(" "=IFERROR(INDEX(Codabar!$I$3:$I$22,MATCH(CONCATENATE($B28,P$22),Codabar!$I$3:$I$22,0)), " "), " ", 1)</f>
        <v xml:space="preserve"> </v>
      </c>
      <c r="Q59" s="11" t="str">
        <f>IF(" "=IFERROR(INDEX(Codabar!$I$3:$I$22,MATCH(CONCATENATE($B28,Q$22),Codabar!$I$3:$I$22,0)), " "), " ", 1)</f>
        <v xml:space="preserve"> </v>
      </c>
      <c r="R59" s="12" t="str">
        <f>IF(" "=IFERROR(INDEX(Codabar!$I$3:$I$22,MATCH(CONCATENATE($B28,R$22),Codabar!$I$3:$I$22,0)), " "), " ", 1)</f>
        <v xml:space="preserve"> </v>
      </c>
    </row>
    <row r="60" spans="2:18" x14ac:dyDescent="0.2">
      <c r="B60" s="1" t="str">
        <f>"111"</f>
        <v>111</v>
      </c>
      <c r="C60" s="10" t="str">
        <f>IF(" "=IFERROR(INDEX(Codabar!$I$3:$I$22,MATCH(CONCATENATE($B29,C$22),Codabar!$I$3:$I$22,0)), " "), " ", 1)</f>
        <v xml:space="preserve"> </v>
      </c>
      <c r="D60" s="11" t="str">
        <f>IF(" "=IFERROR(INDEX(Codabar!$I$3:$I$22,MATCH(CONCATENATE($B29,D$22),Codabar!$I$3:$I$22,0)), " "), " ", 1)</f>
        <v xml:space="preserve"> </v>
      </c>
      <c r="E60" s="11" t="str">
        <f>IF(" "=IFERROR(INDEX(Codabar!$I$3:$I$22,MATCH(CONCATENATE($B29,E$22),Codabar!$I$3:$I$22,0)), " "), " ", 1)</f>
        <v xml:space="preserve"> </v>
      </c>
      <c r="F60" s="12" t="str">
        <f>IF(" "=IFERROR(INDEX(Codabar!$I$3:$I$22,MATCH(CONCATENATE($B29,F$22),Codabar!$I$3:$I$22,0)), " "), " ", 1)</f>
        <v xml:space="preserve"> </v>
      </c>
      <c r="G60" s="10" t="str">
        <f>IF(" "=IFERROR(INDEX(Codabar!$I$3:$I$22,MATCH(CONCATENATE($B29,G$22),Codabar!$I$3:$I$22,0)), " "), " ", 1)</f>
        <v xml:space="preserve"> </v>
      </c>
      <c r="H60" s="11" t="str">
        <f>IF(" "=IFERROR(INDEX(Codabar!$I$3:$I$22,MATCH(CONCATENATE($B29,H$22),Codabar!$I$3:$I$22,0)), " "), " ", 1)</f>
        <v xml:space="preserve"> </v>
      </c>
      <c r="I60" s="11" t="str">
        <f>IF(" "=IFERROR(INDEX(Codabar!$I$3:$I$22,MATCH(CONCATENATE($B29,I$22),Codabar!$I$3:$I$22,0)), " "), " ", 1)</f>
        <v xml:space="preserve"> </v>
      </c>
      <c r="J60" s="28" t="str">
        <f>IF(" "=IFERROR(INDEX(Codabar!$I$3:$I$22,MATCH(CONCATENATE($B29,J$22),Codabar!$I$3:$I$22,0)), " "), " ", 1)</f>
        <v xml:space="preserve"> </v>
      </c>
      <c r="K60" s="16" t="str">
        <f>IF(" "=IFERROR(INDEX(Codabar!$I$3:$I$22,MATCH(CONCATENATE($B29,K$22),Codabar!$I$3:$I$22,0)), " "), " ", 1)</f>
        <v xml:space="preserve"> </v>
      </c>
      <c r="L60" s="11" t="str">
        <f>IF(" "=IFERROR(INDEX(Codabar!$I$3:$I$22,MATCH(CONCATENATE($B29,L$22),Codabar!$I$3:$I$22,0)), " "), " ", 1)</f>
        <v xml:space="preserve"> </v>
      </c>
      <c r="M60" s="11" t="str">
        <f>IF(" "=IFERROR(INDEX(Codabar!$I$3:$I$22,MATCH(CONCATENATE($B29,M$22),Codabar!$I$3:$I$22,0)), " "), " ", 1)</f>
        <v xml:space="preserve"> </v>
      </c>
      <c r="N60" s="12" t="str">
        <f>IF(" "=IFERROR(INDEX(Codabar!$I$3:$I$22,MATCH(CONCATENATE($B29,N$22),Codabar!$I$3:$I$22,0)), " "), " ", 1)</f>
        <v xml:space="preserve"> </v>
      </c>
      <c r="O60" s="10" t="str">
        <f>IF(" "=IFERROR(INDEX(Codabar!$I$3:$I$22,MATCH(CONCATENATE($B29,O$22),Codabar!$I$3:$I$22,0)), " "), " ", 1)</f>
        <v xml:space="preserve"> </v>
      </c>
      <c r="P60" s="11" t="str">
        <f>IF(" "=IFERROR(INDEX(Codabar!$I$3:$I$22,MATCH(CONCATENATE($B29,P$22),Codabar!$I$3:$I$22,0)), " "), " ", 1)</f>
        <v xml:space="preserve"> </v>
      </c>
      <c r="Q60" s="11" t="str">
        <f>IF(" "=IFERROR(INDEX(Codabar!$I$3:$I$22,MATCH(CONCATENATE($B29,Q$22),Codabar!$I$3:$I$22,0)), " "), " ", 1)</f>
        <v xml:space="preserve"> </v>
      </c>
      <c r="R60" s="12" t="str">
        <f>IF(" "=IFERROR(INDEX(Codabar!$I$3:$I$22,MATCH(CONCATENATE($B29,R$22),Codabar!$I$3:$I$22,0)), " "), " ", 1)</f>
        <v xml:space="preserve"> </v>
      </c>
    </row>
    <row r="61" spans="2:18" x14ac:dyDescent="0.2">
      <c r="B61" s="1" t="str">
        <f>"110"</f>
        <v>110</v>
      </c>
      <c r="C61" s="18">
        <f>IF(" "=IFERROR(INDEX(Codabar!$I$3:$I$22,MATCH(CONCATENATE($B30,C$22),Codabar!$I$3:$I$22,0)), " "), " ", 1)</f>
        <v>1</v>
      </c>
      <c r="D61" s="19" t="str">
        <f>IF(" "=IFERROR(INDEX(Codabar!$I$3:$I$22,MATCH(CONCATENATE($B30,D$22),Codabar!$I$3:$I$22,0)), " "), " ", 1)</f>
        <v xml:space="preserve"> </v>
      </c>
      <c r="E61" s="19" t="str">
        <f>IF(" "=IFERROR(INDEX(Codabar!$I$3:$I$22,MATCH(CONCATENATE($B30,E$22),Codabar!$I$3:$I$22,0)), " "), " ", 1)</f>
        <v xml:space="preserve"> </v>
      </c>
      <c r="F61" s="20" t="str">
        <f>IF(" "=IFERROR(INDEX(Codabar!$I$3:$I$22,MATCH(CONCATENATE($B30,F$22),Codabar!$I$3:$I$22,0)), " "), " ", 1)</f>
        <v xml:space="preserve"> </v>
      </c>
      <c r="G61" s="18" t="str">
        <f>IF(" "=IFERROR(INDEX(Codabar!$I$3:$I$22,MATCH(CONCATENATE($B30,G$22),Codabar!$I$3:$I$22,0)), " "), " ", 1)</f>
        <v xml:space="preserve"> </v>
      </c>
      <c r="H61" s="19" t="str">
        <f>IF(" "=IFERROR(INDEX(Codabar!$I$3:$I$22,MATCH(CONCATENATE($B30,H$22),Codabar!$I$3:$I$22,0)), " "), " ", 1)</f>
        <v xml:space="preserve"> </v>
      </c>
      <c r="I61" s="19" t="str">
        <f>IF(" "=IFERROR(INDEX(Codabar!$I$3:$I$22,MATCH(CONCATENATE($B30,I$22),Codabar!$I$3:$I$22,0)), " "), " ", 1)</f>
        <v xml:space="preserve"> </v>
      </c>
      <c r="J61" s="30" t="str">
        <f>IF(" "=IFERROR(INDEX(Codabar!$I$3:$I$22,MATCH(CONCATENATE($B30,J$22),Codabar!$I$3:$I$22,0)), " "), " ", 1)</f>
        <v xml:space="preserve"> </v>
      </c>
      <c r="K61" s="24" t="str">
        <f>IF(" "=IFERROR(INDEX(Codabar!$I$3:$I$22,MATCH(CONCATENATE($B30,K$22),Codabar!$I$3:$I$22,0)), " "), " ", 1)</f>
        <v xml:space="preserve"> </v>
      </c>
      <c r="L61" s="19" t="str">
        <f>IF(" "=IFERROR(INDEX(Codabar!$I$3:$I$22,MATCH(CONCATENATE($B30,L$22),Codabar!$I$3:$I$22,0)), " "), " ", 1)</f>
        <v xml:space="preserve"> </v>
      </c>
      <c r="M61" s="19" t="str">
        <f>IF(" "=IFERROR(INDEX(Codabar!$I$3:$I$22,MATCH(CONCATENATE($B30,M$22),Codabar!$I$3:$I$22,0)), " "), " ", 1)</f>
        <v xml:space="preserve"> </v>
      </c>
      <c r="N61" s="20" t="str">
        <f>IF(" "=IFERROR(INDEX(Codabar!$I$3:$I$22,MATCH(CONCATENATE($B30,N$22),Codabar!$I$3:$I$22,0)), " "), " ", 1)</f>
        <v xml:space="preserve"> </v>
      </c>
      <c r="O61" s="18" t="str">
        <f>IF(" "=IFERROR(INDEX(Codabar!$I$3:$I$22,MATCH(CONCATENATE($B30,O$22),Codabar!$I$3:$I$22,0)), " "), " ", 1)</f>
        <v xml:space="preserve"> </v>
      </c>
      <c r="P61" s="19" t="str">
        <f>IF(" "=IFERROR(INDEX(Codabar!$I$3:$I$22,MATCH(CONCATENATE($B30,P$22),Codabar!$I$3:$I$22,0)), " "), " ", 1)</f>
        <v xml:space="preserve"> </v>
      </c>
      <c r="Q61" s="19" t="str">
        <f>IF(" "=IFERROR(INDEX(Codabar!$I$3:$I$22,MATCH(CONCATENATE($B30,Q$22),Codabar!$I$3:$I$22,0)), " "), " ", 1)</f>
        <v xml:space="preserve"> </v>
      </c>
      <c r="R61" s="20" t="str">
        <f>IF(" "=IFERROR(INDEX(Codabar!$I$3:$I$22,MATCH(CONCATENATE($B30,R$22),Codabar!$I$3:$I$22,0)), " "), " ", 1)</f>
        <v xml:space="preserve"> 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showRuler="0" workbookViewId="0">
      <selection activeCell="J3" sqref="J3"/>
    </sheetView>
  </sheetViews>
  <sheetFormatPr baseColWidth="10" defaultColWidth="3" defaultRowHeight="16" x14ac:dyDescent="0.2"/>
  <cols>
    <col min="1" max="1" width="7.33203125" customWidth="1"/>
    <col min="9" max="9" width="8.1640625" bestFit="1" customWidth="1"/>
  </cols>
  <sheetData>
    <row r="2" spans="2:14" x14ac:dyDescent="0.2">
      <c r="B2" s="32" t="s">
        <v>1</v>
      </c>
      <c r="C2" s="32" t="s">
        <v>2</v>
      </c>
      <c r="D2" s="32" t="s">
        <v>3</v>
      </c>
      <c r="E2" s="32" t="s">
        <v>4</v>
      </c>
      <c r="F2" s="32" t="s">
        <v>5</v>
      </c>
      <c r="G2" s="32" t="s">
        <v>6</v>
      </c>
      <c r="H2" s="33" t="s">
        <v>7</v>
      </c>
      <c r="I2" s="35"/>
      <c r="J2" s="34" t="s">
        <v>8</v>
      </c>
      <c r="K2" s="32" t="s">
        <v>9</v>
      </c>
      <c r="L2" s="32" t="s">
        <v>10</v>
      </c>
      <c r="M2" s="32" t="s">
        <v>11</v>
      </c>
      <c r="N2" s="32" t="s">
        <v>12</v>
      </c>
    </row>
    <row r="3" spans="2:14" x14ac:dyDescent="0.2"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1</v>
      </c>
      <c r="H3" s="33">
        <v>1</v>
      </c>
      <c r="I3" s="35" t="str">
        <f>CONCATENATE(B3,C3,D3,E3,F3,G3,H3)</f>
        <v>0000011</v>
      </c>
      <c r="J3" s="34">
        <v>0</v>
      </c>
      <c r="K3" s="32">
        <v>0</v>
      </c>
      <c r="L3" s="32">
        <v>0</v>
      </c>
      <c r="M3" s="32">
        <v>0</v>
      </c>
      <c r="N3" s="32">
        <v>1</v>
      </c>
    </row>
    <row r="4" spans="2:14" x14ac:dyDescent="0.2">
      <c r="B4" s="32">
        <v>0</v>
      </c>
      <c r="C4" s="32">
        <v>0</v>
      </c>
      <c r="D4" s="32">
        <v>0</v>
      </c>
      <c r="E4" s="32">
        <v>0</v>
      </c>
      <c r="F4" s="32">
        <v>1</v>
      </c>
      <c r="G4" s="32">
        <v>1</v>
      </c>
      <c r="H4" s="33">
        <v>0</v>
      </c>
      <c r="I4" s="35" t="str">
        <f t="shared" ref="I4:I22" si="0">CONCATENATE(B4,C4,D4,E4,F4,G4,H4)</f>
        <v>0000110</v>
      </c>
      <c r="J4" s="34">
        <v>0</v>
      </c>
      <c r="K4" s="32">
        <v>0</v>
      </c>
      <c r="L4" s="32">
        <v>0</v>
      </c>
      <c r="M4" s="32">
        <v>0</v>
      </c>
      <c r="N4" s="32">
        <v>0</v>
      </c>
    </row>
    <row r="5" spans="2:14" x14ac:dyDescent="0.2">
      <c r="B5" s="32">
        <v>0</v>
      </c>
      <c r="C5" s="32">
        <v>0</v>
      </c>
      <c r="D5" s="32">
        <v>0</v>
      </c>
      <c r="E5" s="32">
        <v>1</v>
      </c>
      <c r="F5" s="32">
        <v>0</v>
      </c>
      <c r="G5" s="32">
        <v>0</v>
      </c>
      <c r="H5" s="33">
        <v>1</v>
      </c>
      <c r="I5" s="35" t="str">
        <f t="shared" si="0"/>
        <v>0001001</v>
      </c>
      <c r="J5" s="34">
        <v>0</v>
      </c>
      <c r="K5" s="32">
        <v>1</v>
      </c>
      <c r="L5" s="32">
        <v>0</v>
      </c>
      <c r="M5" s="32">
        <v>0</v>
      </c>
      <c r="N5" s="32">
        <v>1</v>
      </c>
    </row>
    <row r="6" spans="2:14" x14ac:dyDescent="0.2">
      <c r="B6" s="32">
        <v>1</v>
      </c>
      <c r="C6" s="32">
        <v>1</v>
      </c>
      <c r="D6" s="32">
        <v>0</v>
      </c>
      <c r="E6" s="32">
        <v>0</v>
      </c>
      <c r="F6" s="32">
        <v>0</v>
      </c>
      <c r="G6" s="32">
        <v>0</v>
      </c>
      <c r="H6" s="33">
        <v>0</v>
      </c>
      <c r="I6" s="35" t="str">
        <f t="shared" si="0"/>
        <v>1100000</v>
      </c>
      <c r="J6" s="34">
        <v>0</v>
      </c>
      <c r="K6" s="32">
        <v>0</v>
      </c>
      <c r="L6" s="32">
        <v>1</v>
      </c>
      <c r="M6" s="32">
        <v>1</v>
      </c>
      <c r="N6" s="32">
        <v>0</v>
      </c>
    </row>
    <row r="7" spans="2:14" x14ac:dyDescent="0.2">
      <c r="B7" s="32">
        <v>0</v>
      </c>
      <c r="C7" s="32">
        <v>0</v>
      </c>
      <c r="D7" s="32">
        <v>1</v>
      </c>
      <c r="E7" s="32">
        <v>0</v>
      </c>
      <c r="F7" s="32">
        <v>0</v>
      </c>
      <c r="G7" s="32">
        <v>1</v>
      </c>
      <c r="H7" s="33">
        <v>0</v>
      </c>
      <c r="I7" s="35" t="str">
        <f t="shared" si="0"/>
        <v>0010010</v>
      </c>
      <c r="J7" s="34">
        <v>0</v>
      </c>
      <c r="K7" s="32">
        <v>1</v>
      </c>
      <c r="L7" s="32">
        <v>0</v>
      </c>
      <c r="M7" s="32">
        <v>0</v>
      </c>
      <c r="N7" s="32">
        <v>0</v>
      </c>
    </row>
    <row r="8" spans="2:14" x14ac:dyDescent="0.2">
      <c r="B8" s="32">
        <v>1</v>
      </c>
      <c r="C8" s="32">
        <v>0</v>
      </c>
      <c r="D8" s="32">
        <v>0</v>
      </c>
      <c r="E8" s="32">
        <v>0</v>
      </c>
      <c r="F8" s="32">
        <v>0</v>
      </c>
      <c r="G8" s="32">
        <v>1</v>
      </c>
      <c r="H8" s="33">
        <v>0</v>
      </c>
      <c r="I8" s="35" t="str">
        <f t="shared" si="0"/>
        <v>1000010</v>
      </c>
      <c r="J8" s="34">
        <v>0</v>
      </c>
      <c r="K8" s="32">
        <v>0</v>
      </c>
      <c r="L8" s="32">
        <v>1</v>
      </c>
      <c r="M8" s="32">
        <v>0</v>
      </c>
      <c r="N8" s="32">
        <v>0</v>
      </c>
    </row>
    <row r="9" spans="2:14" x14ac:dyDescent="0.2">
      <c r="B9" s="32">
        <v>0</v>
      </c>
      <c r="C9" s="32">
        <v>1</v>
      </c>
      <c r="D9" s="32">
        <v>0</v>
      </c>
      <c r="E9" s="32">
        <v>0</v>
      </c>
      <c r="F9" s="32">
        <v>0</v>
      </c>
      <c r="G9" s="32">
        <v>0</v>
      </c>
      <c r="H9" s="33">
        <v>1</v>
      </c>
      <c r="I9" s="35" t="str">
        <f t="shared" si="0"/>
        <v>0100001</v>
      </c>
      <c r="J9" s="34">
        <v>0</v>
      </c>
      <c r="K9" s="32">
        <v>0</v>
      </c>
      <c r="L9" s="32">
        <v>0</v>
      </c>
      <c r="M9" s="32">
        <v>1</v>
      </c>
      <c r="N9" s="32">
        <v>1</v>
      </c>
    </row>
    <row r="10" spans="2:14" x14ac:dyDescent="0.2">
      <c r="B10" s="32">
        <v>0</v>
      </c>
      <c r="C10" s="32">
        <v>1</v>
      </c>
      <c r="D10" s="32">
        <v>0</v>
      </c>
      <c r="E10" s="32">
        <v>0</v>
      </c>
      <c r="F10" s="32">
        <v>1</v>
      </c>
      <c r="G10" s="32">
        <v>0</v>
      </c>
      <c r="H10" s="33">
        <v>0</v>
      </c>
      <c r="I10" s="35" t="str">
        <f t="shared" si="0"/>
        <v>0100100</v>
      </c>
      <c r="J10" s="34">
        <v>0</v>
      </c>
      <c r="K10" s="32">
        <v>0</v>
      </c>
      <c r="L10" s="32">
        <v>0</v>
      </c>
      <c r="M10" s="32">
        <v>1</v>
      </c>
      <c r="N10" s="32">
        <v>0</v>
      </c>
    </row>
    <row r="11" spans="2:14" x14ac:dyDescent="0.2">
      <c r="B11" s="32">
        <v>0</v>
      </c>
      <c r="C11" s="32">
        <v>1</v>
      </c>
      <c r="D11" s="32">
        <v>1</v>
      </c>
      <c r="E11" s="32">
        <v>0</v>
      </c>
      <c r="F11" s="32">
        <v>0</v>
      </c>
      <c r="G11" s="32">
        <v>0</v>
      </c>
      <c r="H11" s="33">
        <v>0</v>
      </c>
      <c r="I11" s="35" t="str">
        <f t="shared" si="0"/>
        <v>0110000</v>
      </c>
      <c r="J11" s="34">
        <v>0</v>
      </c>
      <c r="K11" s="32">
        <v>1</v>
      </c>
      <c r="L11" s="32">
        <v>0</v>
      </c>
      <c r="M11" s="32">
        <v>1</v>
      </c>
      <c r="N11" s="32">
        <v>0</v>
      </c>
    </row>
    <row r="12" spans="2:14" x14ac:dyDescent="0.2">
      <c r="B12" s="32">
        <v>1</v>
      </c>
      <c r="C12" s="32">
        <v>0</v>
      </c>
      <c r="D12" s="32">
        <v>0</v>
      </c>
      <c r="E12" s="32">
        <v>1</v>
      </c>
      <c r="F12" s="32">
        <v>0</v>
      </c>
      <c r="G12" s="32">
        <v>0</v>
      </c>
      <c r="H12" s="33">
        <v>0</v>
      </c>
      <c r="I12" s="35" t="str">
        <f t="shared" si="0"/>
        <v>1001000</v>
      </c>
      <c r="J12" s="34">
        <v>0</v>
      </c>
      <c r="K12" s="32">
        <v>0</v>
      </c>
      <c r="L12" s="32">
        <v>1</v>
      </c>
      <c r="M12" s="32">
        <v>0</v>
      </c>
      <c r="N12" s="32">
        <v>1</v>
      </c>
    </row>
    <row r="13" spans="2:14" x14ac:dyDescent="0.2">
      <c r="B13" s="32">
        <v>0</v>
      </c>
      <c r="C13" s="32">
        <v>0</v>
      </c>
      <c r="D13" s="32">
        <v>0</v>
      </c>
      <c r="E13" s="32">
        <v>1</v>
      </c>
      <c r="F13" s="32">
        <v>1</v>
      </c>
      <c r="G13" s="32">
        <v>0</v>
      </c>
      <c r="H13" s="33">
        <v>0</v>
      </c>
      <c r="I13" s="35" t="str">
        <f t="shared" si="0"/>
        <v>0001100</v>
      </c>
      <c r="J13" s="34">
        <v>0</v>
      </c>
      <c r="K13" s="32">
        <v>1</v>
      </c>
      <c r="L13" s="32">
        <v>1</v>
      </c>
      <c r="M13" s="32" t="str">
        <f>" "</f>
        <v xml:space="preserve"> </v>
      </c>
      <c r="N13" s="32" t="str">
        <f>" "</f>
        <v xml:space="preserve"> </v>
      </c>
    </row>
    <row r="14" spans="2:14" x14ac:dyDescent="0.2">
      <c r="B14" s="32">
        <v>0</v>
      </c>
      <c r="C14" s="32">
        <v>0</v>
      </c>
      <c r="D14" s="32">
        <v>1</v>
      </c>
      <c r="E14" s="32">
        <v>1</v>
      </c>
      <c r="F14" s="32">
        <v>0</v>
      </c>
      <c r="G14" s="32">
        <v>0</v>
      </c>
      <c r="H14" s="33">
        <v>0</v>
      </c>
      <c r="I14" s="35" t="str">
        <f t="shared" si="0"/>
        <v>0011000</v>
      </c>
      <c r="J14" s="34">
        <v>0</v>
      </c>
      <c r="K14" s="32">
        <v>1</v>
      </c>
      <c r="L14" s="32">
        <v>1</v>
      </c>
      <c r="M14" s="32" t="str">
        <f t="shared" ref="K14:N22" si="1">" "</f>
        <v xml:space="preserve"> </v>
      </c>
      <c r="N14" s="32" t="str">
        <f t="shared" si="1"/>
        <v xml:space="preserve"> </v>
      </c>
    </row>
    <row r="15" spans="2:14" x14ac:dyDescent="0.2">
      <c r="B15" s="32">
        <v>1</v>
      </c>
      <c r="C15" s="32">
        <v>0</v>
      </c>
      <c r="D15" s="32">
        <v>0</v>
      </c>
      <c r="E15" s="32">
        <v>0</v>
      </c>
      <c r="F15" s="32">
        <v>1</v>
      </c>
      <c r="G15" s="32">
        <v>0</v>
      </c>
      <c r="H15" s="33">
        <v>1</v>
      </c>
      <c r="I15" s="35" t="str">
        <f t="shared" si="0"/>
        <v>1000101</v>
      </c>
      <c r="J15" s="34">
        <v>0</v>
      </c>
      <c r="K15" s="32">
        <v>1</v>
      </c>
      <c r="L15" s="32">
        <v>1</v>
      </c>
      <c r="M15" s="32" t="str">
        <f t="shared" si="1"/>
        <v xml:space="preserve"> </v>
      </c>
      <c r="N15" s="32" t="str">
        <f t="shared" si="1"/>
        <v xml:space="preserve"> </v>
      </c>
    </row>
    <row r="16" spans="2:14" x14ac:dyDescent="0.2">
      <c r="B16" s="32">
        <v>1</v>
      </c>
      <c r="C16" s="32">
        <v>0</v>
      </c>
      <c r="D16" s="32">
        <v>1</v>
      </c>
      <c r="E16" s="32">
        <v>0</v>
      </c>
      <c r="F16" s="32">
        <v>0</v>
      </c>
      <c r="G16" s="32">
        <v>0</v>
      </c>
      <c r="H16" s="33">
        <v>1</v>
      </c>
      <c r="I16" s="35" t="str">
        <f t="shared" si="0"/>
        <v>1010001</v>
      </c>
      <c r="J16" s="34">
        <v>0</v>
      </c>
      <c r="K16" s="32">
        <v>1</v>
      </c>
      <c r="L16" s="32">
        <v>1</v>
      </c>
      <c r="M16" s="32" t="str">
        <f t="shared" si="1"/>
        <v xml:space="preserve"> </v>
      </c>
      <c r="N16" s="32" t="str">
        <f t="shared" si="1"/>
        <v xml:space="preserve"> </v>
      </c>
    </row>
    <row r="17" spans="2:14" x14ac:dyDescent="0.2">
      <c r="B17" s="32">
        <v>1</v>
      </c>
      <c r="C17" s="32">
        <v>0</v>
      </c>
      <c r="D17" s="32">
        <v>1</v>
      </c>
      <c r="E17" s="32">
        <v>0</v>
      </c>
      <c r="F17" s="32">
        <v>1</v>
      </c>
      <c r="G17" s="32">
        <v>0</v>
      </c>
      <c r="H17" s="33">
        <v>0</v>
      </c>
      <c r="I17" s="35" t="str">
        <f t="shared" si="0"/>
        <v>1010100</v>
      </c>
      <c r="J17" s="34">
        <v>0</v>
      </c>
      <c r="K17" s="32">
        <v>1</v>
      </c>
      <c r="L17" s="32">
        <v>1</v>
      </c>
      <c r="M17" s="32" t="str">
        <f t="shared" si="1"/>
        <v xml:space="preserve"> </v>
      </c>
      <c r="N17" s="32" t="str">
        <f t="shared" si="1"/>
        <v xml:space="preserve"> </v>
      </c>
    </row>
    <row r="18" spans="2:14" x14ac:dyDescent="0.2">
      <c r="B18" s="32">
        <v>0</v>
      </c>
      <c r="C18" s="32">
        <v>0</v>
      </c>
      <c r="D18" s="32">
        <v>1</v>
      </c>
      <c r="E18" s="32">
        <v>0</v>
      </c>
      <c r="F18" s="32">
        <v>1</v>
      </c>
      <c r="G18" s="32">
        <v>0</v>
      </c>
      <c r="H18" s="33">
        <v>1</v>
      </c>
      <c r="I18" s="35" t="str">
        <f t="shared" si="0"/>
        <v>0010101</v>
      </c>
      <c r="J18" s="34">
        <v>0</v>
      </c>
      <c r="K18" s="32">
        <v>1</v>
      </c>
      <c r="L18" s="32">
        <v>1</v>
      </c>
      <c r="M18" s="32" t="str">
        <f t="shared" si="1"/>
        <v xml:space="preserve"> </v>
      </c>
      <c r="N18" s="32" t="str">
        <f t="shared" si="1"/>
        <v xml:space="preserve"> </v>
      </c>
    </row>
    <row r="19" spans="2:14" x14ac:dyDescent="0.2">
      <c r="B19" s="32">
        <v>0</v>
      </c>
      <c r="C19" s="32">
        <v>0</v>
      </c>
      <c r="D19" s="32">
        <v>1</v>
      </c>
      <c r="E19" s="32">
        <v>1</v>
      </c>
      <c r="F19" s="32">
        <v>0</v>
      </c>
      <c r="G19" s="32">
        <v>1</v>
      </c>
      <c r="H19" s="33">
        <v>0</v>
      </c>
      <c r="I19" s="35" t="str">
        <f t="shared" si="0"/>
        <v>0011010</v>
      </c>
      <c r="J19" s="34">
        <v>1</v>
      </c>
      <c r="K19" s="32" t="str">
        <f t="shared" si="1"/>
        <v xml:space="preserve"> </v>
      </c>
      <c r="L19" s="32" t="str">
        <f t="shared" si="1"/>
        <v xml:space="preserve"> </v>
      </c>
      <c r="M19" s="32" t="str">
        <f t="shared" si="1"/>
        <v xml:space="preserve"> </v>
      </c>
      <c r="N19" s="32" t="str">
        <f t="shared" si="1"/>
        <v xml:space="preserve"> </v>
      </c>
    </row>
    <row r="20" spans="2:14" x14ac:dyDescent="0.2">
      <c r="B20" s="32">
        <v>0</v>
      </c>
      <c r="C20" s="32">
        <v>1</v>
      </c>
      <c r="D20" s="32">
        <v>0</v>
      </c>
      <c r="E20" s="32">
        <v>1</v>
      </c>
      <c r="F20" s="32">
        <v>0</v>
      </c>
      <c r="G20" s="32">
        <v>0</v>
      </c>
      <c r="H20" s="33">
        <v>1</v>
      </c>
      <c r="I20" s="35" t="str">
        <f t="shared" si="0"/>
        <v>0101001</v>
      </c>
      <c r="J20" s="34">
        <v>1</v>
      </c>
      <c r="K20" s="32" t="str">
        <f t="shared" si="1"/>
        <v xml:space="preserve"> </v>
      </c>
      <c r="L20" s="32" t="str">
        <f t="shared" si="1"/>
        <v xml:space="preserve"> </v>
      </c>
      <c r="M20" s="32" t="str">
        <f t="shared" si="1"/>
        <v xml:space="preserve"> </v>
      </c>
      <c r="N20" s="32" t="str">
        <f t="shared" si="1"/>
        <v xml:space="preserve"> </v>
      </c>
    </row>
    <row r="21" spans="2:14" x14ac:dyDescent="0.2">
      <c r="B21" s="32">
        <v>0</v>
      </c>
      <c r="C21" s="32">
        <v>0</v>
      </c>
      <c r="D21" s="32">
        <v>0</v>
      </c>
      <c r="E21" s="32">
        <v>1</v>
      </c>
      <c r="F21" s="32">
        <v>0</v>
      </c>
      <c r="G21" s="32">
        <v>1</v>
      </c>
      <c r="H21" s="33">
        <v>1</v>
      </c>
      <c r="I21" s="35" t="str">
        <f t="shared" si="0"/>
        <v>0001011</v>
      </c>
      <c r="J21" s="34">
        <v>1</v>
      </c>
      <c r="K21" s="32" t="str">
        <f t="shared" si="1"/>
        <v xml:space="preserve"> </v>
      </c>
      <c r="L21" s="32" t="str">
        <f t="shared" si="1"/>
        <v xml:space="preserve"> </v>
      </c>
      <c r="M21" s="32" t="str">
        <f t="shared" si="1"/>
        <v xml:space="preserve"> </v>
      </c>
      <c r="N21" s="32" t="str">
        <f t="shared" si="1"/>
        <v xml:space="preserve"> </v>
      </c>
    </row>
    <row r="22" spans="2:14" x14ac:dyDescent="0.2">
      <c r="B22" s="32">
        <v>0</v>
      </c>
      <c r="C22" s="32">
        <v>0</v>
      </c>
      <c r="D22" s="32">
        <v>0</v>
      </c>
      <c r="E22" s="32">
        <v>1</v>
      </c>
      <c r="F22" s="32">
        <v>1</v>
      </c>
      <c r="G22" s="32">
        <v>1</v>
      </c>
      <c r="H22" s="33">
        <v>0</v>
      </c>
      <c r="I22" s="35" t="str">
        <f t="shared" si="0"/>
        <v>0001110</v>
      </c>
      <c r="J22" s="34">
        <v>1</v>
      </c>
      <c r="K22" s="32" t="str">
        <f t="shared" si="1"/>
        <v xml:space="preserve"> </v>
      </c>
      <c r="L22" s="32" t="str">
        <f t="shared" si="1"/>
        <v xml:space="preserve"> </v>
      </c>
      <c r="M22" s="32" t="str">
        <f t="shared" si="1"/>
        <v xml:space="preserve"> </v>
      </c>
      <c r="N22" s="32" t="str">
        <f t="shared" si="1"/>
        <v xml:space="preserve"> 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Codabar Map</vt:lpstr>
      <vt:lpstr>Codabar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2016-10-13T18:50:14Z</cp:lastPrinted>
  <dcterms:created xsi:type="dcterms:W3CDTF">2016-10-13T16:41:45Z</dcterms:created>
  <dcterms:modified xsi:type="dcterms:W3CDTF">2016-10-13T18:53:50Z</dcterms:modified>
</cp:coreProperties>
</file>