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578\SpaceJunkSim\Python\"/>
    </mc:Choice>
  </mc:AlternateContent>
  <bookViews>
    <workbookView xWindow="0" yWindow="0" windowWidth="28800" windowHeight="12435"/>
  </bookViews>
  <sheets>
    <sheet name="SpaceJunkData" sheetId="1" r:id="rId1"/>
  </sheets>
  <calcPr calcId="0"/>
</workbook>
</file>

<file path=xl/calcChain.xml><?xml version="1.0" encoding="utf-8"?>
<calcChain xmlns="http://schemas.openxmlformats.org/spreadsheetml/2006/main">
  <c r="BN3" i="1" l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2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" i="1"/>
  <c r="BF2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</calcChain>
</file>

<file path=xl/sharedStrings.xml><?xml version="1.0" encoding="utf-8"?>
<sst xmlns="http://schemas.openxmlformats.org/spreadsheetml/2006/main" count="65" uniqueCount="60">
  <si>
    <t>Run Number</t>
  </si>
  <si>
    <t>Start Density</t>
  </si>
  <si>
    <t>Start ISS Risk Bin 1</t>
  </si>
  <si>
    <t>Start ISS Risk Bin 2</t>
  </si>
  <si>
    <t>Start ISS Risk Bin 3</t>
  </si>
  <si>
    <t>Start ISS Risk Bin 4</t>
  </si>
  <si>
    <t>Start ISS Risk Bin 5</t>
  </si>
  <si>
    <t>Start ISS Risk Bin 6</t>
  </si>
  <si>
    <t>Start ISS Risk Bin 7</t>
  </si>
  <si>
    <t>Start ISS Risk Bin 8</t>
  </si>
  <si>
    <t>Start ISS Risk Bin 9</t>
  </si>
  <si>
    <t>Start ISS Risk Bin 10</t>
  </si>
  <si>
    <t>Start ISS Risk Per Year</t>
  </si>
  <si>
    <t>StartSmallObjects</t>
  </si>
  <si>
    <t>StartLargeObjects</t>
  </si>
  <si>
    <t>StartSatRiskBin1</t>
  </si>
  <si>
    <t>StartSatRiskBin2</t>
  </si>
  <si>
    <t>StartSatRiskBin3</t>
  </si>
  <si>
    <t>StartSatRiskBin4</t>
  </si>
  <si>
    <t>StartSatRiskBin5</t>
  </si>
  <si>
    <t>StartSatRiskBin6</t>
  </si>
  <si>
    <t>StartSatRiskBin7</t>
  </si>
  <si>
    <t>StartSatRiskBin8</t>
  </si>
  <si>
    <t>StartSatRiskBin9</t>
  </si>
  <si>
    <t>StartSatRiskBin10</t>
  </si>
  <si>
    <t>EndObjectDensity</t>
  </si>
  <si>
    <t>endRiskToISSBin1</t>
  </si>
  <si>
    <t>endRiskToISSBin2</t>
  </si>
  <si>
    <t>endRiskToISSBin3</t>
  </si>
  <si>
    <t>endRiskToISSBin4</t>
  </si>
  <si>
    <t>endRiskToISSBin5</t>
  </si>
  <si>
    <t>endRiskToISSBin6</t>
  </si>
  <si>
    <t>endRiskToISSBin7</t>
  </si>
  <si>
    <t>endRiskToISSBin8</t>
  </si>
  <si>
    <t>endRiskToISSBin9</t>
  </si>
  <si>
    <t>endRiskToISSBin10</t>
  </si>
  <si>
    <t>EndRisktoISS Year1</t>
  </si>
  <si>
    <t>endSmallObj</t>
  </si>
  <si>
    <t>endLargeObj</t>
  </si>
  <si>
    <t>EndSatRiskBin1</t>
  </si>
  <si>
    <t>EndSatRiskBin2</t>
  </si>
  <si>
    <t>EndSatRiskBin3</t>
  </si>
  <si>
    <t>EndSatRiskBin4</t>
  </si>
  <si>
    <t>EndSatRiskBin5</t>
  </si>
  <si>
    <t>EndSatRiskBin6</t>
  </si>
  <si>
    <t>EndSatRiskBin7</t>
  </si>
  <si>
    <t>EndSatRiskBin8</t>
  </si>
  <si>
    <t>EndSatRiskBin9</t>
  </si>
  <si>
    <t>EndSatRiskBin10</t>
  </si>
  <si>
    <t>sumEndSatRisk</t>
  </si>
  <si>
    <t>largeObjectCollisions</t>
  </si>
  <si>
    <t>cloudCollisions</t>
  </si>
  <si>
    <t>avoidanceActions</t>
  </si>
  <si>
    <t>cleanedDebris</t>
  </si>
  <si>
    <t>laseredDebris</t>
  </si>
  <si>
    <t>ChangeDens</t>
  </si>
  <si>
    <t>ChangeISSRisk</t>
  </si>
  <si>
    <t>changeSmallObj</t>
  </si>
  <si>
    <t>changeLargeObj</t>
  </si>
  <si>
    <t>changeRocketRisk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</si>
</sst>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3" fillId="33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13" fillId="33" borderId="13" xfId="0" applyFont="1" applyFill="1" applyBorder="1"/>
    <xf numFmtId="0" fontId="0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C28" totalsRowShown="0">
  <autoFilter ref="A1:BC28"/>
  <sortState ref="A2:BC28">
    <sortCondition ref="A1:A28"/>
  </sortState>
  <tableColumns count="55">
    <tableColumn id="1" name="Run Number"/>
    <tableColumn id="2" name="Start Density" dataDxfId="22"/>
    <tableColumn id="3" name="Start ISS Risk Bin 1"/>
    <tableColumn id="4" name="Start ISS Risk Bin 2"/>
    <tableColumn id="5" name="Start ISS Risk Bin 3"/>
    <tableColumn id="6" name="Start ISS Risk Bin 4"/>
    <tableColumn id="7" name="Start ISS Risk Bin 5"/>
    <tableColumn id="8" name="Start ISS Risk Bin 6"/>
    <tableColumn id="9" name="Start ISS Risk Bin 7"/>
    <tableColumn id="10" name="Start ISS Risk Bin 8"/>
    <tableColumn id="11" name="Start ISS Risk Bin 9"/>
    <tableColumn id="12" name="Start ISS Risk Bin 10"/>
    <tableColumn id="13" name="Start ISS Risk Per Year"/>
    <tableColumn id="14" name="StartSmallObjects"/>
    <tableColumn id="15" name="StartLargeObjects"/>
    <tableColumn id="16" name="StartSatRiskBin1" dataDxfId="21"/>
    <tableColumn id="17" name="StartSatRiskBin2" dataDxfId="20"/>
    <tableColumn id="18" name="StartSatRiskBin3" dataDxfId="19"/>
    <tableColumn id="19" name="StartSatRiskBin4" dataDxfId="18"/>
    <tableColumn id="20" name="StartSatRiskBin5" dataDxfId="17"/>
    <tableColumn id="21" name="StartSatRiskBin6" dataDxfId="16"/>
    <tableColumn id="22" name="StartSatRiskBin7" dataDxfId="15"/>
    <tableColumn id="23" name="StartSatRiskBin8" dataDxfId="14"/>
    <tableColumn id="24" name="StartSatRiskBin9" dataDxfId="13"/>
    <tableColumn id="25" name="StartSatRiskBin10" dataDxfId="12"/>
    <tableColumn id="26" name="EndObjectDensity" dataDxfId="11"/>
    <tableColumn id="27" name="endRiskToISSBin1"/>
    <tableColumn id="28" name="endRiskToISSBin2"/>
    <tableColumn id="29" name="endRiskToISSBin3"/>
    <tableColumn id="30" name="endRiskToISSBin4"/>
    <tableColumn id="31" name="endRiskToISSBin5"/>
    <tableColumn id="32" name="endRiskToISSBin6"/>
    <tableColumn id="33" name="endRiskToISSBin7"/>
    <tableColumn id="34" name="endRiskToISSBin8"/>
    <tableColumn id="35" name="endRiskToISSBin9"/>
    <tableColumn id="36" name="endRiskToISSBin10"/>
    <tableColumn id="37" name="EndRisktoISS Year1"/>
    <tableColumn id="38" name="endSmallObj"/>
    <tableColumn id="39" name="endLargeObj"/>
    <tableColumn id="40" name="EndSatRiskBin1" dataDxfId="10"/>
    <tableColumn id="41" name="EndSatRiskBin2" dataDxfId="9"/>
    <tableColumn id="42" name="EndSatRiskBin3" dataDxfId="8"/>
    <tableColumn id="43" name="EndSatRiskBin4" dataDxfId="7"/>
    <tableColumn id="44" name="EndSatRiskBin5" dataDxfId="6"/>
    <tableColumn id="45" name="EndSatRiskBin6" dataDxfId="5"/>
    <tableColumn id="46" name="EndSatRiskBin7" dataDxfId="4"/>
    <tableColumn id="47" name="EndSatRiskBin8" dataDxfId="3"/>
    <tableColumn id="48" name="EndSatRiskBin9" dataDxfId="2"/>
    <tableColumn id="49" name="EndSatRiskBin10" dataDxfId="1"/>
    <tableColumn id="50" name="sumEndSatRisk" dataDxfId="0"/>
    <tableColumn id="51" name="largeObjectCollisions"/>
    <tableColumn id="52" name="cloudCollisions"/>
    <tableColumn id="53" name="avoidanceActions"/>
    <tableColumn id="54" name="cleanedDebris"/>
    <tableColumn id="55" name="laseredDebri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9"/>
  <sheetViews>
    <sheetView tabSelected="1" topLeftCell="AQ1" workbookViewId="0">
      <selection activeCell="BK15" sqref="BK15:BK28"/>
    </sheetView>
  </sheetViews>
  <sheetFormatPr defaultRowHeight="15" x14ac:dyDescent="0.25"/>
  <cols>
    <col min="1" max="9" width="11" customWidth="1"/>
    <col min="10" max="55" width="12" customWidth="1"/>
    <col min="61" max="61" width="10" bestFit="1" customWidth="1"/>
  </cols>
  <sheetData>
    <row r="1" spans="1:6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s="2" t="s">
        <v>50</v>
      </c>
      <c r="BK1" s="2" t="s">
        <v>51</v>
      </c>
      <c r="BL1" s="2" t="s">
        <v>52</v>
      </c>
      <c r="BM1" s="2" t="s">
        <v>53</v>
      </c>
      <c r="BN1" s="6" t="s">
        <v>54</v>
      </c>
    </row>
    <row r="2" spans="1:66" x14ac:dyDescent="0.25">
      <c r="A2">
        <v>1</v>
      </c>
      <c r="B2" s="1">
        <v>1.0155000000000001E-6</v>
      </c>
      <c r="C2">
        <v>0.19231000000000001</v>
      </c>
      <c r="D2">
        <v>0.25064999999999998</v>
      </c>
      <c r="E2">
        <v>0.21779999999999999</v>
      </c>
      <c r="F2">
        <v>0.14193</v>
      </c>
      <c r="G2">
        <v>7.3996999999999993E-2</v>
      </c>
      <c r="H2">
        <v>3.2148999999999997E-2</v>
      </c>
      <c r="I2">
        <v>1.1972E-2</v>
      </c>
      <c r="J2">
        <v>3.9009000000000001E-3</v>
      </c>
      <c r="K2">
        <v>1.1299000000000001E-3</v>
      </c>
      <c r="L2">
        <v>2.9451999999999999E-4</v>
      </c>
      <c r="M2">
        <v>0.92623</v>
      </c>
      <c r="N2">
        <v>11922</v>
      </c>
      <c r="O2">
        <v>1202</v>
      </c>
      <c r="P2" s="1">
        <v>1.561E-6</v>
      </c>
      <c r="Q2" s="1">
        <v>1.2183E-12</v>
      </c>
      <c r="R2" s="1">
        <v>6.3393000000000004E-19</v>
      </c>
      <c r="S2" s="1">
        <v>2.4739000000000001E-25</v>
      </c>
      <c r="T2" s="1">
        <v>7.7233000000000005E-32</v>
      </c>
      <c r="U2" s="1">
        <v>2.0092999999999999E-38</v>
      </c>
      <c r="V2" s="1">
        <v>4.4807000000000002E-45</v>
      </c>
      <c r="W2" s="1">
        <v>8.7428999999999997E-52</v>
      </c>
      <c r="X2" s="1">
        <v>1.5163999999999999E-58</v>
      </c>
      <c r="Y2" s="1">
        <v>2.3670000000000001E-65</v>
      </c>
      <c r="Z2" s="1">
        <v>1.0903E-6</v>
      </c>
      <c r="AA2">
        <v>0.1704</v>
      </c>
      <c r="AB2">
        <v>0.23846000000000001</v>
      </c>
      <c r="AC2">
        <v>0.22245999999999999</v>
      </c>
      <c r="AD2">
        <v>0.15565999999999999</v>
      </c>
      <c r="AE2">
        <v>8.7132000000000001E-2</v>
      </c>
      <c r="AF2">
        <v>4.0644E-2</v>
      </c>
      <c r="AG2">
        <v>1.6251000000000002E-2</v>
      </c>
      <c r="AH2">
        <v>5.6854000000000002E-3</v>
      </c>
      <c r="AI2">
        <v>1.768E-3</v>
      </c>
      <c r="AJ2">
        <v>4.9483999999999997E-4</v>
      </c>
      <c r="AK2">
        <v>0.93911999999999995</v>
      </c>
      <c r="AL2">
        <v>12875</v>
      </c>
      <c r="AM2">
        <v>1216</v>
      </c>
      <c r="AN2" s="1">
        <v>1.6759999999999999E-6</v>
      </c>
      <c r="AO2" s="1">
        <v>1.4044999999999999E-12</v>
      </c>
      <c r="AP2" s="1">
        <v>7.8463000000000004E-19</v>
      </c>
      <c r="AQ2" s="1">
        <v>3.2876000000000002E-25</v>
      </c>
      <c r="AR2" s="1">
        <v>1.102E-31</v>
      </c>
      <c r="AS2" s="1">
        <v>3.0782000000000001E-38</v>
      </c>
      <c r="AT2" s="1">
        <v>7.3701999999999999E-45</v>
      </c>
      <c r="AU2" s="1">
        <v>1.5439999999999999E-51</v>
      </c>
      <c r="AV2" s="1">
        <v>2.8753000000000002E-58</v>
      </c>
      <c r="AW2" s="1">
        <v>4.8191000000000001E-65</v>
      </c>
      <c r="AX2" s="1">
        <v>1.6759999999999999E-6</v>
      </c>
      <c r="AY2">
        <v>0</v>
      </c>
      <c r="AZ2">
        <v>94</v>
      </c>
      <c r="BA2">
        <v>0</v>
      </c>
      <c r="BB2">
        <v>4</v>
      </c>
      <c r="BC2">
        <v>5</v>
      </c>
      <c r="BE2" s="3">
        <f>Table1[[#This Row],[EndObjectDensity]]-Table1[[#This Row],[Start Density]]</f>
        <v>7.4799999999999902E-8</v>
      </c>
      <c r="BF2" s="4">
        <f>Table1[[#This Row],[EndRisktoISS Year1]]-Table1[[#This Row],[Start ISS Risk Per Year]]</f>
        <v>1.2889999999999957E-2</v>
      </c>
      <c r="BG2" s="4">
        <f>AL2-N2</f>
        <v>953</v>
      </c>
      <c r="BH2" s="4">
        <f>Table1[[#This Row],[endLargeObj]]-Table1[[#This Row],[StartLargeObjects]]</f>
        <v>14</v>
      </c>
      <c r="BI2" s="4">
        <f>Table1[[#This Row],[EndSatRiskBin1]]-Table1[[#This Row],[StartSatRiskBin1]]</f>
        <v>1.1499999999999996E-7</v>
      </c>
      <c r="BJ2" s="4">
        <f>Table1[[#This Row],[largeObjectCollisions]]</f>
        <v>0</v>
      </c>
      <c r="BK2" s="4">
        <f>Table1[[#This Row],[cloudCollisions]]</f>
        <v>94</v>
      </c>
      <c r="BL2" s="4">
        <f>Table1[[#This Row],[avoidanceActions]]</f>
        <v>0</v>
      </c>
      <c r="BM2" s="4">
        <f>Table1[[#This Row],[cleanedDebris]]</f>
        <v>4</v>
      </c>
      <c r="BN2" s="7">
        <f>Table1[[#This Row],[laseredDebris]]</f>
        <v>5</v>
      </c>
    </row>
    <row r="3" spans="1:66" x14ac:dyDescent="0.25">
      <c r="A3">
        <v>2</v>
      </c>
      <c r="B3" s="1">
        <v>1.0097E-6</v>
      </c>
      <c r="C3">
        <v>0.19406000000000001</v>
      </c>
      <c r="D3">
        <v>0.2515</v>
      </c>
      <c r="E3">
        <v>0.21729999999999999</v>
      </c>
      <c r="F3">
        <v>0.14080999999999999</v>
      </c>
      <c r="G3">
        <v>7.2998999999999994E-2</v>
      </c>
      <c r="H3">
        <v>3.1536000000000002E-2</v>
      </c>
      <c r="I3">
        <v>1.1677999999999999E-2</v>
      </c>
      <c r="J3">
        <v>3.7835999999999998E-3</v>
      </c>
      <c r="K3">
        <v>1.0897000000000001E-3</v>
      </c>
      <c r="L3">
        <v>2.8245000000000001E-4</v>
      </c>
      <c r="M3">
        <v>0.92513000000000001</v>
      </c>
      <c r="N3">
        <v>11849</v>
      </c>
      <c r="O3">
        <v>1201</v>
      </c>
      <c r="P3" s="1">
        <v>1.5521999999999999E-6</v>
      </c>
      <c r="Q3" s="1">
        <v>1.2045999999999999E-12</v>
      </c>
      <c r="R3" s="1">
        <v>6.2325999999999997E-19</v>
      </c>
      <c r="S3" s="1">
        <v>2.4185E-25</v>
      </c>
      <c r="T3" s="1">
        <v>7.5080000000000001E-32</v>
      </c>
      <c r="U3" s="1">
        <v>1.9423E-38</v>
      </c>
      <c r="V3" s="1">
        <v>4.3067999999999998E-45</v>
      </c>
      <c r="W3" s="1">
        <v>8.3561999999999994E-52</v>
      </c>
      <c r="X3" s="1">
        <v>1.4411E-58</v>
      </c>
      <c r="Y3" s="1">
        <v>2.2368999999999999E-65</v>
      </c>
      <c r="Z3" s="1">
        <v>1.1488999999999999E-6</v>
      </c>
      <c r="AA3">
        <v>0.15447</v>
      </c>
      <c r="AB3">
        <v>0.22778999999999999</v>
      </c>
      <c r="AC3">
        <v>0.22395000000000001</v>
      </c>
      <c r="AD3">
        <v>0.16511999999999999</v>
      </c>
      <c r="AE3">
        <v>9.7402000000000002E-2</v>
      </c>
      <c r="AF3">
        <v>4.7878999999999998E-2</v>
      </c>
      <c r="AG3">
        <v>2.0173E-2</v>
      </c>
      <c r="AH3">
        <v>7.4373E-3</v>
      </c>
      <c r="AI3">
        <v>2.4372999999999999E-3</v>
      </c>
      <c r="AJ3">
        <v>7.1884E-4</v>
      </c>
      <c r="AK3">
        <v>0.94762999999999997</v>
      </c>
      <c r="AL3">
        <v>13563</v>
      </c>
      <c r="AM3">
        <v>1286</v>
      </c>
      <c r="AN3" s="1">
        <v>1.7660999999999999E-6</v>
      </c>
      <c r="AO3" s="1">
        <v>1.5595999999999999E-12</v>
      </c>
      <c r="AP3" s="1">
        <v>9.1818999999999993E-19</v>
      </c>
      <c r="AQ3" s="1">
        <v>4.0542000000000001E-25</v>
      </c>
      <c r="AR3" s="1">
        <v>1.4320000000000001E-31</v>
      </c>
      <c r="AS3" s="1">
        <v>4.2154000000000001E-38</v>
      </c>
      <c r="AT3" s="1">
        <v>1.0636E-44</v>
      </c>
      <c r="AU3" s="1">
        <v>2.3480000000000001E-51</v>
      </c>
      <c r="AV3" s="1">
        <v>4.6076999999999999E-58</v>
      </c>
      <c r="AW3" s="1">
        <v>8.1379999999999992E-65</v>
      </c>
      <c r="AX3" s="1">
        <v>1.7661999999999999E-6</v>
      </c>
      <c r="AY3">
        <v>0</v>
      </c>
      <c r="AZ3">
        <v>129</v>
      </c>
      <c r="BA3">
        <v>0</v>
      </c>
      <c r="BB3">
        <v>1</v>
      </c>
      <c r="BC3">
        <v>8</v>
      </c>
      <c r="BE3" s="3">
        <f>Table1[[#This Row],[EndObjectDensity]]-Table1[[#This Row],[Start Density]]</f>
        <v>1.3919999999999987E-7</v>
      </c>
      <c r="BF3" s="4">
        <f>Table1[[#This Row],[EndRisktoISS Year1]]-Table1[[#This Row],[Start ISS Risk Per Year]]</f>
        <v>2.2499999999999964E-2</v>
      </c>
      <c r="BG3" s="4">
        <f t="shared" ref="BG3:BG29" si="0">AL3-N3</f>
        <v>1714</v>
      </c>
      <c r="BH3" s="4">
        <f>Table1[[#This Row],[endLargeObj]]-Table1[[#This Row],[StartLargeObjects]]</f>
        <v>85</v>
      </c>
      <c r="BI3" s="4">
        <f>Table1[[#This Row],[EndSatRiskBin1]]-Table1[[#This Row],[StartSatRiskBin1]]</f>
        <v>2.1389999999999998E-7</v>
      </c>
      <c r="BJ3" s="4">
        <f>Table1[[#This Row],[largeObjectCollisions]]</f>
        <v>0</v>
      </c>
      <c r="BK3" s="4">
        <f>Table1[[#This Row],[cloudCollisions]]</f>
        <v>129</v>
      </c>
      <c r="BL3" s="4">
        <f>Table1[[#This Row],[avoidanceActions]]</f>
        <v>0</v>
      </c>
      <c r="BM3" s="4">
        <f>Table1[[#This Row],[cleanedDebris]]</f>
        <v>1</v>
      </c>
      <c r="BN3" s="7">
        <f>Table1[[#This Row],[laseredDebris]]</f>
        <v>8</v>
      </c>
    </row>
    <row r="4" spans="1:66" x14ac:dyDescent="0.25">
      <c r="A4">
        <v>3</v>
      </c>
      <c r="B4" s="1">
        <v>1.0163999999999999E-6</v>
      </c>
      <c r="C4">
        <v>0.19203000000000001</v>
      </c>
      <c r="D4">
        <v>0.25051000000000001</v>
      </c>
      <c r="E4">
        <v>0.21787000000000001</v>
      </c>
      <c r="F4">
        <v>0.14210999999999999</v>
      </c>
      <c r="G4">
        <v>7.4159000000000003E-2</v>
      </c>
      <c r="H4">
        <v>3.2247999999999999E-2</v>
      </c>
      <c r="I4">
        <v>1.2019999999999999E-2</v>
      </c>
      <c r="J4">
        <v>3.9202000000000004E-3</v>
      </c>
      <c r="K4">
        <v>1.1364999999999999E-3</v>
      </c>
      <c r="L4">
        <v>2.9651999999999999E-4</v>
      </c>
      <c r="M4">
        <v>0.9264</v>
      </c>
      <c r="N4">
        <v>11936</v>
      </c>
      <c r="O4">
        <v>1200</v>
      </c>
      <c r="P4" s="1">
        <v>1.5624000000000001E-6</v>
      </c>
      <c r="Q4" s="1">
        <v>1.2206000000000001E-12</v>
      </c>
      <c r="R4" s="1">
        <v>6.3567000000000002E-19</v>
      </c>
      <c r="S4" s="1">
        <v>2.4829E-25</v>
      </c>
      <c r="T4" s="1">
        <v>7.7587000000000002E-32</v>
      </c>
      <c r="U4" s="1">
        <v>2.0204000000000001E-38</v>
      </c>
      <c r="V4" s="1">
        <v>4.5095000000000002E-45</v>
      </c>
      <c r="W4" s="1">
        <v>8.8069999999999998E-52</v>
      </c>
      <c r="X4" s="1">
        <v>1.5289E-58</v>
      </c>
      <c r="Y4" s="1">
        <v>2.3888E-65</v>
      </c>
      <c r="Z4" s="1">
        <v>1.1685999999999999E-6</v>
      </c>
      <c r="AA4">
        <v>0.14938000000000001</v>
      </c>
      <c r="AB4">
        <v>0.22406000000000001</v>
      </c>
      <c r="AC4">
        <v>0.22403999999999999</v>
      </c>
      <c r="AD4">
        <v>0.16802</v>
      </c>
      <c r="AE4">
        <v>0.10081</v>
      </c>
      <c r="AF4">
        <v>5.04E-2</v>
      </c>
      <c r="AG4">
        <v>2.1599E-2</v>
      </c>
      <c r="AH4">
        <v>8.0990000000000003E-3</v>
      </c>
      <c r="AI4">
        <v>2.6995000000000001E-3</v>
      </c>
      <c r="AJ4">
        <v>8.0979999999999995E-4</v>
      </c>
      <c r="AK4">
        <v>0.95020000000000004</v>
      </c>
      <c r="AL4">
        <v>13809</v>
      </c>
      <c r="AM4">
        <v>1294</v>
      </c>
      <c r="AN4" s="1">
        <v>1.7964000000000001E-6</v>
      </c>
      <c r="AO4" s="1">
        <v>1.6134999999999999E-12</v>
      </c>
      <c r="AP4" s="1">
        <v>9.6612000000000006E-19</v>
      </c>
      <c r="AQ4" s="1">
        <v>4.3386999999999997E-25</v>
      </c>
      <c r="AR4" s="1">
        <v>1.5588E-31</v>
      </c>
      <c r="AS4" s="1">
        <v>4.6669000000000001E-38</v>
      </c>
      <c r="AT4" s="1">
        <v>1.1976E-44</v>
      </c>
      <c r="AU4" s="1">
        <v>2.6892000000000001E-51</v>
      </c>
      <c r="AV4" s="1">
        <v>5.3676000000000003E-58</v>
      </c>
      <c r="AW4" s="1">
        <v>9.6421999999999998E-65</v>
      </c>
      <c r="AX4" s="1">
        <v>1.7964000000000001E-6</v>
      </c>
      <c r="AY4">
        <v>0</v>
      </c>
      <c r="AZ4">
        <v>144</v>
      </c>
      <c r="BA4">
        <v>0</v>
      </c>
      <c r="BB4">
        <v>0</v>
      </c>
      <c r="BC4">
        <v>0</v>
      </c>
      <c r="BE4" s="3">
        <f>Table1[[#This Row],[EndObjectDensity]]-Table1[[#This Row],[Start Density]]</f>
        <v>1.522E-7</v>
      </c>
      <c r="BF4" s="4">
        <f>Table1[[#This Row],[EndRisktoISS Year1]]-Table1[[#This Row],[Start ISS Risk Per Year]]</f>
        <v>2.3800000000000043E-2</v>
      </c>
      <c r="BG4" s="4">
        <f t="shared" si="0"/>
        <v>1873</v>
      </c>
      <c r="BH4" s="4">
        <f>Table1[[#This Row],[endLargeObj]]-Table1[[#This Row],[StartLargeObjects]]</f>
        <v>94</v>
      </c>
      <c r="BI4" s="4">
        <f>Table1[[#This Row],[EndSatRiskBin1]]-Table1[[#This Row],[StartSatRiskBin1]]</f>
        <v>2.34E-7</v>
      </c>
      <c r="BJ4" s="4">
        <f>Table1[[#This Row],[largeObjectCollisions]]</f>
        <v>0</v>
      </c>
      <c r="BK4" s="4">
        <f>Table1[[#This Row],[cloudCollisions]]</f>
        <v>144</v>
      </c>
      <c r="BL4" s="4">
        <f>Table1[[#This Row],[avoidanceActions]]</f>
        <v>0</v>
      </c>
      <c r="BM4" s="4">
        <f>Table1[[#This Row],[cleanedDebris]]</f>
        <v>0</v>
      </c>
      <c r="BN4" s="7">
        <f>Table1[[#This Row],[laseredDebris]]</f>
        <v>0</v>
      </c>
    </row>
    <row r="5" spans="1:66" x14ac:dyDescent="0.25">
      <c r="A5">
        <v>4</v>
      </c>
      <c r="B5" s="1">
        <v>1.0088E-6</v>
      </c>
      <c r="C5">
        <v>0.19434000000000001</v>
      </c>
      <c r="D5">
        <v>0.25163999999999997</v>
      </c>
      <c r="E5">
        <v>0.21722</v>
      </c>
      <c r="F5">
        <v>0.14063000000000001</v>
      </c>
      <c r="G5">
        <v>7.2838E-2</v>
      </c>
      <c r="H5">
        <v>3.1437E-2</v>
      </c>
      <c r="I5">
        <v>1.163E-2</v>
      </c>
      <c r="J5">
        <v>3.7648E-3</v>
      </c>
      <c r="K5">
        <v>1.0832999999999999E-3</v>
      </c>
      <c r="L5">
        <v>2.8053000000000003E-4</v>
      </c>
      <c r="M5">
        <v>0.92495000000000005</v>
      </c>
      <c r="N5">
        <v>11837</v>
      </c>
      <c r="O5">
        <v>1201</v>
      </c>
      <c r="P5" s="1">
        <v>1.5507E-6</v>
      </c>
      <c r="Q5" s="1">
        <v>1.2024E-12</v>
      </c>
      <c r="R5" s="1">
        <v>6.2154999999999998E-19</v>
      </c>
      <c r="S5" s="1">
        <v>2.4097000000000002E-25</v>
      </c>
      <c r="T5" s="1">
        <v>7.4734999999999996E-32</v>
      </c>
      <c r="U5" s="1">
        <v>1.9315999999999999E-38</v>
      </c>
      <c r="V5" s="1">
        <v>4.2791999999999999E-45</v>
      </c>
      <c r="W5" s="1">
        <v>8.2948999999999999E-52</v>
      </c>
      <c r="X5" s="1">
        <v>1.4293E-58</v>
      </c>
      <c r="Y5" s="1">
        <v>2.2163999999999998E-65</v>
      </c>
      <c r="Z5" s="1">
        <v>1.1370000000000001E-6</v>
      </c>
      <c r="AA5">
        <v>0.15761</v>
      </c>
      <c r="AB5">
        <v>0.23002</v>
      </c>
      <c r="AC5">
        <v>0.22378999999999999</v>
      </c>
      <c r="AD5">
        <v>0.1633</v>
      </c>
      <c r="AE5">
        <v>9.5326999999999995E-2</v>
      </c>
      <c r="AF5">
        <v>4.6372999999999998E-2</v>
      </c>
      <c r="AG5">
        <v>1.9335999999999999E-2</v>
      </c>
      <c r="AH5">
        <v>7.0546999999999997E-3</v>
      </c>
      <c r="AI5">
        <v>2.2878999999999998E-3</v>
      </c>
      <c r="AJ5">
        <v>6.6779000000000003E-4</v>
      </c>
      <c r="AK5">
        <v>0.94599999999999995</v>
      </c>
      <c r="AL5">
        <v>13480</v>
      </c>
      <c r="AM5">
        <v>1215</v>
      </c>
      <c r="AN5" s="1">
        <v>1.7478E-6</v>
      </c>
      <c r="AO5" s="1">
        <v>1.5274999999999999E-12</v>
      </c>
      <c r="AP5" s="1">
        <v>8.8992000000000004E-19</v>
      </c>
      <c r="AQ5" s="1">
        <v>3.8885999999999998E-25</v>
      </c>
      <c r="AR5" s="1">
        <v>1.3593E-31</v>
      </c>
      <c r="AS5" s="1">
        <v>3.9597999999999998E-38</v>
      </c>
      <c r="AT5" s="1">
        <v>9.8871999999999996E-45</v>
      </c>
      <c r="AU5" s="1">
        <v>2.1601E-51</v>
      </c>
      <c r="AV5" s="1">
        <v>4.1950999999999999E-58</v>
      </c>
      <c r="AW5" s="1">
        <v>7.3323E-65</v>
      </c>
      <c r="AX5" s="1">
        <v>1.7478E-6</v>
      </c>
      <c r="AY5">
        <v>0</v>
      </c>
      <c r="AZ5">
        <v>141</v>
      </c>
      <c r="BA5">
        <v>0</v>
      </c>
      <c r="BB5">
        <v>1</v>
      </c>
      <c r="BC5">
        <v>0</v>
      </c>
      <c r="BE5" s="3">
        <f>Table1[[#This Row],[EndObjectDensity]]-Table1[[#This Row],[Start Density]]</f>
        <v>1.282000000000001E-7</v>
      </c>
      <c r="BF5" s="4">
        <f>Table1[[#This Row],[EndRisktoISS Year1]]-Table1[[#This Row],[Start ISS Risk Per Year]]</f>
        <v>2.1049999999999902E-2</v>
      </c>
      <c r="BG5" s="4">
        <f t="shared" si="0"/>
        <v>1643</v>
      </c>
      <c r="BH5" s="4">
        <f>Table1[[#This Row],[endLargeObj]]-Table1[[#This Row],[StartLargeObjects]]</f>
        <v>14</v>
      </c>
      <c r="BI5" s="4">
        <f>Table1[[#This Row],[EndSatRiskBin1]]-Table1[[#This Row],[StartSatRiskBin1]]</f>
        <v>1.9709999999999998E-7</v>
      </c>
      <c r="BJ5" s="4">
        <f>Table1[[#This Row],[largeObjectCollisions]]</f>
        <v>0</v>
      </c>
      <c r="BK5" s="4">
        <f>Table1[[#This Row],[cloudCollisions]]</f>
        <v>141</v>
      </c>
      <c r="BL5" s="4">
        <f>Table1[[#This Row],[avoidanceActions]]</f>
        <v>0</v>
      </c>
      <c r="BM5" s="4">
        <f>Table1[[#This Row],[cleanedDebris]]</f>
        <v>1</v>
      </c>
      <c r="BN5" s="7">
        <f>Table1[[#This Row],[laseredDebris]]</f>
        <v>0</v>
      </c>
    </row>
    <row r="6" spans="1:66" x14ac:dyDescent="0.25">
      <c r="A6">
        <v>5</v>
      </c>
      <c r="B6" s="1">
        <v>1.0098000000000001E-6</v>
      </c>
      <c r="C6">
        <v>0.19403000000000001</v>
      </c>
      <c r="D6">
        <v>0.25148999999999999</v>
      </c>
      <c r="E6">
        <v>0.21731</v>
      </c>
      <c r="F6">
        <v>0.14083000000000001</v>
      </c>
      <c r="G6">
        <v>7.3012999999999995E-2</v>
      </c>
      <c r="H6">
        <v>3.1544000000000003E-2</v>
      </c>
      <c r="I6">
        <v>1.1682E-2</v>
      </c>
      <c r="J6">
        <v>3.7851999999999998E-3</v>
      </c>
      <c r="K6">
        <v>1.0901999999999999E-3</v>
      </c>
      <c r="L6">
        <v>2.8260999999999998E-4</v>
      </c>
      <c r="M6">
        <v>0.92515000000000003</v>
      </c>
      <c r="N6">
        <v>11849</v>
      </c>
      <c r="O6">
        <v>1202</v>
      </c>
      <c r="P6" s="1">
        <v>1.5522999999999999E-6</v>
      </c>
      <c r="Q6" s="1">
        <v>1.2048000000000001E-12</v>
      </c>
      <c r="R6" s="1">
        <v>6.2341000000000002E-19</v>
      </c>
      <c r="S6" s="1">
        <v>2.4192999999999999E-25</v>
      </c>
      <c r="T6" s="1">
        <v>7.5108999999999998E-32</v>
      </c>
      <c r="U6" s="1">
        <v>1.9432E-38</v>
      </c>
      <c r="V6" s="1">
        <v>4.3091E-45</v>
      </c>
      <c r="W6" s="1">
        <v>8.3612999999999998E-52</v>
      </c>
      <c r="X6" s="1">
        <v>1.4421E-58</v>
      </c>
      <c r="Y6" s="1">
        <v>2.2386000000000002E-65</v>
      </c>
      <c r="Z6" s="1">
        <v>1.1262999999999999E-6</v>
      </c>
      <c r="AA6">
        <v>0.16048999999999999</v>
      </c>
      <c r="AB6">
        <v>0.23200999999999999</v>
      </c>
      <c r="AC6">
        <v>0.22359000000000001</v>
      </c>
      <c r="AD6">
        <v>0.16161</v>
      </c>
      <c r="AE6">
        <v>9.3447000000000002E-2</v>
      </c>
      <c r="AF6">
        <v>4.5029E-2</v>
      </c>
      <c r="AG6">
        <v>1.8598E-2</v>
      </c>
      <c r="AH6">
        <v>6.7212000000000001E-3</v>
      </c>
      <c r="AI6">
        <v>2.1591000000000002E-3</v>
      </c>
      <c r="AJ6">
        <v>6.2423999999999997E-4</v>
      </c>
      <c r="AK6">
        <v>0.94449000000000005</v>
      </c>
      <c r="AL6">
        <v>13347</v>
      </c>
      <c r="AM6">
        <v>1209</v>
      </c>
      <c r="AN6" s="1">
        <v>1.7313000000000001E-6</v>
      </c>
      <c r="AO6" s="1">
        <v>1.4987000000000001E-12</v>
      </c>
      <c r="AP6" s="1">
        <v>8.6490000000000002E-19</v>
      </c>
      <c r="AQ6" s="1">
        <v>3.7435E-25</v>
      </c>
      <c r="AR6" s="1">
        <v>1.2962000000000001E-31</v>
      </c>
      <c r="AS6" s="1">
        <v>3.7402999999999999E-38</v>
      </c>
      <c r="AT6" s="1">
        <v>9.2508000000000005E-45</v>
      </c>
      <c r="AU6" s="1">
        <v>2.0020000000000001E-51</v>
      </c>
      <c r="AV6" s="1">
        <v>3.8512E-58</v>
      </c>
      <c r="AW6" s="1">
        <v>6.6675000000000002E-65</v>
      </c>
      <c r="AX6" s="1">
        <v>1.7313000000000001E-6</v>
      </c>
      <c r="AY6">
        <v>0</v>
      </c>
      <c r="AZ6">
        <v>121</v>
      </c>
      <c r="BA6">
        <v>0</v>
      </c>
      <c r="BB6">
        <v>5</v>
      </c>
      <c r="BC6">
        <v>0</v>
      </c>
      <c r="BE6" s="3">
        <f>Table1[[#This Row],[EndObjectDensity]]-Table1[[#This Row],[Start Density]]</f>
        <v>1.1649999999999986E-7</v>
      </c>
      <c r="BF6" s="4">
        <f>Table1[[#This Row],[EndRisktoISS Year1]]-Table1[[#This Row],[Start ISS Risk Per Year]]</f>
        <v>1.9340000000000024E-2</v>
      </c>
      <c r="BG6" s="4">
        <f t="shared" si="0"/>
        <v>1498</v>
      </c>
      <c r="BH6" s="4">
        <f>Table1[[#This Row],[endLargeObj]]-Table1[[#This Row],[StartLargeObjects]]</f>
        <v>7</v>
      </c>
      <c r="BI6" s="4">
        <f>Table1[[#This Row],[EndSatRiskBin1]]-Table1[[#This Row],[StartSatRiskBin1]]</f>
        <v>1.7900000000000011E-7</v>
      </c>
      <c r="BJ6" s="4">
        <f>Table1[[#This Row],[largeObjectCollisions]]</f>
        <v>0</v>
      </c>
      <c r="BK6" s="4">
        <f>Table1[[#This Row],[cloudCollisions]]</f>
        <v>121</v>
      </c>
      <c r="BL6" s="4">
        <f>Table1[[#This Row],[avoidanceActions]]</f>
        <v>0</v>
      </c>
      <c r="BM6" s="4">
        <f>Table1[[#This Row],[cleanedDebris]]</f>
        <v>5</v>
      </c>
      <c r="BN6" s="7">
        <f>Table1[[#This Row],[laseredDebris]]</f>
        <v>0</v>
      </c>
    </row>
    <row r="7" spans="1:66" x14ac:dyDescent="0.25">
      <c r="A7">
        <v>6</v>
      </c>
      <c r="B7" s="1">
        <v>1.0097E-6</v>
      </c>
      <c r="C7">
        <v>0.19406000000000001</v>
      </c>
      <c r="D7">
        <v>0.2515</v>
      </c>
      <c r="E7">
        <v>0.21729999999999999</v>
      </c>
      <c r="F7">
        <v>0.14080999999999999</v>
      </c>
      <c r="G7">
        <v>7.2998999999999994E-2</v>
      </c>
      <c r="H7">
        <v>3.1536000000000002E-2</v>
      </c>
      <c r="I7">
        <v>1.1677999999999999E-2</v>
      </c>
      <c r="J7">
        <v>3.7835999999999998E-3</v>
      </c>
      <c r="K7">
        <v>1.0897000000000001E-3</v>
      </c>
      <c r="L7">
        <v>2.8245000000000001E-4</v>
      </c>
      <c r="M7">
        <v>0.92513000000000001</v>
      </c>
      <c r="N7">
        <v>11849</v>
      </c>
      <c r="O7">
        <v>1201</v>
      </c>
      <c r="P7" s="1">
        <v>1.5521999999999999E-6</v>
      </c>
      <c r="Q7" s="1">
        <v>1.2045999999999999E-12</v>
      </c>
      <c r="R7" s="1">
        <v>6.2325999999999997E-19</v>
      </c>
      <c r="S7" s="1">
        <v>2.4185E-25</v>
      </c>
      <c r="T7" s="1">
        <v>7.5080000000000001E-32</v>
      </c>
      <c r="U7" s="1">
        <v>1.9423E-38</v>
      </c>
      <c r="V7" s="1">
        <v>4.3067999999999998E-45</v>
      </c>
      <c r="W7" s="1">
        <v>8.3561999999999994E-52</v>
      </c>
      <c r="X7" s="1">
        <v>1.4411E-58</v>
      </c>
      <c r="Y7" s="1">
        <v>2.2368999999999999E-65</v>
      </c>
      <c r="Z7" s="1">
        <v>1.1167E-6</v>
      </c>
      <c r="AA7">
        <v>0.16309000000000001</v>
      </c>
      <c r="AB7">
        <v>0.23376</v>
      </c>
      <c r="AC7">
        <v>0.22336</v>
      </c>
      <c r="AD7">
        <v>0.16006999999999999</v>
      </c>
      <c r="AE7">
        <v>9.1767000000000001E-2</v>
      </c>
      <c r="AF7">
        <v>4.3841999999999999E-2</v>
      </c>
      <c r="AG7">
        <v>1.7954000000000001E-2</v>
      </c>
      <c r="AH7">
        <v>6.4330999999999998E-3</v>
      </c>
      <c r="AI7">
        <v>2.049E-3</v>
      </c>
      <c r="AJ7">
        <v>5.8735000000000005E-4</v>
      </c>
      <c r="AK7">
        <v>0.94310000000000005</v>
      </c>
      <c r="AL7">
        <v>13229</v>
      </c>
      <c r="AM7">
        <v>1203</v>
      </c>
      <c r="AN7" s="1">
        <v>1.7166E-6</v>
      </c>
      <c r="AO7" s="1">
        <v>1.4733E-12</v>
      </c>
      <c r="AP7" s="1">
        <v>8.4299000000000003E-19</v>
      </c>
      <c r="AQ7" s="1">
        <v>3.6176000000000001E-25</v>
      </c>
      <c r="AR7" s="1">
        <v>1.242E-31</v>
      </c>
      <c r="AS7" s="1">
        <v>3.5530999999999999E-38</v>
      </c>
      <c r="AT7" s="1">
        <v>8.7129999999999998E-45</v>
      </c>
      <c r="AU7" s="1">
        <v>1.8696000000000001E-51</v>
      </c>
      <c r="AV7" s="1">
        <v>3.5657999999999998E-58</v>
      </c>
      <c r="AW7" s="1">
        <v>6.1207999999999998E-65</v>
      </c>
      <c r="AX7" s="1">
        <v>1.7166E-6</v>
      </c>
      <c r="AY7">
        <v>0</v>
      </c>
      <c r="AZ7">
        <v>122</v>
      </c>
      <c r="BA7">
        <v>0</v>
      </c>
      <c r="BB7">
        <v>1</v>
      </c>
      <c r="BC7">
        <v>8</v>
      </c>
      <c r="BE7" s="3">
        <f>Table1[[#This Row],[EndObjectDensity]]-Table1[[#This Row],[Start Density]]</f>
        <v>1.0699999999999999E-7</v>
      </c>
      <c r="BF7" s="4">
        <f>Table1[[#This Row],[EndRisktoISS Year1]]-Table1[[#This Row],[Start ISS Risk Per Year]]</f>
        <v>1.7970000000000041E-2</v>
      </c>
      <c r="BG7" s="4">
        <f t="shared" si="0"/>
        <v>1380</v>
      </c>
      <c r="BH7" s="4">
        <f>Table1[[#This Row],[endLargeObj]]-Table1[[#This Row],[StartLargeObjects]]</f>
        <v>2</v>
      </c>
      <c r="BI7" s="4">
        <f>Table1[[#This Row],[EndSatRiskBin1]]-Table1[[#This Row],[StartSatRiskBin1]]</f>
        <v>1.6440000000000007E-7</v>
      </c>
      <c r="BJ7" s="4">
        <f>Table1[[#This Row],[largeObjectCollisions]]</f>
        <v>0</v>
      </c>
      <c r="BK7" s="4">
        <f>Table1[[#This Row],[cloudCollisions]]</f>
        <v>122</v>
      </c>
      <c r="BL7" s="4">
        <f>Table1[[#This Row],[avoidanceActions]]</f>
        <v>0</v>
      </c>
      <c r="BM7" s="4">
        <f>Table1[[#This Row],[cleanedDebris]]</f>
        <v>1</v>
      </c>
      <c r="BN7" s="7">
        <f>Table1[[#This Row],[laseredDebris]]</f>
        <v>8</v>
      </c>
    </row>
    <row r="8" spans="1:66" x14ac:dyDescent="0.25">
      <c r="A8">
        <v>7</v>
      </c>
      <c r="B8" s="1">
        <v>1.0192999999999999E-6</v>
      </c>
      <c r="C8">
        <v>0.19116</v>
      </c>
      <c r="D8">
        <v>0.25008000000000002</v>
      </c>
      <c r="E8">
        <v>0.21811</v>
      </c>
      <c r="F8">
        <v>0.14266999999999999</v>
      </c>
      <c r="G8">
        <v>7.4659000000000003E-2</v>
      </c>
      <c r="H8">
        <v>3.2557000000000003E-2</v>
      </c>
      <c r="I8">
        <v>1.2168999999999999E-2</v>
      </c>
      <c r="J8">
        <v>3.9801000000000003E-3</v>
      </c>
      <c r="K8">
        <v>1.1571000000000001E-3</v>
      </c>
      <c r="L8">
        <v>3.0275000000000001E-4</v>
      </c>
      <c r="M8">
        <v>0.92693999999999999</v>
      </c>
      <c r="N8">
        <v>11970</v>
      </c>
      <c r="O8">
        <v>1203</v>
      </c>
      <c r="P8" s="1">
        <v>1.5668E-6</v>
      </c>
      <c r="Q8" s="1">
        <v>1.2274E-12</v>
      </c>
      <c r="R8" s="1">
        <v>6.4105000000000005E-19</v>
      </c>
      <c r="S8" s="1">
        <v>2.5109999999999998E-25</v>
      </c>
      <c r="T8" s="1">
        <v>7.8685999999999998E-32</v>
      </c>
      <c r="U8" s="1">
        <v>2.0548E-38</v>
      </c>
      <c r="V8" s="1">
        <v>4.5990999999999999E-45</v>
      </c>
      <c r="W8" s="1">
        <v>9.0075000000000004E-52</v>
      </c>
      <c r="X8" s="1">
        <v>1.5680999999999999E-58</v>
      </c>
      <c r="Y8" s="1">
        <v>2.4569E-65</v>
      </c>
      <c r="Z8" s="1">
        <v>1.127E-6</v>
      </c>
      <c r="AA8">
        <v>0.16028000000000001</v>
      </c>
      <c r="AB8">
        <v>0.23186000000000001</v>
      </c>
      <c r="AC8">
        <v>0.22361</v>
      </c>
      <c r="AD8">
        <v>0.16173000000000001</v>
      </c>
      <c r="AE8">
        <v>9.3583E-2</v>
      </c>
      <c r="AF8">
        <v>4.5124999999999998E-2</v>
      </c>
      <c r="AG8">
        <v>1.865E-2</v>
      </c>
      <c r="AH8">
        <v>6.7447999999999996E-3</v>
      </c>
      <c r="AI8">
        <v>2.1681999999999999E-3</v>
      </c>
      <c r="AJ8">
        <v>6.2730000000000001E-4</v>
      </c>
      <c r="AK8">
        <v>0.9446</v>
      </c>
      <c r="AL8">
        <v>13372</v>
      </c>
      <c r="AM8">
        <v>1194</v>
      </c>
      <c r="AN8" s="1">
        <v>1.7324999999999999E-6</v>
      </c>
      <c r="AO8" s="1">
        <v>1.5008E-12</v>
      </c>
      <c r="AP8" s="1">
        <v>8.6669000000000005E-19</v>
      </c>
      <c r="AQ8" s="1">
        <v>3.7537999999999998E-25</v>
      </c>
      <c r="AR8" s="1">
        <v>1.3006999999999999E-31</v>
      </c>
      <c r="AS8" s="1">
        <v>3.7556999999999997E-38</v>
      </c>
      <c r="AT8" s="1">
        <v>9.2953999999999999E-45</v>
      </c>
      <c r="AU8" s="1">
        <v>2.0130000000000001E-51</v>
      </c>
      <c r="AV8" s="1">
        <v>3.8749999999999997E-58</v>
      </c>
      <c r="AW8" s="1">
        <v>6.7134999999999999E-65</v>
      </c>
      <c r="AX8" s="1">
        <v>1.7324999999999999E-6</v>
      </c>
      <c r="AY8">
        <v>0</v>
      </c>
      <c r="AZ8">
        <v>125</v>
      </c>
      <c r="BA8">
        <v>0</v>
      </c>
      <c r="BB8">
        <v>13</v>
      </c>
      <c r="BC8">
        <v>7</v>
      </c>
      <c r="BE8" s="3">
        <f>Table1[[#This Row],[EndObjectDensity]]-Table1[[#This Row],[Start Density]]</f>
        <v>1.0770000000000004E-7</v>
      </c>
      <c r="BF8" s="4">
        <f>Table1[[#This Row],[EndRisktoISS Year1]]-Table1[[#This Row],[Start ISS Risk Per Year]]</f>
        <v>1.7660000000000009E-2</v>
      </c>
      <c r="BG8" s="4">
        <f t="shared" si="0"/>
        <v>1402</v>
      </c>
      <c r="BH8" s="4">
        <f>Table1[[#This Row],[endLargeObj]]-Table1[[#This Row],[StartLargeObjects]]</f>
        <v>-9</v>
      </c>
      <c r="BI8" s="4">
        <f>Table1[[#This Row],[EndSatRiskBin1]]-Table1[[#This Row],[StartSatRiskBin1]]</f>
        <v>1.6569999999999996E-7</v>
      </c>
      <c r="BJ8" s="4">
        <f>Table1[[#This Row],[largeObjectCollisions]]</f>
        <v>0</v>
      </c>
      <c r="BK8" s="4">
        <f>Table1[[#This Row],[cloudCollisions]]</f>
        <v>125</v>
      </c>
      <c r="BL8" s="4">
        <f>Table1[[#This Row],[avoidanceActions]]</f>
        <v>0</v>
      </c>
      <c r="BM8" s="4">
        <f>Table1[[#This Row],[cleanedDebris]]</f>
        <v>13</v>
      </c>
      <c r="BN8" s="7">
        <f>Table1[[#This Row],[laseredDebris]]</f>
        <v>7</v>
      </c>
    </row>
    <row r="9" spans="1:66" x14ac:dyDescent="0.25">
      <c r="A9">
        <v>8</v>
      </c>
      <c r="B9" s="1">
        <v>1.0192999999999999E-6</v>
      </c>
      <c r="C9">
        <v>0.19116</v>
      </c>
      <c r="D9">
        <v>0.25008000000000002</v>
      </c>
      <c r="E9">
        <v>0.21811</v>
      </c>
      <c r="F9">
        <v>0.14266999999999999</v>
      </c>
      <c r="G9">
        <v>7.4659000000000003E-2</v>
      </c>
      <c r="H9">
        <v>3.2557000000000003E-2</v>
      </c>
      <c r="I9">
        <v>1.2168999999999999E-2</v>
      </c>
      <c r="J9">
        <v>3.9801000000000003E-3</v>
      </c>
      <c r="K9">
        <v>1.1571000000000001E-3</v>
      </c>
      <c r="L9">
        <v>3.0275000000000001E-4</v>
      </c>
      <c r="M9">
        <v>0.92693999999999999</v>
      </c>
      <c r="N9">
        <v>11970</v>
      </c>
      <c r="O9">
        <v>1203</v>
      </c>
      <c r="P9" s="1">
        <v>1.5668E-6</v>
      </c>
      <c r="Q9" s="1">
        <v>1.2274E-12</v>
      </c>
      <c r="R9" s="1">
        <v>6.4105000000000005E-19</v>
      </c>
      <c r="S9" s="1">
        <v>2.5109999999999998E-25</v>
      </c>
      <c r="T9" s="1">
        <v>7.8685999999999998E-32</v>
      </c>
      <c r="U9" s="1">
        <v>2.0548E-38</v>
      </c>
      <c r="V9" s="1">
        <v>4.5990999999999999E-45</v>
      </c>
      <c r="W9" s="1">
        <v>9.0075000000000004E-52</v>
      </c>
      <c r="X9" s="1">
        <v>1.5680999999999999E-58</v>
      </c>
      <c r="Y9" s="1">
        <v>2.4569E-65</v>
      </c>
      <c r="Z9" s="1">
        <v>1.127E-6</v>
      </c>
      <c r="AA9">
        <v>0.16028000000000001</v>
      </c>
      <c r="AB9">
        <v>0.23186000000000001</v>
      </c>
      <c r="AC9">
        <v>0.22361</v>
      </c>
      <c r="AD9">
        <v>0.16173000000000001</v>
      </c>
      <c r="AE9">
        <v>9.3583E-2</v>
      </c>
      <c r="AF9">
        <v>4.5124999999999998E-2</v>
      </c>
      <c r="AG9">
        <v>1.865E-2</v>
      </c>
      <c r="AH9">
        <v>6.7447999999999996E-3</v>
      </c>
      <c r="AI9">
        <v>2.1681999999999999E-3</v>
      </c>
      <c r="AJ9">
        <v>6.2730000000000001E-4</v>
      </c>
      <c r="AK9">
        <v>0.9446</v>
      </c>
      <c r="AL9">
        <v>13372</v>
      </c>
      <c r="AM9">
        <v>1194</v>
      </c>
      <c r="AN9" s="1">
        <v>1.7324999999999999E-6</v>
      </c>
      <c r="AO9" s="1">
        <v>1.5008E-12</v>
      </c>
      <c r="AP9" s="1">
        <v>8.6669000000000005E-19</v>
      </c>
      <c r="AQ9" s="1">
        <v>3.7537999999999998E-25</v>
      </c>
      <c r="AR9" s="1">
        <v>1.3006999999999999E-31</v>
      </c>
      <c r="AS9" s="1">
        <v>3.7556999999999997E-38</v>
      </c>
      <c r="AT9" s="1">
        <v>9.2953999999999999E-45</v>
      </c>
      <c r="AU9" s="1">
        <v>2.0130000000000001E-51</v>
      </c>
      <c r="AV9" s="1">
        <v>3.8749999999999997E-58</v>
      </c>
      <c r="AW9" s="1">
        <v>6.7134999999999999E-65</v>
      </c>
      <c r="AX9" s="1">
        <v>1.7324999999999999E-6</v>
      </c>
      <c r="AY9">
        <v>0</v>
      </c>
      <c r="AZ9">
        <v>125</v>
      </c>
      <c r="BA9">
        <v>0</v>
      </c>
      <c r="BB9">
        <v>13</v>
      </c>
      <c r="BC9">
        <v>7</v>
      </c>
      <c r="BE9" s="3">
        <f>Table1[[#This Row],[EndObjectDensity]]-Table1[[#This Row],[Start Density]]</f>
        <v>1.0770000000000004E-7</v>
      </c>
      <c r="BF9" s="4">
        <f>Table1[[#This Row],[EndRisktoISS Year1]]-Table1[[#This Row],[Start ISS Risk Per Year]]</f>
        <v>1.7660000000000009E-2</v>
      </c>
      <c r="BG9" s="4">
        <f t="shared" si="0"/>
        <v>1402</v>
      </c>
      <c r="BH9" s="4">
        <f>Table1[[#This Row],[endLargeObj]]-Table1[[#This Row],[StartLargeObjects]]</f>
        <v>-9</v>
      </c>
      <c r="BI9" s="4">
        <f>Table1[[#This Row],[EndSatRiskBin1]]-Table1[[#This Row],[StartSatRiskBin1]]</f>
        <v>1.6569999999999996E-7</v>
      </c>
      <c r="BJ9" s="4">
        <f>Table1[[#This Row],[largeObjectCollisions]]</f>
        <v>0</v>
      </c>
      <c r="BK9" s="4">
        <f>Table1[[#This Row],[cloudCollisions]]</f>
        <v>125</v>
      </c>
      <c r="BL9" s="4">
        <f>Table1[[#This Row],[avoidanceActions]]</f>
        <v>0</v>
      </c>
      <c r="BM9" s="4">
        <f>Table1[[#This Row],[cleanedDebris]]</f>
        <v>13</v>
      </c>
      <c r="BN9" s="7">
        <f>Table1[[#This Row],[laseredDebris]]</f>
        <v>7</v>
      </c>
    </row>
    <row r="10" spans="1:66" x14ac:dyDescent="0.25">
      <c r="A10">
        <v>9</v>
      </c>
      <c r="B10" s="1">
        <v>1.0087E-6</v>
      </c>
      <c r="C10">
        <v>0.19436999999999999</v>
      </c>
      <c r="D10">
        <v>0.25164999999999998</v>
      </c>
      <c r="E10">
        <v>0.21720999999999999</v>
      </c>
      <c r="F10">
        <v>0.14061999999999999</v>
      </c>
      <c r="G10">
        <v>7.2824E-2</v>
      </c>
      <c r="H10">
        <v>3.1428999999999999E-2</v>
      </c>
      <c r="I10">
        <v>1.1625999999999999E-2</v>
      </c>
      <c r="J10">
        <v>3.7632999999999998E-3</v>
      </c>
      <c r="K10">
        <v>1.0828000000000001E-3</v>
      </c>
      <c r="L10">
        <v>2.8038E-4</v>
      </c>
      <c r="M10">
        <v>0.92493999999999998</v>
      </c>
      <c r="N10">
        <v>11837</v>
      </c>
      <c r="O10">
        <v>1200</v>
      </c>
      <c r="P10" s="1">
        <v>1.5506E-6</v>
      </c>
      <c r="Q10" s="1">
        <v>1.2022000000000001E-12</v>
      </c>
      <c r="R10" s="1">
        <v>6.2140000000000002E-19</v>
      </c>
      <c r="S10" s="1">
        <v>2.4088999999999998E-25</v>
      </c>
      <c r="T10" s="1">
        <v>7.4706999999999997E-32</v>
      </c>
      <c r="U10" s="1">
        <v>1.9307E-38</v>
      </c>
      <c r="V10" s="1">
        <v>4.2769000000000003E-45</v>
      </c>
      <c r="W10" s="1">
        <v>8.2897999999999995E-52</v>
      </c>
      <c r="X10" s="1">
        <v>1.4283E-58</v>
      </c>
      <c r="Y10" s="1">
        <v>2.2147E-65</v>
      </c>
      <c r="Z10" s="1">
        <v>1.1147000000000001E-6</v>
      </c>
      <c r="AA10">
        <v>0.16364000000000001</v>
      </c>
      <c r="AB10">
        <v>0.23411999999999999</v>
      </c>
      <c r="AC10">
        <v>0.2233</v>
      </c>
      <c r="AD10">
        <v>0.15973999999999999</v>
      </c>
      <c r="AE10">
        <v>9.1413999999999995E-2</v>
      </c>
      <c r="AF10">
        <v>4.3595000000000002E-2</v>
      </c>
      <c r="AG10">
        <v>1.7819999999999999E-2</v>
      </c>
      <c r="AH10">
        <v>6.3737999999999998E-3</v>
      </c>
      <c r="AI10">
        <v>2.0263999999999998E-3</v>
      </c>
      <c r="AJ10">
        <v>5.7983999999999998E-4</v>
      </c>
      <c r="AK10">
        <v>0.94281000000000004</v>
      </c>
      <c r="AL10">
        <v>13175</v>
      </c>
      <c r="AM10">
        <v>1231</v>
      </c>
      <c r="AN10" s="1">
        <v>1.7135E-6</v>
      </c>
      <c r="AO10" s="1">
        <v>1.468E-12</v>
      </c>
      <c r="AP10" s="1">
        <v>8.3844000000000002E-19</v>
      </c>
      <c r="AQ10" s="1">
        <v>3.5916000000000002E-25</v>
      </c>
      <c r="AR10" s="1">
        <v>1.2307999999999999E-31</v>
      </c>
      <c r="AS10" s="1">
        <v>3.5149E-38</v>
      </c>
      <c r="AT10" s="1">
        <v>8.6037999999999997E-45</v>
      </c>
      <c r="AU10" s="1">
        <v>1.8428E-51</v>
      </c>
      <c r="AV10" s="1">
        <v>3.5084000000000001E-58</v>
      </c>
      <c r="AW10" s="1">
        <v>6.0113999999999997E-65</v>
      </c>
      <c r="AX10" s="1">
        <v>1.7135E-6</v>
      </c>
      <c r="AY10">
        <v>0</v>
      </c>
      <c r="AZ10">
        <v>112</v>
      </c>
      <c r="BA10">
        <v>0</v>
      </c>
      <c r="BB10">
        <v>0</v>
      </c>
      <c r="BC10">
        <v>6</v>
      </c>
      <c r="BE10" s="3">
        <f>Table1[[#This Row],[EndObjectDensity]]-Table1[[#This Row],[Start Density]]</f>
        <v>1.0600000000000013E-7</v>
      </c>
      <c r="BF10" s="4">
        <f>Table1[[#This Row],[EndRisktoISS Year1]]-Table1[[#This Row],[Start ISS Risk Per Year]]</f>
        <v>1.7870000000000053E-2</v>
      </c>
      <c r="BG10" s="4">
        <f t="shared" si="0"/>
        <v>1338</v>
      </c>
      <c r="BH10" s="4">
        <f>Table1[[#This Row],[endLargeObj]]-Table1[[#This Row],[StartLargeObjects]]</f>
        <v>31</v>
      </c>
      <c r="BI10" s="4">
        <f>Table1[[#This Row],[EndSatRiskBin1]]-Table1[[#This Row],[StartSatRiskBin1]]</f>
        <v>1.6289999999999996E-7</v>
      </c>
      <c r="BJ10" s="4">
        <f>Table1[[#This Row],[largeObjectCollisions]]</f>
        <v>0</v>
      </c>
      <c r="BK10" s="4">
        <f>Table1[[#This Row],[cloudCollisions]]</f>
        <v>112</v>
      </c>
      <c r="BL10" s="4">
        <f>Table1[[#This Row],[avoidanceActions]]</f>
        <v>0</v>
      </c>
      <c r="BM10" s="4">
        <f>Table1[[#This Row],[cleanedDebris]]</f>
        <v>0</v>
      </c>
      <c r="BN10" s="7">
        <f>Table1[[#This Row],[laseredDebris]]</f>
        <v>6</v>
      </c>
    </row>
    <row r="11" spans="1:66" x14ac:dyDescent="0.25">
      <c r="A11">
        <v>10</v>
      </c>
      <c r="B11" s="1">
        <v>1.0098000000000001E-6</v>
      </c>
      <c r="C11">
        <v>0.19403000000000001</v>
      </c>
      <c r="D11">
        <v>0.25148999999999999</v>
      </c>
      <c r="E11">
        <v>0.21731</v>
      </c>
      <c r="F11">
        <v>0.14083000000000001</v>
      </c>
      <c r="G11">
        <v>7.3012999999999995E-2</v>
      </c>
      <c r="H11">
        <v>3.1544000000000003E-2</v>
      </c>
      <c r="I11">
        <v>1.1682E-2</v>
      </c>
      <c r="J11">
        <v>3.7851999999999998E-3</v>
      </c>
      <c r="K11">
        <v>1.0901999999999999E-3</v>
      </c>
      <c r="L11">
        <v>2.8260999999999998E-4</v>
      </c>
      <c r="M11">
        <v>0.92515000000000003</v>
      </c>
      <c r="N11">
        <v>11849</v>
      </c>
      <c r="O11">
        <v>1202</v>
      </c>
      <c r="P11" s="1">
        <v>1.5522999999999999E-6</v>
      </c>
      <c r="Q11" s="1">
        <v>1.2048000000000001E-12</v>
      </c>
      <c r="R11" s="1">
        <v>6.2341000000000002E-19</v>
      </c>
      <c r="S11" s="1">
        <v>2.4192999999999999E-25</v>
      </c>
      <c r="T11" s="1">
        <v>7.5108999999999998E-32</v>
      </c>
      <c r="U11" s="1">
        <v>1.9432E-38</v>
      </c>
      <c r="V11" s="1">
        <v>4.3091E-45</v>
      </c>
      <c r="W11" s="1">
        <v>8.3612999999999998E-52</v>
      </c>
      <c r="X11" s="1">
        <v>1.4421E-58</v>
      </c>
      <c r="Y11" s="1">
        <v>2.2386000000000002E-65</v>
      </c>
      <c r="Z11" s="1">
        <v>1.1494E-6</v>
      </c>
      <c r="AA11">
        <v>0.15434999999999999</v>
      </c>
      <c r="AB11">
        <v>0.22770000000000001</v>
      </c>
      <c r="AC11">
        <v>0.22395000000000001</v>
      </c>
      <c r="AD11">
        <v>0.16519</v>
      </c>
      <c r="AE11">
        <v>9.7483E-2</v>
      </c>
      <c r="AF11">
        <v>4.7938000000000001E-2</v>
      </c>
      <c r="AG11">
        <v>2.0205999999999998E-2</v>
      </c>
      <c r="AH11">
        <v>7.4524999999999999E-3</v>
      </c>
      <c r="AI11">
        <v>2.4432E-3</v>
      </c>
      <c r="AJ11">
        <v>7.2088999999999996E-4</v>
      </c>
      <c r="AK11">
        <v>0.94769000000000003</v>
      </c>
      <c r="AL11">
        <v>13563</v>
      </c>
      <c r="AM11">
        <v>1292</v>
      </c>
      <c r="AN11" s="1">
        <v>1.7669E-6</v>
      </c>
      <c r="AO11" s="1">
        <v>1.5608999999999999E-12</v>
      </c>
      <c r="AP11" s="1">
        <v>9.1929999999999999E-19</v>
      </c>
      <c r="AQ11" s="1">
        <v>4.0607000000000001E-25</v>
      </c>
      <c r="AR11" s="1">
        <v>1.4349E-31</v>
      </c>
      <c r="AS11" s="1">
        <v>4.2256E-38</v>
      </c>
      <c r="AT11" s="1">
        <v>1.0666E-44</v>
      </c>
      <c r="AU11" s="1">
        <v>2.3556E-51</v>
      </c>
      <c r="AV11" s="1">
        <v>4.6245000000000002E-58</v>
      </c>
      <c r="AW11" s="1">
        <v>8.1709000000000001E-65</v>
      </c>
      <c r="AX11" s="1">
        <v>1.7669E-6</v>
      </c>
      <c r="AY11">
        <v>0</v>
      </c>
      <c r="AZ11">
        <v>129</v>
      </c>
      <c r="BA11">
        <v>0</v>
      </c>
      <c r="BB11">
        <v>4</v>
      </c>
      <c r="BC11">
        <v>0</v>
      </c>
      <c r="BE11" s="3">
        <f>Table1[[#This Row],[EndObjectDensity]]-Table1[[#This Row],[Start Density]]</f>
        <v>1.395999999999999E-7</v>
      </c>
      <c r="BF11" s="4">
        <f>Table1[[#This Row],[EndRisktoISS Year1]]-Table1[[#This Row],[Start ISS Risk Per Year]]</f>
        <v>2.2540000000000004E-2</v>
      </c>
      <c r="BG11" s="4">
        <f t="shared" si="0"/>
        <v>1714</v>
      </c>
      <c r="BH11" s="4">
        <f>Table1[[#This Row],[endLargeObj]]-Table1[[#This Row],[StartLargeObjects]]</f>
        <v>90</v>
      </c>
      <c r="BI11" s="4">
        <f>Table1[[#This Row],[EndSatRiskBin1]]-Table1[[#This Row],[StartSatRiskBin1]]</f>
        <v>2.1460000000000003E-7</v>
      </c>
      <c r="BJ11" s="4">
        <f>Table1[[#This Row],[largeObjectCollisions]]</f>
        <v>0</v>
      </c>
      <c r="BK11" s="4">
        <f>Table1[[#This Row],[cloudCollisions]]</f>
        <v>129</v>
      </c>
      <c r="BL11" s="4">
        <f>Table1[[#This Row],[avoidanceActions]]</f>
        <v>0</v>
      </c>
      <c r="BM11" s="4">
        <f>Table1[[#This Row],[cleanedDebris]]</f>
        <v>4</v>
      </c>
      <c r="BN11" s="7">
        <f>Table1[[#This Row],[laseredDebris]]</f>
        <v>0</v>
      </c>
    </row>
    <row r="12" spans="1:66" x14ac:dyDescent="0.25">
      <c r="A12">
        <v>11</v>
      </c>
      <c r="B12" s="1">
        <v>1.0163999999999999E-6</v>
      </c>
      <c r="C12">
        <v>0.19203000000000001</v>
      </c>
      <c r="D12">
        <v>0.25051000000000001</v>
      </c>
      <c r="E12">
        <v>0.21787000000000001</v>
      </c>
      <c r="F12">
        <v>0.14210999999999999</v>
      </c>
      <c r="G12">
        <v>7.4159000000000003E-2</v>
      </c>
      <c r="H12">
        <v>3.2247999999999999E-2</v>
      </c>
      <c r="I12">
        <v>1.2019999999999999E-2</v>
      </c>
      <c r="J12">
        <v>3.9202000000000004E-3</v>
      </c>
      <c r="K12">
        <v>1.1364999999999999E-3</v>
      </c>
      <c r="L12">
        <v>2.9651999999999999E-4</v>
      </c>
      <c r="M12">
        <v>0.9264</v>
      </c>
      <c r="N12">
        <v>11936</v>
      </c>
      <c r="O12">
        <v>1200</v>
      </c>
      <c r="P12" s="1">
        <v>1.5624000000000001E-6</v>
      </c>
      <c r="Q12" s="1">
        <v>1.2206000000000001E-12</v>
      </c>
      <c r="R12" s="1">
        <v>6.3567000000000002E-19</v>
      </c>
      <c r="S12" s="1">
        <v>2.4829E-25</v>
      </c>
      <c r="T12" s="1">
        <v>7.7587000000000002E-32</v>
      </c>
      <c r="U12" s="1">
        <v>2.0204000000000001E-38</v>
      </c>
      <c r="V12" s="1">
        <v>4.5095000000000002E-45</v>
      </c>
      <c r="W12" s="1">
        <v>8.8069999999999998E-52</v>
      </c>
      <c r="X12" s="1">
        <v>1.5289E-58</v>
      </c>
      <c r="Y12" s="1">
        <v>2.3888E-65</v>
      </c>
      <c r="Z12" s="1">
        <v>1.1337E-6</v>
      </c>
      <c r="AA12">
        <v>0.1585</v>
      </c>
      <c r="AB12">
        <v>0.23064000000000001</v>
      </c>
      <c r="AC12">
        <v>0.22373999999999999</v>
      </c>
      <c r="AD12">
        <v>0.16278000000000001</v>
      </c>
      <c r="AE12">
        <v>9.4745999999999997E-2</v>
      </c>
      <c r="AF12">
        <v>4.5955999999999997E-2</v>
      </c>
      <c r="AG12">
        <v>1.9106000000000001E-2</v>
      </c>
      <c r="AH12">
        <v>6.9503000000000004E-3</v>
      </c>
      <c r="AI12">
        <v>2.2474999999999999E-3</v>
      </c>
      <c r="AJ12">
        <v>6.5406000000000004E-4</v>
      </c>
      <c r="AK12">
        <v>0.94554000000000005</v>
      </c>
      <c r="AL12">
        <v>13437</v>
      </c>
      <c r="AM12">
        <v>1215</v>
      </c>
      <c r="AN12" s="1">
        <v>1.7427000000000001E-6</v>
      </c>
      <c r="AO12" s="1">
        <v>1.5185E-12</v>
      </c>
      <c r="AP12" s="1">
        <v>8.821299999999999E-19</v>
      </c>
      <c r="AQ12" s="1">
        <v>3.8433E-25</v>
      </c>
      <c r="AR12" s="1">
        <v>1.3394999999999999E-31</v>
      </c>
      <c r="AS12" s="1">
        <v>3.8906999999999999E-38</v>
      </c>
      <c r="AT12" s="1">
        <v>9.6864000000000004E-45</v>
      </c>
      <c r="AU12" s="1">
        <v>2.1101000000000001E-51</v>
      </c>
      <c r="AV12" s="1">
        <v>4.0858999999999997E-58</v>
      </c>
      <c r="AW12" s="1">
        <v>7.1204999999999999E-65</v>
      </c>
      <c r="AX12" s="1">
        <v>1.7427000000000001E-6</v>
      </c>
      <c r="AY12">
        <v>0</v>
      </c>
      <c r="AZ12">
        <v>113</v>
      </c>
      <c r="BA12">
        <v>0</v>
      </c>
      <c r="BB12">
        <v>0</v>
      </c>
      <c r="BC12">
        <v>0</v>
      </c>
      <c r="BE12" s="3">
        <f>Table1[[#This Row],[EndObjectDensity]]-Table1[[#This Row],[Start Density]]</f>
        <v>1.1730000000000013E-7</v>
      </c>
      <c r="BF12" s="4">
        <f>Table1[[#This Row],[EndRisktoISS Year1]]-Table1[[#This Row],[Start ISS Risk Per Year]]</f>
        <v>1.9140000000000046E-2</v>
      </c>
      <c r="BG12" s="4">
        <f t="shared" si="0"/>
        <v>1501</v>
      </c>
      <c r="BH12" s="4">
        <f>Table1[[#This Row],[endLargeObj]]-Table1[[#This Row],[StartLargeObjects]]</f>
        <v>15</v>
      </c>
      <c r="BI12" s="4">
        <f>Table1[[#This Row],[EndSatRiskBin1]]-Table1[[#This Row],[StartSatRiskBin1]]</f>
        <v>1.8029999999999999E-7</v>
      </c>
      <c r="BJ12" s="4">
        <f>Table1[[#This Row],[largeObjectCollisions]]</f>
        <v>0</v>
      </c>
      <c r="BK12" s="4">
        <f>Table1[[#This Row],[cloudCollisions]]</f>
        <v>113</v>
      </c>
      <c r="BL12" s="4">
        <f>Table1[[#This Row],[avoidanceActions]]</f>
        <v>0</v>
      </c>
      <c r="BM12" s="4">
        <f>Table1[[#This Row],[cleanedDebris]]</f>
        <v>0</v>
      </c>
      <c r="BN12" s="7">
        <f>Table1[[#This Row],[laseredDebris]]</f>
        <v>0</v>
      </c>
    </row>
    <row r="13" spans="1:66" x14ac:dyDescent="0.25">
      <c r="A13">
        <v>12</v>
      </c>
      <c r="B13" s="1">
        <v>1.0155000000000001E-6</v>
      </c>
      <c r="C13">
        <v>0.19231000000000001</v>
      </c>
      <c r="D13">
        <v>0.25064999999999998</v>
      </c>
      <c r="E13">
        <v>0.21779999999999999</v>
      </c>
      <c r="F13">
        <v>0.14193</v>
      </c>
      <c r="G13">
        <v>7.3996999999999993E-2</v>
      </c>
      <c r="H13">
        <v>3.2148999999999997E-2</v>
      </c>
      <c r="I13">
        <v>1.1972E-2</v>
      </c>
      <c r="J13">
        <v>3.9009000000000001E-3</v>
      </c>
      <c r="K13">
        <v>1.1299000000000001E-3</v>
      </c>
      <c r="L13">
        <v>2.9451999999999999E-4</v>
      </c>
      <c r="M13">
        <v>0.92623</v>
      </c>
      <c r="N13">
        <v>11922</v>
      </c>
      <c r="O13">
        <v>1202</v>
      </c>
      <c r="P13" s="1">
        <v>1.561E-6</v>
      </c>
      <c r="Q13" s="1">
        <v>1.2183E-12</v>
      </c>
      <c r="R13" s="1">
        <v>6.3393000000000004E-19</v>
      </c>
      <c r="S13" s="1">
        <v>2.4739000000000001E-25</v>
      </c>
      <c r="T13" s="1">
        <v>7.7233000000000005E-32</v>
      </c>
      <c r="U13" s="1">
        <v>2.0092999999999999E-38</v>
      </c>
      <c r="V13" s="1">
        <v>4.4807000000000002E-45</v>
      </c>
      <c r="W13" s="1">
        <v>8.7428999999999997E-52</v>
      </c>
      <c r="X13" s="1">
        <v>1.5163999999999999E-58</v>
      </c>
      <c r="Y13" s="1">
        <v>2.3670000000000001E-65</v>
      </c>
      <c r="Z13" s="1">
        <v>1.1173000000000001E-6</v>
      </c>
      <c r="AA13">
        <v>0.16292000000000001</v>
      </c>
      <c r="AB13">
        <v>0.23363999999999999</v>
      </c>
      <c r="AC13">
        <v>0.22337000000000001</v>
      </c>
      <c r="AD13">
        <v>0.16017000000000001</v>
      </c>
      <c r="AE13">
        <v>9.1874999999999998E-2</v>
      </c>
      <c r="AF13">
        <v>4.3917999999999999E-2</v>
      </c>
      <c r="AG13">
        <v>1.7995000000000001E-2</v>
      </c>
      <c r="AH13">
        <v>6.4514000000000004E-3</v>
      </c>
      <c r="AI13">
        <v>2.0558999999999998E-3</v>
      </c>
      <c r="AJ13">
        <v>5.8967000000000004E-4</v>
      </c>
      <c r="AK13">
        <v>0.94318999999999997</v>
      </c>
      <c r="AL13">
        <v>13232</v>
      </c>
      <c r="AM13">
        <v>1208</v>
      </c>
      <c r="AN13" s="1">
        <v>1.7175000000000001E-6</v>
      </c>
      <c r="AO13" s="1">
        <v>1.4748999999999999E-12</v>
      </c>
      <c r="AP13" s="1">
        <v>8.4438999999999998E-19</v>
      </c>
      <c r="AQ13" s="1">
        <v>3.6256000000000001E-25</v>
      </c>
      <c r="AR13" s="1">
        <v>1.2454E-31</v>
      </c>
      <c r="AS13" s="1">
        <v>3.5649999999999999E-38</v>
      </c>
      <c r="AT13" s="1">
        <v>8.7469E-45</v>
      </c>
      <c r="AU13" s="1">
        <v>1.8778999999999999E-51</v>
      </c>
      <c r="AV13" s="1">
        <v>3.5835999999999997E-58</v>
      </c>
      <c r="AW13" s="1">
        <v>6.1547999999999998E-65</v>
      </c>
      <c r="AX13" s="1">
        <v>1.7175000000000001E-6</v>
      </c>
      <c r="AY13">
        <v>0</v>
      </c>
      <c r="AZ13">
        <v>112</v>
      </c>
      <c r="BA13">
        <v>0</v>
      </c>
      <c r="BB13">
        <v>5</v>
      </c>
      <c r="BC13">
        <v>5</v>
      </c>
      <c r="BE13" s="3">
        <f>Table1[[#This Row],[EndObjectDensity]]-Table1[[#This Row],[Start Density]]</f>
        <v>1.0180000000000002E-7</v>
      </c>
      <c r="BF13" s="4">
        <f>Table1[[#This Row],[EndRisktoISS Year1]]-Table1[[#This Row],[Start ISS Risk Per Year]]</f>
        <v>1.6959999999999975E-2</v>
      </c>
      <c r="BG13" s="4">
        <f t="shared" si="0"/>
        <v>1310</v>
      </c>
      <c r="BH13" s="4">
        <f>Table1[[#This Row],[endLargeObj]]-Table1[[#This Row],[StartLargeObjects]]</f>
        <v>6</v>
      </c>
      <c r="BI13" s="4">
        <f>Table1[[#This Row],[EndSatRiskBin1]]-Table1[[#This Row],[StartSatRiskBin1]]</f>
        <v>1.5650000000000011E-7</v>
      </c>
      <c r="BJ13" s="4">
        <f>Table1[[#This Row],[largeObjectCollisions]]</f>
        <v>0</v>
      </c>
      <c r="BK13" s="4">
        <f>Table1[[#This Row],[cloudCollisions]]</f>
        <v>112</v>
      </c>
      <c r="BL13" s="4">
        <f>Table1[[#This Row],[avoidanceActions]]</f>
        <v>0</v>
      </c>
      <c r="BM13" s="4">
        <f>Table1[[#This Row],[cleanedDebris]]</f>
        <v>5</v>
      </c>
      <c r="BN13" s="7">
        <f>Table1[[#This Row],[laseredDebris]]</f>
        <v>5</v>
      </c>
    </row>
    <row r="14" spans="1:66" x14ac:dyDescent="0.25">
      <c r="A14">
        <v>13</v>
      </c>
      <c r="B14" s="1">
        <v>1.0155000000000001E-6</v>
      </c>
      <c r="C14">
        <v>0.19228999999999999</v>
      </c>
      <c r="D14">
        <v>0.25063999999999997</v>
      </c>
      <c r="E14">
        <v>0.21779999999999999</v>
      </c>
      <c r="F14">
        <v>0.14194999999999999</v>
      </c>
      <c r="G14">
        <v>7.4010999999999993E-2</v>
      </c>
      <c r="H14">
        <v>3.2156999999999998E-2</v>
      </c>
      <c r="I14">
        <v>1.1976000000000001E-2</v>
      </c>
      <c r="J14">
        <v>3.9025000000000002E-3</v>
      </c>
      <c r="K14">
        <v>1.1303999999999999E-3</v>
      </c>
      <c r="L14">
        <v>2.9469000000000001E-4</v>
      </c>
      <c r="M14">
        <v>0.92623999999999995</v>
      </c>
      <c r="N14">
        <v>11922</v>
      </c>
      <c r="O14">
        <v>1203</v>
      </c>
      <c r="P14" s="1">
        <v>1.5611E-6</v>
      </c>
      <c r="Q14" s="1">
        <v>1.2184999999999999E-12</v>
      </c>
      <c r="R14" s="1">
        <v>6.3406999999999997E-19</v>
      </c>
      <c r="S14" s="1">
        <v>2.4746000000000002E-25</v>
      </c>
      <c r="T14" s="1">
        <v>7.7262000000000002E-32</v>
      </c>
      <c r="U14" s="1">
        <v>2.0101999999999999E-38</v>
      </c>
      <c r="V14" s="1">
        <v>4.4830999999999998E-45</v>
      </c>
      <c r="W14" s="1">
        <v>8.7482000000000005E-52</v>
      </c>
      <c r="X14" s="1">
        <v>1.5174E-58</v>
      </c>
      <c r="Y14" s="1">
        <v>2.3687999999999999E-65</v>
      </c>
      <c r="Z14" s="1">
        <v>1.1074E-6</v>
      </c>
      <c r="AA14">
        <v>0.16564000000000001</v>
      </c>
      <c r="AB14">
        <v>0.23543</v>
      </c>
      <c r="AC14">
        <v>0.22309000000000001</v>
      </c>
      <c r="AD14">
        <v>0.15853999999999999</v>
      </c>
      <c r="AE14">
        <v>9.0137999999999996E-2</v>
      </c>
      <c r="AF14">
        <v>4.2706000000000001E-2</v>
      </c>
      <c r="AG14">
        <v>1.7343000000000001E-2</v>
      </c>
      <c r="AH14">
        <v>6.1625999999999998E-3</v>
      </c>
      <c r="AI14">
        <v>1.9465000000000001E-3</v>
      </c>
      <c r="AJ14">
        <v>5.5332999999999999E-4</v>
      </c>
      <c r="AK14">
        <v>0.94172999999999996</v>
      </c>
      <c r="AL14">
        <v>13110</v>
      </c>
      <c r="AM14">
        <v>1202</v>
      </c>
      <c r="AN14" s="1">
        <v>1.7023E-6</v>
      </c>
      <c r="AO14" s="1">
        <v>1.4489E-12</v>
      </c>
      <c r="AP14" s="1">
        <v>8.2213000000000003E-19</v>
      </c>
      <c r="AQ14" s="1">
        <v>3.4986999999999998E-25</v>
      </c>
      <c r="AR14" s="1">
        <v>1.1912E-31</v>
      </c>
      <c r="AS14" s="1">
        <v>3.3794999999999999E-38</v>
      </c>
      <c r="AT14" s="1">
        <v>8.2184000000000002E-45</v>
      </c>
      <c r="AU14" s="1">
        <v>1.7486999999999999E-51</v>
      </c>
      <c r="AV14" s="1">
        <v>3.3075999999999999E-58</v>
      </c>
      <c r="AW14" s="1">
        <v>5.6305000000000004E-65</v>
      </c>
      <c r="AX14" s="1">
        <v>1.7023E-6</v>
      </c>
      <c r="AY14">
        <v>0</v>
      </c>
      <c r="AZ14">
        <v>108</v>
      </c>
      <c r="BA14">
        <v>0</v>
      </c>
      <c r="BB14">
        <v>12</v>
      </c>
      <c r="BC14">
        <v>0</v>
      </c>
      <c r="BE14" s="3">
        <f>Table1[[#This Row],[EndObjectDensity]]-Table1[[#This Row],[Start Density]]</f>
        <v>9.1899999999999916E-8</v>
      </c>
      <c r="BF14" s="4">
        <f>Table1[[#This Row],[EndRisktoISS Year1]]-Table1[[#This Row],[Start ISS Risk Per Year]]</f>
        <v>1.5490000000000004E-2</v>
      </c>
      <c r="BG14" s="4">
        <f t="shared" si="0"/>
        <v>1188</v>
      </c>
      <c r="BH14" s="4">
        <f>Table1[[#This Row],[endLargeObj]]-Table1[[#This Row],[StartLargeObjects]]</f>
        <v>-1</v>
      </c>
      <c r="BI14" s="4">
        <f>Table1[[#This Row],[EndSatRiskBin1]]-Table1[[#This Row],[StartSatRiskBin1]]</f>
        <v>1.4120000000000002E-7</v>
      </c>
      <c r="BJ14" s="4">
        <f>Table1[[#This Row],[largeObjectCollisions]]</f>
        <v>0</v>
      </c>
      <c r="BK14" s="4">
        <f>Table1[[#This Row],[cloudCollisions]]</f>
        <v>108</v>
      </c>
      <c r="BL14" s="4">
        <f>Table1[[#This Row],[avoidanceActions]]</f>
        <v>0</v>
      </c>
      <c r="BM14" s="4">
        <f>Table1[[#This Row],[cleanedDebris]]</f>
        <v>12</v>
      </c>
      <c r="BN14" s="7">
        <f>Table1[[#This Row],[laseredDebris]]</f>
        <v>0</v>
      </c>
    </row>
    <row r="15" spans="1:66" x14ac:dyDescent="0.25">
      <c r="A15">
        <v>15</v>
      </c>
      <c r="B15" s="1">
        <v>1.0155000000000001E-6</v>
      </c>
      <c r="C15">
        <v>0.19228999999999999</v>
      </c>
      <c r="D15">
        <v>0.25063999999999997</v>
      </c>
      <c r="E15">
        <v>0.21779999999999999</v>
      </c>
      <c r="F15">
        <v>0.14194999999999999</v>
      </c>
      <c r="G15">
        <v>7.4010999999999993E-2</v>
      </c>
      <c r="H15">
        <v>3.2156999999999998E-2</v>
      </c>
      <c r="I15">
        <v>1.1976000000000001E-2</v>
      </c>
      <c r="J15">
        <v>3.9025000000000002E-3</v>
      </c>
      <c r="K15">
        <v>1.1303999999999999E-3</v>
      </c>
      <c r="L15">
        <v>2.9469000000000001E-4</v>
      </c>
      <c r="M15">
        <v>0.92623999999999995</v>
      </c>
      <c r="N15">
        <v>11922</v>
      </c>
      <c r="O15">
        <v>1203</v>
      </c>
      <c r="P15" s="1">
        <v>1.5611E-6</v>
      </c>
      <c r="Q15" s="1">
        <v>1.2184999999999999E-12</v>
      </c>
      <c r="R15" s="1">
        <v>6.3406999999999997E-19</v>
      </c>
      <c r="S15" s="1">
        <v>2.4746000000000002E-25</v>
      </c>
      <c r="T15" s="1">
        <v>7.7262000000000002E-32</v>
      </c>
      <c r="U15" s="1">
        <v>2.0101999999999999E-38</v>
      </c>
      <c r="V15" s="1">
        <v>4.4830999999999998E-45</v>
      </c>
      <c r="W15" s="1">
        <v>8.7482000000000005E-52</v>
      </c>
      <c r="X15" s="1">
        <v>1.5174E-58</v>
      </c>
      <c r="Y15" s="1">
        <v>2.3687999999999999E-65</v>
      </c>
      <c r="Z15" s="1">
        <v>1.1299E-6</v>
      </c>
      <c r="AA15">
        <v>0.15951000000000001</v>
      </c>
      <c r="AB15">
        <v>0.23133999999999999</v>
      </c>
      <c r="AC15">
        <v>0.22366</v>
      </c>
      <c r="AD15">
        <v>0.16217999999999999</v>
      </c>
      <c r="AE15">
        <v>9.4083E-2</v>
      </c>
      <c r="AF15">
        <v>4.5482000000000002E-2</v>
      </c>
      <c r="AG15">
        <v>1.8846000000000002E-2</v>
      </c>
      <c r="AH15">
        <v>6.8326999999999997E-3</v>
      </c>
      <c r="AI15">
        <v>2.202E-3</v>
      </c>
      <c r="AJ15">
        <v>6.3869999999999997E-4</v>
      </c>
      <c r="AK15">
        <v>0.94499999999999995</v>
      </c>
      <c r="AL15">
        <v>13374</v>
      </c>
      <c r="AM15">
        <v>1229</v>
      </c>
      <c r="AN15" s="1">
        <v>1.7369E-6</v>
      </c>
      <c r="AO15" s="1">
        <v>1.5083999999999999E-12</v>
      </c>
      <c r="AP15" s="1">
        <v>8.7330999999999994E-19</v>
      </c>
      <c r="AQ15" s="1">
        <v>3.7921000000000001E-25</v>
      </c>
      <c r="AR15" s="1">
        <v>1.3173E-31</v>
      </c>
      <c r="AS15" s="1">
        <v>3.8132999999999997E-38</v>
      </c>
      <c r="AT15" s="1">
        <v>9.4618999999999999E-45</v>
      </c>
      <c r="AU15" s="1">
        <v>2.0543E-51</v>
      </c>
      <c r="AV15" s="1">
        <v>3.9645000000000002E-58</v>
      </c>
      <c r="AW15" s="1">
        <v>6.8859999999999996E-65</v>
      </c>
      <c r="AX15" s="1">
        <v>1.7369E-6</v>
      </c>
      <c r="AY15">
        <v>0</v>
      </c>
      <c r="AZ15">
        <v>103</v>
      </c>
      <c r="BA15">
        <v>0</v>
      </c>
      <c r="BB15">
        <v>11</v>
      </c>
      <c r="BC15">
        <v>0</v>
      </c>
      <c r="BE15" s="3">
        <f>Table1[[#This Row],[EndObjectDensity]]-Table1[[#This Row],[Start Density]]</f>
        <v>1.1439999999999991E-7</v>
      </c>
      <c r="BF15" s="4">
        <f>Table1[[#This Row],[EndRisktoISS Year1]]-Table1[[#This Row],[Start ISS Risk Per Year]]</f>
        <v>1.8759999999999999E-2</v>
      </c>
      <c r="BG15" s="4">
        <f t="shared" si="0"/>
        <v>1452</v>
      </c>
      <c r="BH15" s="4">
        <f>Table1[[#This Row],[endLargeObj]]-Table1[[#This Row],[StartLargeObjects]]</f>
        <v>26</v>
      </c>
      <c r="BI15" s="4">
        <f>Table1[[#This Row],[EndSatRiskBin1]]-Table1[[#This Row],[StartSatRiskBin1]]</f>
        <v>1.7580000000000008E-7</v>
      </c>
      <c r="BJ15" s="4">
        <f>Table1[[#This Row],[largeObjectCollisions]]</f>
        <v>0</v>
      </c>
      <c r="BK15" s="4">
        <f>Table1[[#This Row],[cloudCollisions]]</f>
        <v>103</v>
      </c>
      <c r="BL15" s="4">
        <f>Table1[[#This Row],[avoidanceActions]]</f>
        <v>0</v>
      </c>
      <c r="BM15" s="4">
        <f>Table1[[#This Row],[cleanedDebris]]</f>
        <v>11</v>
      </c>
      <c r="BN15" s="7">
        <f>Table1[[#This Row],[laseredDebris]]</f>
        <v>0</v>
      </c>
    </row>
    <row r="16" spans="1:66" x14ac:dyDescent="0.25">
      <c r="A16">
        <v>16</v>
      </c>
      <c r="B16" s="1">
        <v>1.0098000000000001E-6</v>
      </c>
      <c r="C16">
        <v>0.19403000000000001</v>
      </c>
      <c r="D16">
        <v>0.25148999999999999</v>
      </c>
      <c r="E16">
        <v>0.21731</v>
      </c>
      <c r="F16">
        <v>0.14083000000000001</v>
      </c>
      <c r="G16">
        <v>7.3012999999999995E-2</v>
      </c>
      <c r="H16">
        <v>3.1544000000000003E-2</v>
      </c>
      <c r="I16">
        <v>1.1682E-2</v>
      </c>
      <c r="J16">
        <v>3.7851999999999998E-3</v>
      </c>
      <c r="K16">
        <v>1.0901999999999999E-3</v>
      </c>
      <c r="L16">
        <v>2.8260999999999998E-4</v>
      </c>
      <c r="M16">
        <v>0.92515000000000003</v>
      </c>
      <c r="N16">
        <v>11849</v>
      </c>
      <c r="O16">
        <v>1202</v>
      </c>
      <c r="P16" s="1">
        <v>1.5522999999999999E-6</v>
      </c>
      <c r="Q16" s="1">
        <v>1.2048000000000001E-12</v>
      </c>
      <c r="R16" s="1">
        <v>6.2341000000000002E-19</v>
      </c>
      <c r="S16" s="1">
        <v>2.4192999999999999E-25</v>
      </c>
      <c r="T16" s="1">
        <v>7.5108999999999998E-32</v>
      </c>
      <c r="U16" s="1">
        <v>1.9432E-38</v>
      </c>
      <c r="V16" s="1">
        <v>4.3091E-45</v>
      </c>
      <c r="W16" s="1">
        <v>8.3612999999999998E-52</v>
      </c>
      <c r="X16" s="1">
        <v>1.4421E-58</v>
      </c>
      <c r="Y16" s="1">
        <v>2.2386000000000002E-65</v>
      </c>
      <c r="Z16" s="1">
        <v>1.1798999999999999E-6</v>
      </c>
      <c r="AA16">
        <v>0.14651</v>
      </c>
      <c r="AB16">
        <v>0.22187999999999999</v>
      </c>
      <c r="AC16">
        <v>0.22400999999999999</v>
      </c>
      <c r="AD16">
        <v>0.16961999999999999</v>
      </c>
      <c r="AE16">
        <v>0.10274999999999999</v>
      </c>
      <c r="AF16">
        <v>5.1868999999999998E-2</v>
      </c>
      <c r="AG16">
        <v>2.2443000000000001E-2</v>
      </c>
      <c r="AH16">
        <v>8.4969999999999993E-3</v>
      </c>
      <c r="AI16">
        <v>2.8595000000000001E-3</v>
      </c>
      <c r="AJ16">
        <v>8.6609999999999996E-4</v>
      </c>
      <c r="AK16">
        <v>0.95162999999999998</v>
      </c>
      <c r="AL16">
        <v>14014</v>
      </c>
      <c r="AM16">
        <v>1235</v>
      </c>
      <c r="AN16" s="1">
        <v>1.8137000000000001E-6</v>
      </c>
      <c r="AO16" s="1">
        <v>1.6448E-12</v>
      </c>
      <c r="AP16" s="1">
        <v>9.9441000000000001E-19</v>
      </c>
      <c r="AQ16" s="1">
        <v>4.5090000000000001E-25</v>
      </c>
      <c r="AR16" s="1">
        <v>1.6356000000000001E-31</v>
      </c>
      <c r="AS16" s="1">
        <v>4.9442000000000002E-38</v>
      </c>
      <c r="AT16" s="1">
        <v>1.2811E-44</v>
      </c>
      <c r="AU16" s="1">
        <v>2.9044000000000001E-51</v>
      </c>
      <c r="AV16" s="1">
        <v>5.8531E-58</v>
      </c>
      <c r="AW16" s="1">
        <v>1.0616000000000001E-64</v>
      </c>
      <c r="AX16" s="1">
        <v>1.8137000000000001E-6</v>
      </c>
      <c r="AY16">
        <v>0</v>
      </c>
      <c r="AZ16">
        <v>118</v>
      </c>
      <c r="BA16">
        <v>0</v>
      </c>
      <c r="BB16">
        <v>4</v>
      </c>
      <c r="BC16">
        <v>0</v>
      </c>
      <c r="BE16" s="3">
        <f>Table1[[#This Row],[EndObjectDensity]]-Table1[[#This Row],[Start Density]]</f>
        <v>1.7009999999999986E-7</v>
      </c>
      <c r="BF16" s="4">
        <f>Table1[[#This Row],[EndRisktoISS Year1]]-Table1[[#This Row],[Start ISS Risk Per Year]]</f>
        <v>2.6479999999999948E-2</v>
      </c>
      <c r="BG16" s="4">
        <f t="shared" si="0"/>
        <v>2165</v>
      </c>
      <c r="BH16" s="4">
        <f>Table1[[#This Row],[endLargeObj]]-Table1[[#This Row],[StartLargeObjects]]</f>
        <v>33</v>
      </c>
      <c r="BI16" s="4">
        <f>Table1[[#This Row],[EndSatRiskBin1]]-Table1[[#This Row],[StartSatRiskBin1]]</f>
        <v>2.6140000000000016E-7</v>
      </c>
      <c r="BJ16" s="4">
        <f>Table1[[#This Row],[largeObjectCollisions]]</f>
        <v>0</v>
      </c>
      <c r="BK16" s="4">
        <f>Table1[[#This Row],[cloudCollisions]]</f>
        <v>118</v>
      </c>
      <c r="BL16" s="4">
        <f>Table1[[#This Row],[avoidanceActions]]</f>
        <v>0</v>
      </c>
      <c r="BM16" s="4">
        <f>Table1[[#This Row],[cleanedDebris]]</f>
        <v>4</v>
      </c>
      <c r="BN16" s="7">
        <f>Table1[[#This Row],[laseredDebris]]</f>
        <v>0</v>
      </c>
    </row>
    <row r="17" spans="1:66" x14ac:dyDescent="0.25">
      <c r="A17">
        <v>17</v>
      </c>
      <c r="B17" s="1">
        <v>1.0097E-6</v>
      </c>
      <c r="C17">
        <v>0.19406000000000001</v>
      </c>
      <c r="D17">
        <v>0.2515</v>
      </c>
      <c r="E17">
        <v>0.21729999999999999</v>
      </c>
      <c r="F17">
        <v>0.14080999999999999</v>
      </c>
      <c r="G17">
        <v>7.2998999999999994E-2</v>
      </c>
      <c r="H17">
        <v>3.1536000000000002E-2</v>
      </c>
      <c r="I17">
        <v>1.1677999999999999E-2</v>
      </c>
      <c r="J17">
        <v>3.7835999999999998E-3</v>
      </c>
      <c r="K17">
        <v>1.0897000000000001E-3</v>
      </c>
      <c r="L17">
        <v>2.8245000000000001E-4</v>
      </c>
      <c r="M17">
        <v>0.92513000000000001</v>
      </c>
      <c r="N17">
        <v>11849</v>
      </c>
      <c r="O17">
        <v>1201</v>
      </c>
      <c r="P17" s="1">
        <v>1.5521999999999999E-6</v>
      </c>
      <c r="Q17" s="1">
        <v>1.2045999999999999E-12</v>
      </c>
      <c r="R17" s="1">
        <v>6.2325999999999997E-19</v>
      </c>
      <c r="S17" s="1">
        <v>2.4185E-25</v>
      </c>
      <c r="T17" s="1">
        <v>7.5080000000000001E-32</v>
      </c>
      <c r="U17" s="1">
        <v>1.9423E-38</v>
      </c>
      <c r="V17" s="1">
        <v>4.3067999999999998E-45</v>
      </c>
      <c r="W17" s="1">
        <v>8.3561999999999994E-52</v>
      </c>
      <c r="X17" s="1">
        <v>1.4411E-58</v>
      </c>
      <c r="Y17" s="1">
        <v>2.2368999999999999E-65</v>
      </c>
      <c r="Z17" s="1">
        <v>1.1167E-6</v>
      </c>
      <c r="AA17">
        <v>0.16309000000000001</v>
      </c>
      <c r="AB17">
        <v>0.23376</v>
      </c>
      <c r="AC17">
        <v>0.22336</v>
      </c>
      <c r="AD17">
        <v>0.16006999999999999</v>
      </c>
      <c r="AE17">
        <v>9.1767000000000001E-2</v>
      </c>
      <c r="AF17">
        <v>4.3841999999999999E-2</v>
      </c>
      <c r="AG17">
        <v>1.7954000000000001E-2</v>
      </c>
      <c r="AH17">
        <v>6.4330999999999998E-3</v>
      </c>
      <c r="AI17">
        <v>2.049E-3</v>
      </c>
      <c r="AJ17">
        <v>5.8735000000000005E-4</v>
      </c>
      <c r="AK17">
        <v>0.94310000000000005</v>
      </c>
      <c r="AL17">
        <v>13229</v>
      </c>
      <c r="AM17">
        <v>1203</v>
      </c>
      <c r="AN17" s="1">
        <v>1.7166E-6</v>
      </c>
      <c r="AO17" s="1">
        <v>1.4733E-12</v>
      </c>
      <c r="AP17" s="1">
        <v>8.4299000000000003E-19</v>
      </c>
      <c r="AQ17" s="1">
        <v>3.6176000000000001E-25</v>
      </c>
      <c r="AR17" s="1">
        <v>1.242E-31</v>
      </c>
      <c r="AS17" s="1">
        <v>3.5530999999999999E-38</v>
      </c>
      <c r="AT17" s="1">
        <v>8.7129999999999998E-45</v>
      </c>
      <c r="AU17" s="1">
        <v>1.8696000000000001E-51</v>
      </c>
      <c r="AV17" s="1">
        <v>3.5657999999999998E-58</v>
      </c>
      <c r="AW17" s="1">
        <v>6.1207999999999998E-65</v>
      </c>
      <c r="AX17" s="1">
        <v>1.7166E-6</v>
      </c>
      <c r="AY17">
        <v>0</v>
      </c>
      <c r="AZ17">
        <v>122</v>
      </c>
      <c r="BA17">
        <v>0</v>
      </c>
      <c r="BB17">
        <v>1</v>
      </c>
      <c r="BC17">
        <v>8</v>
      </c>
      <c r="BE17" s="3">
        <f>Table1[[#This Row],[EndObjectDensity]]-Table1[[#This Row],[Start Density]]</f>
        <v>1.0699999999999999E-7</v>
      </c>
      <c r="BF17" s="4">
        <f>Table1[[#This Row],[EndRisktoISS Year1]]-Table1[[#This Row],[Start ISS Risk Per Year]]</f>
        <v>1.7970000000000041E-2</v>
      </c>
      <c r="BG17" s="4">
        <f t="shared" si="0"/>
        <v>1380</v>
      </c>
      <c r="BH17" s="4">
        <f>Table1[[#This Row],[endLargeObj]]-Table1[[#This Row],[StartLargeObjects]]</f>
        <v>2</v>
      </c>
      <c r="BI17" s="4">
        <f>Table1[[#This Row],[EndSatRiskBin1]]-Table1[[#This Row],[StartSatRiskBin1]]</f>
        <v>1.6440000000000007E-7</v>
      </c>
      <c r="BJ17" s="4">
        <f>Table1[[#This Row],[largeObjectCollisions]]</f>
        <v>0</v>
      </c>
      <c r="BK17" s="4">
        <f>Table1[[#This Row],[cloudCollisions]]</f>
        <v>122</v>
      </c>
      <c r="BL17" s="4">
        <f>Table1[[#This Row],[avoidanceActions]]</f>
        <v>0</v>
      </c>
      <c r="BM17" s="4">
        <f>Table1[[#This Row],[cleanedDebris]]</f>
        <v>1</v>
      </c>
      <c r="BN17" s="7">
        <f>Table1[[#This Row],[laseredDebris]]</f>
        <v>8</v>
      </c>
    </row>
    <row r="18" spans="1:66" x14ac:dyDescent="0.25">
      <c r="A18">
        <v>18</v>
      </c>
      <c r="B18" s="1">
        <v>1.0163999999999999E-6</v>
      </c>
      <c r="C18">
        <v>0.19203000000000001</v>
      </c>
      <c r="D18">
        <v>0.25051000000000001</v>
      </c>
      <c r="E18">
        <v>0.21787000000000001</v>
      </c>
      <c r="F18">
        <v>0.14210999999999999</v>
      </c>
      <c r="G18">
        <v>7.4159000000000003E-2</v>
      </c>
      <c r="H18">
        <v>3.2247999999999999E-2</v>
      </c>
      <c r="I18">
        <v>1.2019999999999999E-2</v>
      </c>
      <c r="J18">
        <v>3.9202000000000004E-3</v>
      </c>
      <c r="K18">
        <v>1.1364999999999999E-3</v>
      </c>
      <c r="L18">
        <v>2.9651999999999999E-4</v>
      </c>
      <c r="M18">
        <v>0.9264</v>
      </c>
      <c r="N18">
        <v>11936</v>
      </c>
      <c r="O18">
        <v>1200</v>
      </c>
      <c r="P18" s="1">
        <v>1.5624000000000001E-6</v>
      </c>
      <c r="Q18" s="1">
        <v>1.2206000000000001E-12</v>
      </c>
      <c r="R18" s="1">
        <v>6.3567000000000002E-19</v>
      </c>
      <c r="S18" s="1">
        <v>2.4829E-25</v>
      </c>
      <c r="T18" s="1">
        <v>7.7587000000000002E-32</v>
      </c>
      <c r="U18" s="1">
        <v>2.0204000000000001E-38</v>
      </c>
      <c r="V18" s="1">
        <v>4.5095000000000002E-45</v>
      </c>
      <c r="W18" s="1">
        <v>8.8069999999999998E-52</v>
      </c>
      <c r="X18" s="1">
        <v>1.5289E-58</v>
      </c>
      <c r="Y18" s="1">
        <v>2.3888E-65</v>
      </c>
      <c r="Z18" s="1">
        <v>1.1177999999999999E-6</v>
      </c>
      <c r="AA18">
        <v>0.16278000000000001</v>
      </c>
      <c r="AB18">
        <v>0.23355000000000001</v>
      </c>
      <c r="AC18">
        <v>0.22339000000000001</v>
      </c>
      <c r="AD18">
        <v>0.16025</v>
      </c>
      <c r="AE18">
        <v>9.1969999999999996E-2</v>
      </c>
      <c r="AF18">
        <v>4.3985000000000003E-2</v>
      </c>
      <c r="AG18">
        <v>1.8030999999999998E-2</v>
      </c>
      <c r="AH18">
        <v>6.4675000000000002E-3</v>
      </c>
      <c r="AI18">
        <v>2.0620999999999999E-3</v>
      </c>
      <c r="AJ18">
        <v>5.9170999999999996E-4</v>
      </c>
      <c r="AK18">
        <v>0.94327000000000005</v>
      </c>
      <c r="AL18">
        <v>13235</v>
      </c>
      <c r="AM18">
        <v>1212</v>
      </c>
      <c r="AN18" s="1">
        <v>1.7182999999999999E-6</v>
      </c>
      <c r="AO18" s="1">
        <v>1.4763000000000001E-12</v>
      </c>
      <c r="AP18" s="1">
        <v>8.4562000000000001E-19</v>
      </c>
      <c r="AQ18" s="1">
        <v>3.6326000000000001E-25</v>
      </c>
      <c r="AR18" s="1">
        <v>1.2484E-31</v>
      </c>
      <c r="AS18" s="1">
        <v>3.5753000000000002E-38</v>
      </c>
      <c r="AT18" s="1">
        <v>8.7766E-45</v>
      </c>
      <c r="AU18" s="1">
        <v>1.8851999999999999E-51</v>
      </c>
      <c r="AV18" s="1">
        <v>3.5993E-58</v>
      </c>
      <c r="AW18" s="1">
        <v>6.1847000000000002E-65</v>
      </c>
      <c r="AX18" s="1">
        <v>1.7182999999999999E-6</v>
      </c>
      <c r="AY18">
        <v>0</v>
      </c>
      <c r="AZ18">
        <v>145</v>
      </c>
      <c r="BA18">
        <v>0</v>
      </c>
      <c r="BB18">
        <v>0</v>
      </c>
      <c r="BC18">
        <v>0</v>
      </c>
      <c r="BE18" s="3">
        <f>Table1[[#This Row],[EndObjectDensity]]-Table1[[#This Row],[Start Density]]</f>
        <v>1.0139999999999999E-7</v>
      </c>
      <c r="BF18" s="4">
        <f>Table1[[#This Row],[EndRisktoISS Year1]]-Table1[[#This Row],[Start ISS Risk Per Year]]</f>
        <v>1.6870000000000052E-2</v>
      </c>
      <c r="BG18" s="4">
        <f t="shared" si="0"/>
        <v>1299</v>
      </c>
      <c r="BH18" s="4">
        <f>Table1[[#This Row],[endLargeObj]]-Table1[[#This Row],[StartLargeObjects]]</f>
        <v>12</v>
      </c>
      <c r="BI18" s="4">
        <f>Table1[[#This Row],[EndSatRiskBin1]]-Table1[[#This Row],[StartSatRiskBin1]]</f>
        <v>1.5589999999999985E-7</v>
      </c>
      <c r="BJ18" s="4">
        <f>Table1[[#This Row],[largeObjectCollisions]]</f>
        <v>0</v>
      </c>
      <c r="BK18" s="4">
        <f>Table1[[#This Row],[cloudCollisions]]</f>
        <v>145</v>
      </c>
      <c r="BL18" s="4">
        <f>Table1[[#This Row],[avoidanceActions]]</f>
        <v>0</v>
      </c>
      <c r="BM18" s="4">
        <f>Table1[[#This Row],[cleanedDebris]]</f>
        <v>0</v>
      </c>
      <c r="BN18" s="7">
        <f>Table1[[#This Row],[laseredDebris]]</f>
        <v>0</v>
      </c>
    </row>
    <row r="19" spans="1:66" x14ac:dyDescent="0.25">
      <c r="A19">
        <v>19</v>
      </c>
      <c r="B19" s="1">
        <v>1.0155000000000001E-6</v>
      </c>
      <c r="C19">
        <v>0.19231000000000001</v>
      </c>
      <c r="D19">
        <v>0.25064999999999998</v>
      </c>
      <c r="E19">
        <v>0.21779999999999999</v>
      </c>
      <c r="F19">
        <v>0.14193</v>
      </c>
      <c r="G19">
        <v>7.3996999999999993E-2</v>
      </c>
      <c r="H19">
        <v>3.2148999999999997E-2</v>
      </c>
      <c r="I19">
        <v>1.1972E-2</v>
      </c>
      <c r="J19">
        <v>3.9009000000000001E-3</v>
      </c>
      <c r="K19">
        <v>1.1299000000000001E-3</v>
      </c>
      <c r="L19">
        <v>2.9451999999999999E-4</v>
      </c>
      <c r="M19">
        <v>0.92623</v>
      </c>
      <c r="N19">
        <v>11922</v>
      </c>
      <c r="O19">
        <v>1202</v>
      </c>
      <c r="P19" s="1">
        <v>1.561E-6</v>
      </c>
      <c r="Q19" s="1">
        <v>1.2183E-12</v>
      </c>
      <c r="R19" s="1">
        <v>6.3393000000000004E-19</v>
      </c>
      <c r="S19" s="1">
        <v>2.4739000000000001E-25</v>
      </c>
      <c r="T19" s="1">
        <v>7.7233000000000005E-32</v>
      </c>
      <c r="U19" s="1">
        <v>2.0092999999999999E-38</v>
      </c>
      <c r="V19" s="1">
        <v>4.4807000000000002E-45</v>
      </c>
      <c r="W19" s="1">
        <v>8.7428999999999997E-52</v>
      </c>
      <c r="X19" s="1">
        <v>1.5163999999999999E-58</v>
      </c>
      <c r="Y19" s="1">
        <v>2.3670000000000001E-65</v>
      </c>
      <c r="Z19" s="1">
        <v>1.1173000000000001E-6</v>
      </c>
      <c r="AA19">
        <v>0.16292000000000001</v>
      </c>
      <c r="AB19">
        <v>0.23363999999999999</v>
      </c>
      <c r="AC19">
        <v>0.22337000000000001</v>
      </c>
      <c r="AD19">
        <v>0.16017000000000001</v>
      </c>
      <c r="AE19">
        <v>9.1874999999999998E-2</v>
      </c>
      <c r="AF19">
        <v>4.3917999999999999E-2</v>
      </c>
      <c r="AG19">
        <v>1.7995000000000001E-2</v>
      </c>
      <c r="AH19">
        <v>6.4514000000000004E-3</v>
      </c>
      <c r="AI19">
        <v>2.0558999999999998E-3</v>
      </c>
      <c r="AJ19">
        <v>5.8967000000000004E-4</v>
      </c>
      <c r="AK19">
        <v>0.94318999999999997</v>
      </c>
      <c r="AL19">
        <v>13232</v>
      </c>
      <c r="AM19">
        <v>1208</v>
      </c>
      <c r="AN19" s="1">
        <v>1.7175000000000001E-6</v>
      </c>
      <c r="AO19" s="1">
        <v>1.4748999999999999E-12</v>
      </c>
      <c r="AP19" s="1">
        <v>8.4438999999999998E-19</v>
      </c>
      <c r="AQ19" s="1">
        <v>3.6256000000000001E-25</v>
      </c>
      <c r="AR19" s="1">
        <v>1.2454E-31</v>
      </c>
      <c r="AS19" s="1">
        <v>3.5649999999999999E-38</v>
      </c>
      <c r="AT19" s="1">
        <v>8.7469E-45</v>
      </c>
      <c r="AU19" s="1">
        <v>1.8778999999999999E-51</v>
      </c>
      <c r="AV19" s="1">
        <v>3.5835999999999997E-58</v>
      </c>
      <c r="AW19" s="1">
        <v>6.1547999999999998E-65</v>
      </c>
      <c r="AX19" s="1">
        <v>1.7175000000000001E-6</v>
      </c>
      <c r="AY19">
        <v>0</v>
      </c>
      <c r="AZ19">
        <v>112</v>
      </c>
      <c r="BA19">
        <v>0</v>
      </c>
      <c r="BB19">
        <v>5</v>
      </c>
      <c r="BC19">
        <v>5</v>
      </c>
      <c r="BE19" s="3">
        <f>Table1[[#This Row],[EndObjectDensity]]-Table1[[#This Row],[Start Density]]</f>
        <v>1.0180000000000002E-7</v>
      </c>
      <c r="BF19" s="4">
        <f>Table1[[#This Row],[EndRisktoISS Year1]]-Table1[[#This Row],[Start ISS Risk Per Year]]</f>
        <v>1.6959999999999975E-2</v>
      </c>
      <c r="BG19" s="4">
        <f t="shared" si="0"/>
        <v>1310</v>
      </c>
      <c r="BH19" s="4">
        <f>Table1[[#This Row],[endLargeObj]]-Table1[[#This Row],[StartLargeObjects]]</f>
        <v>6</v>
      </c>
      <c r="BI19" s="4">
        <f>Table1[[#This Row],[EndSatRiskBin1]]-Table1[[#This Row],[StartSatRiskBin1]]</f>
        <v>1.5650000000000011E-7</v>
      </c>
      <c r="BJ19" s="4">
        <f>Table1[[#This Row],[largeObjectCollisions]]</f>
        <v>0</v>
      </c>
      <c r="BK19" s="4">
        <f>Table1[[#This Row],[cloudCollisions]]</f>
        <v>112</v>
      </c>
      <c r="BL19" s="4">
        <f>Table1[[#This Row],[avoidanceActions]]</f>
        <v>0</v>
      </c>
      <c r="BM19" s="4">
        <f>Table1[[#This Row],[cleanedDebris]]</f>
        <v>5</v>
      </c>
      <c r="BN19" s="7">
        <f>Table1[[#This Row],[laseredDebris]]</f>
        <v>5</v>
      </c>
    </row>
    <row r="20" spans="1:66" x14ac:dyDescent="0.25">
      <c r="A20">
        <v>20</v>
      </c>
      <c r="B20" s="1">
        <v>1.0088E-6</v>
      </c>
      <c r="C20">
        <v>0.19434000000000001</v>
      </c>
      <c r="D20">
        <v>0.25163999999999997</v>
      </c>
      <c r="E20">
        <v>0.21722</v>
      </c>
      <c r="F20">
        <v>0.14063000000000001</v>
      </c>
      <c r="G20">
        <v>7.2838E-2</v>
      </c>
      <c r="H20">
        <v>3.1437E-2</v>
      </c>
      <c r="I20">
        <v>1.163E-2</v>
      </c>
      <c r="J20">
        <v>3.7648E-3</v>
      </c>
      <c r="K20">
        <v>1.0832999999999999E-3</v>
      </c>
      <c r="L20">
        <v>2.8053000000000003E-4</v>
      </c>
      <c r="M20">
        <v>0.92495000000000005</v>
      </c>
      <c r="N20">
        <v>11837</v>
      </c>
      <c r="O20">
        <v>1201</v>
      </c>
      <c r="P20" s="1">
        <v>1.5507E-6</v>
      </c>
      <c r="Q20" s="1">
        <v>1.2024E-12</v>
      </c>
      <c r="R20" s="1">
        <v>6.2154999999999998E-19</v>
      </c>
      <c r="S20" s="1">
        <v>2.4097000000000002E-25</v>
      </c>
      <c r="T20" s="1">
        <v>7.4734999999999996E-32</v>
      </c>
      <c r="U20" s="1">
        <v>1.9315999999999999E-38</v>
      </c>
      <c r="V20" s="1">
        <v>4.2791999999999999E-45</v>
      </c>
      <c r="W20" s="1">
        <v>8.2948999999999999E-52</v>
      </c>
      <c r="X20" s="1">
        <v>1.4293E-58</v>
      </c>
      <c r="Y20" s="1">
        <v>2.2163999999999998E-65</v>
      </c>
      <c r="Z20" s="1">
        <v>1.1195E-6</v>
      </c>
      <c r="AA20">
        <v>0.16231000000000001</v>
      </c>
      <c r="AB20">
        <v>0.23324</v>
      </c>
      <c r="AC20">
        <v>0.22342999999999999</v>
      </c>
      <c r="AD20">
        <v>0.16053000000000001</v>
      </c>
      <c r="AE20">
        <v>9.2269000000000004E-2</v>
      </c>
      <c r="AF20">
        <v>4.4194999999999998E-2</v>
      </c>
      <c r="AG20">
        <v>1.8145000000000001E-2</v>
      </c>
      <c r="AH20">
        <v>6.5182E-3</v>
      </c>
      <c r="AI20">
        <v>2.0814000000000002E-3</v>
      </c>
      <c r="AJ20">
        <v>5.9816999999999997E-4</v>
      </c>
      <c r="AK20">
        <v>0.94352000000000003</v>
      </c>
      <c r="AL20">
        <v>13246</v>
      </c>
      <c r="AM20">
        <v>1223</v>
      </c>
      <c r="AN20" s="1">
        <v>1.7209999999999999E-6</v>
      </c>
      <c r="AO20" s="1">
        <v>1.4807999999999999E-12</v>
      </c>
      <c r="AP20" s="1">
        <v>8.4948999999999996E-19</v>
      </c>
      <c r="AQ20" s="1">
        <v>3.6548000000000001E-25</v>
      </c>
      <c r="AR20" s="1">
        <v>1.258E-31</v>
      </c>
      <c r="AS20" s="1">
        <v>3.6081E-38</v>
      </c>
      <c r="AT20" s="1">
        <v>8.8706000000000005E-45</v>
      </c>
      <c r="AU20" s="1">
        <v>1.9081999999999999E-51</v>
      </c>
      <c r="AV20" s="1">
        <v>3.6488999999999998E-58</v>
      </c>
      <c r="AW20" s="1">
        <v>6.2796E-65</v>
      </c>
      <c r="AX20" s="1">
        <v>1.7209999999999999E-6</v>
      </c>
      <c r="AY20">
        <v>0</v>
      </c>
      <c r="AZ20">
        <v>133</v>
      </c>
      <c r="BA20">
        <v>0</v>
      </c>
      <c r="BB20">
        <v>1</v>
      </c>
      <c r="BC20">
        <v>0</v>
      </c>
      <c r="BE20" s="3">
        <f>Table1[[#This Row],[EndObjectDensity]]-Table1[[#This Row],[Start Density]]</f>
        <v>1.1070000000000006E-7</v>
      </c>
      <c r="BF20" s="4">
        <f>Table1[[#This Row],[EndRisktoISS Year1]]-Table1[[#This Row],[Start ISS Risk Per Year]]</f>
        <v>1.8569999999999975E-2</v>
      </c>
      <c r="BG20" s="4">
        <f t="shared" si="0"/>
        <v>1409</v>
      </c>
      <c r="BH20" s="4">
        <f>Table1[[#This Row],[endLargeObj]]-Table1[[#This Row],[StartLargeObjects]]</f>
        <v>22</v>
      </c>
      <c r="BI20" s="4">
        <f>Table1[[#This Row],[EndSatRiskBin1]]-Table1[[#This Row],[StartSatRiskBin1]]</f>
        <v>1.7029999999999988E-7</v>
      </c>
      <c r="BJ20" s="4">
        <f>Table1[[#This Row],[largeObjectCollisions]]</f>
        <v>0</v>
      </c>
      <c r="BK20" s="4">
        <f>Table1[[#This Row],[cloudCollisions]]</f>
        <v>133</v>
      </c>
      <c r="BL20" s="4">
        <f>Table1[[#This Row],[avoidanceActions]]</f>
        <v>0</v>
      </c>
      <c r="BM20" s="4">
        <f>Table1[[#This Row],[cleanedDebris]]</f>
        <v>1</v>
      </c>
      <c r="BN20" s="7">
        <f>Table1[[#This Row],[laseredDebris]]</f>
        <v>0</v>
      </c>
    </row>
    <row r="21" spans="1:66" x14ac:dyDescent="0.25">
      <c r="A21">
        <v>21</v>
      </c>
      <c r="B21" s="1">
        <v>1.0098000000000001E-6</v>
      </c>
      <c r="C21">
        <v>0.19403000000000001</v>
      </c>
      <c r="D21">
        <v>0.25148999999999999</v>
      </c>
      <c r="E21">
        <v>0.21731</v>
      </c>
      <c r="F21">
        <v>0.14083000000000001</v>
      </c>
      <c r="G21">
        <v>7.3012999999999995E-2</v>
      </c>
      <c r="H21">
        <v>3.1544000000000003E-2</v>
      </c>
      <c r="I21">
        <v>1.1682E-2</v>
      </c>
      <c r="J21">
        <v>3.7851999999999998E-3</v>
      </c>
      <c r="K21">
        <v>1.0901999999999999E-3</v>
      </c>
      <c r="L21">
        <v>2.8260999999999998E-4</v>
      </c>
      <c r="M21">
        <v>0.92515000000000003</v>
      </c>
      <c r="N21">
        <v>11849</v>
      </c>
      <c r="O21">
        <v>1202</v>
      </c>
      <c r="P21" s="1">
        <v>1.5522999999999999E-6</v>
      </c>
      <c r="Q21" s="1">
        <v>1.2048000000000001E-12</v>
      </c>
      <c r="R21" s="1">
        <v>6.2341000000000002E-19</v>
      </c>
      <c r="S21" s="1">
        <v>2.4192999999999999E-25</v>
      </c>
      <c r="T21" s="1">
        <v>7.5108999999999998E-32</v>
      </c>
      <c r="U21" s="1">
        <v>1.9432E-38</v>
      </c>
      <c r="V21" s="1">
        <v>4.3091E-45</v>
      </c>
      <c r="W21" s="1">
        <v>8.3612999999999998E-52</v>
      </c>
      <c r="X21" s="1">
        <v>1.4421E-58</v>
      </c>
      <c r="Y21" s="1">
        <v>2.2386000000000002E-65</v>
      </c>
      <c r="Z21" s="1">
        <v>1.1494E-6</v>
      </c>
      <c r="AA21">
        <v>0.15434999999999999</v>
      </c>
      <c r="AB21">
        <v>0.22770000000000001</v>
      </c>
      <c r="AC21">
        <v>0.22395000000000001</v>
      </c>
      <c r="AD21">
        <v>0.16519</v>
      </c>
      <c r="AE21">
        <v>9.7483E-2</v>
      </c>
      <c r="AF21">
        <v>4.7938000000000001E-2</v>
      </c>
      <c r="AG21">
        <v>2.0205999999999998E-2</v>
      </c>
      <c r="AH21">
        <v>7.4524999999999999E-3</v>
      </c>
      <c r="AI21">
        <v>2.4432E-3</v>
      </c>
      <c r="AJ21">
        <v>7.2088999999999996E-4</v>
      </c>
      <c r="AK21">
        <v>0.94769000000000003</v>
      </c>
      <c r="AL21">
        <v>13563</v>
      </c>
      <c r="AM21">
        <v>1292</v>
      </c>
      <c r="AN21" s="1">
        <v>1.7669E-6</v>
      </c>
      <c r="AO21" s="1">
        <v>1.5608999999999999E-12</v>
      </c>
      <c r="AP21" s="1">
        <v>9.1929999999999999E-19</v>
      </c>
      <c r="AQ21" s="1">
        <v>4.0607000000000001E-25</v>
      </c>
      <c r="AR21" s="1">
        <v>1.4349E-31</v>
      </c>
      <c r="AS21" s="1">
        <v>4.2256E-38</v>
      </c>
      <c r="AT21" s="1">
        <v>1.0666E-44</v>
      </c>
      <c r="AU21" s="1">
        <v>2.3556E-51</v>
      </c>
      <c r="AV21" s="1">
        <v>4.6245000000000002E-58</v>
      </c>
      <c r="AW21" s="1">
        <v>8.1709000000000001E-65</v>
      </c>
      <c r="AX21" s="1">
        <v>1.7669E-6</v>
      </c>
      <c r="AY21">
        <v>0</v>
      </c>
      <c r="AZ21">
        <v>129</v>
      </c>
      <c r="BA21">
        <v>0</v>
      </c>
      <c r="BB21">
        <v>4</v>
      </c>
      <c r="BC21">
        <v>0</v>
      </c>
      <c r="BE21" s="3">
        <f>Table1[[#This Row],[EndObjectDensity]]-Table1[[#This Row],[Start Density]]</f>
        <v>1.395999999999999E-7</v>
      </c>
      <c r="BF21" s="4">
        <f>Table1[[#This Row],[EndRisktoISS Year1]]-Table1[[#This Row],[Start ISS Risk Per Year]]</f>
        <v>2.2540000000000004E-2</v>
      </c>
      <c r="BG21" s="4">
        <f t="shared" si="0"/>
        <v>1714</v>
      </c>
      <c r="BH21" s="4">
        <f>Table1[[#This Row],[endLargeObj]]-Table1[[#This Row],[StartLargeObjects]]</f>
        <v>90</v>
      </c>
      <c r="BI21" s="4">
        <f>Table1[[#This Row],[EndSatRiskBin1]]-Table1[[#This Row],[StartSatRiskBin1]]</f>
        <v>2.1460000000000003E-7</v>
      </c>
      <c r="BJ21" s="4">
        <f>Table1[[#This Row],[largeObjectCollisions]]</f>
        <v>0</v>
      </c>
      <c r="BK21" s="4">
        <f>Table1[[#This Row],[cloudCollisions]]</f>
        <v>129</v>
      </c>
      <c r="BL21" s="4">
        <f>Table1[[#This Row],[avoidanceActions]]</f>
        <v>0</v>
      </c>
      <c r="BM21" s="4">
        <f>Table1[[#This Row],[cleanedDebris]]</f>
        <v>4</v>
      </c>
      <c r="BN21" s="7">
        <f>Table1[[#This Row],[laseredDebris]]</f>
        <v>0</v>
      </c>
    </row>
    <row r="22" spans="1:66" x14ac:dyDescent="0.25">
      <c r="A22">
        <v>22</v>
      </c>
      <c r="B22" s="1">
        <v>1.0192999999999999E-6</v>
      </c>
      <c r="C22">
        <v>0.19116</v>
      </c>
      <c r="D22">
        <v>0.25008000000000002</v>
      </c>
      <c r="E22">
        <v>0.21811</v>
      </c>
      <c r="F22">
        <v>0.14266999999999999</v>
      </c>
      <c r="G22">
        <v>7.4659000000000003E-2</v>
      </c>
      <c r="H22">
        <v>3.2557000000000003E-2</v>
      </c>
      <c r="I22">
        <v>1.2168999999999999E-2</v>
      </c>
      <c r="J22">
        <v>3.9801000000000003E-3</v>
      </c>
      <c r="K22">
        <v>1.1571000000000001E-3</v>
      </c>
      <c r="L22">
        <v>3.0275000000000001E-4</v>
      </c>
      <c r="M22">
        <v>0.92693999999999999</v>
      </c>
      <c r="N22">
        <v>11970</v>
      </c>
      <c r="O22">
        <v>1203</v>
      </c>
      <c r="P22" s="1">
        <v>1.5668E-6</v>
      </c>
      <c r="Q22" s="1">
        <v>1.2274E-12</v>
      </c>
      <c r="R22" s="1">
        <v>6.4105000000000005E-19</v>
      </c>
      <c r="S22" s="1">
        <v>2.5109999999999998E-25</v>
      </c>
      <c r="T22" s="1">
        <v>7.8685999999999998E-32</v>
      </c>
      <c r="U22" s="1">
        <v>2.0548E-38</v>
      </c>
      <c r="V22" s="1">
        <v>4.5990999999999999E-45</v>
      </c>
      <c r="W22" s="1">
        <v>9.0075000000000004E-52</v>
      </c>
      <c r="X22" s="1">
        <v>1.5680999999999999E-58</v>
      </c>
      <c r="Y22" s="1">
        <v>2.4569E-65</v>
      </c>
      <c r="Z22" s="1">
        <v>1.1472E-6</v>
      </c>
      <c r="AA22">
        <v>0.15493000000000001</v>
      </c>
      <c r="AB22">
        <v>0.22811999999999999</v>
      </c>
      <c r="AC22">
        <v>0.22392999999999999</v>
      </c>
      <c r="AD22">
        <v>0.16485</v>
      </c>
      <c r="AE22">
        <v>9.7092999999999999E-2</v>
      </c>
      <c r="AF22">
        <v>4.7653000000000001E-2</v>
      </c>
      <c r="AG22">
        <v>2.0046999999999999E-2</v>
      </c>
      <c r="AH22">
        <v>7.3793000000000001E-3</v>
      </c>
      <c r="AI22">
        <v>2.4145E-3</v>
      </c>
      <c r="AJ22">
        <v>7.1102000000000003E-4</v>
      </c>
      <c r="AK22">
        <v>0.94738999999999995</v>
      </c>
      <c r="AL22">
        <v>13607</v>
      </c>
      <c r="AM22">
        <v>1219</v>
      </c>
      <c r="AN22" s="1">
        <v>1.7633999999999999E-6</v>
      </c>
      <c r="AO22" s="1">
        <v>1.5548E-12</v>
      </c>
      <c r="AP22" s="1">
        <v>9.1393E-19</v>
      </c>
      <c r="AQ22" s="1">
        <v>4.0290999999999999E-25</v>
      </c>
      <c r="AR22" s="1">
        <v>1.4210000000000001E-31</v>
      </c>
      <c r="AS22" s="1">
        <v>4.1763000000000002E-38</v>
      </c>
      <c r="AT22" s="1">
        <v>1.0521E-44</v>
      </c>
      <c r="AU22" s="1">
        <v>2.3191E-51</v>
      </c>
      <c r="AV22" s="1">
        <v>4.5438999999999997E-58</v>
      </c>
      <c r="AW22" s="1">
        <v>8.0127999999999998E-65</v>
      </c>
      <c r="AX22" s="1">
        <v>1.7633999999999999E-6</v>
      </c>
      <c r="AY22">
        <v>0</v>
      </c>
      <c r="AZ22">
        <v>133</v>
      </c>
      <c r="BA22">
        <v>0</v>
      </c>
      <c r="BB22">
        <v>14</v>
      </c>
      <c r="BC22">
        <v>7</v>
      </c>
      <c r="BE22" s="3">
        <f>Table1[[#This Row],[EndObjectDensity]]-Table1[[#This Row],[Start Density]]</f>
        <v>1.2790000000000008E-7</v>
      </c>
      <c r="BF22" s="4">
        <f>Table1[[#This Row],[EndRisktoISS Year1]]-Table1[[#This Row],[Start ISS Risk Per Year]]</f>
        <v>2.0449999999999968E-2</v>
      </c>
      <c r="BG22" s="4">
        <f t="shared" si="0"/>
        <v>1637</v>
      </c>
      <c r="BH22" s="4">
        <f>Table1[[#This Row],[endLargeObj]]-Table1[[#This Row],[StartLargeObjects]]</f>
        <v>16</v>
      </c>
      <c r="BI22" s="4">
        <f>Table1[[#This Row],[EndSatRiskBin1]]-Table1[[#This Row],[StartSatRiskBin1]]</f>
        <v>1.9659999999999995E-7</v>
      </c>
      <c r="BJ22" s="4">
        <f>Table1[[#This Row],[largeObjectCollisions]]</f>
        <v>0</v>
      </c>
      <c r="BK22" s="4">
        <f>Table1[[#This Row],[cloudCollisions]]</f>
        <v>133</v>
      </c>
      <c r="BL22" s="4">
        <f>Table1[[#This Row],[avoidanceActions]]</f>
        <v>0</v>
      </c>
      <c r="BM22" s="4">
        <f>Table1[[#This Row],[cleanedDebris]]</f>
        <v>14</v>
      </c>
      <c r="BN22" s="7">
        <f>Table1[[#This Row],[laseredDebris]]</f>
        <v>7</v>
      </c>
    </row>
    <row r="23" spans="1:66" x14ac:dyDescent="0.25">
      <c r="A23">
        <v>23</v>
      </c>
      <c r="B23" s="1">
        <v>1.0087E-6</v>
      </c>
      <c r="C23">
        <v>0.19436999999999999</v>
      </c>
      <c r="D23">
        <v>0.25164999999999998</v>
      </c>
      <c r="E23">
        <v>0.21720999999999999</v>
      </c>
      <c r="F23">
        <v>0.14061999999999999</v>
      </c>
      <c r="G23">
        <v>7.2824E-2</v>
      </c>
      <c r="H23">
        <v>3.1428999999999999E-2</v>
      </c>
      <c r="I23">
        <v>1.1625999999999999E-2</v>
      </c>
      <c r="J23">
        <v>3.7632999999999998E-3</v>
      </c>
      <c r="K23">
        <v>1.0828000000000001E-3</v>
      </c>
      <c r="L23">
        <v>2.8038E-4</v>
      </c>
      <c r="M23">
        <v>0.92493999999999998</v>
      </c>
      <c r="N23">
        <v>11837</v>
      </c>
      <c r="O23">
        <v>1200</v>
      </c>
      <c r="P23" s="1">
        <v>1.5506E-6</v>
      </c>
      <c r="Q23" s="1">
        <v>1.2022000000000001E-12</v>
      </c>
      <c r="R23" s="1">
        <v>6.2140000000000002E-19</v>
      </c>
      <c r="S23" s="1">
        <v>2.4088999999999998E-25</v>
      </c>
      <c r="T23" s="1">
        <v>7.4706999999999997E-32</v>
      </c>
      <c r="U23" s="1">
        <v>1.9307E-38</v>
      </c>
      <c r="V23" s="1">
        <v>4.2769000000000003E-45</v>
      </c>
      <c r="W23" s="1">
        <v>8.2897999999999995E-52</v>
      </c>
      <c r="X23" s="1">
        <v>1.4283E-58</v>
      </c>
      <c r="Y23" s="1">
        <v>2.2147E-65</v>
      </c>
      <c r="Z23" s="1">
        <v>1.1382E-6</v>
      </c>
      <c r="AA23">
        <v>0.1573</v>
      </c>
      <c r="AB23">
        <v>0.2298</v>
      </c>
      <c r="AC23">
        <v>0.22381000000000001</v>
      </c>
      <c r="AD23">
        <v>0.16347999999999999</v>
      </c>
      <c r="AE23">
        <v>9.5529000000000003E-2</v>
      </c>
      <c r="AF23">
        <v>4.6518999999999998E-2</v>
      </c>
      <c r="AG23">
        <v>1.9417E-2</v>
      </c>
      <c r="AH23">
        <v>7.0914000000000003E-3</v>
      </c>
      <c r="AI23">
        <v>2.3021000000000001E-3</v>
      </c>
      <c r="AJ23">
        <v>6.7263000000000002E-4</v>
      </c>
      <c r="AK23">
        <v>0.94616</v>
      </c>
      <c r="AL23">
        <v>13501</v>
      </c>
      <c r="AM23">
        <v>1209</v>
      </c>
      <c r="AN23" s="1">
        <v>1.7495999999999999E-6</v>
      </c>
      <c r="AO23" s="1">
        <v>1.5306E-12</v>
      </c>
      <c r="AP23" s="1">
        <v>8.9264000000000009E-19</v>
      </c>
      <c r="AQ23" s="1">
        <v>3.9045E-25</v>
      </c>
      <c r="AR23" s="1">
        <v>1.3663000000000001E-31</v>
      </c>
      <c r="AS23" s="1">
        <v>3.9841000000000001E-38</v>
      </c>
      <c r="AT23" s="1">
        <v>9.9580000000000005E-45</v>
      </c>
      <c r="AU23" s="1">
        <v>2.1778E-51</v>
      </c>
      <c r="AV23" s="1">
        <v>4.2338000000000001E-58</v>
      </c>
      <c r="AW23" s="1">
        <v>7.4075000000000001E-65</v>
      </c>
      <c r="AX23" s="1">
        <v>1.7495999999999999E-6</v>
      </c>
      <c r="AY23">
        <v>0</v>
      </c>
      <c r="AZ23">
        <v>140</v>
      </c>
      <c r="BA23">
        <v>0</v>
      </c>
      <c r="BB23">
        <v>0</v>
      </c>
      <c r="BC23">
        <v>6</v>
      </c>
      <c r="BE23" s="3">
        <f>Table1[[#This Row],[EndObjectDensity]]-Table1[[#This Row],[Start Density]]</f>
        <v>1.2949999999999999E-7</v>
      </c>
      <c r="BF23" s="4">
        <f>Table1[[#This Row],[EndRisktoISS Year1]]-Table1[[#This Row],[Start ISS Risk Per Year]]</f>
        <v>2.1220000000000017E-2</v>
      </c>
      <c r="BG23" s="4">
        <f t="shared" si="0"/>
        <v>1664</v>
      </c>
      <c r="BH23" s="4">
        <f>Table1[[#This Row],[endLargeObj]]-Table1[[#This Row],[StartLargeObjects]]</f>
        <v>9</v>
      </c>
      <c r="BI23" s="4">
        <f>Table1[[#This Row],[EndSatRiskBin1]]-Table1[[#This Row],[StartSatRiskBin1]]</f>
        <v>1.9899999999999992E-7</v>
      </c>
      <c r="BJ23" s="4">
        <f>Table1[[#This Row],[largeObjectCollisions]]</f>
        <v>0</v>
      </c>
      <c r="BK23" s="4">
        <f>Table1[[#This Row],[cloudCollisions]]</f>
        <v>140</v>
      </c>
      <c r="BL23" s="4">
        <f>Table1[[#This Row],[avoidanceActions]]</f>
        <v>0</v>
      </c>
      <c r="BM23" s="4">
        <f>Table1[[#This Row],[cleanedDebris]]</f>
        <v>0</v>
      </c>
      <c r="BN23" s="7">
        <f>Table1[[#This Row],[laseredDebris]]</f>
        <v>6</v>
      </c>
    </row>
    <row r="24" spans="1:66" x14ac:dyDescent="0.25">
      <c r="A24">
        <v>24</v>
      </c>
      <c r="B24" s="1">
        <v>1.0155000000000001E-6</v>
      </c>
      <c r="C24">
        <v>0.19231000000000001</v>
      </c>
      <c r="D24">
        <v>0.25064999999999998</v>
      </c>
      <c r="E24">
        <v>0.21779999999999999</v>
      </c>
      <c r="F24">
        <v>0.14193</v>
      </c>
      <c r="G24">
        <v>7.3996999999999993E-2</v>
      </c>
      <c r="H24">
        <v>3.2148999999999997E-2</v>
      </c>
      <c r="I24">
        <v>1.1972E-2</v>
      </c>
      <c r="J24">
        <v>3.9009000000000001E-3</v>
      </c>
      <c r="K24">
        <v>1.1299000000000001E-3</v>
      </c>
      <c r="L24">
        <v>2.9451999999999999E-4</v>
      </c>
      <c r="M24">
        <v>0.92623</v>
      </c>
      <c r="N24">
        <v>11922</v>
      </c>
      <c r="O24">
        <v>1202</v>
      </c>
      <c r="P24" s="1">
        <v>1.561E-6</v>
      </c>
      <c r="Q24" s="1">
        <v>1.2183E-12</v>
      </c>
      <c r="R24" s="1">
        <v>6.3393000000000004E-19</v>
      </c>
      <c r="S24" s="1">
        <v>2.4739000000000001E-25</v>
      </c>
      <c r="T24" s="1">
        <v>7.7233000000000005E-32</v>
      </c>
      <c r="U24" s="1">
        <v>2.0092999999999999E-38</v>
      </c>
      <c r="V24" s="1">
        <v>4.4807000000000002E-45</v>
      </c>
      <c r="W24" s="1">
        <v>8.7428999999999997E-52</v>
      </c>
      <c r="X24" s="1">
        <v>1.5163999999999999E-58</v>
      </c>
      <c r="Y24" s="1">
        <v>2.3670000000000001E-65</v>
      </c>
      <c r="Z24" s="1">
        <v>1.1072E-6</v>
      </c>
      <c r="AA24">
        <v>0.16567999999999999</v>
      </c>
      <c r="AB24">
        <v>0.23546</v>
      </c>
      <c r="AC24">
        <v>0.22308</v>
      </c>
      <c r="AD24">
        <v>0.15851999999999999</v>
      </c>
      <c r="AE24">
        <v>9.0110999999999997E-2</v>
      </c>
      <c r="AF24">
        <v>4.2687000000000003E-2</v>
      </c>
      <c r="AG24">
        <v>1.7333000000000001E-2</v>
      </c>
      <c r="AH24">
        <v>6.1580999999999997E-3</v>
      </c>
      <c r="AI24">
        <v>1.9448E-3</v>
      </c>
      <c r="AJ24">
        <v>5.5278E-4</v>
      </c>
      <c r="AK24">
        <v>0.94171000000000005</v>
      </c>
      <c r="AL24">
        <v>13080</v>
      </c>
      <c r="AM24">
        <v>1230</v>
      </c>
      <c r="AN24" s="1">
        <v>1.702E-6</v>
      </c>
      <c r="AO24" s="1">
        <v>1.4484999999999999E-12</v>
      </c>
      <c r="AP24" s="1">
        <v>8.2179E-19</v>
      </c>
      <c r="AQ24" s="1">
        <v>3.4968000000000001E-25</v>
      </c>
      <c r="AR24" s="1">
        <v>1.1903E-31</v>
      </c>
      <c r="AS24" s="1">
        <v>3.3767000000000002E-38</v>
      </c>
      <c r="AT24" s="1">
        <v>8.2104000000000002E-45</v>
      </c>
      <c r="AU24" s="1">
        <v>1.7467999999999999E-51</v>
      </c>
      <c r="AV24" s="1">
        <v>3.3034999999999999E-58</v>
      </c>
      <c r="AW24" s="1">
        <v>5.6226000000000004E-65</v>
      </c>
      <c r="AX24" s="1">
        <v>1.702E-6</v>
      </c>
      <c r="AY24">
        <v>0</v>
      </c>
      <c r="AZ24">
        <v>95</v>
      </c>
      <c r="BA24">
        <v>0</v>
      </c>
      <c r="BB24">
        <v>4</v>
      </c>
      <c r="BC24">
        <v>5</v>
      </c>
      <c r="BE24" s="3">
        <f>Table1[[#This Row],[EndObjectDensity]]-Table1[[#This Row],[Start Density]]</f>
        <v>9.1699999999999901E-8</v>
      </c>
      <c r="BF24" s="4">
        <f>Table1[[#This Row],[EndRisktoISS Year1]]-Table1[[#This Row],[Start ISS Risk Per Year]]</f>
        <v>1.5480000000000049E-2</v>
      </c>
      <c r="BG24" s="4">
        <f t="shared" si="0"/>
        <v>1158</v>
      </c>
      <c r="BH24" s="4">
        <f>Table1[[#This Row],[endLargeObj]]-Table1[[#This Row],[StartLargeObjects]]</f>
        <v>28</v>
      </c>
      <c r="BI24" s="4">
        <f>Table1[[#This Row],[EndSatRiskBin1]]-Table1[[#This Row],[StartSatRiskBin1]]</f>
        <v>1.4100000000000001E-7</v>
      </c>
      <c r="BJ24" s="4">
        <f>Table1[[#This Row],[largeObjectCollisions]]</f>
        <v>0</v>
      </c>
      <c r="BK24" s="4">
        <f>Table1[[#This Row],[cloudCollisions]]</f>
        <v>95</v>
      </c>
      <c r="BL24" s="4">
        <f>Table1[[#This Row],[avoidanceActions]]</f>
        <v>0</v>
      </c>
      <c r="BM24" s="4">
        <f>Table1[[#This Row],[cleanedDebris]]</f>
        <v>4</v>
      </c>
      <c r="BN24" s="7">
        <f>Table1[[#This Row],[laseredDebris]]</f>
        <v>5</v>
      </c>
    </row>
    <row r="25" spans="1:66" x14ac:dyDescent="0.25">
      <c r="A25">
        <v>25</v>
      </c>
      <c r="B25" s="1">
        <v>1.0087E-6</v>
      </c>
      <c r="C25">
        <v>0.19436999999999999</v>
      </c>
      <c r="D25">
        <v>0.25164999999999998</v>
      </c>
      <c r="E25">
        <v>0.21720999999999999</v>
      </c>
      <c r="F25">
        <v>0.14061999999999999</v>
      </c>
      <c r="G25">
        <v>7.2824E-2</v>
      </c>
      <c r="H25">
        <v>3.1428999999999999E-2</v>
      </c>
      <c r="I25">
        <v>1.1625999999999999E-2</v>
      </c>
      <c r="J25">
        <v>3.7632999999999998E-3</v>
      </c>
      <c r="K25">
        <v>1.0828000000000001E-3</v>
      </c>
      <c r="L25">
        <v>2.8038E-4</v>
      </c>
      <c r="M25">
        <v>0.92493999999999998</v>
      </c>
      <c r="N25">
        <v>11837</v>
      </c>
      <c r="O25">
        <v>1200</v>
      </c>
      <c r="P25" s="1">
        <v>1.5506E-6</v>
      </c>
      <c r="Q25" s="1">
        <v>1.2022000000000001E-12</v>
      </c>
      <c r="R25" s="1">
        <v>6.2140000000000002E-19</v>
      </c>
      <c r="S25" s="1">
        <v>2.4088999999999998E-25</v>
      </c>
      <c r="T25" s="1">
        <v>7.4706999999999997E-32</v>
      </c>
      <c r="U25" s="1">
        <v>1.9307E-38</v>
      </c>
      <c r="V25" s="1">
        <v>4.2769000000000003E-45</v>
      </c>
      <c r="W25" s="1">
        <v>8.2897999999999995E-52</v>
      </c>
      <c r="X25" s="1">
        <v>1.4283E-58</v>
      </c>
      <c r="Y25" s="1">
        <v>2.2147E-65</v>
      </c>
      <c r="Z25" s="1">
        <v>1.1627999999999999E-6</v>
      </c>
      <c r="AA25">
        <v>0.15087</v>
      </c>
      <c r="AB25">
        <v>0.22517000000000001</v>
      </c>
      <c r="AC25">
        <v>0.22403000000000001</v>
      </c>
      <c r="AD25">
        <v>0.16718</v>
      </c>
      <c r="AE25">
        <v>9.9804000000000004E-2</v>
      </c>
      <c r="AF25">
        <v>4.9651000000000001E-2</v>
      </c>
      <c r="AG25">
        <v>2.1172E-2</v>
      </c>
      <c r="AH25">
        <v>7.8995999999999997E-3</v>
      </c>
      <c r="AI25">
        <v>2.6199999999999999E-3</v>
      </c>
      <c r="AJ25">
        <v>7.8204000000000001E-4</v>
      </c>
      <c r="AK25">
        <v>0.94945999999999997</v>
      </c>
      <c r="AL25">
        <v>13742</v>
      </c>
      <c r="AM25">
        <v>1286</v>
      </c>
      <c r="AN25" s="1">
        <v>1.7874E-6</v>
      </c>
      <c r="AO25" s="1">
        <v>1.5975E-12</v>
      </c>
      <c r="AP25" s="1">
        <v>9.5180000000000001E-19</v>
      </c>
      <c r="AQ25" s="1">
        <v>4.2532000000000004E-25</v>
      </c>
      <c r="AR25" s="1">
        <v>1.5204999999999999E-31</v>
      </c>
      <c r="AS25" s="1">
        <v>4.5296000000000001E-38</v>
      </c>
      <c r="AT25" s="1">
        <v>1.1565999999999999E-44</v>
      </c>
      <c r="AU25" s="1">
        <v>2.5841999999999999E-51</v>
      </c>
      <c r="AV25" s="1">
        <v>5.1324000000000002E-58</v>
      </c>
      <c r="AW25" s="1">
        <v>9.1738999999999999E-65</v>
      </c>
      <c r="AX25" s="1">
        <v>1.7874E-6</v>
      </c>
      <c r="AY25">
        <v>2</v>
      </c>
      <c r="AZ25">
        <v>138</v>
      </c>
      <c r="BA25">
        <v>0</v>
      </c>
      <c r="BB25">
        <v>0</v>
      </c>
      <c r="BC25">
        <v>6</v>
      </c>
      <c r="BE25" s="3">
        <f>Table1[[#This Row],[EndObjectDensity]]-Table1[[#This Row],[Start Density]]</f>
        <v>1.5409999999999993E-7</v>
      </c>
      <c r="BF25" s="4">
        <f>Table1[[#This Row],[EndRisktoISS Year1]]-Table1[[#This Row],[Start ISS Risk Per Year]]</f>
        <v>2.4519999999999986E-2</v>
      </c>
      <c r="BG25" s="4">
        <f t="shared" si="0"/>
        <v>1905</v>
      </c>
      <c r="BH25" s="4">
        <f>Table1[[#This Row],[endLargeObj]]-Table1[[#This Row],[StartLargeObjects]]</f>
        <v>86</v>
      </c>
      <c r="BI25" s="4">
        <f>Table1[[#This Row],[EndSatRiskBin1]]-Table1[[#This Row],[StartSatRiskBin1]]</f>
        <v>2.368E-7</v>
      </c>
      <c r="BJ25" s="4">
        <f>Table1[[#This Row],[largeObjectCollisions]]</f>
        <v>2</v>
      </c>
      <c r="BK25" s="4">
        <f>Table1[[#This Row],[cloudCollisions]]</f>
        <v>138</v>
      </c>
      <c r="BL25" s="4">
        <f>Table1[[#This Row],[avoidanceActions]]</f>
        <v>0</v>
      </c>
      <c r="BM25" s="4">
        <f>Table1[[#This Row],[cleanedDebris]]</f>
        <v>0</v>
      </c>
      <c r="BN25" s="7">
        <f>Table1[[#This Row],[laseredDebris]]</f>
        <v>6</v>
      </c>
    </row>
    <row r="26" spans="1:66" x14ac:dyDescent="0.25">
      <c r="A26">
        <v>26</v>
      </c>
      <c r="B26" s="1">
        <v>1.0163999999999999E-6</v>
      </c>
      <c r="C26">
        <v>0.19203000000000001</v>
      </c>
      <c r="D26">
        <v>0.25051000000000001</v>
      </c>
      <c r="E26">
        <v>0.21787000000000001</v>
      </c>
      <c r="F26">
        <v>0.14210999999999999</v>
      </c>
      <c r="G26">
        <v>7.4159000000000003E-2</v>
      </c>
      <c r="H26">
        <v>3.2247999999999999E-2</v>
      </c>
      <c r="I26">
        <v>1.2019999999999999E-2</v>
      </c>
      <c r="J26">
        <v>3.9202000000000004E-3</v>
      </c>
      <c r="K26">
        <v>1.1364999999999999E-3</v>
      </c>
      <c r="L26">
        <v>2.9651999999999999E-4</v>
      </c>
      <c r="M26">
        <v>0.9264</v>
      </c>
      <c r="N26">
        <v>11936</v>
      </c>
      <c r="O26">
        <v>1200</v>
      </c>
      <c r="P26" s="1">
        <v>1.5624000000000001E-6</v>
      </c>
      <c r="Q26" s="1">
        <v>1.2206000000000001E-12</v>
      </c>
      <c r="R26" s="1">
        <v>6.3567000000000002E-19</v>
      </c>
      <c r="S26" s="1">
        <v>2.4829E-25</v>
      </c>
      <c r="T26" s="1">
        <v>7.7587000000000002E-32</v>
      </c>
      <c r="U26" s="1">
        <v>2.0204000000000001E-38</v>
      </c>
      <c r="V26" s="1">
        <v>4.5095000000000002E-45</v>
      </c>
      <c r="W26" s="1">
        <v>8.8069999999999998E-52</v>
      </c>
      <c r="X26" s="1">
        <v>1.5289E-58</v>
      </c>
      <c r="Y26" s="1">
        <v>2.3888E-65</v>
      </c>
      <c r="Z26" s="1">
        <v>1.1685999999999999E-6</v>
      </c>
      <c r="AA26">
        <v>0.14938000000000001</v>
      </c>
      <c r="AB26">
        <v>0.22406000000000001</v>
      </c>
      <c r="AC26">
        <v>0.22403999999999999</v>
      </c>
      <c r="AD26">
        <v>0.16802</v>
      </c>
      <c r="AE26">
        <v>0.10081</v>
      </c>
      <c r="AF26">
        <v>5.04E-2</v>
      </c>
      <c r="AG26">
        <v>2.1599E-2</v>
      </c>
      <c r="AH26">
        <v>8.0990000000000003E-3</v>
      </c>
      <c r="AI26">
        <v>2.6995000000000001E-3</v>
      </c>
      <c r="AJ26">
        <v>8.0979999999999995E-4</v>
      </c>
      <c r="AK26">
        <v>0.95020000000000004</v>
      </c>
      <c r="AL26">
        <v>13809</v>
      </c>
      <c r="AM26">
        <v>1294</v>
      </c>
      <c r="AN26" s="1">
        <v>1.7964000000000001E-6</v>
      </c>
      <c r="AO26" s="1">
        <v>1.6134999999999999E-12</v>
      </c>
      <c r="AP26" s="1">
        <v>9.6612000000000006E-19</v>
      </c>
      <c r="AQ26" s="1">
        <v>4.3386999999999997E-25</v>
      </c>
      <c r="AR26" s="1">
        <v>1.5588E-31</v>
      </c>
      <c r="AS26" s="1">
        <v>4.6669000000000001E-38</v>
      </c>
      <c r="AT26" s="1">
        <v>1.1976E-44</v>
      </c>
      <c r="AU26" s="1">
        <v>2.6892000000000001E-51</v>
      </c>
      <c r="AV26" s="1">
        <v>5.3676000000000003E-58</v>
      </c>
      <c r="AW26" s="1">
        <v>9.6421999999999998E-65</v>
      </c>
      <c r="AX26" s="1">
        <v>1.7964000000000001E-6</v>
      </c>
      <c r="AY26">
        <v>0</v>
      </c>
      <c r="AZ26">
        <v>144</v>
      </c>
      <c r="BA26">
        <v>0</v>
      </c>
      <c r="BB26">
        <v>0</v>
      </c>
      <c r="BC26">
        <v>0</v>
      </c>
      <c r="BE26" s="3">
        <f>Table1[[#This Row],[EndObjectDensity]]-Table1[[#This Row],[Start Density]]</f>
        <v>1.522E-7</v>
      </c>
      <c r="BF26" s="4">
        <f>Table1[[#This Row],[EndRisktoISS Year1]]-Table1[[#This Row],[Start ISS Risk Per Year]]</f>
        <v>2.3800000000000043E-2</v>
      </c>
      <c r="BG26" s="4">
        <f t="shared" si="0"/>
        <v>1873</v>
      </c>
      <c r="BH26" s="4">
        <f>Table1[[#This Row],[endLargeObj]]-Table1[[#This Row],[StartLargeObjects]]</f>
        <v>94</v>
      </c>
      <c r="BI26" s="4">
        <f>Table1[[#This Row],[EndSatRiskBin1]]-Table1[[#This Row],[StartSatRiskBin1]]</f>
        <v>2.34E-7</v>
      </c>
      <c r="BJ26" s="4">
        <f>Table1[[#This Row],[largeObjectCollisions]]</f>
        <v>0</v>
      </c>
      <c r="BK26" s="4">
        <f>Table1[[#This Row],[cloudCollisions]]</f>
        <v>144</v>
      </c>
      <c r="BL26" s="4">
        <f>Table1[[#This Row],[avoidanceActions]]</f>
        <v>0</v>
      </c>
      <c r="BM26" s="4">
        <f>Table1[[#This Row],[cleanedDebris]]</f>
        <v>0</v>
      </c>
      <c r="BN26" s="7">
        <f>Table1[[#This Row],[laseredDebris]]</f>
        <v>0</v>
      </c>
    </row>
    <row r="27" spans="1:66" x14ac:dyDescent="0.25">
      <c r="A27">
        <v>27</v>
      </c>
      <c r="B27" s="1">
        <v>1.0192999999999999E-6</v>
      </c>
      <c r="C27">
        <v>0.19116</v>
      </c>
      <c r="D27">
        <v>0.25008000000000002</v>
      </c>
      <c r="E27">
        <v>0.21811</v>
      </c>
      <c r="F27">
        <v>0.14266999999999999</v>
      </c>
      <c r="G27">
        <v>7.4659000000000003E-2</v>
      </c>
      <c r="H27">
        <v>3.2557000000000003E-2</v>
      </c>
      <c r="I27">
        <v>1.2168999999999999E-2</v>
      </c>
      <c r="J27">
        <v>3.9801000000000003E-3</v>
      </c>
      <c r="K27">
        <v>1.1571000000000001E-3</v>
      </c>
      <c r="L27">
        <v>3.0275000000000001E-4</v>
      </c>
      <c r="M27">
        <v>0.92693999999999999</v>
      </c>
      <c r="N27">
        <v>11970</v>
      </c>
      <c r="O27">
        <v>1203</v>
      </c>
      <c r="P27" s="1">
        <v>1.5668E-6</v>
      </c>
      <c r="Q27" s="1">
        <v>1.2274E-12</v>
      </c>
      <c r="R27" s="1">
        <v>6.4105000000000005E-19</v>
      </c>
      <c r="S27" s="1">
        <v>2.5109999999999998E-25</v>
      </c>
      <c r="T27" s="1">
        <v>7.8685999999999998E-32</v>
      </c>
      <c r="U27" s="1">
        <v>2.0548E-38</v>
      </c>
      <c r="V27" s="1">
        <v>4.5990999999999999E-45</v>
      </c>
      <c r="W27" s="1">
        <v>9.0075000000000004E-52</v>
      </c>
      <c r="X27" s="1">
        <v>1.5680999999999999E-58</v>
      </c>
      <c r="Y27" s="1">
        <v>2.4569E-65</v>
      </c>
      <c r="Z27" s="1">
        <v>1.1584E-6</v>
      </c>
      <c r="AA27">
        <v>0.15201000000000001</v>
      </c>
      <c r="AB27">
        <v>0.22600000000000001</v>
      </c>
      <c r="AC27">
        <v>0.22402</v>
      </c>
      <c r="AD27">
        <v>0.16653000000000001</v>
      </c>
      <c r="AE27">
        <v>9.9040000000000003E-2</v>
      </c>
      <c r="AF27">
        <v>4.9084000000000003E-2</v>
      </c>
      <c r="AG27">
        <v>2.0851000000000001E-2</v>
      </c>
      <c r="AH27">
        <v>7.7502999999999999E-3</v>
      </c>
      <c r="AI27">
        <v>2.5607E-3</v>
      </c>
      <c r="AJ27">
        <v>7.6145E-4</v>
      </c>
      <c r="AK27">
        <v>0.94887999999999995</v>
      </c>
      <c r="AL27">
        <v>13694</v>
      </c>
      <c r="AM27">
        <v>1277</v>
      </c>
      <c r="AN27" s="1">
        <v>1.7807E-6</v>
      </c>
      <c r="AO27" s="1">
        <v>1.5854000000000001E-12</v>
      </c>
      <c r="AP27" s="1">
        <v>9.4100999999999997E-19</v>
      </c>
      <c r="AQ27" s="1">
        <v>4.1890000000000001E-25</v>
      </c>
      <c r="AR27" s="1">
        <v>1.4919E-31</v>
      </c>
      <c r="AS27" s="1">
        <v>4.4275000000000002E-38</v>
      </c>
      <c r="AT27" s="1">
        <v>1.1263E-44</v>
      </c>
      <c r="AU27" s="1">
        <v>2.5068999999999999E-51</v>
      </c>
      <c r="AV27" s="1">
        <v>4.9599000000000002E-58</v>
      </c>
      <c r="AW27" s="1">
        <v>8.8319000000000002E-65</v>
      </c>
      <c r="AX27" s="1">
        <v>1.7807E-6</v>
      </c>
      <c r="AY27">
        <v>0</v>
      </c>
      <c r="AZ27">
        <v>121</v>
      </c>
      <c r="BA27">
        <v>0</v>
      </c>
      <c r="BB27">
        <v>12</v>
      </c>
      <c r="BC27">
        <v>8</v>
      </c>
      <c r="BE27" s="3">
        <f>Table1[[#This Row],[EndObjectDensity]]-Table1[[#This Row],[Start Density]]</f>
        <v>1.3910000000000007E-7</v>
      </c>
      <c r="BF27" s="4">
        <f>Table1[[#This Row],[EndRisktoISS Year1]]-Table1[[#This Row],[Start ISS Risk Per Year]]</f>
        <v>2.193999999999996E-2</v>
      </c>
      <c r="BG27" s="4">
        <f t="shared" si="0"/>
        <v>1724</v>
      </c>
      <c r="BH27" s="4">
        <f>Table1[[#This Row],[endLargeObj]]-Table1[[#This Row],[StartLargeObjects]]</f>
        <v>74</v>
      </c>
      <c r="BI27" s="4">
        <f>Table1[[#This Row],[EndSatRiskBin1]]-Table1[[#This Row],[StartSatRiskBin1]]</f>
        <v>2.1389999999999998E-7</v>
      </c>
      <c r="BJ27" s="4">
        <f>Table1[[#This Row],[largeObjectCollisions]]</f>
        <v>0</v>
      </c>
      <c r="BK27" s="4">
        <f>Table1[[#This Row],[cloudCollisions]]</f>
        <v>121</v>
      </c>
      <c r="BL27" s="4">
        <f>Table1[[#This Row],[avoidanceActions]]</f>
        <v>0</v>
      </c>
      <c r="BM27" s="4">
        <f>Table1[[#This Row],[cleanedDebris]]</f>
        <v>12</v>
      </c>
      <c r="BN27" s="7">
        <f>Table1[[#This Row],[laseredDebris]]</f>
        <v>8</v>
      </c>
    </row>
    <row r="28" spans="1:66" x14ac:dyDescent="0.25">
      <c r="A28">
        <v>28</v>
      </c>
      <c r="B28" s="1">
        <v>1.0155000000000001E-6</v>
      </c>
      <c r="C28">
        <v>0.19228999999999999</v>
      </c>
      <c r="D28">
        <v>0.25063999999999997</v>
      </c>
      <c r="E28">
        <v>0.21779999999999999</v>
      </c>
      <c r="F28">
        <v>0.14194999999999999</v>
      </c>
      <c r="G28">
        <v>7.4010999999999993E-2</v>
      </c>
      <c r="H28">
        <v>3.2156999999999998E-2</v>
      </c>
      <c r="I28">
        <v>1.1976000000000001E-2</v>
      </c>
      <c r="J28">
        <v>3.9025000000000002E-3</v>
      </c>
      <c r="K28">
        <v>1.1303999999999999E-3</v>
      </c>
      <c r="L28">
        <v>2.9469000000000001E-4</v>
      </c>
      <c r="M28">
        <v>0.92623999999999995</v>
      </c>
      <c r="N28">
        <v>11922</v>
      </c>
      <c r="O28">
        <v>1203</v>
      </c>
      <c r="P28" s="1">
        <v>1.5611E-6</v>
      </c>
      <c r="Q28" s="1">
        <v>1.2184999999999999E-12</v>
      </c>
      <c r="R28" s="1">
        <v>6.3406999999999997E-19</v>
      </c>
      <c r="S28" s="1">
        <v>2.4746000000000002E-25</v>
      </c>
      <c r="T28" s="1">
        <v>7.7262000000000002E-32</v>
      </c>
      <c r="U28" s="1">
        <v>2.0101999999999999E-38</v>
      </c>
      <c r="V28" s="1">
        <v>4.4830999999999998E-45</v>
      </c>
      <c r="W28" s="1">
        <v>8.7482000000000005E-52</v>
      </c>
      <c r="X28" s="1">
        <v>1.5174E-58</v>
      </c>
      <c r="Y28" s="1">
        <v>2.3687999999999999E-65</v>
      </c>
      <c r="Z28" s="1">
        <v>1.1133E-6</v>
      </c>
      <c r="AA28">
        <v>0.16400000000000001</v>
      </c>
      <c r="AB28">
        <v>0.23436000000000001</v>
      </c>
      <c r="AC28">
        <v>0.22327</v>
      </c>
      <c r="AD28">
        <v>0.15952</v>
      </c>
      <c r="AE28">
        <v>9.1183E-2</v>
      </c>
      <c r="AF28">
        <v>4.3434E-2</v>
      </c>
      <c r="AG28">
        <v>1.7732999999999999E-2</v>
      </c>
      <c r="AH28">
        <v>6.3352E-3</v>
      </c>
      <c r="AI28">
        <v>2.0117999999999998E-3</v>
      </c>
      <c r="AJ28">
        <v>5.7496999999999995E-4</v>
      </c>
      <c r="AK28">
        <v>0.94262000000000001</v>
      </c>
      <c r="AL28">
        <v>13182</v>
      </c>
      <c r="AM28">
        <v>1207</v>
      </c>
      <c r="AN28" s="1">
        <v>1.7114E-6</v>
      </c>
      <c r="AO28" s="1">
        <v>1.4645000000000001E-12</v>
      </c>
      <c r="AP28" s="1">
        <v>8.3547000000000001E-19</v>
      </c>
      <c r="AQ28" s="1">
        <v>3.5747000000000001E-25</v>
      </c>
      <c r="AR28" s="1">
        <v>1.2236E-31</v>
      </c>
      <c r="AS28" s="1">
        <v>3.4900999999999998E-38</v>
      </c>
      <c r="AT28" s="1">
        <v>8.5328999999999999E-45</v>
      </c>
      <c r="AU28" s="1">
        <v>1.8255000000000001E-51</v>
      </c>
      <c r="AV28" s="1">
        <v>3.4712999999999997E-58</v>
      </c>
      <c r="AW28" s="1">
        <v>5.9408999999999999E-65</v>
      </c>
      <c r="AX28" s="1">
        <v>1.7114E-6</v>
      </c>
      <c r="AY28">
        <v>0</v>
      </c>
      <c r="AZ28">
        <v>112</v>
      </c>
      <c r="BA28">
        <v>0</v>
      </c>
      <c r="BB28">
        <v>12</v>
      </c>
      <c r="BC28">
        <v>0</v>
      </c>
      <c r="BE28" s="3">
        <f>Table1[[#This Row],[EndObjectDensity]]-Table1[[#This Row],[Start Density]]</f>
        <v>9.7799999999999936E-8</v>
      </c>
      <c r="BF28" s="4">
        <f>Table1[[#This Row],[EndRisktoISS Year1]]-Table1[[#This Row],[Start ISS Risk Per Year]]</f>
        <v>1.6380000000000061E-2</v>
      </c>
      <c r="BG28" s="4">
        <f t="shared" si="0"/>
        <v>1260</v>
      </c>
      <c r="BH28" s="4">
        <f>Table1[[#This Row],[endLargeObj]]-Table1[[#This Row],[StartLargeObjects]]</f>
        <v>4</v>
      </c>
      <c r="BI28" s="4">
        <f>Table1[[#This Row],[EndSatRiskBin1]]-Table1[[#This Row],[StartSatRiskBin1]]</f>
        <v>1.5030000000000007E-7</v>
      </c>
      <c r="BJ28" s="4">
        <f>Table1[[#This Row],[largeObjectCollisions]]</f>
        <v>0</v>
      </c>
      <c r="BK28" s="4">
        <f>Table1[[#This Row],[cloudCollisions]]</f>
        <v>112</v>
      </c>
      <c r="BL28" s="4">
        <f>Table1[[#This Row],[avoidanceActions]]</f>
        <v>0</v>
      </c>
      <c r="BM28" s="4">
        <f>Table1[[#This Row],[cleanedDebris]]</f>
        <v>12</v>
      </c>
      <c r="BN28" s="7">
        <f>Table1[[#This Row],[laseredDebris]]</f>
        <v>0</v>
      </c>
    </row>
    <row r="29" spans="1:66" x14ac:dyDescent="0.25">
      <c r="BE29" s="3" t="e">
        <f>Table1[[#This Row],[EndObjectDensity]]-Table1[[#This Row],[Start Density]]</f>
        <v>#VALUE!</v>
      </c>
      <c r="BF29" s="4" t="e">
        <f>Table1[[#This Row],[EndRisktoISS Year1]]-Table1[[#This Row],[Start ISS Risk Per Year]]</f>
        <v>#VALUE!</v>
      </c>
      <c r="BG29" s="5">
        <f t="shared" si="0"/>
        <v>0</v>
      </c>
      <c r="BH29" s="4" t="e">
        <f>Table1[[#This Row],[endLargeObj]]-Table1[[#This Row],[StartLargeObjects]]</f>
        <v>#VALUE!</v>
      </c>
      <c r="BI29" s="4" t="e">
        <f>Table1[[#This Row],[EndSatRiskBin1]]-Table1[[#This Row],[StartSatRiskBin1]]</f>
        <v>#VALUE!</v>
      </c>
      <c r="BJ29" s="4" t="e">
        <f>Table1[[#This Row],[largeObjectCollisions]]</f>
        <v>#VALUE!</v>
      </c>
      <c r="BK29" s="4" t="e">
        <f>Table1[[#This Row],[cloudCollisions]]</f>
        <v>#VALUE!</v>
      </c>
      <c r="BL29" s="4" t="e">
        <f>Table1[[#This Row],[avoidanceActions]]</f>
        <v>#VALUE!</v>
      </c>
      <c r="BM29" s="4" t="e">
        <f>Table1[[#This Row],[cleanedDebris]]</f>
        <v>#VALUE!</v>
      </c>
      <c r="BN29" s="7" t="e">
        <f>Table1[[#This Row],[laseredDebris]]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SpaceJunkData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Nysetvold</dc:creator>
  <cp:lastModifiedBy>Tim Nysetvold</cp:lastModifiedBy>
  <dcterms:created xsi:type="dcterms:W3CDTF">2019-04-17T17:34:08Z</dcterms:created>
  <dcterms:modified xsi:type="dcterms:W3CDTF">2019-04-17T17:45:55Z</dcterms:modified>
</cp:coreProperties>
</file>