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578\SpaceJunkSim\highFreqRecord\"/>
    </mc:Choice>
  </mc:AlternateContent>
  <bookViews>
    <workbookView xWindow="0" yWindow="0" windowWidth="9570" windowHeight="11520"/>
  </bookViews>
  <sheets>
    <sheet name="SpaceJunk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E1" i="2"/>
  <c r="D1" i="2"/>
  <c r="BJ3" i="1"/>
  <c r="BK3" i="1"/>
  <c r="BL3" i="1"/>
  <c r="BM3" i="1"/>
  <c r="BN3" i="1"/>
  <c r="BJ4" i="1"/>
  <c r="BK4" i="1"/>
  <c r="BL4" i="1"/>
  <c r="BM4" i="1"/>
  <c r="BN4" i="1"/>
  <c r="BJ5" i="1"/>
  <c r="BK5" i="1"/>
  <c r="BL5" i="1"/>
  <c r="BM5" i="1"/>
  <c r="BN5" i="1"/>
  <c r="BJ6" i="1"/>
  <c r="BK6" i="1"/>
  <c r="BL6" i="1"/>
  <c r="BM6" i="1"/>
  <c r="BN6" i="1"/>
  <c r="BJ7" i="1"/>
  <c r="BK7" i="1"/>
  <c r="BL7" i="1"/>
  <c r="BM7" i="1"/>
  <c r="BN7" i="1"/>
  <c r="BJ8" i="1"/>
  <c r="BK8" i="1"/>
  <c r="BL8" i="1"/>
  <c r="BM8" i="1"/>
  <c r="BN8" i="1"/>
  <c r="BJ9" i="1"/>
  <c r="BK9" i="1"/>
  <c r="BL9" i="1"/>
  <c r="BM9" i="1"/>
  <c r="BN9" i="1"/>
  <c r="BJ10" i="1"/>
  <c r="BK10" i="1"/>
  <c r="BL10" i="1"/>
  <c r="BM10" i="1"/>
  <c r="BN10" i="1"/>
  <c r="BJ11" i="1"/>
  <c r="BK11" i="1"/>
  <c r="BL11" i="1"/>
  <c r="BM11" i="1"/>
  <c r="BN11" i="1"/>
  <c r="BJ12" i="1"/>
  <c r="BK12" i="1"/>
  <c r="BL12" i="1"/>
  <c r="BM12" i="1"/>
  <c r="BN12" i="1"/>
  <c r="BJ13" i="1"/>
  <c r="BK13" i="1"/>
  <c r="BL13" i="1"/>
  <c r="BM13" i="1"/>
  <c r="BN13" i="1"/>
  <c r="BJ14" i="1"/>
  <c r="BK14" i="1"/>
  <c r="BL14" i="1"/>
  <c r="BM14" i="1"/>
  <c r="BN14" i="1"/>
  <c r="BJ15" i="1"/>
  <c r="BK15" i="1"/>
  <c r="BL15" i="1"/>
  <c r="BM15" i="1"/>
  <c r="BN15" i="1"/>
  <c r="BJ16" i="1"/>
  <c r="BK16" i="1"/>
  <c r="BL16" i="1"/>
  <c r="BM16" i="1"/>
  <c r="BN16" i="1"/>
  <c r="BJ17" i="1"/>
  <c r="BK17" i="1"/>
  <c r="BL17" i="1"/>
  <c r="BM17" i="1"/>
  <c r="BN17" i="1"/>
  <c r="BJ18" i="1"/>
  <c r="BK18" i="1"/>
  <c r="BL18" i="1"/>
  <c r="BM18" i="1"/>
  <c r="BN18" i="1"/>
  <c r="BJ19" i="1"/>
  <c r="BK19" i="1"/>
  <c r="BL19" i="1"/>
  <c r="BM19" i="1"/>
  <c r="BN19" i="1"/>
  <c r="BJ20" i="1"/>
  <c r="BK20" i="1"/>
  <c r="BL20" i="1"/>
  <c r="BM20" i="1"/>
  <c r="BN20" i="1"/>
  <c r="BJ21" i="1"/>
  <c r="BK21" i="1"/>
  <c r="BL21" i="1"/>
  <c r="BM21" i="1"/>
  <c r="BN21" i="1"/>
  <c r="BJ22" i="1"/>
  <c r="BK22" i="1"/>
  <c r="BL22" i="1"/>
  <c r="BM22" i="1"/>
  <c r="BN22" i="1"/>
  <c r="BJ23" i="1"/>
  <c r="BK23" i="1"/>
  <c r="BL23" i="1"/>
  <c r="BM23" i="1"/>
  <c r="BN23" i="1"/>
  <c r="BJ24" i="1"/>
  <c r="BK24" i="1"/>
  <c r="BL24" i="1"/>
  <c r="BM24" i="1"/>
  <c r="BN24" i="1"/>
  <c r="BJ25" i="1"/>
  <c r="BK25" i="1"/>
  <c r="BL25" i="1"/>
  <c r="BM25" i="1"/>
  <c r="BN25" i="1"/>
  <c r="BJ26" i="1"/>
  <c r="BK26" i="1"/>
  <c r="BL26" i="1"/>
  <c r="BM26" i="1"/>
  <c r="BN26" i="1"/>
  <c r="BJ27" i="1"/>
  <c r="BK27" i="1"/>
  <c r="BL27" i="1"/>
  <c r="BM27" i="1"/>
  <c r="BN27" i="1"/>
  <c r="BJ28" i="1"/>
  <c r="BK28" i="1"/>
  <c r="BL28" i="1"/>
  <c r="BM28" i="1"/>
  <c r="BN28" i="1"/>
  <c r="BJ29" i="1"/>
  <c r="BK29" i="1"/>
  <c r="BL29" i="1"/>
  <c r="BM29" i="1"/>
  <c r="BN29" i="1"/>
  <c r="BK2" i="1"/>
  <c r="BL2" i="1"/>
  <c r="BM2" i="1"/>
  <c r="BN2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2" i="1"/>
</calcChain>
</file>

<file path=xl/sharedStrings.xml><?xml version="1.0" encoding="utf-8"?>
<sst xmlns="http://schemas.openxmlformats.org/spreadsheetml/2006/main" count="65" uniqueCount="60">
  <si>
    <t>Run Number</t>
  </si>
  <si>
    <t>Start Density</t>
  </si>
  <si>
    <t>Start ISS Risk Bin 1</t>
  </si>
  <si>
    <t>Start ISS Risk Bin 2</t>
  </si>
  <si>
    <t>Start ISS Risk Bin 3</t>
  </si>
  <si>
    <t>Start ISS Risk Bin 4</t>
  </si>
  <si>
    <t>Start ISS Risk Bin 5</t>
  </si>
  <si>
    <t>Start ISS Risk Bin 6</t>
  </si>
  <si>
    <t>Start ISS Risk Bin 7</t>
  </si>
  <si>
    <t>Start ISS Risk Bin 8</t>
  </si>
  <si>
    <t>Start ISS Risk Bin 9</t>
  </si>
  <si>
    <t>Start ISS Risk Bin 10</t>
  </si>
  <si>
    <t>Start ISS Risk Per Year</t>
  </si>
  <si>
    <t>StartSmallObjects</t>
  </si>
  <si>
    <t>StartLargeObjects</t>
  </si>
  <si>
    <t>StartSatRiskBin1</t>
  </si>
  <si>
    <t>StartSatRiskBin2</t>
  </si>
  <si>
    <t>StartSatRiskBin3</t>
  </si>
  <si>
    <t>StartSatRiskBin4</t>
  </si>
  <si>
    <t>StartSatRiskBin5</t>
  </si>
  <si>
    <t>StartSatRiskBin6</t>
  </si>
  <si>
    <t>StartSatRiskBin7</t>
  </si>
  <si>
    <t>StartSatRiskBin8</t>
  </si>
  <si>
    <t>StartSatRiskBin9</t>
  </si>
  <si>
    <t>StartSatRiskBin10</t>
  </si>
  <si>
    <t>endRiskToISSBin1</t>
  </si>
  <si>
    <t>endRiskToISSBin2</t>
  </si>
  <si>
    <t>endRiskToISSBin3</t>
  </si>
  <si>
    <t>endRiskToISSBin4</t>
  </si>
  <si>
    <t>endRiskToISSBin5</t>
  </si>
  <si>
    <t>endRiskToISSBin6</t>
  </si>
  <si>
    <t>endRiskToISSBin7</t>
  </si>
  <si>
    <t>endRiskToISSBin8</t>
  </si>
  <si>
    <t>endRiskToISSBin9</t>
  </si>
  <si>
    <t>endRiskToISSBin10</t>
  </si>
  <si>
    <t>EndRisktoISS Year1</t>
  </si>
  <si>
    <t>endSmallObj</t>
  </si>
  <si>
    <t>endLargeObj</t>
  </si>
  <si>
    <t>EndSatRiskBin1</t>
  </si>
  <si>
    <t>EndSatRiskBin2</t>
  </si>
  <si>
    <t>EndSatRiskBin3</t>
  </si>
  <si>
    <t>EndSatRiskBin4</t>
  </si>
  <si>
    <t>EndSatRiskBin5</t>
  </si>
  <si>
    <t>EndSatRiskBin6</t>
  </si>
  <si>
    <t>EndSatRiskBin7</t>
  </si>
  <si>
    <t>EndSatRiskBin8</t>
  </si>
  <si>
    <t>EndSatRiskBin9</t>
  </si>
  <si>
    <t>EndSatRiskBin10</t>
  </si>
  <si>
    <t>sumEndSatRisk</t>
  </si>
  <si>
    <t>largeObjectCollisions</t>
  </si>
  <si>
    <t>cloudCollisions</t>
  </si>
  <si>
    <t>avoidanceActions</t>
  </si>
  <si>
    <t>cleanedDebris</t>
  </si>
  <si>
    <t>laseredDebris</t>
  </si>
  <si>
    <t>EndObjectDensity</t>
  </si>
  <si>
    <t>ChangeDens</t>
  </si>
  <si>
    <t>ChangeISSRisk</t>
  </si>
  <si>
    <t>changeSmallObj</t>
  </si>
  <si>
    <t>changeLargeObj</t>
  </si>
  <si>
    <t>changeRocketRisk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</si>
</sst>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C29" totalsRowShown="0">
  <autoFilter ref="A1:BC29"/>
  <sortState ref="A2:BC29">
    <sortCondition ref="A1:A29"/>
  </sortState>
  <tableColumns count="55">
    <tableColumn id="1" name="Run Number"/>
    <tableColumn id="2" name="Start Density" dataDxfId="23"/>
    <tableColumn id="3" name="Start ISS Risk Bin 1"/>
    <tableColumn id="4" name="Start ISS Risk Bin 2"/>
    <tableColumn id="5" name="Start ISS Risk Bin 3"/>
    <tableColumn id="6" name="Start ISS Risk Bin 4"/>
    <tableColumn id="7" name="Start ISS Risk Bin 5"/>
    <tableColumn id="8" name="Start ISS Risk Bin 6"/>
    <tableColumn id="9" name="Start ISS Risk Bin 7"/>
    <tableColumn id="10" name="Start ISS Risk Bin 8"/>
    <tableColumn id="11" name="Start ISS Risk Bin 9"/>
    <tableColumn id="12" name="Start ISS Risk Bin 10"/>
    <tableColumn id="13" name="Start ISS Risk Per Year"/>
    <tableColumn id="14" name="StartSmallObjects"/>
    <tableColumn id="15" name="StartLargeObjects"/>
    <tableColumn id="16" name="StartSatRiskBin1" dataDxfId="22"/>
    <tableColumn id="17" name="StartSatRiskBin2" dataDxfId="21"/>
    <tableColumn id="18" name="StartSatRiskBin3" dataDxfId="20"/>
    <tableColumn id="19" name="StartSatRiskBin4" dataDxfId="19"/>
    <tableColumn id="20" name="StartSatRiskBin5" dataDxfId="18"/>
    <tableColumn id="21" name="StartSatRiskBin6" dataDxfId="17"/>
    <tableColumn id="22" name="StartSatRiskBin7" dataDxfId="16"/>
    <tableColumn id="23" name="StartSatRiskBin8" dataDxfId="15"/>
    <tableColumn id="24" name="StartSatRiskBin9" dataDxfId="14"/>
    <tableColumn id="25" name="StartSatRiskBin10" dataDxfId="13"/>
    <tableColumn id="26" name="EndObjectDensity" dataDxfId="12"/>
    <tableColumn id="27" name="endRiskToISSBin1"/>
    <tableColumn id="28" name="endRiskToISSBin2"/>
    <tableColumn id="29" name="endRiskToISSBin3"/>
    <tableColumn id="30" name="endRiskToISSBin4"/>
    <tableColumn id="31" name="endRiskToISSBin5"/>
    <tableColumn id="32" name="endRiskToISSBin6"/>
    <tableColumn id="33" name="endRiskToISSBin7"/>
    <tableColumn id="34" name="endRiskToISSBin8"/>
    <tableColumn id="35" name="endRiskToISSBin9"/>
    <tableColumn id="36" name="endRiskToISSBin10"/>
    <tableColumn id="37" name="EndRisktoISS Year1"/>
    <tableColumn id="38" name="endSmallObj"/>
    <tableColumn id="39" name="endLargeObj"/>
    <tableColumn id="40" name="EndSatRiskBin1" dataDxfId="11"/>
    <tableColumn id="41" name="EndSatRiskBin2" dataDxfId="10"/>
    <tableColumn id="42" name="EndSatRiskBin3" dataDxfId="9"/>
    <tableColumn id="43" name="EndSatRiskBin4" dataDxfId="8"/>
    <tableColumn id="44" name="EndSatRiskBin5" dataDxfId="7"/>
    <tableColumn id="45" name="EndSatRiskBin6" dataDxfId="6"/>
    <tableColumn id="46" name="EndSatRiskBin7" dataDxfId="5"/>
    <tableColumn id="47" name="EndSatRiskBin8" dataDxfId="4"/>
    <tableColumn id="48" name="EndSatRiskBin9" dataDxfId="3"/>
    <tableColumn id="49" name="EndSatRiskBin10" dataDxfId="2"/>
    <tableColumn id="50" name="sumEndSatRisk" dataDxfId="1"/>
    <tableColumn id="51" name="largeObjectCollisions"/>
    <tableColumn id="52" name="cloudCollisions"/>
    <tableColumn id="53" name="avoidanceActions"/>
    <tableColumn id="54" name="cleanedDebris"/>
    <tableColumn id="55" name="laseredDebri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E1:BN29" totalsRowShown="0" headerRowDxfId="0">
  <autoFilter ref="BE1:BN29"/>
  <tableColumns count="10">
    <tableColumn id="1" name="ChangeDens">
      <calculatedColumnFormula>Table1[[#This Row],[EndObjectDensity]]-Table1[[#This Row],[Start Density]]</calculatedColumnFormula>
    </tableColumn>
    <tableColumn id="2" name="ChangeISSRisk">
      <calculatedColumnFormula>Table1[[#This Row],[EndRisktoISS Year1]]-Table1[[#This Row],[Start ISS Risk Per Year]]</calculatedColumnFormula>
    </tableColumn>
    <tableColumn id="3" name="changeSmallObj">
      <calculatedColumnFormula>AL2-N2</calculatedColumnFormula>
    </tableColumn>
    <tableColumn id="4" name="changeLargeObj">
      <calculatedColumnFormula>Table1[[#This Row],[endLargeObj]]-Table1[[#This Row],[StartLargeObjects]]</calculatedColumnFormula>
    </tableColumn>
    <tableColumn id="5" name="changeRocketRisk">
      <calculatedColumnFormula>Table1[[#This Row],[EndSatRiskBin1]]-Table1[[#This Row],[StartSatRiskBin1]]</calculatedColumnFormula>
    </tableColumn>
    <tableColumn id="6" name="largeObjectCollisions">
      <calculatedColumnFormula>Table1[[#This Row],[largeObjectCollisions]]</calculatedColumnFormula>
    </tableColumn>
    <tableColumn id="7" name="cloudCollisions">
      <calculatedColumnFormula>Table1[[#This Row],[cloudCollisions]]</calculatedColumnFormula>
    </tableColumn>
    <tableColumn id="8" name="avoidanceActions">
      <calculatedColumnFormula>Table1[[#This Row],[avoidanceActions]]</calculatedColumnFormula>
    </tableColumn>
    <tableColumn id="9" name="cleanedDebris">
      <calculatedColumnFormula>Table1[[#This Row],[cleanedDebris]]</calculatedColumnFormula>
    </tableColumn>
    <tableColumn id="10" name="laseredDebris">
      <calculatedColumnFormula>Table1[[#This Row],[laseredDebris]]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9"/>
  <sheetViews>
    <sheetView tabSelected="1" topLeftCell="AX1" workbookViewId="0">
      <selection activeCell="BL1" sqref="BL1"/>
    </sheetView>
  </sheetViews>
  <sheetFormatPr defaultRowHeight="15" x14ac:dyDescent="0.25"/>
  <cols>
    <col min="1" max="2" width="11" customWidth="1"/>
    <col min="3" max="9" width="11" hidden="1" customWidth="1"/>
    <col min="10" max="12" width="12" hidden="1" customWidth="1"/>
    <col min="13" max="14" width="12" customWidth="1"/>
    <col min="15" max="15" width="19" bestFit="1" customWidth="1"/>
    <col min="16" max="16" width="17.7109375" bestFit="1" customWidth="1"/>
    <col min="17" max="24" width="17.7109375" hidden="1" customWidth="1"/>
    <col min="25" max="25" width="18.7109375" bestFit="1" customWidth="1"/>
    <col min="26" max="26" width="12" customWidth="1"/>
    <col min="27" max="27" width="20.5703125" hidden="1" customWidth="1"/>
    <col min="28" max="36" width="19" hidden="1" customWidth="1"/>
    <col min="37" max="38" width="12" customWidth="1"/>
    <col min="39" max="39" width="14.5703125" bestFit="1" customWidth="1"/>
    <col min="40" max="40" width="16.85546875" bestFit="1" customWidth="1"/>
    <col min="41" max="48" width="16.85546875" hidden="1" customWidth="1"/>
    <col min="49" max="49" width="12" hidden="1" customWidth="1"/>
    <col min="50" max="55" width="12" customWidth="1"/>
    <col min="57" max="57" width="14.140625" customWidth="1"/>
    <col min="58" max="58" width="15.85546875" customWidth="1"/>
    <col min="59" max="59" width="17.42578125" customWidth="1"/>
    <col min="60" max="60" width="17.28515625" customWidth="1"/>
    <col min="61" max="61" width="19" customWidth="1"/>
    <col min="62" max="62" width="22" customWidth="1"/>
    <col min="63" max="63" width="16.5703125" customWidth="1"/>
    <col min="64" max="64" width="18.7109375" customWidth="1"/>
    <col min="65" max="65" width="15.85546875" customWidth="1"/>
    <col min="66" max="66" width="15.42578125" customWidth="1"/>
  </cols>
  <sheetData>
    <row r="1" spans="1:6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54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s="2" t="s">
        <v>49</v>
      </c>
      <c r="BK1" s="2" t="s">
        <v>50</v>
      </c>
      <c r="BL1" s="2" t="s">
        <v>51</v>
      </c>
      <c r="BM1" s="2" t="s">
        <v>52</v>
      </c>
      <c r="BN1" s="3" t="s">
        <v>53</v>
      </c>
    </row>
    <row r="2" spans="1:66" x14ac:dyDescent="0.25">
      <c r="A2">
        <v>1</v>
      </c>
      <c r="B2" s="1">
        <v>1.0155000000000001E-6</v>
      </c>
      <c r="C2">
        <v>0.19231000000000001</v>
      </c>
      <c r="D2">
        <v>0.25064999999999998</v>
      </c>
      <c r="E2">
        <v>0.21779999999999999</v>
      </c>
      <c r="F2">
        <v>0.14193</v>
      </c>
      <c r="G2">
        <v>7.3996999999999993E-2</v>
      </c>
      <c r="H2">
        <v>3.2148999999999997E-2</v>
      </c>
      <c r="I2">
        <v>1.1972E-2</v>
      </c>
      <c r="J2">
        <v>3.9009000000000001E-3</v>
      </c>
      <c r="K2">
        <v>1.1299000000000001E-3</v>
      </c>
      <c r="L2">
        <v>2.9451999999999999E-4</v>
      </c>
      <c r="M2">
        <v>0.92623</v>
      </c>
      <c r="N2">
        <v>11922</v>
      </c>
      <c r="O2">
        <v>1202</v>
      </c>
      <c r="P2" s="1">
        <v>1.561E-6</v>
      </c>
      <c r="Q2" s="1">
        <v>1.2183E-12</v>
      </c>
      <c r="R2" s="1">
        <v>6.3393000000000004E-19</v>
      </c>
      <c r="S2" s="1">
        <v>2.4739000000000001E-25</v>
      </c>
      <c r="T2" s="1">
        <v>7.7233000000000005E-32</v>
      </c>
      <c r="U2" s="1">
        <v>2.0092999999999999E-38</v>
      </c>
      <c r="V2" s="1">
        <v>4.4807000000000002E-45</v>
      </c>
      <c r="W2" s="1">
        <v>8.7428999999999997E-52</v>
      </c>
      <c r="X2" s="1">
        <v>1.5163999999999999E-58</v>
      </c>
      <c r="Y2" s="1">
        <v>2.3670000000000001E-65</v>
      </c>
      <c r="Z2" s="1">
        <v>1.0285E-6</v>
      </c>
      <c r="AA2">
        <v>0.18836</v>
      </c>
      <c r="AB2">
        <v>0.24865999999999999</v>
      </c>
      <c r="AC2">
        <v>0.21884999999999999</v>
      </c>
      <c r="AD2">
        <v>0.14446000000000001</v>
      </c>
      <c r="AE2">
        <v>7.6282000000000003E-2</v>
      </c>
      <c r="AF2">
        <v>3.3568000000000001E-2</v>
      </c>
      <c r="AG2">
        <v>1.2661E-2</v>
      </c>
      <c r="AH2">
        <v>4.1786999999999996E-3</v>
      </c>
      <c r="AI2">
        <v>1.2259E-3</v>
      </c>
      <c r="AJ2">
        <v>3.2368000000000002E-4</v>
      </c>
      <c r="AK2">
        <v>0.92866000000000004</v>
      </c>
      <c r="AL2">
        <v>12096</v>
      </c>
      <c r="AM2">
        <v>1197</v>
      </c>
      <c r="AN2" s="1">
        <v>1.5811E-6</v>
      </c>
      <c r="AO2" s="1">
        <v>1.2499E-12</v>
      </c>
      <c r="AP2" s="1">
        <v>6.5873E-19</v>
      </c>
      <c r="AQ2" s="1">
        <v>2.6037999999999999E-25</v>
      </c>
      <c r="AR2" s="1">
        <v>8.2334999999999997E-32</v>
      </c>
      <c r="AS2" s="1">
        <v>2.1696E-38</v>
      </c>
      <c r="AT2" s="1">
        <v>4.9006000000000002E-45</v>
      </c>
      <c r="AU2" s="1">
        <v>9.6851999999999994E-52</v>
      </c>
      <c r="AV2" s="1">
        <v>1.7014999999999998E-58</v>
      </c>
      <c r="AW2" s="1">
        <v>2.6901E-65</v>
      </c>
      <c r="AX2" s="1">
        <v>1.5811E-6</v>
      </c>
      <c r="AY2">
        <v>0</v>
      </c>
      <c r="AZ2">
        <v>25</v>
      </c>
      <c r="BA2">
        <v>0</v>
      </c>
      <c r="BB2">
        <v>1</v>
      </c>
      <c r="BC2">
        <v>5</v>
      </c>
      <c r="BE2">
        <f>Table1[[#This Row],[EndObjectDensity]]-Table1[[#This Row],[Start Density]]</f>
        <v>1.2999999999999918E-8</v>
      </c>
      <c r="BF2">
        <f>Table1[[#This Row],[EndRisktoISS Year1]]-Table1[[#This Row],[Start ISS Risk Per Year]]</f>
        <v>2.4300000000000432E-3</v>
      </c>
      <c r="BG2">
        <f>AL2-N2</f>
        <v>174</v>
      </c>
      <c r="BH2">
        <f>Table1[[#This Row],[endLargeObj]]-Table1[[#This Row],[StartLargeObjects]]</f>
        <v>-5</v>
      </c>
      <c r="BI2">
        <f>Table1[[#This Row],[EndSatRiskBin1]]-Table1[[#This Row],[StartSatRiskBin1]]</f>
        <v>2.0100000000000028E-8</v>
      </c>
      <c r="BJ2">
        <f>Table1[[#This Row],[largeObjectCollisions]]</f>
        <v>0</v>
      </c>
      <c r="BK2">
        <f>Table1[[#This Row],[cloudCollisions]]</f>
        <v>25</v>
      </c>
      <c r="BL2">
        <f>Table1[[#This Row],[avoidanceActions]]</f>
        <v>0</v>
      </c>
      <c r="BM2">
        <f>Table1[[#This Row],[cleanedDebris]]</f>
        <v>1</v>
      </c>
      <c r="BN2">
        <f>Table1[[#This Row],[laseredDebris]]</f>
        <v>5</v>
      </c>
    </row>
    <row r="3" spans="1:66" x14ac:dyDescent="0.25">
      <c r="A3">
        <v>2</v>
      </c>
      <c r="B3" s="1">
        <v>1.0097E-6</v>
      </c>
      <c r="C3">
        <v>0.19406000000000001</v>
      </c>
      <c r="D3">
        <v>0.2515</v>
      </c>
      <c r="E3">
        <v>0.21729999999999999</v>
      </c>
      <c r="F3">
        <v>0.14080999999999999</v>
      </c>
      <c r="G3">
        <v>7.2998999999999994E-2</v>
      </c>
      <c r="H3">
        <v>3.1536000000000002E-2</v>
      </c>
      <c r="I3">
        <v>1.1677999999999999E-2</v>
      </c>
      <c r="J3">
        <v>3.7835999999999998E-3</v>
      </c>
      <c r="K3">
        <v>1.0897000000000001E-3</v>
      </c>
      <c r="L3">
        <v>2.8245000000000001E-4</v>
      </c>
      <c r="M3">
        <v>0.92513000000000001</v>
      </c>
      <c r="N3">
        <v>11849</v>
      </c>
      <c r="O3">
        <v>1201</v>
      </c>
      <c r="P3" s="1">
        <v>1.5521999999999999E-6</v>
      </c>
      <c r="Q3" s="1">
        <v>1.2045999999999999E-12</v>
      </c>
      <c r="R3" s="1">
        <v>6.2325999999999997E-19</v>
      </c>
      <c r="S3" s="1">
        <v>2.4185E-25</v>
      </c>
      <c r="T3" s="1">
        <v>7.5080000000000001E-32</v>
      </c>
      <c r="U3" s="1">
        <v>1.9423E-38</v>
      </c>
      <c r="V3" s="1">
        <v>4.3067999999999998E-45</v>
      </c>
      <c r="W3" s="1">
        <v>8.3561999999999994E-52</v>
      </c>
      <c r="X3" s="1">
        <v>1.4411E-58</v>
      </c>
      <c r="Y3" s="1">
        <v>2.2368999999999999E-65</v>
      </c>
      <c r="Z3" s="1">
        <v>1.0172E-6</v>
      </c>
      <c r="AA3">
        <v>0.19177</v>
      </c>
      <c r="AB3">
        <v>0.25039</v>
      </c>
      <c r="AC3">
        <v>0.21793999999999999</v>
      </c>
      <c r="AD3">
        <v>0.14227999999999999</v>
      </c>
      <c r="AE3">
        <v>7.4306999999999998E-2</v>
      </c>
      <c r="AF3">
        <v>3.2340000000000001E-2</v>
      </c>
      <c r="AG3">
        <v>1.2064E-2</v>
      </c>
      <c r="AH3">
        <v>3.9379000000000003E-3</v>
      </c>
      <c r="AI3">
        <v>1.1425999999999999E-3</v>
      </c>
      <c r="AJ3">
        <v>2.9836000000000001E-4</v>
      </c>
      <c r="AK3">
        <v>0.92656000000000005</v>
      </c>
      <c r="AL3">
        <v>11947</v>
      </c>
      <c r="AM3">
        <v>1200</v>
      </c>
      <c r="AN3" s="1">
        <v>1.5637E-6</v>
      </c>
      <c r="AO3" s="1">
        <v>1.2226000000000001E-12</v>
      </c>
      <c r="AP3" s="1">
        <v>6.3726999999999998E-19</v>
      </c>
      <c r="AQ3" s="1">
        <v>2.4913000000000002E-25</v>
      </c>
      <c r="AR3" s="1">
        <v>7.7912000000000003E-32</v>
      </c>
      <c r="AS3" s="1">
        <v>2.0304999999999999E-38</v>
      </c>
      <c r="AT3" s="1">
        <v>4.5360000000000001E-45</v>
      </c>
      <c r="AU3" s="1">
        <v>8.8661999999999999E-52</v>
      </c>
      <c r="AV3" s="1">
        <v>1.5404999999999999E-58</v>
      </c>
      <c r="AW3" s="1">
        <v>2.4089000000000001E-65</v>
      </c>
      <c r="AX3" s="1">
        <v>1.5637E-6</v>
      </c>
      <c r="AY3">
        <v>0</v>
      </c>
      <c r="AZ3">
        <v>3</v>
      </c>
      <c r="BA3">
        <v>0</v>
      </c>
      <c r="BB3">
        <v>0</v>
      </c>
      <c r="BC3">
        <v>8</v>
      </c>
      <c r="BE3">
        <f>Table1[[#This Row],[EndObjectDensity]]-Table1[[#This Row],[Start Density]]</f>
        <v>7.4999999999999282E-9</v>
      </c>
      <c r="BF3">
        <f>Table1[[#This Row],[EndRisktoISS Year1]]-Table1[[#This Row],[Start ISS Risk Per Year]]</f>
        <v>1.4300000000000423E-3</v>
      </c>
      <c r="BG3">
        <f t="shared" ref="BG3:BG29" si="0">AL3-N3</f>
        <v>98</v>
      </c>
      <c r="BH3">
        <f>Table1[[#This Row],[endLargeObj]]-Table1[[#This Row],[StartLargeObjects]]</f>
        <v>-1</v>
      </c>
      <c r="BI3">
        <f>Table1[[#This Row],[EndSatRiskBin1]]-Table1[[#This Row],[StartSatRiskBin1]]</f>
        <v>1.1500000000000017E-8</v>
      </c>
      <c r="BJ3">
        <f>Table1[[#This Row],[largeObjectCollisions]]</f>
        <v>0</v>
      </c>
      <c r="BK3">
        <f>Table1[[#This Row],[cloudCollisions]]</f>
        <v>3</v>
      </c>
      <c r="BL3">
        <f>Table1[[#This Row],[avoidanceActions]]</f>
        <v>0</v>
      </c>
      <c r="BM3">
        <f>Table1[[#This Row],[cleanedDebris]]</f>
        <v>0</v>
      </c>
      <c r="BN3">
        <f>Table1[[#This Row],[laseredDebris]]</f>
        <v>8</v>
      </c>
    </row>
    <row r="4" spans="1:66" x14ac:dyDescent="0.25">
      <c r="A4">
        <v>3</v>
      </c>
      <c r="B4" s="1">
        <v>1.0163999999999999E-6</v>
      </c>
      <c r="C4">
        <v>0.19203000000000001</v>
      </c>
      <c r="D4">
        <v>0.25051000000000001</v>
      </c>
      <c r="E4">
        <v>0.21787000000000001</v>
      </c>
      <c r="F4">
        <v>0.14210999999999999</v>
      </c>
      <c r="G4">
        <v>7.4159000000000003E-2</v>
      </c>
      <c r="H4">
        <v>3.2247999999999999E-2</v>
      </c>
      <c r="I4">
        <v>1.2019999999999999E-2</v>
      </c>
      <c r="J4">
        <v>3.9202000000000004E-3</v>
      </c>
      <c r="K4">
        <v>1.1364999999999999E-3</v>
      </c>
      <c r="L4">
        <v>2.9651999999999999E-4</v>
      </c>
      <c r="M4">
        <v>0.9264</v>
      </c>
      <c r="N4">
        <v>11936</v>
      </c>
      <c r="O4">
        <v>1200</v>
      </c>
      <c r="P4" s="1">
        <v>1.5624000000000001E-6</v>
      </c>
      <c r="Q4" s="1">
        <v>1.2206000000000001E-12</v>
      </c>
      <c r="R4" s="1">
        <v>6.3567000000000002E-19</v>
      </c>
      <c r="S4" s="1">
        <v>2.4829E-25</v>
      </c>
      <c r="T4" s="1">
        <v>7.7587000000000002E-32</v>
      </c>
      <c r="U4" s="1">
        <v>2.0204000000000001E-38</v>
      </c>
      <c r="V4" s="1">
        <v>4.5095000000000002E-45</v>
      </c>
      <c r="W4" s="1">
        <v>8.8069999999999998E-52</v>
      </c>
      <c r="X4" s="1">
        <v>1.5289E-58</v>
      </c>
      <c r="Y4" s="1">
        <v>2.3888E-65</v>
      </c>
      <c r="Z4" s="1">
        <v>1.0325000000000001E-6</v>
      </c>
      <c r="AA4">
        <v>0.18717</v>
      </c>
      <c r="AB4">
        <v>0.24804999999999999</v>
      </c>
      <c r="AC4">
        <v>0.21914</v>
      </c>
      <c r="AD4">
        <v>0.14521000000000001</v>
      </c>
      <c r="AE4">
        <v>7.6973E-2</v>
      </c>
      <c r="AF4">
        <v>3.4001999999999998E-2</v>
      </c>
      <c r="AG4">
        <v>1.2874E-2</v>
      </c>
      <c r="AH4">
        <v>4.2652999999999996E-3</v>
      </c>
      <c r="AI4">
        <v>1.2561E-3</v>
      </c>
      <c r="AJ4">
        <v>3.3292E-4</v>
      </c>
      <c r="AK4">
        <v>0.92937999999999998</v>
      </c>
      <c r="AL4">
        <v>12137</v>
      </c>
      <c r="AM4">
        <v>1207</v>
      </c>
      <c r="AN4" s="1">
        <v>1.5871E-6</v>
      </c>
      <c r="AO4" s="1">
        <v>1.2595E-12</v>
      </c>
      <c r="AP4" s="1">
        <v>6.6633999999999999E-19</v>
      </c>
      <c r="AQ4" s="1">
        <v>2.6439999999999999E-25</v>
      </c>
      <c r="AR4" s="1">
        <v>8.3926999999999999E-32</v>
      </c>
      <c r="AS4" s="1">
        <v>2.2201000000000001E-38</v>
      </c>
      <c r="AT4" s="1">
        <v>5.0336999999999998E-45</v>
      </c>
      <c r="AU4" s="1">
        <v>9.9865000000000006E-52</v>
      </c>
      <c r="AV4" s="1">
        <v>1.7610999999999999E-58</v>
      </c>
      <c r="AW4" s="1">
        <v>2.7951000000000001E-65</v>
      </c>
      <c r="AX4" s="1">
        <v>1.5871E-6</v>
      </c>
      <c r="AY4">
        <v>0</v>
      </c>
      <c r="AZ4">
        <v>8</v>
      </c>
      <c r="BA4">
        <v>0</v>
      </c>
      <c r="BB4">
        <v>0</v>
      </c>
      <c r="BC4">
        <v>0</v>
      </c>
      <c r="BE4">
        <f>Table1[[#This Row],[EndObjectDensity]]-Table1[[#This Row],[Start Density]]</f>
        <v>1.6100000000000151E-8</v>
      </c>
      <c r="BF4">
        <f>Table1[[#This Row],[EndRisktoISS Year1]]-Table1[[#This Row],[Start ISS Risk Per Year]]</f>
        <v>2.9799999999999827E-3</v>
      </c>
      <c r="BG4">
        <f t="shared" si="0"/>
        <v>201</v>
      </c>
      <c r="BH4">
        <f>Table1[[#This Row],[endLargeObj]]-Table1[[#This Row],[StartLargeObjects]]</f>
        <v>7</v>
      </c>
      <c r="BI4">
        <f>Table1[[#This Row],[EndSatRiskBin1]]-Table1[[#This Row],[StartSatRiskBin1]]</f>
        <v>2.469999999999995E-8</v>
      </c>
      <c r="BJ4">
        <f>Table1[[#This Row],[largeObjectCollisions]]</f>
        <v>0</v>
      </c>
      <c r="BK4">
        <f>Table1[[#This Row],[cloudCollisions]]</f>
        <v>8</v>
      </c>
      <c r="BL4">
        <f>Table1[[#This Row],[avoidanceActions]]</f>
        <v>0</v>
      </c>
      <c r="BM4">
        <f>Table1[[#This Row],[cleanedDebris]]</f>
        <v>0</v>
      </c>
      <c r="BN4">
        <f>Table1[[#This Row],[laseredDebris]]</f>
        <v>0</v>
      </c>
    </row>
    <row r="5" spans="1:66" x14ac:dyDescent="0.25">
      <c r="A5">
        <v>4</v>
      </c>
      <c r="B5" s="1">
        <v>1.0088E-6</v>
      </c>
      <c r="C5">
        <v>0.19434000000000001</v>
      </c>
      <c r="D5">
        <v>0.25163999999999997</v>
      </c>
      <c r="E5">
        <v>0.21722</v>
      </c>
      <c r="F5">
        <v>0.14063000000000001</v>
      </c>
      <c r="G5">
        <v>7.2838E-2</v>
      </c>
      <c r="H5">
        <v>3.1437E-2</v>
      </c>
      <c r="I5">
        <v>1.163E-2</v>
      </c>
      <c r="J5">
        <v>3.7648E-3</v>
      </c>
      <c r="K5">
        <v>1.0832999999999999E-3</v>
      </c>
      <c r="L5">
        <v>2.8053000000000003E-4</v>
      </c>
      <c r="M5">
        <v>0.92495000000000005</v>
      </c>
      <c r="N5">
        <v>11837</v>
      </c>
      <c r="O5">
        <v>1201</v>
      </c>
      <c r="P5" s="1">
        <v>1.5507E-6</v>
      </c>
      <c r="Q5" s="1">
        <v>1.2024E-12</v>
      </c>
      <c r="R5" s="1">
        <v>6.2154999999999998E-19</v>
      </c>
      <c r="S5" s="1">
        <v>2.4097000000000002E-25</v>
      </c>
      <c r="T5" s="1">
        <v>7.4734999999999996E-32</v>
      </c>
      <c r="U5" s="1">
        <v>1.9315999999999999E-38</v>
      </c>
      <c r="V5" s="1">
        <v>4.2791999999999999E-45</v>
      </c>
      <c r="W5" s="1">
        <v>8.2948999999999999E-52</v>
      </c>
      <c r="X5" s="1">
        <v>1.4293E-58</v>
      </c>
      <c r="Y5" s="1">
        <v>2.2163999999999998E-65</v>
      </c>
      <c r="Z5" s="1">
        <v>1.0327000000000001E-6</v>
      </c>
      <c r="AA5">
        <v>0.18711</v>
      </c>
      <c r="AB5">
        <v>0.24801000000000001</v>
      </c>
      <c r="AC5">
        <v>0.21915999999999999</v>
      </c>
      <c r="AD5">
        <v>0.14524999999999999</v>
      </c>
      <c r="AE5">
        <v>7.7012999999999998E-2</v>
      </c>
      <c r="AF5">
        <v>3.4027000000000002E-2</v>
      </c>
      <c r="AG5">
        <v>1.2886999999999999E-2</v>
      </c>
      <c r="AH5">
        <v>4.2703999999999997E-3</v>
      </c>
      <c r="AI5">
        <v>1.2578999999999999E-3</v>
      </c>
      <c r="AJ5">
        <v>3.3346999999999999E-4</v>
      </c>
      <c r="AK5">
        <v>0.92942000000000002</v>
      </c>
      <c r="AL5">
        <v>12146</v>
      </c>
      <c r="AM5">
        <v>1201</v>
      </c>
      <c r="AN5" s="1">
        <v>1.5875E-6</v>
      </c>
      <c r="AO5" s="1">
        <v>1.2601000000000001E-12</v>
      </c>
      <c r="AP5" s="1">
        <v>6.6678999999999996E-19</v>
      </c>
      <c r="AQ5" s="1">
        <v>2.6463000000000002E-25</v>
      </c>
      <c r="AR5" s="1">
        <v>8.4020999999999999E-32</v>
      </c>
      <c r="AS5" s="1">
        <v>2.2231000000000001E-38</v>
      </c>
      <c r="AT5" s="1">
        <v>5.0415999999999998E-45</v>
      </c>
      <c r="AU5" s="1">
        <v>1.0004E-51</v>
      </c>
      <c r="AV5" s="1">
        <v>1.7647000000000001E-58</v>
      </c>
      <c r="AW5" s="1">
        <v>2.8013999999999999E-65</v>
      </c>
      <c r="AX5" s="1">
        <v>1.5875E-6</v>
      </c>
      <c r="AY5">
        <v>0</v>
      </c>
      <c r="AZ5">
        <v>16</v>
      </c>
      <c r="BA5">
        <v>0</v>
      </c>
      <c r="BB5">
        <v>0</v>
      </c>
      <c r="BC5">
        <v>0</v>
      </c>
      <c r="BE5">
        <f>Table1[[#This Row],[EndObjectDensity]]-Table1[[#This Row],[Start Density]]</f>
        <v>2.3900000000000102E-8</v>
      </c>
      <c r="BF5">
        <f>Table1[[#This Row],[EndRisktoISS Year1]]-Table1[[#This Row],[Start ISS Risk Per Year]]</f>
        <v>4.469999999999974E-3</v>
      </c>
      <c r="BG5">
        <f t="shared" si="0"/>
        <v>309</v>
      </c>
      <c r="BH5">
        <f>Table1[[#This Row],[endLargeObj]]-Table1[[#This Row],[StartLargeObjects]]</f>
        <v>0</v>
      </c>
      <c r="BI5">
        <f>Table1[[#This Row],[EndSatRiskBin1]]-Table1[[#This Row],[StartSatRiskBin1]]</f>
        <v>3.6800000000000012E-8</v>
      </c>
      <c r="BJ5">
        <f>Table1[[#This Row],[largeObjectCollisions]]</f>
        <v>0</v>
      </c>
      <c r="BK5">
        <f>Table1[[#This Row],[cloudCollisions]]</f>
        <v>16</v>
      </c>
      <c r="BL5">
        <f>Table1[[#This Row],[avoidanceActions]]</f>
        <v>0</v>
      </c>
      <c r="BM5">
        <f>Table1[[#This Row],[cleanedDebris]]</f>
        <v>0</v>
      </c>
      <c r="BN5">
        <f>Table1[[#This Row],[laseredDebris]]</f>
        <v>0</v>
      </c>
    </row>
    <row r="6" spans="1:66" x14ac:dyDescent="0.25">
      <c r="A6">
        <v>5</v>
      </c>
      <c r="B6" s="1">
        <v>1.0098000000000001E-6</v>
      </c>
      <c r="C6">
        <v>0.19403000000000001</v>
      </c>
      <c r="D6">
        <v>0.25148999999999999</v>
      </c>
      <c r="E6">
        <v>0.21731</v>
      </c>
      <c r="F6">
        <v>0.14083000000000001</v>
      </c>
      <c r="G6">
        <v>7.3012999999999995E-2</v>
      </c>
      <c r="H6">
        <v>3.1544000000000003E-2</v>
      </c>
      <c r="I6">
        <v>1.1682E-2</v>
      </c>
      <c r="J6">
        <v>3.7851999999999998E-3</v>
      </c>
      <c r="K6">
        <v>1.0901999999999999E-3</v>
      </c>
      <c r="L6">
        <v>2.8260999999999998E-4</v>
      </c>
      <c r="M6">
        <v>0.92515000000000003</v>
      </c>
      <c r="N6">
        <v>11849</v>
      </c>
      <c r="O6">
        <v>1202</v>
      </c>
      <c r="P6" s="1">
        <v>1.5522999999999999E-6</v>
      </c>
      <c r="Q6" s="1">
        <v>1.2048000000000001E-12</v>
      </c>
      <c r="R6" s="1">
        <v>6.2341000000000002E-19</v>
      </c>
      <c r="S6" s="1">
        <v>2.4192999999999999E-25</v>
      </c>
      <c r="T6" s="1">
        <v>7.5108999999999998E-32</v>
      </c>
      <c r="U6" s="1">
        <v>1.9432E-38</v>
      </c>
      <c r="V6" s="1">
        <v>4.3091E-45</v>
      </c>
      <c r="W6" s="1">
        <v>8.3612999999999998E-52</v>
      </c>
      <c r="X6" s="1">
        <v>1.4421E-58</v>
      </c>
      <c r="Y6" s="1">
        <v>2.2386000000000002E-65</v>
      </c>
      <c r="Z6" s="1">
        <v>9.8938999999999994E-7</v>
      </c>
      <c r="AA6">
        <v>0.20033999999999999</v>
      </c>
      <c r="AB6">
        <v>0.25441999999999998</v>
      </c>
      <c r="AC6">
        <v>0.21539</v>
      </c>
      <c r="AD6">
        <v>0.13675999999999999</v>
      </c>
      <c r="AE6">
        <v>6.9470000000000004E-2</v>
      </c>
      <c r="AF6">
        <v>2.9406999999999999E-2</v>
      </c>
      <c r="AG6">
        <v>1.0670000000000001E-2</v>
      </c>
      <c r="AH6">
        <v>3.3873000000000002E-3</v>
      </c>
      <c r="AI6">
        <v>9.5591000000000003E-4</v>
      </c>
      <c r="AJ6">
        <v>2.4278E-4</v>
      </c>
      <c r="AK6">
        <v>0.92112000000000005</v>
      </c>
      <c r="AL6">
        <v>11586</v>
      </c>
      <c r="AM6">
        <v>1201</v>
      </c>
      <c r="AN6" s="1">
        <v>1.5208999999999999E-6</v>
      </c>
      <c r="AO6" s="1">
        <v>1.1565999999999999E-12</v>
      </c>
      <c r="AP6" s="1">
        <v>5.8634000000000003E-19</v>
      </c>
      <c r="AQ6" s="1">
        <v>2.2293999999999998E-25</v>
      </c>
      <c r="AR6" s="1">
        <v>6.7812999999999995E-32</v>
      </c>
      <c r="AS6" s="1">
        <v>1.7189999999999999E-38</v>
      </c>
      <c r="AT6" s="1">
        <v>3.7348000000000001E-45</v>
      </c>
      <c r="AU6" s="1">
        <v>7.1002999999999997E-52</v>
      </c>
      <c r="AV6" s="1">
        <v>1.1999E-58</v>
      </c>
      <c r="AW6" s="1">
        <v>1.8249E-65</v>
      </c>
      <c r="AX6" s="1">
        <v>1.5208999999999999E-6</v>
      </c>
      <c r="AY6">
        <v>0</v>
      </c>
      <c r="AZ6">
        <v>11</v>
      </c>
      <c r="BA6">
        <v>0</v>
      </c>
      <c r="BB6">
        <v>1</v>
      </c>
      <c r="BC6">
        <v>0</v>
      </c>
      <c r="BE6">
        <f>Table1[[#This Row],[EndObjectDensity]]-Table1[[#This Row],[Start Density]]</f>
        <v>-2.0410000000000115E-8</v>
      </c>
      <c r="BF6">
        <f>Table1[[#This Row],[EndRisktoISS Year1]]-Table1[[#This Row],[Start ISS Risk Per Year]]</f>
        <v>-4.029999999999978E-3</v>
      </c>
      <c r="BG6">
        <f t="shared" si="0"/>
        <v>-263</v>
      </c>
      <c r="BH6">
        <f>Table1[[#This Row],[endLargeObj]]-Table1[[#This Row],[StartLargeObjects]]</f>
        <v>-1</v>
      </c>
      <c r="BI6">
        <f>Table1[[#This Row],[EndSatRiskBin1]]-Table1[[#This Row],[StartSatRiskBin1]]</f>
        <v>-3.140000000000003E-8</v>
      </c>
      <c r="BJ6">
        <f>Table1[[#This Row],[largeObjectCollisions]]</f>
        <v>0</v>
      </c>
      <c r="BK6">
        <f>Table1[[#This Row],[cloudCollisions]]</f>
        <v>11</v>
      </c>
      <c r="BL6">
        <f>Table1[[#This Row],[avoidanceActions]]</f>
        <v>0</v>
      </c>
      <c r="BM6">
        <f>Table1[[#This Row],[cleanedDebris]]</f>
        <v>1</v>
      </c>
      <c r="BN6">
        <f>Table1[[#This Row],[laseredDebris]]</f>
        <v>0</v>
      </c>
    </row>
    <row r="7" spans="1:66" x14ac:dyDescent="0.25">
      <c r="A7">
        <v>6</v>
      </c>
      <c r="B7" s="1">
        <v>1.0097E-6</v>
      </c>
      <c r="C7">
        <v>0.19406000000000001</v>
      </c>
      <c r="D7">
        <v>0.2515</v>
      </c>
      <c r="E7">
        <v>0.21729999999999999</v>
      </c>
      <c r="F7">
        <v>0.14080999999999999</v>
      </c>
      <c r="G7">
        <v>7.2998999999999994E-2</v>
      </c>
      <c r="H7">
        <v>3.1536000000000002E-2</v>
      </c>
      <c r="I7">
        <v>1.1677999999999999E-2</v>
      </c>
      <c r="J7">
        <v>3.7835999999999998E-3</v>
      </c>
      <c r="K7">
        <v>1.0897000000000001E-3</v>
      </c>
      <c r="L7">
        <v>2.8245000000000001E-4</v>
      </c>
      <c r="M7">
        <v>0.92513000000000001</v>
      </c>
      <c r="N7">
        <v>11849</v>
      </c>
      <c r="O7">
        <v>1201</v>
      </c>
      <c r="P7" s="1">
        <v>1.5521999999999999E-6</v>
      </c>
      <c r="Q7" s="1">
        <v>1.2045999999999999E-12</v>
      </c>
      <c r="R7" s="1">
        <v>6.2325999999999997E-19</v>
      </c>
      <c r="S7" s="1">
        <v>2.4185E-25</v>
      </c>
      <c r="T7" s="1">
        <v>7.5080000000000001E-32</v>
      </c>
      <c r="U7" s="1">
        <v>1.9423E-38</v>
      </c>
      <c r="V7" s="1">
        <v>4.3067999999999998E-45</v>
      </c>
      <c r="W7" s="1">
        <v>8.3561999999999994E-52</v>
      </c>
      <c r="X7" s="1">
        <v>1.4411E-58</v>
      </c>
      <c r="Y7" s="1">
        <v>2.2368999999999999E-65</v>
      </c>
      <c r="Z7" s="1">
        <v>9.8876999999999998E-7</v>
      </c>
      <c r="AA7">
        <v>0.20054</v>
      </c>
      <c r="AB7">
        <v>0.2545</v>
      </c>
      <c r="AC7">
        <v>0.21532999999999999</v>
      </c>
      <c r="AD7">
        <v>0.13664000000000001</v>
      </c>
      <c r="AE7">
        <v>6.9362999999999994E-2</v>
      </c>
      <c r="AF7">
        <v>2.9343000000000001E-2</v>
      </c>
      <c r="AG7">
        <v>1.064E-2</v>
      </c>
      <c r="AH7">
        <v>3.3758E-3</v>
      </c>
      <c r="AI7">
        <v>9.5204999999999997E-4</v>
      </c>
      <c r="AJ7">
        <v>2.4164999999999999E-4</v>
      </c>
      <c r="AK7">
        <v>0.92098999999999998</v>
      </c>
      <c r="AL7">
        <v>11586</v>
      </c>
      <c r="AM7">
        <v>1193</v>
      </c>
      <c r="AN7" s="1">
        <v>1.5199000000000001E-6</v>
      </c>
      <c r="AO7" s="1">
        <v>1.1551E-12</v>
      </c>
      <c r="AP7" s="1">
        <v>5.8524E-19</v>
      </c>
      <c r="AQ7" s="1">
        <v>2.2238E-25</v>
      </c>
      <c r="AR7" s="1">
        <v>6.7601999999999998E-32</v>
      </c>
      <c r="AS7" s="1">
        <v>1.7125000000000001E-38</v>
      </c>
      <c r="AT7" s="1">
        <v>3.7184999999999998E-45</v>
      </c>
      <c r="AU7" s="1">
        <v>7.0648E-52</v>
      </c>
      <c r="AV7" s="1">
        <v>1.1931E-58</v>
      </c>
      <c r="AW7" s="1">
        <v>1.8135E-65</v>
      </c>
      <c r="AX7" s="1">
        <v>1.5199000000000001E-6</v>
      </c>
      <c r="AY7">
        <v>0</v>
      </c>
      <c r="AZ7">
        <v>11</v>
      </c>
      <c r="BA7">
        <v>0</v>
      </c>
      <c r="BB7">
        <v>0</v>
      </c>
      <c r="BC7">
        <v>8</v>
      </c>
      <c r="BE7">
        <f>Table1[[#This Row],[EndObjectDensity]]-Table1[[#This Row],[Start Density]]</f>
        <v>-2.0930000000000069E-8</v>
      </c>
      <c r="BF7">
        <f>Table1[[#This Row],[EndRisktoISS Year1]]-Table1[[#This Row],[Start ISS Risk Per Year]]</f>
        <v>-4.1400000000000325E-3</v>
      </c>
      <c r="BG7">
        <f t="shared" si="0"/>
        <v>-263</v>
      </c>
      <c r="BH7">
        <f>Table1[[#This Row],[endLargeObj]]-Table1[[#This Row],[StartLargeObjects]]</f>
        <v>-8</v>
      </c>
      <c r="BI7">
        <f>Table1[[#This Row],[EndSatRiskBin1]]-Table1[[#This Row],[StartSatRiskBin1]]</f>
        <v>-3.2299999999999886E-8</v>
      </c>
      <c r="BJ7">
        <f>Table1[[#This Row],[largeObjectCollisions]]</f>
        <v>0</v>
      </c>
      <c r="BK7">
        <f>Table1[[#This Row],[cloudCollisions]]</f>
        <v>11</v>
      </c>
      <c r="BL7">
        <f>Table1[[#This Row],[avoidanceActions]]</f>
        <v>0</v>
      </c>
      <c r="BM7">
        <f>Table1[[#This Row],[cleanedDebris]]</f>
        <v>0</v>
      </c>
      <c r="BN7">
        <f>Table1[[#This Row],[laseredDebris]]</f>
        <v>8</v>
      </c>
    </row>
    <row r="8" spans="1:66" x14ac:dyDescent="0.25">
      <c r="A8">
        <v>7</v>
      </c>
      <c r="B8" s="1">
        <v>1.0192999999999999E-6</v>
      </c>
      <c r="C8">
        <v>0.19116</v>
      </c>
      <c r="D8">
        <v>0.25008000000000002</v>
      </c>
      <c r="E8">
        <v>0.21811</v>
      </c>
      <c r="F8">
        <v>0.14266999999999999</v>
      </c>
      <c r="G8">
        <v>7.4659000000000003E-2</v>
      </c>
      <c r="H8">
        <v>3.2557000000000003E-2</v>
      </c>
      <c r="I8">
        <v>1.2168999999999999E-2</v>
      </c>
      <c r="J8">
        <v>3.9801000000000003E-3</v>
      </c>
      <c r="K8">
        <v>1.1571000000000001E-3</v>
      </c>
      <c r="L8">
        <v>3.0275000000000001E-4</v>
      </c>
      <c r="M8">
        <v>0.92693999999999999</v>
      </c>
      <c r="N8">
        <v>11970</v>
      </c>
      <c r="O8">
        <v>1203</v>
      </c>
      <c r="P8" s="1">
        <v>1.5668E-6</v>
      </c>
      <c r="Q8" s="1">
        <v>1.2274E-12</v>
      </c>
      <c r="R8" s="1">
        <v>6.4105000000000005E-19</v>
      </c>
      <c r="S8" s="1">
        <v>2.5109999999999998E-25</v>
      </c>
      <c r="T8" s="1">
        <v>7.8685999999999998E-32</v>
      </c>
      <c r="U8" s="1">
        <v>2.0548E-38</v>
      </c>
      <c r="V8" s="1">
        <v>4.5990999999999999E-45</v>
      </c>
      <c r="W8" s="1">
        <v>9.0075000000000004E-52</v>
      </c>
      <c r="X8" s="1">
        <v>1.5680999999999999E-58</v>
      </c>
      <c r="Y8" s="1">
        <v>2.4569E-65</v>
      </c>
      <c r="Z8" s="1">
        <v>1.0304999999999999E-6</v>
      </c>
      <c r="AA8">
        <v>0.18778</v>
      </c>
      <c r="AB8">
        <v>0.24836</v>
      </c>
      <c r="AC8">
        <v>0.21898999999999999</v>
      </c>
      <c r="AD8">
        <v>0.14482</v>
      </c>
      <c r="AE8">
        <v>7.6619999999999994E-2</v>
      </c>
      <c r="AF8">
        <v>3.3779999999999998E-2</v>
      </c>
      <c r="AG8">
        <v>1.2765E-2</v>
      </c>
      <c r="AH8">
        <v>4.2209999999999999E-3</v>
      </c>
      <c r="AI8">
        <v>1.2405999999999999E-3</v>
      </c>
      <c r="AJ8">
        <v>3.2818000000000002E-4</v>
      </c>
      <c r="AK8">
        <v>0.92901</v>
      </c>
      <c r="AL8">
        <v>12124</v>
      </c>
      <c r="AM8">
        <v>1194</v>
      </c>
      <c r="AN8" s="1">
        <v>1.5841E-6</v>
      </c>
      <c r="AO8" s="1">
        <v>1.2545999999999999E-12</v>
      </c>
      <c r="AP8" s="1">
        <v>6.6246000000000002E-19</v>
      </c>
      <c r="AQ8" s="1">
        <v>2.6234000000000001E-25</v>
      </c>
      <c r="AR8" s="1">
        <v>8.3112999999999996E-32</v>
      </c>
      <c r="AS8" s="1">
        <v>2.1941999999999999E-38</v>
      </c>
      <c r="AT8" s="1">
        <v>4.9653999999999998E-45</v>
      </c>
      <c r="AU8" s="1">
        <v>9.8318999999999994E-52</v>
      </c>
      <c r="AV8" s="1">
        <v>1.7305000000000002E-58</v>
      </c>
      <c r="AW8" s="1">
        <v>2.7412E-65</v>
      </c>
      <c r="AX8" s="1">
        <v>1.5841E-6</v>
      </c>
      <c r="AY8">
        <v>0</v>
      </c>
      <c r="AZ8">
        <v>4</v>
      </c>
      <c r="BA8">
        <v>0</v>
      </c>
      <c r="BB8">
        <v>2</v>
      </c>
      <c r="BC8">
        <v>7</v>
      </c>
      <c r="BE8">
        <f>Table1[[#This Row],[EndObjectDensity]]-Table1[[#This Row],[Start Density]]</f>
        <v>1.1199999999999994E-8</v>
      </c>
      <c r="BF8">
        <f>Table1[[#This Row],[EndRisktoISS Year1]]-Table1[[#This Row],[Start ISS Risk Per Year]]</f>
        <v>2.0700000000000163E-3</v>
      </c>
      <c r="BG8">
        <f t="shared" si="0"/>
        <v>154</v>
      </c>
      <c r="BH8">
        <f>Table1[[#This Row],[endLargeObj]]-Table1[[#This Row],[StartLargeObjects]]</f>
        <v>-9</v>
      </c>
      <c r="BI8">
        <f>Table1[[#This Row],[EndSatRiskBin1]]-Table1[[#This Row],[StartSatRiskBin1]]</f>
        <v>1.7300000000000029E-8</v>
      </c>
      <c r="BJ8">
        <f>Table1[[#This Row],[largeObjectCollisions]]</f>
        <v>0</v>
      </c>
      <c r="BK8">
        <f>Table1[[#This Row],[cloudCollisions]]</f>
        <v>4</v>
      </c>
      <c r="BL8">
        <f>Table1[[#This Row],[avoidanceActions]]</f>
        <v>0</v>
      </c>
      <c r="BM8">
        <f>Table1[[#This Row],[cleanedDebris]]</f>
        <v>2</v>
      </c>
      <c r="BN8">
        <f>Table1[[#This Row],[laseredDebris]]</f>
        <v>7</v>
      </c>
    </row>
    <row r="9" spans="1:66" x14ac:dyDescent="0.25">
      <c r="A9">
        <v>8</v>
      </c>
      <c r="B9" s="1">
        <v>1.0192999999999999E-6</v>
      </c>
      <c r="C9">
        <v>0.19116</v>
      </c>
      <c r="D9">
        <v>0.25008000000000002</v>
      </c>
      <c r="E9">
        <v>0.21811</v>
      </c>
      <c r="F9">
        <v>0.14266999999999999</v>
      </c>
      <c r="G9">
        <v>7.4659000000000003E-2</v>
      </c>
      <c r="H9">
        <v>3.2557000000000003E-2</v>
      </c>
      <c r="I9">
        <v>1.2168999999999999E-2</v>
      </c>
      <c r="J9">
        <v>3.9801000000000003E-3</v>
      </c>
      <c r="K9">
        <v>1.1571000000000001E-3</v>
      </c>
      <c r="L9">
        <v>3.0275000000000001E-4</v>
      </c>
      <c r="M9">
        <v>0.92693999999999999</v>
      </c>
      <c r="N9">
        <v>11970</v>
      </c>
      <c r="O9">
        <v>1203</v>
      </c>
      <c r="P9" s="1">
        <v>1.5668E-6</v>
      </c>
      <c r="Q9" s="1">
        <v>1.2274E-12</v>
      </c>
      <c r="R9" s="1">
        <v>6.4105000000000005E-19</v>
      </c>
      <c r="S9" s="1">
        <v>2.5109999999999998E-25</v>
      </c>
      <c r="T9" s="1">
        <v>7.8685999999999998E-32</v>
      </c>
      <c r="U9" s="1">
        <v>2.0548E-38</v>
      </c>
      <c r="V9" s="1">
        <v>4.5990999999999999E-45</v>
      </c>
      <c r="W9" s="1">
        <v>9.0075000000000004E-52</v>
      </c>
      <c r="X9" s="1">
        <v>1.5680999999999999E-58</v>
      </c>
      <c r="Y9" s="1">
        <v>2.4569E-65</v>
      </c>
      <c r="Z9" s="1">
        <v>1.0304999999999999E-6</v>
      </c>
      <c r="AA9">
        <v>0.18778</v>
      </c>
      <c r="AB9">
        <v>0.24836</v>
      </c>
      <c r="AC9">
        <v>0.21898999999999999</v>
      </c>
      <c r="AD9">
        <v>0.14482</v>
      </c>
      <c r="AE9">
        <v>7.6619999999999994E-2</v>
      </c>
      <c r="AF9">
        <v>3.3779999999999998E-2</v>
      </c>
      <c r="AG9">
        <v>1.2765E-2</v>
      </c>
      <c r="AH9">
        <v>4.2209999999999999E-3</v>
      </c>
      <c r="AI9">
        <v>1.2405999999999999E-3</v>
      </c>
      <c r="AJ9">
        <v>3.2818000000000002E-4</v>
      </c>
      <c r="AK9">
        <v>0.92901</v>
      </c>
      <c r="AL9">
        <v>12124</v>
      </c>
      <c r="AM9">
        <v>1194</v>
      </c>
      <c r="AN9" s="1">
        <v>1.5841E-6</v>
      </c>
      <c r="AO9" s="1">
        <v>1.2545999999999999E-12</v>
      </c>
      <c r="AP9" s="1">
        <v>6.6246000000000002E-19</v>
      </c>
      <c r="AQ9" s="1">
        <v>2.6234000000000001E-25</v>
      </c>
      <c r="AR9" s="1">
        <v>8.3112999999999996E-32</v>
      </c>
      <c r="AS9" s="1">
        <v>2.1941999999999999E-38</v>
      </c>
      <c r="AT9" s="1">
        <v>4.9653999999999998E-45</v>
      </c>
      <c r="AU9" s="1">
        <v>9.8318999999999994E-52</v>
      </c>
      <c r="AV9" s="1">
        <v>1.7305000000000002E-58</v>
      </c>
      <c r="AW9" s="1">
        <v>2.7412E-65</v>
      </c>
      <c r="AX9" s="1">
        <v>1.5841E-6</v>
      </c>
      <c r="AY9">
        <v>0</v>
      </c>
      <c r="AZ9">
        <v>4</v>
      </c>
      <c r="BA9">
        <v>0</v>
      </c>
      <c r="BB9">
        <v>2</v>
      </c>
      <c r="BC9">
        <v>7</v>
      </c>
      <c r="BE9">
        <f>Table1[[#This Row],[EndObjectDensity]]-Table1[[#This Row],[Start Density]]</f>
        <v>1.1199999999999994E-8</v>
      </c>
      <c r="BF9">
        <f>Table1[[#This Row],[EndRisktoISS Year1]]-Table1[[#This Row],[Start ISS Risk Per Year]]</f>
        <v>2.0700000000000163E-3</v>
      </c>
      <c r="BG9">
        <f t="shared" si="0"/>
        <v>154</v>
      </c>
      <c r="BH9">
        <f>Table1[[#This Row],[endLargeObj]]-Table1[[#This Row],[StartLargeObjects]]</f>
        <v>-9</v>
      </c>
      <c r="BI9">
        <f>Table1[[#This Row],[EndSatRiskBin1]]-Table1[[#This Row],[StartSatRiskBin1]]</f>
        <v>1.7300000000000029E-8</v>
      </c>
      <c r="BJ9">
        <f>Table1[[#This Row],[largeObjectCollisions]]</f>
        <v>0</v>
      </c>
      <c r="BK9">
        <f>Table1[[#This Row],[cloudCollisions]]</f>
        <v>4</v>
      </c>
      <c r="BL9">
        <f>Table1[[#This Row],[avoidanceActions]]</f>
        <v>0</v>
      </c>
      <c r="BM9">
        <f>Table1[[#This Row],[cleanedDebris]]</f>
        <v>2</v>
      </c>
      <c r="BN9">
        <f>Table1[[#This Row],[laseredDebris]]</f>
        <v>7</v>
      </c>
    </row>
    <row r="10" spans="1:66" x14ac:dyDescent="0.25">
      <c r="A10">
        <v>9</v>
      </c>
      <c r="B10" s="1">
        <v>1.0087E-6</v>
      </c>
      <c r="C10">
        <v>0.19436999999999999</v>
      </c>
      <c r="D10">
        <v>0.25164999999999998</v>
      </c>
      <c r="E10">
        <v>0.21720999999999999</v>
      </c>
      <c r="F10">
        <v>0.14061999999999999</v>
      </c>
      <c r="G10">
        <v>7.2824E-2</v>
      </c>
      <c r="H10">
        <v>3.1428999999999999E-2</v>
      </c>
      <c r="I10">
        <v>1.1625999999999999E-2</v>
      </c>
      <c r="J10">
        <v>3.7632999999999998E-3</v>
      </c>
      <c r="K10">
        <v>1.0828000000000001E-3</v>
      </c>
      <c r="L10">
        <v>2.8038E-4</v>
      </c>
      <c r="M10">
        <v>0.92493999999999998</v>
      </c>
      <c r="N10">
        <v>11837</v>
      </c>
      <c r="O10">
        <v>1200</v>
      </c>
      <c r="P10" s="1">
        <v>1.5506E-6</v>
      </c>
      <c r="Q10" s="1">
        <v>1.2022000000000001E-12</v>
      </c>
      <c r="R10" s="1">
        <v>6.2140000000000002E-19</v>
      </c>
      <c r="S10" s="1">
        <v>2.4088999999999998E-25</v>
      </c>
      <c r="T10" s="1">
        <v>7.4706999999999997E-32</v>
      </c>
      <c r="U10" s="1">
        <v>1.9307E-38</v>
      </c>
      <c r="V10" s="1">
        <v>4.2769000000000003E-45</v>
      </c>
      <c r="W10" s="1">
        <v>8.2897999999999995E-52</v>
      </c>
      <c r="X10" s="1">
        <v>1.4283E-58</v>
      </c>
      <c r="Y10" s="1">
        <v>2.2147E-65</v>
      </c>
      <c r="Z10" s="1">
        <v>1.0248999999999999E-6</v>
      </c>
      <c r="AA10">
        <v>0.18945000000000001</v>
      </c>
      <c r="AB10">
        <v>0.24922</v>
      </c>
      <c r="AC10">
        <v>0.21856999999999999</v>
      </c>
      <c r="AD10">
        <v>0.14376</v>
      </c>
      <c r="AE10">
        <v>7.5646000000000005E-2</v>
      </c>
      <c r="AF10">
        <v>3.3169999999999998E-2</v>
      </c>
      <c r="AG10">
        <v>1.2467000000000001E-2</v>
      </c>
      <c r="AH10">
        <v>4.1000999999999998E-3</v>
      </c>
      <c r="AI10">
        <v>1.1986E-3</v>
      </c>
      <c r="AJ10">
        <v>3.1534E-4</v>
      </c>
      <c r="AK10">
        <v>0.92798999999999998</v>
      </c>
      <c r="AL10">
        <v>12050</v>
      </c>
      <c r="AM10">
        <v>1196</v>
      </c>
      <c r="AN10" s="1">
        <v>1.5755E-6</v>
      </c>
      <c r="AO10" s="1">
        <v>1.2411E-12</v>
      </c>
      <c r="AP10" s="1">
        <v>6.5176999999999998E-19</v>
      </c>
      <c r="AQ10" s="1">
        <v>2.5670999999999999E-25</v>
      </c>
      <c r="AR10" s="1">
        <v>8.0889999999999999E-32</v>
      </c>
      <c r="AS10" s="1">
        <v>2.124E-38</v>
      </c>
      <c r="AT10" s="1">
        <v>4.7805E-45</v>
      </c>
      <c r="AU10" s="1">
        <v>9.4145999999999995E-52</v>
      </c>
      <c r="AV10" s="1">
        <v>1.6480999999999999E-58</v>
      </c>
      <c r="AW10" s="1">
        <v>2.5965E-65</v>
      </c>
      <c r="AX10" s="1">
        <v>1.5755E-6</v>
      </c>
      <c r="AY10">
        <v>0</v>
      </c>
      <c r="AZ10">
        <v>15</v>
      </c>
      <c r="BA10">
        <v>0</v>
      </c>
      <c r="BB10">
        <v>0</v>
      </c>
      <c r="BC10">
        <v>6</v>
      </c>
      <c r="BE10">
        <f>Table1[[#This Row],[EndObjectDensity]]-Table1[[#This Row],[Start Density]]</f>
        <v>1.6199999999999947E-8</v>
      </c>
      <c r="BF10">
        <f>Table1[[#This Row],[EndRisktoISS Year1]]-Table1[[#This Row],[Start ISS Risk Per Year]]</f>
        <v>3.0499999999999972E-3</v>
      </c>
      <c r="BG10">
        <f t="shared" si="0"/>
        <v>213</v>
      </c>
      <c r="BH10">
        <f>Table1[[#This Row],[endLargeObj]]-Table1[[#This Row],[StartLargeObjects]]</f>
        <v>-4</v>
      </c>
      <c r="BI10">
        <f>Table1[[#This Row],[EndSatRiskBin1]]-Table1[[#This Row],[StartSatRiskBin1]]</f>
        <v>2.4899999999999965E-8</v>
      </c>
      <c r="BJ10">
        <f>Table1[[#This Row],[largeObjectCollisions]]</f>
        <v>0</v>
      </c>
      <c r="BK10">
        <f>Table1[[#This Row],[cloudCollisions]]</f>
        <v>15</v>
      </c>
      <c r="BL10">
        <f>Table1[[#This Row],[avoidanceActions]]</f>
        <v>0</v>
      </c>
      <c r="BM10">
        <f>Table1[[#This Row],[cleanedDebris]]</f>
        <v>0</v>
      </c>
      <c r="BN10">
        <f>Table1[[#This Row],[laseredDebris]]</f>
        <v>6</v>
      </c>
    </row>
    <row r="11" spans="1:66" x14ac:dyDescent="0.25">
      <c r="A11">
        <v>10</v>
      </c>
      <c r="B11" s="1">
        <v>1.0098000000000001E-6</v>
      </c>
      <c r="C11">
        <v>0.19403000000000001</v>
      </c>
      <c r="D11">
        <v>0.25148999999999999</v>
      </c>
      <c r="E11">
        <v>0.21731</v>
      </c>
      <c r="F11">
        <v>0.14083000000000001</v>
      </c>
      <c r="G11">
        <v>7.3012999999999995E-2</v>
      </c>
      <c r="H11">
        <v>3.1544000000000003E-2</v>
      </c>
      <c r="I11">
        <v>1.1682E-2</v>
      </c>
      <c r="J11">
        <v>3.7851999999999998E-3</v>
      </c>
      <c r="K11">
        <v>1.0901999999999999E-3</v>
      </c>
      <c r="L11">
        <v>2.8260999999999998E-4</v>
      </c>
      <c r="M11">
        <v>0.92515000000000003</v>
      </c>
      <c r="N11">
        <v>11849</v>
      </c>
      <c r="O11">
        <v>1202</v>
      </c>
      <c r="P11" s="1">
        <v>1.5522999999999999E-6</v>
      </c>
      <c r="Q11" s="1">
        <v>1.2048000000000001E-12</v>
      </c>
      <c r="R11" s="1">
        <v>6.2341000000000002E-19</v>
      </c>
      <c r="S11" s="1">
        <v>2.4192999999999999E-25</v>
      </c>
      <c r="T11" s="1">
        <v>7.5108999999999998E-32</v>
      </c>
      <c r="U11" s="1">
        <v>1.9432E-38</v>
      </c>
      <c r="V11" s="1">
        <v>4.3091E-45</v>
      </c>
      <c r="W11" s="1">
        <v>8.3612999999999998E-52</v>
      </c>
      <c r="X11" s="1">
        <v>1.4421E-58</v>
      </c>
      <c r="Y11" s="1">
        <v>2.2386000000000002E-65</v>
      </c>
      <c r="Z11" s="1">
        <v>1.0179E-6</v>
      </c>
      <c r="AA11">
        <v>0.19158</v>
      </c>
      <c r="AB11">
        <v>0.25029000000000001</v>
      </c>
      <c r="AC11">
        <v>0.218</v>
      </c>
      <c r="AD11">
        <v>0.1424</v>
      </c>
      <c r="AE11">
        <v>7.4415999999999996E-2</v>
      </c>
      <c r="AF11">
        <v>3.2406999999999998E-2</v>
      </c>
      <c r="AG11">
        <v>1.2096000000000001E-2</v>
      </c>
      <c r="AH11">
        <v>3.9509000000000002E-3</v>
      </c>
      <c r="AI11">
        <v>1.147E-3</v>
      </c>
      <c r="AJ11">
        <v>2.9970000000000002E-4</v>
      </c>
      <c r="AK11">
        <v>0.92667999999999995</v>
      </c>
      <c r="AL11">
        <v>11947</v>
      </c>
      <c r="AM11">
        <v>1208</v>
      </c>
      <c r="AN11" s="1">
        <v>1.5647E-6</v>
      </c>
      <c r="AO11" s="1">
        <v>1.2241E-12</v>
      </c>
      <c r="AP11" s="1">
        <v>6.3843E-19</v>
      </c>
      <c r="AQ11" s="1">
        <v>2.4973000000000002E-25</v>
      </c>
      <c r="AR11" s="1">
        <v>7.8150000000000001E-32</v>
      </c>
      <c r="AS11" s="1">
        <v>2.0380000000000001E-38</v>
      </c>
      <c r="AT11" s="1">
        <v>4.5552999999999997E-45</v>
      </c>
      <c r="AU11" s="1">
        <v>8.9095000000000005E-52</v>
      </c>
      <c r="AV11" s="1">
        <v>1.5488999999999999E-58</v>
      </c>
      <c r="AW11" s="1">
        <v>2.4235999999999999E-65</v>
      </c>
      <c r="AX11" s="1">
        <v>1.5647E-6</v>
      </c>
      <c r="AY11">
        <v>0</v>
      </c>
      <c r="AZ11">
        <v>3</v>
      </c>
      <c r="BA11">
        <v>0</v>
      </c>
      <c r="BB11">
        <v>1</v>
      </c>
      <c r="BC11">
        <v>0</v>
      </c>
      <c r="BE11">
        <f>Table1[[#This Row],[EndObjectDensity]]-Table1[[#This Row],[Start Density]]</f>
        <v>8.0999999999999733E-9</v>
      </c>
      <c r="BF11">
        <f>Table1[[#This Row],[EndRisktoISS Year1]]-Table1[[#This Row],[Start ISS Risk Per Year]]</f>
        <v>1.5299999999999203E-3</v>
      </c>
      <c r="BG11">
        <f t="shared" si="0"/>
        <v>98</v>
      </c>
      <c r="BH11">
        <f>Table1[[#This Row],[endLargeObj]]-Table1[[#This Row],[StartLargeObjects]]</f>
        <v>6</v>
      </c>
      <c r="BI11">
        <f>Table1[[#This Row],[EndSatRiskBin1]]-Table1[[#This Row],[StartSatRiskBin1]]</f>
        <v>1.2400000000000085E-8</v>
      </c>
      <c r="BJ11">
        <f>Table1[[#This Row],[largeObjectCollisions]]</f>
        <v>0</v>
      </c>
      <c r="BK11">
        <f>Table1[[#This Row],[cloudCollisions]]</f>
        <v>3</v>
      </c>
      <c r="BL11">
        <f>Table1[[#This Row],[avoidanceActions]]</f>
        <v>0</v>
      </c>
      <c r="BM11">
        <f>Table1[[#This Row],[cleanedDebris]]</f>
        <v>1</v>
      </c>
      <c r="BN11">
        <f>Table1[[#This Row],[laseredDebris]]</f>
        <v>0</v>
      </c>
    </row>
    <row r="12" spans="1:66" x14ac:dyDescent="0.25">
      <c r="A12">
        <v>11</v>
      </c>
      <c r="B12" s="1">
        <v>1.0163999999999999E-6</v>
      </c>
      <c r="C12">
        <v>0.19203000000000001</v>
      </c>
      <c r="D12">
        <v>0.25051000000000001</v>
      </c>
      <c r="E12">
        <v>0.21787000000000001</v>
      </c>
      <c r="F12">
        <v>0.14210999999999999</v>
      </c>
      <c r="G12">
        <v>7.4159000000000003E-2</v>
      </c>
      <c r="H12">
        <v>3.2247999999999999E-2</v>
      </c>
      <c r="I12">
        <v>1.2019999999999999E-2</v>
      </c>
      <c r="J12">
        <v>3.9202000000000004E-3</v>
      </c>
      <c r="K12">
        <v>1.1364999999999999E-3</v>
      </c>
      <c r="L12">
        <v>2.9651999999999999E-4</v>
      </c>
      <c r="M12">
        <v>0.9264</v>
      </c>
      <c r="N12">
        <v>11936</v>
      </c>
      <c r="O12">
        <v>1200</v>
      </c>
      <c r="P12" s="1">
        <v>1.5624000000000001E-6</v>
      </c>
      <c r="Q12" s="1">
        <v>1.2206000000000001E-12</v>
      </c>
      <c r="R12" s="1">
        <v>6.3567000000000002E-19</v>
      </c>
      <c r="S12" s="1">
        <v>2.4829E-25</v>
      </c>
      <c r="T12" s="1">
        <v>7.7587000000000002E-32</v>
      </c>
      <c r="U12" s="1">
        <v>2.0204000000000001E-38</v>
      </c>
      <c r="V12" s="1">
        <v>4.5095000000000002E-45</v>
      </c>
      <c r="W12" s="1">
        <v>8.8069999999999998E-52</v>
      </c>
      <c r="X12" s="1">
        <v>1.5289E-58</v>
      </c>
      <c r="Y12" s="1">
        <v>2.3888E-65</v>
      </c>
      <c r="Z12" s="1">
        <v>1.037E-6</v>
      </c>
      <c r="AA12">
        <v>0.18584000000000001</v>
      </c>
      <c r="AB12">
        <v>0.24734</v>
      </c>
      <c r="AC12">
        <v>0.21947</v>
      </c>
      <c r="AD12">
        <v>0.14606</v>
      </c>
      <c r="AE12">
        <v>7.7758999999999995E-2</v>
      </c>
      <c r="AF12">
        <v>3.4499000000000002E-2</v>
      </c>
      <c r="AG12">
        <v>1.3119E-2</v>
      </c>
      <c r="AH12">
        <v>4.3652999999999999E-3</v>
      </c>
      <c r="AI12">
        <v>1.2911000000000001E-3</v>
      </c>
      <c r="AJ12">
        <v>3.4370000000000001E-4</v>
      </c>
      <c r="AK12">
        <v>0.93018999999999996</v>
      </c>
      <c r="AL12">
        <v>12202</v>
      </c>
      <c r="AM12">
        <v>1200</v>
      </c>
      <c r="AN12" s="1">
        <v>1.5939999999999999E-6</v>
      </c>
      <c r="AO12" s="1">
        <v>1.2705000000000001E-12</v>
      </c>
      <c r="AP12" s="1">
        <v>6.7506999999999998E-19</v>
      </c>
      <c r="AQ12" s="1">
        <v>2.6901999999999998E-25</v>
      </c>
      <c r="AR12" s="1">
        <v>8.5767000000000001E-32</v>
      </c>
      <c r="AS12" s="1">
        <v>2.2786E-38</v>
      </c>
      <c r="AT12" s="1">
        <v>5.1889000000000002E-45</v>
      </c>
      <c r="AU12" s="1">
        <v>1.0339000000000001E-51</v>
      </c>
      <c r="AV12" s="1">
        <v>1.8312000000000001E-58</v>
      </c>
      <c r="AW12" s="1">
        <v>2.919E-65</v>
      </c>
      <c r="AX12" s="1">
        <v>1.5939999999999999E-6</v>
      </c>
      <c r="AY12">
        <v>0</v>
      </c>
      <c r="AZ12">
        <v>12</v>
      </c>
      <c r="BA12">
        <v>0</v>
      </c>
      <c r="BB12">
        <v>0</v>
      </c>
      <c r="BC12">
        <v>0</v>
      </c>
      <c r="BE12">
        <f>Table1[[#This Row],[EndObjectDensity]]-Table1[[#This Row],[Start Density]]</f>
        <v>2.0600000000000065E-8</v>
      </c>
      <c r="BF12">
        <f>Table1[[#This Row],[EndRisktoISS Year1]]-Table1[[#This Row],[Start ISS Risk Per Year]]</f>
        <v>3.7899999999999601E-3</v>
      </c>
      <c r="BG12">
        <f t="shared" si="0"/>
        <v>266</v>
      </c>
      <c r="BH12">
        <f>Table1[[#This Row],[endLargeObj]]-Table1[[#This Row],[StartLargeObjects]]</f>
        <v>0</v>
      </c>
      <c r="BI12">
        <f>Table1[[#This Row],[EndSatRiskBin1]]-Table1[[#This Row],[StartSatRiskBin1]]</f>
        <v>3.1599999999999833E-8</v>
      </c>
      <c r="BJ12">
        <f>Table1[[#This Row],[largeObjectCollisions]]</f>
        <v>0</v>
      </c>
      <c r="BK12">
        <f>Table1[[#This Row],[cloudCollisions]]</f>
        <v>12</v>
      </c>
      <c r="BL12">
        <f>Table1[[#This Row],[avoidanceActions]]</f>
        <v>0</v>
      </c>
      <c r="BM12">
        <f>Table1[[#This Row],[cleanedDebris]]</f>
        <v>0</v>
      </c>
      <c r="BN12">
        <f>Table1[[#This Row],[laseredDebris]]</f>
        <v>0</v>
      </c>
    </row>
    <row r="13" spans="1:66" x14ac:dyDescent="0.25">
      <c r="A13">
        <v>12</v>
      </c>
      <c r="B13" s="1">
        <v>1.0155000000000001E-6</v>
      </c>
      <c r="C13">
        <v>0.19231000000000001</v>
      </c>
      <c r="D13">
        <v>0.25064999999999998</v>
      </c>
      <c r="E13">
        <v>0.21779999999999999</v>
      </c>
      <c r="F13">
        <v>0.14193</v>
      </c>
      <c r="G13">
        <v>7.3996999999999993E-2</v>
      </c>
      <c r="H13">
        <v>3.2148999999999997E-2</v>
      </c>
      <c r="I13">
        <v>1.1972E-2</v>
      </c>
      <c r="J13">
        <v>3.9009000000000001E-3</v>
      </c>
      <c r="K13">
        <v>1.1299000000000001E-3</v>
      </c>
      <c r="L13">
        <v>2.9451999999999999E-4</v>
      </c>
      <c r="M13">
        <v>0.92623</v>
      </c>
      <c r="N13">
        <v>11922</v>
      </c>
      <c r="O13">
        <v>1202</v>
      </c>
      <c r="P13" s="1">
        <v>1.561E-6</v>
      </c>
      <c r="Q13" s="1">
        <v>1.2183E-12</v>
      </c>
      <c r="R13" s="1">
        <v>6.3393000000000004E-19</v>
      </c>
      <c r="S13" s="1">
        <v>2.4739000000000001E-25</v>
      </c>
      <c r="T13" s="1">
        <v>7.7233000000000005E-32</v>
      </c>
      <c r="U13" s="1">
        <v>2.0092999999999999E-38</v>
      </c>
      <c r="V13" s="1">
        <v>4.4807000000000002E-45</v>
      </c>
      <c r="W13" s="1">
        <v>8.7428999999999997E-52</v>
      </c>
      <c r="X13" s="1">
        <v>1.5163999999999999E-58</v>
      </c>
      <c r="Y13" s="1">
        <v>2.3670000000000001E-65</v>
      </c>
      <c r="Z13" s="1">
        <v>1.0294E-6</v>
      </c>
      <c r="AA13">
        <v>0.18809999999999999</v>
      </c>
      <c r="AB13">
        <v>0.24853</v>
      </c>
      <c r="AC13">
        <v>0.21890999999999999</v>
      </c>
      <c r="AD13">
        <v>0.14462</v>
      </c>
      <c r="AE13">
        <v>7.6430999999999999E-2</v>
      </c>
      <c r="AF13">
        <v>3.3661000000000003E-2</v>
      </c>
      <c r="AG13">
        <v>1.2707E-2</v>
      </c>
      <c r="AH13">
        <v>4.1973000000000002E-3</v>
      </c>
      <c r="AI13">
        <v>1.2324E-3</v>
      </c>
      <c r="AJ13">
        <v>3.2564999999999997E-4</v>
      </c>
      <c r="AK13">
        <v>0.92881999999999998</v>
      </c>
      <c r="AL13">
        <v>12108</v>
      </c>
      <c r="AM13">
        <v>1196</v>
      </c>
      <c r="AN13" s="1">
        <v>1.5824000000000001E-6</v>
      </c>
      <c r="AO13" s="1">
        <v>1.2519999999999999E-12</v>
      </c>
      <c r="AP13" s="1">
        <v>6.6036999999999998E-19</v>
      </c>
      <c r="AQ13" s="1">
        <v>2.6124000000000001E-25</v>
      </c>
      <c r="AR13" s="1">
        <v>8.2676999999999997E-32</v>
      </c>
      <c r="AS13" s="1">
        <v>2.1804E-38</v>
      </c>
      <c r="AT13" s="1">
        <v>4.929E-45</v>
      </c>
      <c r="AU13" s="1">
        <v>9.7494999999999999E-52</v>
      </c>
      <c r="AV13" s="1">
        <v>1.7141999999999999E-58</v>
      </c>
      <c r="AW13" s="1">
        <v>2.7124999999999999E-65</v>
      </c>
      <c r="AX13" s="1">
        <v>1.5824000000000001E-6</v>
      </c>
      <c r="AY13">
        <v>0</v>
      </c>
      <c r="AZ13">
        <v>25</v>
      </c>
      <c r="BA13">
        <v>0</v>
      </c>
      <c r="BB13">
        <v>1</v>
      </c>
      <c r="BC13">
        <v>5</v>
      </c>
      <c r="BE13">
        <f>Table1[[#This Row],[EndObjectDensity]]-Table1[[#This Row],[Start Density]]</f>
        <v>1.3899999999999986E-8</v>
      </c>
      <c r="BF13">
        <f>Table1[[#This Row],[EndRisktoISS Year1]]-Table1[[#This Row],[Start ISS Risk Per Year]]</f>
        <v>2.5899999999999812E-3</v>
      </c>
      <c r="BG13">
        <f t="shared" si="0"/>
        <v>186</v>
      </c>
      <c r="BH13">
        <f>Table1[[#This Row],[endLargeObj]]-Table1[[#This Row],[StartLargeObjects]]</f>
        <v>-6</v>
      </c>
      <c r="BI13">
        <f>Table1[[#This Row],[EndSatRiskBin1]]-Table1[[#This Row],[StartSatRiskBin1]]</f>
        <v>2.1400000000000125E-8</v>
      </c>
      <c r="BJ13">
        <f>Table1[[#This Row],[largeObjectCollisions]]</f>
        <v>0</v>
      </c>
      <c r="BK13">
        <f>Table1[[#This Row],[cloudCollisions]]</f>
        <v>25</v>
      </c>
      <c r="BL13">
        <f>Table1[[#This Row],[avoidanceActions]]</f>
        <v>0</v>
      </c>
      <c r="BM13">
        <f>Table1[[#This Row],[cleanedDebris]]</f>
        <v>1</v>
      </c>
      <c r="BN13">
        <f>Table1[[#This Row],[laseredDebris]]</f>
        <v>5</v>
      </c>
    </row>
    <row r="14" spans="1:66" x14ac:dyDescent="0.25">
      <c r="A14">
        <v>13</v>
      </c>
      <c r="B14" s="1">
        <v>1.0155000000000001E-6</v>
      </c>
      <c r="C14">
        <v>0.19228999999999999</v>
      </c>
      <c r="D14">
        <v>0.25063999999999997</v>
      </c>
      <c r="E14">
        <v>0.21779999999999999</v>
      </c>
      <c r="F14">
        <v>0.14194999999999999</v>
      </c>
      <c r="G14">
        <v>7.4010999999999993E-2</v>
      </c>
      <c r="H14">
        <v>3.2156999999999998E-2</v>
      </c>
      <c r="I14">
        <v>1.1976000000000001E-2</v>
      </c>
      <c r="J14">
        <v>3.9025000000000002E-3</v>
      </c>
      <c r="K14">
        <v>1.1303999999999999E-3</v>
      </c>
      <c r="L14">
        <v>2.9469000000000001E-4</v>
      </c>
      <c r="M14">
        <v>0.92623999999999995</v>
      </c>
      <c r="N14">
        <v>11922</v>
      </c>
      <c r="O14">
        <v>1203</v>
      </c>
      <c r="P14" s="1">
        <v>1.5611E-6</v>
      </c>
      <c r="Q14" s="1">
        <v>1.2184999999999999E-12</v>
      </c>
      <c r="R14" s="1">
        <v>6.3406999999999997E-19</v>
      </c>
      <c r="S14" s="1">
        <v>2.4746000000000002E-25</v>
      </c>
      <c r="T14" s="1">
        <v>7.7262000000000002E-32</v>
      </c>
      <c r="U14" s="1">
        <v>2.0101999999999999E-38</v>
      </c>
      <c r="V14" s="1">
        <v>4.4830999999999998E-45</v>
      </c>
      <c r="W14" s="1">
        <v>8.7482000000000005E-52</v>
      </c>
      <c r="X14" s="1">
        <v>1.5174E-58</v>
      </c>
      <c r="Y14" s="1">
        <v>2.3687999999999999E-65</v>
      </c>
      <c r="Z14" s="1">
        <v>1.031E-6</v>
      </c>
      <c r="AA14">
        <v>0.18761</v>
      </c>
      <c r="AB14">
        <v>0.24828</v>
      </c>
      <c r="AC14">
        <v>0.21904000000000001</v>
      </c>
      <c r="AD14">
        <v>0.14493</v>
      </c>
      <c r="AE14">
        <v>7.6715000000000005E-2</v>
      </c>
      <c r="AF14">
        <v>3.3840000000000002E-2</v>
      </c>
      <c r="AG14">
        <v>1.2795000000000001E-2</v>
      </c>
      <c r="AH14">
        <v>4.2329000000000004E-3</v>
      </c>
      <c r="AI14">
        <v>1.2447999999999999E-3</v>
      </c>
      <c r="AJ14">
        <v>3.2945000000000001E-4</v>
      </c>
      <c r="AK14">
        <v>0.92910999999999999</v>
      </c>
      <c r="AL14">
        <v>12124</v>
      </c>
      <c r="AM14">
        <v>1201</v>
      </c>
      <c r="AN14" s="1">
        <v>1.5849000000000001E-6</v>
      </c>
      <c r="AO14" s="1">
        <v>1.2558999999999999E-12</v>
      </c>
      <c r="AP14" s="1">
        <v>6.6349999999999997E-19</v>
      </c>
      <c r="AQ14" s="1">
        <v>2.6289000000000001E-25</v>
      </c>
      <c r="AR14" s="1">
        <v>8.3331000000000001E-32</v>
      </c>
      <c r="AS14" s="1">
        <v>2.2011999999999999E-38</v>
      </c>
      <c r="AT14" s="1">
        <v>4.9837000000000001E-45</v>
      </c>
      <c r="AU14" s="1">
        <v>9.8732999999999996E-52</v>
      </c>
      <c r="AV14" s="1">
        <v>1.7387E-58</v>
      </c>
      <c r="AW14" s="1">
        <v>2.7555999999999998E-65</v>
      </c>
      <c r="AX14" s="1">
        <v>1.5849000000000001E-6</v>
      </c>
      <c r="AY14">
        <v>0</v>
      </c>
      <c r="AZ14">
        <v>17</v>
      </c>
      <c r="BA14">
        <v>0</v>
      </c>
      <c r="BB14">
        <v>2</v>
      </c>
      <c r="BC14">
        <v>0</v>
      </c>
      <c r="BE14">
        <f>Table1[[#This Row],[EndObjectDensity]]-Table1[[#This Row],[Start Density]]</f>
        <v>1.5499999999999894E-8</v>
      </c>
      <c r="BF14">
        <f>Table1[[#This Row],[EndRisktoISS Year1]]-Table1[[#This Row],[Start ISS Risk Per Year]]</f>
        <v>2.8700000000000392E-3</v>
      </c>
      <c r="BG14">
        <f t="shared" si="0"/>
        <v>202</v>
      </c>
      <c r="BH14">
        <f>Table1[[#This Row],[endLargeObj]]-Table1[[#This Row],[StartLargeObjects]]</f>
        <v>-2</v>
      </c>
      <c r="BI14">
        <f>Table1[[#This Row],[EndSatRiskBin1]]-Table1[[#This Row],[StartSatRiskBin1]]</f>
        <v>2.3800000000000094E-8</v>
      </c>
      <c r="BJ14">
        <f>Table1[[#This Row],[largeObjectCollisions]]</f>
        <v>0</v>
      </c>
      <c r="BK14">
        <f>Table1[[#This Row],[cloudCollisions]]</f>
        <v>17</v>
      </c>
      <c r="BL14">
        <f>Table1[[#This Row],[avoidanceActions]]</f>
        <v>0</v>
      </c>
      <c r="BM14">
        <f>Table1[[#This Row],[cleanedDebris]]</f>
        <v>2</v>
      </c>
      <c r="BN14">
        <f>Table1[[#This Row],[laseredDebris]]</f>
        <v>0</v>
      </c>
    </row>
    <row r="15" spans="1:66" x14ac:dyDescent="0.25">
      <c r="A15">
        <v>14</v>
      </c>
      <c r="B15" s="1">
        <v>1.0097E-6</v>
      </c>
      <c r="C15">
        <v>0.19406000000000001</v>
      </c>
      <c r="D15">
        <v>0.2515</v>
      </c>
      <c r="E15">
        <v>0.21729999999999999</v>
      </c>
      <c r="F15">
        <v>0.14080999999999999</v>
      </c>
      <c r="G15">
        <v>7.2998999999999994E-2</v>
      </c>
      <c r="H15">
        <v>3.1536000000000002E-2</v>
      </c>
      <c r="I15">
        <v>1.1677999999999999E-2</v>
      </c>
      <c r="J15">
        <v>3.7835999999999998E-3</v>
      </c>
      <c r="K15">
        <v>1.0897000000000001E-3</v>
      </c>
      <c r="L15">
        <v>2.8245000000000001E-4</v>
      </c>
      <c r="M15">
        <v>0.92513000000000001</v>
      </c>
      <c r="N15">
        <v>11849</v>
      </c>
      <c r="O15">
        <v>1201</v>
      </c>
      <c r="P15" s="1">
        <v>1.5521999999999999E-6</v>
      </c>
      <c r="Q15" s="1">
        <v>1.2045999999999999E-12</v>
      </c>
      <c r="R15" s="1">
        <v>6.2325999999999997E-19</v>
      </c>
      <c r="S15" s="1">
        <v>2.4185E-25</v>
      </c>
      <c r="T15" s="1">
        <v>7.5080000000000001E-32</v>
      </c>
      <c r="U15" s="1">
        <v>1.9423E-38</v>
      </c>
      <c r="V15" s="1">
        <v>4.3067999999999998E-45</v>
      </c>
      <c r="W15" s="1">
        <v>8.3561999999999994E-52</v>
      </c>
      <c r="X15" s="1">
        <v>1.4411E-58</v>
      </c>
      <c r="Y15" s="1">
        <v>2.2368999999999999E-65</v>
      </c>
      <c r="Z15" s="1">
        <v>1.0227E-6</v>
      </c>
      <c r="AA15">
        <v>0.19011</v>
      </c>
      <c r="AB15">
        <v>0.24954999999999999</v>
      </c>
      <c r="AC15">
        <v>0.21839</v>
      </c>
      <c r="AD15">
        <v>0.14334</v>
      </c>
      <c r="AE15">
        <v>7.5267000000000001E-2</v>
      </c>
      <c r="AF15">
        <v>3.2933999999999998E-2</v>
      </c>
      <c r="AG15">
        <v>1.2352E-2</v>
      </c>
      <c r="AH15">
        <v>4.0537000000000004E-3</v>
      </c>
      <c r="AI15">
        <v>1.1825E-3</v>
      </c>
      <c r="AJ15">
        <v>3.1045999999999998E-4</v>
      </c>
      <c r="AK15">
        <v>0.92759000000000003</v>
      </c>
      <c r="AL15">
        <v>12023</v>
      </c>
      <c r="AM15">
        <v>1195</v>
      </c>
      <c r="AN15" s="1">
        <v>1.5722E-6</v>
      </c>
      <c r="AO15" s="1">
        <v>1.2358E-12</v>
      </c>
      <c r="AP15" s="1">
        <v>6.4764999999999998E-19</v>
      </c>
      <c r="AQ15" s="1">
        <v>2.5455000000000001E-25</v>
      </c>
      <c r="AR15" s="1">
        <v>8.0039000000000004E-32</v>
      </c>
      <c r="AS15" s="1">
        <v>2.0971999999999999E-38</v>
      </c>
      <c r="AT15" s="1">
        <v>4.7103000000000001E-45</v>
      </c>
      <c r="AU15" s="1">
        <v>9.2565999999999995E-52</v>
      </c>
      <c r="AV15" s="1">
        <v>1.617E-58</v>
      </c>
      <c r="AW15" s="1">
        <v>2.5421999999999999E-65</v>
      </c>
      <c r="AX15" s="1">
        <v>1.5722E-6</v>
      </c>
      <c r="AY15">
        <v>0</v>
      </c>
      <c r="AZ15">
        <v>10</v>
      </c>
      <c r="BA15">
        <v>0</v>
      </c>
      <c r="BB15">
        <v>0</v>
      </c>
      <c r="BC15">
        <v>8</v>
      </c>
      <c r="BE15">
        <f>Table1[[#This Row],[EndObjectDensity]]-Table1[[#This Row],[Start Density]]</f>
        <v>1.2999999999999918E-8</v>
      </c>
      <c r="BF15">
        <f>Table1[[#This Row],[EndRisktoISS Year1]]-Table1[[#This Row],[Start ISS Risk Per Year]]</f>
        <v>2.4600000000000177E-3</v>
      </c>
      <c r="BG15">
        <f t="shared" si="0"/>
        <v>174</v>
      </c>
      <c r="BH15">
        <f>Table1[[#This Row],[endLargeObj]]-Table1[[#This Row],[StartLargeObjects]]</f>
        <v>-6</v>
      </c>
      <c r="BI15">
        <f>Table1[[#This Row],[EndSatRiskBin1]]-Table1[[#This Row],[StartSatRiskBin1]]</f>
        <v>2.000000000000002E-8</v>
      </c>
      <c r="BJ15">
        <f>Table1[[#This Row],[largeObjectCollisions]]</f>
        <v>0</v>
      </c>
      <c r="BK15">
        <f>Table1[[#This Row],[cloudCollisions]]</f>
        <v>10</v>
      </c>
      <c r="BL15">
        <f>Table1[[#This Row],[avoidanceActions]]</f>
        <v>0</v>
      </c>
      <c r="BM15">
        <f>Table1[[#This Row],[cleanedDebris]]</f>
        <v>0</v>
      </c>
      <c r="BN15">
        <f>Table1[[#This Row],[laseredDebris]]</f>
        <v>8</v>
      </c>
    </row>
    <row r="16" spans="1:66" x14ac:dyDescent="0.25">
      <c r="A16">
        <v>15</v>
      </c>
      <c r="B16" s="1">
        <v>1.0155000000000001E-6</v>
      </c>
      <c r="C16">
        <v>0.19228999999999999</v>
      </c>
      <c r="D16">
        <v>0.25063999999999997</v>
      </c>
      <c r="E16">
        <v>0.21779999999999999</v>
      </c>
      <c r="F16">
        <v>0.14194999999999999</v>
      </c>
      <c r="G16">
        <v>7.4010999999999993E-2</v>
      </c>
      <c r="H16">
        <v>3.2156999999999998E-2</v>
      </c>
      <c r="I16">
        <v>1.1976000000000001E-2</v>
      </c>
      <c r="J16">
        <v>3.9025000000000002E-3</v>
      </c>
      <c r="K16">
        <v>1.1303999999999999E-3</v>
      </c>
      <c r="L16">
        <v>2.9469000000000001E-4</v>
      </c>
      <c r="M16">
        <v>0.92623999999999995</v>
      </c>
      <c r="N16">
        <v>11922</v>
      </c>
      <c r="O16">
        <v>1203</v>
      </c>
      <c r="P16" s="1">
        <v>1.5611E-6</v>
      </c>
      <c r="Q16" s="1">
        <v>1.2184999999999999E-12</v>
      </c>
      <c r="R16" s="1">
        <v>6.3406999999999997E-19</v>
      </c>
      <c r="S16" s="1">
        <v>2.4746000000000002E-25</v>
      </c>
      <c r="T16" s="1">
        <v>7.7262000000000002E-32</v>
      </c>
      <c r="U16" s="1">
        <v>2.0101999999999999E-38</v>
      </c>
      <c r="V16" s="1">
        <v>4.4830999999999998E-45</v>
      </c>
      <c r="W16" s="1">
        <v>8.7482000000000005E-52</v>
      </c>
      <c r="X16" s="1">
        <v>1.5174E-58</v>
      </c>
      <c r="Y16" s="1">
        <v>2.3687999999999999E-65</v>
      </c>
      <c r="Z16" s="1">
        <v>1.0225E-6</v>
      </c>
      <c r="AA16">
        <v>0.19017999999999999</v>
      </c>
      <c r="AB16">
        <v>0.24959000000000001</v>
      </c>
      <c r="AC16">
        <v>0.21837000000000001</v>
      </c>
      <c r="AD16">
        <v>0.14330000000000001</v>
      </c>
      <c r="AE16">
        <v>7.5226000000000001E-2</v>
      </c>
      <c r="AF16">
        <v>3.2909000000000001E-2</v>
      </c>
      <c r="AG16">
        <v>1.234E-2</v>
      </c>
      <c r="AH16">
        <v>4.0488E-3</v>
      </c>
      <c r="AI16">
        <v>1.1808000000000001E-3</v>
      </c>
      <c r="AJ16">
        <v>3.0993999999999998E-4</v>
      </c>
      <c r="AK16">
        <v>0.92754999999999999</v>
      </c>
      <c r="AL16">
        <v>12012</v>
      </c>
      <c r="AM16">
        <v>1203</v>
      </c>
      <c r="AN16" s="1">
        <v>1.5717999999999999E-6</v>
      </c>
      <c r="AO16" s="1">
        <v>1.2353E-12</v>
      </c>
      <c r="AP16" s="1">
        <v>6.4721000000000004E-19</v>
      </c>
      <c r="AQ16" s="1">
        <v>2.5431999999999998E-25</v>
      </c>
      <c r="AR16" s="1">
        <v>7.9947999999999998E-32</v>
      </c>
      <c r="AS16" s="1">
        <v>2.0944E-38</v>
      </c>
      <c r="AT16" s="1">
        <v>4.7027999999999997E-45</v>
      </c>
      <c r="AU16" s="1">
        <v>9.2397999999999999E-52</v>
      </c>
      <c r="AV16" s="1">
        <v>1.6137E-58</v>
      </c>
      <c r="AW16" s="1">
        <v>2.5364000000000001E-65</v>
      </c>
      <c r="AX16" s="1">
        <v>1.5717999999999999E-6</v>
      </c>
      <c r="AY16">
        <v>0</v>
      </c>
      <c r="AZ16">
        <v>25</v>
      </c>
      <c r="BA16">
        <v>0</v>
      </c>
      <c r="BB16">
        <v>2</v>
      </c>
      <c r="BC16">
        <v>0</v>
      </c>
      <c r="BE16">
        <f>Table1[[#This Row],[EndObjectDensity]]-Table1[[#This Row],[Start Density]]</f>
        <v>6.9999999999998906E-9</v>
      </c>
      <c r="BF16">
        <f>Table1[[#This Row],[EndRisktoISS Year1]]-Table1[[#This Row],[Start ISS Risk Per Year]]</f>
        <v>1.3100000000000334E-3</v>
      </c>
      <c r="BG16">
        <f t="shared" si="0"/>
        <v>90</v>
      </c>
      <c r="BH16">
        <f>Table1[[#This Row],[endLargeObj]]-Table1[[#This Row],[StartLargeObjects]]</f>
        <v>0</v>
      </c>
      <c r="BI16">
        <f>Table1[[#This Row],[EndSatRiskBin1]]-Table1[[#This Row],[StartSatRiskBin1]]</f>
        <v>1.0699999999999957E-8</v>
      </c>
      <c r="BJ16">
        <f>Table1[[#This Row],[largeObjectCollisions]]</f>
        <v>0</v>
      </c>
      <c r="BK16">
        <f>Table1[[#This Row],[cloudCollisions]]</f>
        <v>25</v>
      </c>
      <c r="BL16">
        <f>Table1[[#This Row],[avoidanceActions]]</f>
        <v>0</v>
      </c>
      <c r="BM16">
        <f>Table1[[#This Row],[cleanedDebris]]</f>
        <v>2</v>
      </c>
      <c r="BN16">
        <f>Table1[[#This Row],[laseredDebris]]</f>
        <v>0</v>
      </c>
    </row>
    <row r="17" spans="1:66" x14ac:dyDescent="0.25">
      <c r="A17">
        <v>16</v>
      </c>
      <c r="B17" s="1">
        <v>1.0098000000000001E-6</v>
      </c>
      <c r="C17">
        <v>0.19403000000000001</v>
      </c>
      <c r="D17">
        <v>0.25148999999999999</v>
      </c>
      <c r="E17">
        <v>0.21731</v>
      </c>
      <c r="F17">
        <v>0.14083000000000001</v>
      </c>
      <c r="G17">
        <v>7.3012999999999995E-2</v>
      </c>
      <c r="H17">
        <v>3.1544000000000003E-2</v>
      </c>
      <c r="I17">
        <v>1.1682E-2</v>
      </c>
      <c r="J17">
        <v>3.7851999999999998E-3</v>
      </c>
      <c r="K17">
        <v>1.0901999999999999E-3</v>
      </c>
      <c r="L17">
        <v>2.8260999999999998E-4</v>
      </c>
      <c r="M17">
        <v>0.92515000000000003</v>
      </c>
      <c r="N17">
        <v>11849</v>
      </c>
      <c r="O17">
        <v>1202</v>
      </c>
      <c r="P17" s="1">
        <v>1.5522999999999999E-6</v>
      </c>
      <c r="Q17" s="1">
        <v>1.2048000000000001E-12</v>
      </c>
      <c r="R17" s="1">
        <v>6.2341000000000002E-19</v>
      </c>
      <c r="S17" s="1">
        <v>2.4192999999999999E-25</v>
      </c>
      <c r="T17" s="1">
        <v>7.5108999999999998E-32</v>
      </c>
      <c r="U17" s="1">
        <v>1.9432E-38</v>
      </c>
      <c r="V17" s="1">
        <v>4.3091E-45</v>
      </c>
      <c r="W17" s="1">
        <v>8.3612999999999998E-52</v>
      </c>
      <c r="X17" s="1">
        <v>1.4421E-58</v>
      </c>
      <c r="Y17" s="1">
        <v>2.2386000000000002E-65</v>
      </c>
      <c r="Z17" s="1">
        <v>1.0234E-6</v>
      </c>
      <c r="AA17">
        <v>0.18992000000000001</v>
      </c>
      <c r="AB17">
        <v>0.24945999999999999</v>
      </c>
      <c r="AC17">
        <v>0.21844</v>
      </c>
      <c r="AD17">
        <v>0.14346</v>
      </c>
      <c r="AE17">
        <v>7.5374999999999998E-2</v>
      </c>
      <c r="AF17">
        <v>3.3001999999999997E-2</v>
      </c>
      <c r="AG17">
        <v>1.2385E-2</v>
      </c>
      <c r="AH17">
        <v>4.0669E-3</v>
      </c>
      <c r="AI17">
        <v>1.1871E-3</v>
      </c>
      <c r="AJ17">
        <v>3.1185000000000002E-4</v>
      </c>
      <c r="AK17">
        <v>0.92769999999999997</v>
      </c>
      <c r="AL17">
        <v>12023</v>
      </c>
      <c r="AM17">
        <v>1203</v>
      </c>
      <c r="AN17" s="1">
        <v>1.5731E-6</v>
      </c>
      <c r="AO17" s="1">
        <v>1.2373E-12</v>
      </c>
      <c r="AP17" s="1">
        <v>6.4882000000000003E-19</v>
      </c>
      <c r="AQ17" s="1">
        <v>2.5517000000000002E-25</v>
      </c>
      <c r="AR17" s="1">
        <v>8.0281000000000005E-32</v>
      </c>
      <c r="AS17" s="1">
        <v>2.1049000000000001E-38</v>
      </c>
      <c r="AT17" s="1">
        <v>4.7302000000000001E-45</v>
      </c>
      <c r="AU17" s="1">
        <v>9.3015000000000001E-52</v>
      </c>
      <c r="AV17" s="1">
        <v>1.6258000000000001E-58</v>
      </c>
      <c r="AW17" s="1">
        <v>2.5576000000000001E-65</v>
      </c>
      <c r="AX17" s="1">
        <v>1.5731E-6</v>
      </c>
      <c r="AY17">
        <v>0</v>
      </c>
      <c r="AZ17">
        <v>10</v>
      </c>
      <c r="BA17">
        <v>0</v>
      </c>
      <c r="BB17">
        <v>1</v>
      </c>
      <c r="BC17">
        <v>0</v>
      </c>
      <c r="BE17">
        <f>Table1[[#This Row],[EndObjectDensity]]-Table1[[#This Row],[Start Density]]</f>
        <v>1.3599999999999963E-8</v>
      </c>
      <c r="BF17">
        <f>Table1[[#This Row],[EndRisktoISS Year1]]-Table1[[#This Row],[Start ISS Risk Per Year]]</f>
        <v>2.5499999999999412E-3</v>
      </c>
      <c r="BG17">
        <f t="shared" si="0"/>
        <v>174</v>
      </c>
      <c r="BH17">
        <f>Table1[[#This Row],[endLargeObj]]-Table1[[#This Row],[StartLargeObjects]]</f>
        <v>1</v>
      </c>
      <c r="BI17">
        <f>Table1[[#This Row],[EndSatRiskBin1]]-Table1[[#This Row],[StartSatRiskBin1]]</f>
        <v>2.080000000000008E-8</v>
      </c>
      <c r="BJ17">
        <f>Table1[[#This Row],[largeObjectCollisions]]</f>
        <v>0</v>
      </c>
      <c r="BK17">
        <f>Table1[[#This Row],[cloudCollisions]]</f>
        <v>10</v>
      </c>
      <c r="BL17">
        <f>Table1[[#This Row],[avoidanceActions]]</f>
        <v>0</v>
      </c>
      <c r="BM17">
        <f>Table1[[#This Row],[cleanedDebris]]</f>
        <v>1</v>
      </c>
      <c r="BN17">
        <f>Table1[[#This Row],[laseredDebris]]</f>
        <v>0</v>
      </c>
    </row>
    <row r="18" spans="1:66" x14ac:dyDescent="0.25">
      <c r="A18">
        <v>17</v>
      </c>
      <c r="B18" s="1">
        <v>1.0097E-6</v>
      </c>
      <c r="C18">
        <v>0.19406000000000001</v>
      </c>
      <c r="D18">
        <v>0.2515</v>
      </c>
      <c r="E18">
        <v>0.21729999999999999</v>
      </c>
      <c r="F18">
        <v>0.14080999999999999</v>
      </c>
      <c r="G18">
        <v>7.2998999999999994E-2</v>
      </c>
      <c r="H18">
        <v>3.1536000000000002E-2</v>
      </c>
      <c r="I18">
        <v>1.1677999999999999E-2</v>
      </c>
      <c r="J18">
        <v>3.7835999999999998E-3</v>
      </c>
      <c r="K18">
        <v>1.0897000000000001E-3</v>
      </c>
      <c r="L18">
        <v>2.8245000000000001E-4</v>
      </c>
      <c r="M18">
        <v>0.92513000000000001</v>
      </c>
      <c r="N18">
        <v>11849</v>
      </c>
      <c r="O18">
        <v>1201</v>
      </c>
      <c r="P18" s="1">
        <v>1.5521999999999999E-6</v>
      </c>
      <c r="Q18" s="1">
        <v>1.2045999999999999E-12</v>
      </c>
      <c r="R18" s="1">
        <v>6.2325999999999997E-19</v>
      </c>
      <c r="S18" s="1">
        <v>2.4185E-25</v>
      </c>
      <c r="T18" s="1">
        <v>7.5080000000000001E-32</v>
      </c>
      <c r="U18" s="1">
        <v>1.9423E-38</v>
      </c>
      <c r="V18" s="1">
        <v>4.3067999999999998E-45</v>
      </c>
      <c r="W18" s="1">
        <v>8.3561999999999994E-52</v>
      </c>
      <c r="X18" s="1">
        <v>1.4411E-58</v>
      </c>
      <c r="Y18" s="1">
        <v>2.2368999999999999E-65</v>
      </c>
      <c r="Z18" s="1">
        <v>9.8876999999999998E-7</v>
      </c>
      <c r="AA18">
        <v>0.20054</v>
      </c>
      <c r="AB18">
        <v>0.2545</v>
      </c>
      <c r="AC18">
        <v>0.21532999999999999</v>
      </c>
      <c r="AD18">
        <v>0.13664000000000001</v>
      </c>
      <c r="AE18">
        <v>6.9362999999999994E-2</v>
      </c>
      <c r="AF18">
        <v>2.9343000000000001E-2</v>
      </c>
      <c r="AG18">
        <v>1.064E-2</v>
      </c>
      <c r="AH18">
        <v>3.3758E-3</v>
      </c>
      <c r="AI18">
        <v>9.5204999999999997E-4</v>
      </c>
      <c r="AJ18">
        <v>2.4164999999999999E-4</v>
      </c>
      <c r="AK18">
        <v>0.92098999999999998</v>
      </c>
      <c r="AL18">
        <v>11586</v>
      </c>
      <c r="AM18">
        <v>1193</v>
      </c>
      <c r="AN18" s="1">
        <v>1.5199000000000001E-6</v>
      </c>
      <c r="AO18" s="1">
        <v>1.1551E-12</v>
      </c>
      <c r="AP18" s="1">
        <v>5.8524E-19</v>
      </c>
      <c r="AQ18" s="1">
        <v>2.2238E-25</v>
      </c>
      <c r="AR18" s="1">
        <v>6.7601999999999998E-32</v>
      </c>
      <c r="AS18" s="1">
        <v>1.7125000000000001E-38</v>
      </c>
      <c r="AT18" s="1">
        <v>3.7184999999999998E-45</v>
      </c>
      <c r="AU18" s="1">
        <v>7.0648E-52</v>
      </c>
      <c r="AV18" s="1">
        <v>1.1931E-58</v>
      </c>
      <c r="AW18" s="1">
        <v>1.8135E-65</v>
      </c>
      <c r="AX18" s="1">
        <v>1.5199000000000001E-6</v>
      </c>
      <c r="AY18">
        <v>0</v>
      </c>
      <c r="AZ18">
        <v>11</v>
      </c>
      <c r="BA18">
        <v>0</v>
      </c>
      <c r="BB18">
        <v>0</v>
      </c>
      <c r="BC18">
        <v>8</v>
      </c>
      <c r="BE18">
        <f>Table1[[#This Row],[EndObjectDensity]]-Table1[[#This Row],[Start Density]]</f>
        <v>-2.0930000000000069E-8</v>
      </c>
      <c r="BF18">
        <f>Table1[[#This Row],[EndRisktoISS Year1]]-Table1[[#This Row],[Start ISS Risk Per Year]]</f>
        <v>-4.1400000000000325E-3</v>
      </c>
      <c r="BG18">
        <f t="shared" si="0"/>
        <v>-263</v>
      </c>
      <c r="BH18">
        <f>Table1[[#This Row],[endLargeObj]]-Table1[[#This Row],[StartLargeObjects]]</f>
        <v>-8</v>
      </c>
      <c r="BI18">
        <f>Table1[[#This Row],[EndSatRiskBin1]]-Table1[[#This Row],[StartSatRiskBin1]]</f>
        <v>-3.2299999999999886E-8</v>
      </c>
      <c r="BJ18">
        <f>Table1[[#This Row],[largeObjectCollisions]]</f>
        <v>0</v>
      </c>
      <c r="BK18">
        <f>Table1[[#This Row],[cloudCollisions]]</f>
        <v>11</v>
      </c>
      <c r="BL18">
        <f>Table1[[#This Row],[avoidanceActions]]</f>
        <v>0</v>
      </c>
      <c r="BM18">
        <f>Table1[[#This Row],[cleanedDebris]]</f>
        <v>0</v>
      </c>
      <c r="BN18">
        <f>Table1[[#This Row],[laseredDebris]]</f>
        <v>8</v>
      </c>
    </row>
    <row r="19" spans="1:66" x14ac:dyDescent="0.25">
      <c r="A19">
        <v>18</v>
      </c>
      <c r="B19" s="1">
        <v>1.0163999999999999E-6</v>
      </c>
      <c r="C19">
        <v>0.19203000000000001</v>
      </c>
      <c r="D19">
        <v>0.25051000000000001</v>
      </c>
      <c r="E19">
        <v>0.21787000000000001</v>
      </c>
      <c r="F19">
        <v>0.14210999999999999</v>
      </c>
      <c r="G19">
        <v>7.4159000000000003E-2</v>
      </c>
      <c r="H19">
        <v>3.2247999999999999E-2</v>
      </c>
      <c r="I19">
        <v>1.2019999999999999E-2</v>
      </c>
      <c r="J19">
        <v>3.9202000000000004E-3</v>
      </c>
      <c r="K19">
        <v>1.1364999999999999E-3</v>
      </c>
      <c r="L19">
        <v>2.9651999999999999E-4</v>
      </c>
      <c r="M19">
        <v>0.9264</v>
      </c>
      <c r="N19">
        <v>11936</v>
      </c>
      <c r="O19">
        <v>1200</v>
      </c>
      <c r="P19" s="1">
        <v>1.5624000000000001E-6</v>
      </c>
      <c r="Q19" s="1">
        <v>1.2206000000000001E-12</v>
      </c>
      <c r="R19" s="1">
        <v>6.3567000000000002E-19</v>
      </c>
      <c r="S19" s="1">
        <v>2.4829E-25</v>
      </c>
      <c r="T19" s="1">
        <v>7.7587000000000002E-32</v>
      </c>
      <c r="U19" s="1">
        <v>2.0204000000000001E-38</v>
      </c>
      <c r="V19" s="1">
        <v>4.5095000000000002E-45</v>
      </c>
      <c r="W19" s="1">
        <v>8.8069999999999998E-52</v>
      </c>
      <c r="X19" s="1">
        <v>1.5289E-58</v>
      </c>
      <c r="Y19" s="1">
        <v>2.3888E-65</v>
      </c>
      <c r="Z19" s="1">
        <v>1.0314E-6</v>
      </c>
      <c r="AA19">
        <v>0.1875</v>
      </c>
      <c r="AB19">
        <v>0.24822</v>
      </c>
      <c r="AC19">
        <v>0.21906</v>
      </c>
      <c r="AD19">
        <v>0.14499999999999999</v>
      </c>
      <c r="AE19">
        <v>7.6783000000000004E-2</v>
      </c>
      <c r="AF19">
        <v>3.3882000000000002E-2</v>
      </c>
      <c r="AG19">
        <v>1.2815999999999999E-2</v>
      </c>
      <c r="AH19">
        <v>4.2414000000000002E-3</v>
      </c>
      <c r="AI19">
        <v>1.2478000000000001E-3</v>
      </c>
      <c r="AJ19">
        <v>3.3035999999999997E-4</v>
      </c>
      <c r="AK19">
        <v>0.92918000000000001</v>
      </c>
      <c r="AL19">
        <v>12130</v>
      </c>
      <c r="AM19">
        <v>1200</v>
      </c>
      <c r="AN19" s="1">
        <v>1.5854999999999999E-6</v>
      </c>
      <c r="AO19" s="1">
        <v>1.2569E-12</v>
      </c>
      <c r="AP19" s="1">
        <v>6.6425000000000005E-19</v>
      </c>
      <c r="AQ19" s="1">
        <v>2.6329000000000001E-25</v>
      </c>
      <c r="AR19" s="1">
        <v>8.3487999999999995E-32</v>
      </c>
      <c r="AS19" s="1">
        <v>2.2061000000000001E-38</v>
      </c>
      <c r="AT19" s="1">
        <v>4.9968000000000002E-45</v>
      </c>
      <c r="AU19" s="1">
        <v>9.9030000000000005E-52</v>
      </c>
      <c r="AV19" s="1">
        <v>1.7446E-58</v>
      </c>
      <c r="AW19" s="1">
        <v>2.766E-65</v>
      </c>
      <c r="AX19" s="1">
        <v>1.5854999999999999E-6</v>
      </c>
      <c r="AY19">
        <v>0</v>
      </c>
      <c r="AZ19">
        <v>12</v>
      </c>
      <c r="BA19">
        <v>0</v>
      </c>
      <c r="BB19">
        <v>0</v>
      </c>
      <c r="BC19">
        <v>0</v>
      </c>
      <c r="BE19">
        <f>Table1[[#This Row],[EndObjectDensity]]-Table1[[#This Row],[Start Density]]</f>
        <v>1.5000000000000068E-8</v>
      </c>
      <c r="BF19">
        <f>Table1[[#This Row],[EndRisktoISS Year1]]-Table1[[#This Row],[Start ISS Risk Per Year]]</f>
        <v>2.7800000000000047E-3</v>
      </c>
      <c r="BG19">
        <f t="shared" si="0"/>
        <v>194</v>
      </c>
      <c r="BH19">
        <f>Table1[[#This Row],[endLargeObj]]-Table1[[#This Row],[StartLargeObjects]]</f>
        <v>0</v>
      </c>
      <c r="BI19">
        <f>Table1[[#This Row],[EndSatRiskBin1]]-Table1[[#This Row],[StartSatRiskBin1]]</f>
        <v>2.309999999999983E-8</v>
      </c>
      <c r="BJ19">
        <f>Table1[[#This Row],[largeObjectCollisions]]</f>
        <v>0</v>
      </c>
      <c r="BK19">
        <f>Table1[[#This Row],[cloudCollisions]]</f>
        <v>12</v>
      </c>
      <c r="BL19">
        <f>Table1[[#This Row],[avoidanceActions]]</f>
        <v>0</v>
      </c>
      <c r="BM19">
        <f>Table1[[#This Row],[cleanedDebris]]</f>
        <v>0</v>
      </c>
      <c r="BN19">
        <f>Table1[[#This Row],[laseredDebris]]</f>
        <v>0</v>
      </c>
    </row>
    <row r="20" spans="1:66" x14ac:dyDescent="0.25">
      <c r="A20">
        <v>19</v>
      </c>
      <c r="B20" s="1">
        <v>1.0155000000000001E-6</v>
      </c>
      <c r="C20">
        <v>0.19231000000000001</v>
      </c>
      <c r="D20">
        <v>0.25064999999999998</v>
      </c>
      <c r="E20">
        <v>0.21779999999999999</v>
      </c>
      <c r="F20">
        <v>0.14193</v>
      </c>
      <c r="G20">
        <v>7.3996999999999993E-2</v>
      </c>
      <c r="H20">
        <v>3.2148999999999997E-2</v>
      </c>
      <c r="I20">
        <v>1.1972E-2</v>
      </c>
      <c r="J20">
        <v>3.9009000000000001E-3</v>
      </c>
      <c r="K20">
        <v>1.1299000000000001E-3</v>
      </c>
      <c r="L20">
        <v>2.9451999999999999E-4</v>
      </c>
      <c r="M20">
        <v>0.92623</v>
      </c>
      <c r="N20">
        <v>11922</v>
      </c>
      <c r="O20">
        <v>1202</v>
      </c>
      <c r="P20" s="1">
        <v>1.561E-6</v>
      </c>
      <c r="Q20" s="1">
        <v>1.2183E-12</v>
      </c>
      <c r="R20" s="1">
        <v>6.3393000000000004E-19</v>
      </c>
      <c r="S20" s="1">
        <v>2.4739000000000001E-25</v>
      </c>
      <c r="T20" s="1">
        <v>7.7233000000000005E-32</v>
      </c>
      <c r="U20" s="1">
        <v>2.0092999999999999E-38</v>
      </c>
      <c r="V20" s="1">
        <v>4.4807000000000002E-45</v>
      </c>
      <c r="W20" s="1">
        <v>8.7428999999999997E-52</v>
      </c>
      <c r="X20" s="1">
        <v>1.5163999999999999E-58</v>
      </c>
      <c r="Y20" s="1">
        <v>2.3670000000000001E-65</v>
      </c>
      <c r="Z20" s="1">
        <v>1.0294E-6</v>
      </c>
      <c r="AA20">
        <v>0.18809999999999999</v>
      </c>
      <c r="AB20">
        <v>0.24853</v>
      </c>
      <c r="AC20">
        <v>0.21890999999999999</v>
      </c>
      <c r="AD20">
        <v>0.14462</v>
      </c>
      <c r="AE20">
        <v>7.6430999999999999E-2</v>
      </c>
      <c r="AF20">
        <v>3.3661000000000003E-2</v>
      </c>
      <c r="AG20">
        <v>1.2707E-2</v>
      </c>
      <c r="AH20">
        <v>4.1973000000000002E-3</v>
      </c>
      <c r="AI20">
        <v>1.2324E-3</v>
      </c>
      <c r="AJ20">
        <v>3.2564999999999997E-4</v>
      </c>
      <c r="AK20">
        <v>0.92881999999999998</v>
      </c>
      <c r="AL20">
        <v>12108</v>
      </c>
      <c r="AM20">
        <v>1196</v>
      </c>
      <c r="AN20" s="1">
        <v>1.5824000000000001E-6</v>
      </c>
      <c r="AO20" s="1">
        <v>1.2519999999999999E-12</v>
      </c>
      <c r="AP20" s="1">
        <v>6.6036999999999998E-19</v>
      </c>
      <c r="AQ20" s="1">
        <v>2.6124000000000001E-25</v>
      </c>
      <c r="AR20" s="1">
        <v>8.2676999999999997E-32</v>
      </c>
      <c r="AS20" s="1">
        <v>2.1804E-38</v>
      </c>
      <c r="AT20" s="1">
        <v>4.929E-45</v>
      </c>
      <c r="AU20" s="1">
        <v>9.7494999999999999E-52</v>
      </c>
      <c r="AV20" s="1">
        <v>1.7141999999999999E-58</v>
      </c>
      <c r="AW20" s="1">
        <v>2.7124999999999999E-65</v>
      </c>
      <c r="AX20" s="1">
        <v>1.5824000000000001E-6</v>
      </c>
      <c r="AY20">
        <v>0</v>
      </c>
      <c r="AZ20">
        <v>25</v>
      </c>
      <c r="BA20">
        <v>0</v>
      </c>
      <c r="BB20">
        <v>1</v>
      </c>
      <c r="BC20">
        <v>5</v>
      </c>
      <c r="BE20">
        <f>Table1[[#This Row],[EndObjectDensity]]-Table1[[#This Row],[Start Density]]</f>
        <v>1.3899999999999986E-8</v>
      </c>
      <c r="BF20">
        <f>Table1[[#This Row],[EndRisktoISS Year1]]-Table1[[#This Row],[Start ISS Risk Per Year]]</f>
        <v>2.5899999999999812E-3</v>
      </c>
      <c r="BG20">
        <f t="shared" si="0"/>
        <v>186</v>
      </c>
      <c r="BH20">
        <f>Table1[[#This Row],[endLargeObj]]-Table1[[#This Row],[StartLargeObjects]]</f>
        <v>-6</v>
      </c>
      <c r="BI20">
        <f>Table1[[#This Row],[EndSatRiskBin1]]-Table1[[#This Row],[StartSatRiskBin1]]</f>
        <v>2.1400000000000125E-8</v>
      </c>
      <c r="BJ20">
        <f>Table1[[#This Row],[largeObjectCollisions]]</f>
        <v>0</v>
      </c>
      <c r="BK20">
        <f>Table1[[#This Row],[cloudCollisions]]</f>
        <v>25</v>
      </c>
      <c r="BL20">
        <f>Table1[[#This Row],[avoidanceActions]]</f>
        <v>0</v>
      </c>
      <c r="BM20">
        <f>Table1[[#This Row],[cleanedDebris]]</f>
        <v>1</v>
      </c>
      <c r="BN20">
        <f>Table1[[#This Row],[laseredDebris]]</f>
        <v>5</v>
      </c>
    </row>
    <row r="21" spans="1:66" x14ac:dyDescent="0.25">
      <c r="A21">
        <v>20</v>
      </c>
      <c r="B21" s="1">
        <v>1.0088E-6</v>
      </c>
      <c r="C21">
        <v>0.19434000000000001</v>
      </c>
      <c r="D21">
        <v>0.25163999999999997</v>
      </c>
      <c r="E21">
        <v>0.21722</v>
      </c>
      <c r="F21">
        <v>0.14063000000000001</v>
      </c>
      <c r="G21">
        <v>7.2838E-2</v>
      </c>
      <c r="H21">
        <v>3.1437E-2</v>
      </c>
      <c r="I21">
        <v>1.163E-2</v>
      </c>
      <c r="J21">
        <v>3.7648E-3</v>
      </c>
      <c r="K21">
        <v>1.0832999999999999E-3</v>
      </c>
      <c r="L21">
        <v>2.8053000000000003E-4</v>
      </c>
      <c r="M21">
        <v>0.92495000000000005</v>
      </c>
      <c r="N21">
        <v>11837</v>
      </c>
      <c r="O21">
        <v>1201</v>
      </c>
      <c r="P21" s="1">
        <v>1.5507E-6</v>
      </c>
      <c r="Q21" s="1">
        <v>1.2024E-12</v>
      </c>
      <c r="R21" s="1">
        <v>6.2154999999999998E-19</v>
      </c>
      <c r="S21" s="1">
        <v>2.4097000000000002E-25</v>
      </c>
      <c r="T21" s="1">
        <v>7.4734999999999996E-32</v>
      </c>
      <c r="U21" s="1">
        <v>1.9315999999999999E-38</v>
      </c>
      <c r="V21" s="1">
        <v>4.2791999999999999E-45</v>
      </c>
      <c r="W21" s="1">
        <v>8.2948999999999999E-52</v>
      </c>
      <c r="X21" s="1">
        <v>1.4293E-58</v>
      </c>
      <c r="Y21" s="1">
        <v>2.2163999999999998E-65</v>
      </c>
      <c r="Z21" s="1">
        <v>1.035E-6</v>
      </c>
      <c r="AA21">
        <v>0.18643000000000001</v>
      </c>
      <c r="AB21">
        <v>0.24765999999999999</v>
      </c>
      <c r="AC21">
        <v>0.21933</v>
      </c>
      <c r="AD21">
        <v>0.14568</v>
      </c>
      <c r="AE21">
        <v>7.7406000000000003E-2</v>
      </c>
      <c r="AF21">
        <v>3.4275E-2</v>
      </c>
      <c r="AG21">
        <v>1.3009E-2</v>
      </c>
      <c r="AH21">
        <v>4.3203E-3</v>
      </c>
      <c r="AI21">
        <v>1.2753E-3</v>
      </c>
      <c r="AJ21">
        <v>3.3882999999999998E-4</v>
      </c>
      <c r="AK21">
        <v>0.92983000000000005</v>
      </c>
      <c r="AL21">
        <v>12174</v>
      </c>
      <c r="AM21">
        <v>1202</v>
      </c>
      <c r="AN21" s="1">
        <v>1.5909000000000001E-6</v>
      </c>
      <c r="AO21" s="1">
        <v>1.2656E-12</v>
      </c>
      <c r="AP21" s="1">
        <v>6.7114999999999999E-19</v>
      </c>
      <c r="AQ21" s="1">
        <v>2.6694E-25</v>
      </c>
      <c r="AR21" s="1">
        <v>8.4938000000000005E-32</v>
      </c>
      <c r="AS21" s="1">
        <v>2.2521999999999999E-38</v>
      </c>
      <c r="AT21" s="1">
        <v>5.1187999999999997E-45</v>
      </c>
      <c r="AU21" s="1">
        <v>1.018E-51</v>
      </c>
      <c r="AV21" s="1">
        <v>1.7994999999999999E-58</v>
      </c>
      <c r="AW21" s="1">
        <v>2.8629000000000001E-65</v>
      </c>
      <c r="AX21" s="1">
        <v>1.5910000000000001E-6</v>
      </c>
      <c r="AY21">
        <v>0</v>
      </c>
      <c r="AZ21">
        <v>16</v>
      </c>
      <c r="BA21">
        <v>0</v>
      </c>
      <c r="BB21">
        <v>0</v>
      </c>
      <c r="BC21">
        <v>0</v>
      </c>
      <c r="BE21">
        <f>Table1[[#This Row],[EndObjectDensity]]-Table1[[#This Row],[Start Density]]</f>
        <v>2.6200000000000063E-8</v>
      </c>
      <c r="BF21">
        <f>Table1[[#This Row],[EndRisktoISS Year1]]-Table1[[#This Row],[Start ISS Risk Per Year]]</f>
        <v>4.8799999999999955E-3</v>
      </c>
      <c r="BG21">
        <f t="shared" si="0"/>
        <v>337</v>
      </c>
      <c r="BH21">
        <f>Table1[[#This Row],[endLargeObj]]-Table1[[#This Row],[StartLargeObjects]]</f>
        <v>1</v>
      </c>
      <c r="BI21">
        <f>Table1[[#This Row],[EndSatRiskBin1]]-Table1[[#This Row],[StartSatRiskBin1]]</f>
        <v>4.0200000000000056E-8</v>
      </c>
      <c r="BJ21">
        <f>Table1[[#This Row],[largeObjectCollisions]]</f>
        <v>0</v>
      </c>
      <c r="BK21">
        <f>Table1[[#This Row],[cloudCollisions]]</f>
        <v>16</v>
      </c>
      <c r="BL21">
        <f>Table1[[#This Row],[avoidanceActions]]</f>
        <v>0</v>
      </c>
      <c r="BM21">
        <f>Table1[[#This Row],[cleanedDebris]]</f>
        <v>0</v>
      </c>
      <c r="BN21">
        <f>Table1[[#This Row],[laseredDebris]]</f>
        <v>0</v>
      </c>
    </row>
    <row r="22" spans="1:66" x14ac:dyDescent="0.25">
      <c r="A22">
        <v>21</v>
      </c>
      <c r="B22" s="1">
        <v>1.0098000000000001E-6</v>
      </c>
      <c r="C22">
        <v>0.19403000000000001</v>
      </c>
      <c r="D22">
        <v>0.25148999999999999</v>
      </c>
      <c r="E22">
        <v>0.21731</v>
      </c>
      <c r="F22">
        <v>0.14083000000000001</v>
      </c>
      <c r="G22">
        <v>7.3012999999999995E-2</v>
      </c>
      <c r="H22">
        <v>3.1544000000000003E-2</v>
      </c>
      <c r="I22">
        <v>1.1682E-2</v>
      </c>
      <c r="J22">
        <v>3.7851999999999998E-3</v>
      </c>
      <c r="K22">
        <v>1.0901999999999999E-3</v>
      </c>
      <c r="L22">
        <v>2.8260999999999998E-4</v>
      </c>
      <c r="M22">
        <v>0.92515000000000003</v>
      </c>
      <c r="N22">
        <v>11849</v>
      </c>
      <c r="O22">
        <v>1202</v>
      </c>
      <c r="P22" s="1">
        <v>1.5522999999999999E-6</v>
      </c>
      <c r="Q22" s="1">
        <v>1.2048000000000001E-12</v>
      </c>
      <c r="R22" s="1">
        <v>6.2341000000000002E-19</v>
      </c>
      <c r="S22" s="1">
        <v>2.4192999999999999E-25</v>
      </c>
      <c r="T22" s="1">
        <v>7.5108999999999998E-32</v>
      </c>
      <c r="U22" s="1">
        <v>1.9432E-38</v>
      </c>
      <c r="V22" s="1">
        <v>4.3091E-45</v>
      </c>
      <c r="W22" s="1">
        <v>8.3612999999999998E-52</v>
      </c>
      <c r="X22" s="1">
        <v>1.4421E-58</v>
      </c>
      <c r="Y22" s="1">
        <v>2.2386000000000002E-65</v>
      </c>
      <c r="Z22" s="1">
        <v>1.0179E-6</v>
      </c>
      <c r="AA22">
        <v>0.19158</v>
      </c>
      <c r="AB22">
        <v>0.25029000000000001</v>
      </c>
      <c r="AC22">
        <v>0.218</v>
      </c>
      <c r="AD22">
        <v>0.1424</v>
      </c>
      <c r="AE22">
        <v>7.4415999999999996E-2</v>
      </c>
      <c r="AF22">
        <v>3.2406999999999998E-2</v>
      </c>
      <c r="AG22">
        <v>1.2096000000000001E-2</v>
      </c>
      <c r="AH22">
        <v>3.9509000000000002E-3</v>
      </c>
      <c r="AI22">
        <v>1.147E-3</v>
      </c>
      <c r="AJ22">
        <v>2.9970000000000002E-4</v>
      </c>
      <c r="AK22">
        <v>0.92667999999999995</v>
      </c>
      <c r="AL22">
        <v>11947</v>
      </c>
      <c r="AM22">
        <v>1208</v>
      </c>
      <c r="AN22" s="1">
        <v>1.5647E-6</v>
      </c>
      <c r="AO22" s="1">
        <v>1.2241E-12</v>
      </c>
      <c r="AP22" s="1">
        <v>6.3843E-19</v>
      </c>
      <c r="AQ22" s="1">
        <v>2.4973000000000002E-25</v>
      </c>
      <c r="AR22" s="1">
        <v>7.8150000000000001E-32</v>
      </c>
      <c r="AS22" s="1">
        <v>2.0380000000000001E-38</v>
      </c>
      <c r="AT22" s="1">
        <v>4.5552999999999997E-45</v>
      </c>
      <c r="AU22" s="1">
        <v>8.9095000000000005E-52</v>
      </c>
      <c r="AV22" s="1">
        <v>1.5488999999999999E-58</v>
      </c>
      <c r="AW22" s="1">
        <v>2.4235999999999999E-65</v>
      </c>
      <c r="AX22" s="1">
        <v>1.5647E-6</v>
      </c>
      <c r="AY22">
        <v>0</v>
      </c>
      <c r="AZ22">
        <v>3</v>
      </c>
      <c r="BA22">
        <v>0</v>
      </c>
      <c r="BB22">
        <v>1</v>
      </c>
      <c r="BC22">
        <v>0</v>
      </c>
      <c r="BE22">
        <f>Table1[[#This Row],[EndObjectDensity]]-Table1[[#This Row],[Start Density]]</f>
        <v>8.0999999999999733E-9</v>
      </c>
      <c r="BF22">
        <f>Table1[[#This Row],[EndRisktoISS Year1]]-Table1[[#This Row],[Start ISS Risk Per Year]]</f>
        <v>1.5299999999999203E-3</v>
      </c>
      <c r="BG22">
        <f t="shared" si="0"/>
        <v>98</v>
      </c>
      <c r="BH22">
        <f>Table1[[#This Row],[endLargeObj]]-Table1[[#This Row],[StartLargeObjects]]</f>
        <v>6</v>
      </c>
      <c r="BI22">
        <f>Table1[[#This Row],[EndSatRiskBin1]]-Table1[[#This Row],[StartSatRiskBin1]]</f>
        <v>1.2400000000000085E-8</v>
      </c>
      <c r="BJ22">
        <f>Table1[[#This Row],[largeObjectCollisions]]</f>
        <v>0</v>
      </c>
      <c r="BK22">
        <f>Table1[[#This Row],[cloudCollisions]]</f>
        <v>3</v>
      </c>
      <c r="BL22">
        <f>Table1[[#This Row],[avoidanceActions]]</f>
        <v>0</v>
      </c>
      <c r="BM22">
        <f>Table1[[#This Row],[cleanedDebris]]</f>
        <v>1</v>
      </c>
      <c r="BN22">
        <f>Table1[[#This Row],[laseredDebris]]</f>
        <v>0</v>
      </c>
    </row>
    <row r="23" spans="1:66" x14ac:dyDescent="0.25">
      <c r="A23">
        <v>22</v>
      </c>
      <c r="B23" s="1">
        <v>1.0192999999999999E-6</v>
      </c>
      <c r="C23">
        <v>0.19116</v>
      </c>
      <c r="D23">
        <v>0.25008000000000002</v>
      </c>
      <c r="E23">
        <v>0.21811</v>
      </c>
      <c r="F23">
        <v>0.14266999999999999</v>
      </c>
      <c r="G23">
        <v>7.4659000000000003E-2</v>
      </c>
      <c r="H23">
        <v>3.2557000000000003E-2</v>
      </c>
      <c r="I23">
        <v>1.2168999999999999E-2</v>
      </c>
      <c r="J23">
        <v>3.9801000000000003E-3</v>
      </c>
      <c r="K23">
        <v>1.1571000000000001E-3</v>
      </c>
      <c r="L23">
        <v>3.0275000000000001E-4</v>
      </c>
      <c r="M23">
        <v>0.92693999999999999</v>
      </c>
      <c r="N23">
        <v>11970</v>
      </c>
      <c r="O23">
        <v>1203</v>
      </c>
      <c r="P23" s="1">
        <v>1.5668E-6</v>
      </c>
      <c r="Q23" s="1">
        <v>1.2274E-12</v>
      </c>
      <c r="R23" s="1">
        <v>6.4105000000000005E-19</v>
      </c>
      <c r="S23" s="1">
        <v>2.5109999999999998E-25</v>
      </c>
      <c r="T23" s="1">
        <v>7.8685999999999998E-32</v>
      </c>
      <c r="U23" s="1">
        <v>2.0548E-38</v>
      </c>
      <c r="V23" s="1">
        <v>4.5990999999999999E-45</v>
      </c>
      <c r="W23" s="1">
        <v>9.0075000000000004E-52</v>
      </c>
      <c r="X23" s="1">
        <v>1.5680999999999999E-58</v>
      </c>
      <c r="Y23" s="1">
        <v>2.4569E-65</v>
      </c>
      <c r="Z23" s="1">
        <v>1.0219999999999999E-6</v>
      </c>
      <c r="AA23">
        <v>0.19034000000000001</v>
      </c>
      <c r="AB23">
        <v>0.24967</v>
      </c>
      <c r="AC23">
        <v>0.21833</v>
      </c>
      <c r="AD23">
        <v>0.14319000000000001</v>
      </c>
      <c r="AE23">
        <v>7.5132000000000004E-2</v>
      </c>
      <c r="AF23">
        <v>3.2849999999999997E-2</v>
      </c>
      <c r="AG23">
        <v>1.2311000000000001E-2</v>
      </c>
      <c r="AH23">
        <v>4.0372999999999997E-3</v>
      </c>
      <c r="AI23">
        <v>1.1768E-3</v>
      </c>
      <c r="AJ23">
        <v>3.0873000000000001E-4</v>
      </c>
      <c r="AK23">
        <v>0.92745</v>
      </c>
      <c r="AL23">
        <v>12012</v>
      </c>
      <c r="AM23">
        <v>1196</v>
      </c>
      <c r="AN23" s="1">
        <v>1.5710000000000001E-6</v>
      </c>
      <c r="AO23" s="1">
        <v>1.234E-12</v>
      </c>
      <c r="AP23" s="1">
        <v>6.4618000000000002E-19</v>
      </c>
      <c r="AQ23" s="1">
        <v>2.5378000000000001E-25</v>
      </c>
      <c r="AR23" s="1">
        <v>7.9737000000000001E-32</v>
      </c>
      <c r="AS23" s="1">
        <v>2.0876999999999999E-38</v>
      </c>
      <c r="AT23" s="1">
        <v>4.6854E-45</v>
      </c>
      <c r="AU23" s="1">
        <v>9.2006999999999996E-52</v>
      </c>
      <c r="AV23" s="1">
        <v>1.6059999999999999E-58</v>
      </c>
      <c r="AW23" s="1">
        <v>2.5230000000000002E-65</v>
      </c>
      <c r="AX23" s="1">
        <v>1.5710000000000001E-6</v>
      </c>
      <c r="AY23">
        <v>0</v>
      </c>
      <c r="AZ23">
        <v>12</v>
      </c>
      <c r="BA23">
        <v>0</v>
      </c>
      <c r="BB23">
        <v>2</v>
      </c>
      <c r="BC23">
        <v>7</v>
      </c>
      <c r="BE23">
        <f>Table1[[#This Row],[EndObjectDensity]]-Table1[[#This Row],[Start Density]]</f>
        <v>2.6999999999999911E-9</v>
      </c>
      <c r="BF23">
        <f>Table1[[#This Row],[EndRisktoISS Year1]]-Table1[[#This Row],[Start ISS Risk Per Year]]</f>
        <v>5.1000000000001044E-4</v>
      </c>
      <c r="BG23">
        <f t="shared" si="0"/>
        <v>42</v>
      </c>
      <c r="BH23">
        <f>Table1[[#This Row],[endLargeObj]]-Table1[[#This Row],[StartLargeObjects]]</f>
        <v>-7</v>
      </c>
      <c r="BI23">
        <f>Table1[[#This Row],[EndSatRiskBin1]]-Table1[[#This Row],[StartSatRiskBin1]]</f>
        <v>4.2000000000001038E-9</v>
      </c>
      <c r="BJ23">
        <f>Table1[[#This Row],[largeObjectCollisions]]</f>
        <v>0</v>
      </c>
      <c r="BK23">
        <f>Table1[[#This Row],[cloudCollisions]]</f>
        <v>12</v>
      </c>
      <c r="BL23">
        <f>Table1[[#This Row],[avoidanceActions]]</f>
        <v>0</v>
      </c>
      <c r="BM23">
        <f>Table1[[#This Row],[cleanedDebris]]</f>
        <v>2</v>
      </c>
      <c r="BN23">
        <f>Table1[[#This Row],[laseredDebris]]</f>
        <v>7</v>
      </c>
    </row>
    <row r="24" spans="1:66" x14ac:dyDescent="0.25">
      <c r="A24">
        <v>23</v>
      </c>
      <c r="B24" s="1">
        <v>1.0087E-6</v>
      </c>
      <c r="C24">
        <v>0.19436999999999999</v>
      </c>
      <c r="D24">
        <v>0.25164999999999998</v>
      </c>
      <c r="E24">
        <v>0.21720999999999999</v>
      </c>
      <c r="F24">
        <v>0.14061999999999999</v>
      </c>
      <c r="G24">
        <v>7.2824E-2</v>
      </c>
      <c r="H24">
        <v>3.1428999999999999E-2</v>
      </c>
      <c r="I24">
        <v>1.1625999999999999E-2</v>
      </c>
      <c r="J24">
        <v>3.7632999999999998E-3</v>
      </c>
      <c r="K24">
        <v>1.0828000000000001E-3</v>
      </c>
      <c r="L24">
        <v>2.8038E-4</v>
      </c>
      <c r="M24">
        <v>0.92493999999999998</v>
      </c>
      <c r="N24">
        <v>11837</v>
      </c>
      <c r="O24">
        <v>1200</v>
      </c>
      <c r="P24" s="1">
        <v>1.5506E-6</v>
      </c>
      <c r="Q24" s="1">
        <v>1.2022000000000001E-12</v>
      </c>
      <c r="R24" s="1">
        <v>6.2140000000000002E-19</v>
      </c>
      <c r="S24" s="1">
        <v>2.4088999999999998E-25</v>
      </c>
      <c r="T24" s="1">
        <v>7.4706999999999997E-32</v>
      </c>
      <c r="U24" s="1">
        <v>1.9307E-38</v>
      </c>
      <c r="V24" s="1">
        <v>4.2769000000000003E-45</v>
      </c>
      <c r="W24" s="1">
        <v>8.2897999999999995E-52</v>
      </c>
      <c r="X24" s="1">
        <v>1.4283E-58</v>
      </c>
      <c r="Y24" s="1">
        <v>2.2147E-65</v>
      </c>
      <c r="Z24" s="1">
        <v>1.0322E-6</v>
      </c>
      <c r="AA24">
        <v>0.18726999999999999</v>
      </c>
      <c r="AB24">
        <v>0.24809999999999999</v>
      </c>
      <c r="AC24">
        <v>0.21912000000000001</v>
      </c>
      <c r="AD24">
        <v>0.14515</v>
      </c>
      <c r="AE24">
        <v>7.6918E-2</v>
      </c>
      <c r="AF24">
        <v>3.3967999999999998E-2</v>
      </c>
      <c r="AG24">
        <v>1.2857E-2</v>
      </c>
      <c r="AH24">
        <v>4.2585000000000001E-3</v>
      </c>
      <c r="AI24">
        <v>1.2537E-3</v>
      </c>
      <c r="AJ24">
        <v>3.3219E-4</v>
      </c>
      <c r="AK24">
        <v>0.92932000000000003</v>
      </c>
      <c r="AL24">
        <v>12146</v>
      </c>
      <c r="AM24">
        <v>1194</v>
      </c>
      <c r="AN24" s="1">
        <v>1.5867E-6</v>
      </c>
      <c r="AO24" s="1">
        <v>1.2588E-12</v>
      </c>
      <c r="AP24" s="1">
        <v>6.6575E-19</v>
      </c>
      <c r="AQ24" s="1">
        <v>2.6407999999999998E-25</v>
      </c>
      <c r="AR24" s="1">
        <v>8.3800999999999998E-32</v>
      </c>
      <c r="AS24" s="1">
        <v>2.2161000000000001E-38</v>
      </c>
      <c r="AT24" s="1">
        <v>5.0231E-45</v>
      </c>
      <c r="AU24" s="1">
        <v>9.9625999999999999E-52</v>
      </c>
      <c r="AV24" s="1">
        <v>1.7564000000000001E-58</v>
      </c>
      <c r="AW24" s="1">
        <v>2.7868000000000001E-65</v>
      </c>
      <c r="AX24" s="1">
        <v>1.5867E-6</v>
      </c>
      <c r="AY24">
        <v>0</v>
      </c>
      <c r="AZ24">
        <v>16</v>
      </c>
      <c r="BA24">
        <v>0</v>
      </c>
      <c r="BB24">
        <v>0</v>
      </c>
      <c r="BC24">
        <v>6</v>
      </c>
      <c r="BE24">
        <f>Table1[[#This Row],[EndObjectDensity]]-Table1[[#This Row],[Start Density]]</f>
        <v>2.3500000000000071E-8</v>
      </c>
      <c r="BF24">
        <f>Table1[[#This Row],[EndRisktoISS Year1]]-Table1[[#This Row],[Start ISS Risk Per Year]]</f>
        <v>4.3800000000000505E-3</v>
      </c>
      <c r="BG24">
        <f t="shared" si="0"/>
        <v>309</v>
      </c>
      <c r="BH24">
        <f>Table1[[#This Row],[endLargeObj]]-Table1[[#This Row],[StartLargeObjects]]</f>
        <v>-6</v>
      </c>
      <c r="BI24">
        <f>Table1[[#This Row],[EndSatRiskBin1]]-Table1[[#This Row],[StartSatRiskBin1]]</f>
        <v>3.6099999999999959E-8</v>
      </c>
      <c r="BJ24">
        <f>Table1[[#This Row],[largeObjectCollisions]]</f>
        <v>0</v>
      </c>
      <c r="BK24">
        <f>Table1[[#This Row],[cloudCollisions]]</f>
        <v>16</v>
      </c>
      <c r="BL24">
        <f>Table1[[#This Row],[avoidanceActions]]</f>
        <v>0</v>
      </c>
      <c r="BM24">
        <f>Table1[[#This Row],[cleanedDebris]]</f>
        <v>0</v>
      </c>
      <c r="BN24">
        <f>Table1[[#This Row],[laseredDebris]]</f>
        <v>6</v>
      </c>
    </row>
    <row r="25" spans="1:66" x14ac:dyDescent="0.25">
      <c r="A25">
        <v>24</v>
      </c>
      <c r="B25" s="1">
        <v>1.0155000000000001E-6</v>
      </c>
      <c r="C25">
        <v>0.19231000000000001</v>
      </c>
      <c r="D25">
        <v>0.25064999999999998</v>
      </c>
      <c r="E25">
        <v>0.21779999999999999</v>
      </c>
      <c r="F25">
        <v>0.14193</v>
      </c>
      <c r="G25">
        <v>7.3996999999999993E-2</v>
      </c>
      <c r="H25">
        <v>3.2148999999999997E-2</v>
      </c>
      <c r="I25">
        <v>1.1972E-2</v>
      </c>
      <c r="J25">
        <v>3.9009000000000001E-3</v>
      </c>
      <c r="K25">
        <v>1.1299000000000001E-3</v>
      </c>
      <c r="L25">
        <v>2.9451999999999999E-4</v>
      </c>
      <c r="M25">
        <v>0.92623</v>
      </c>
      <c r="N25">
        <v>11922</v>
      </c>
      <c r="O25">
        <v>1202</v>
      </c>
      <c r="P25" s="1">
        <v>1.561E-6</v>
      </c>
      <c r="Q25" s="1">
        <v>1.2183E-12</v>
      </c>
      <c r="R25" s="1">
        <v>6.3393000000000004E-19</v>
      </c>
      <c r="S25" s="1">
        <v>2.4739000000000001E-25</v>
      </c>
      <c r="T25" s="1">
        <v>7.7233000000000005E-32</v>
      </c>
      <c r="U25" s="1">
        <v>2.0092999999999999E-38</v>
      </c>
      <c r="V25" s="1">
        <v>4.4807000000000002E-45</v>
      </c>
      <c r="W25" s="1">
        <v>8.7428999999999997E-52</v>
      </c>
      <c r="X25" s="1">
        <v>1.5163999999999999E-58</v>
      </c>
      <c r="Y25" s="1">
        <v>2.3670000000000001E-65</v>
      </c>
      <c r="Z25" s="1">
        <v>1.0220999999999999E-6</v>
      </c>
      <c r="AA25">
        <v>0.19028999999999999</v>
      </c>
      <c r="AB25">
        <v>0.24965000000000001</v>
      </c>
      <c r="AC25">
        <v>0.21834000000000001</v>
      </c>
      <c r="AD25">
        <v>0.14321999999999999</v>
      </c>
      <c r="AE25">
        <v>7.5159000000000004E-2</v>
      </c>
      <c r="AF25">
        <v>3.2867E-2</v>
      </c>
      <c r="AG25">
        <v>1.2319999999999999E-2</v>
      </c>
      <c r="AH25">
        <v>4.0406000000000001E-3</v>
      </c>
      <c r="AI25">
        <v>1.178E-3</v>
      </c>
      <c r="AJ25">
        <v>3.0907999999999999E-4</v>
      </c>
      <c r="AK25">
        <v>0.92747000000000002</v>
      </c>
      <c r="AL25">
        <v>12012</v>
      </c>
      <c r="AM25">
        <v>1198</v>
      </c>
      <c r="AN25" s="1">
        <v>1.5712000000000001E-6</v>
      </c>
      <c r="AO25" s="1">
        <v>1.2342999999999999E-12</v>
      </c>
      <c r="AP25" s="1">
        <v>6.4647E-19</v>
      </c>
      <c r="AQ25" s="1">
        <v>2.5393000000000001E-25</v>
      </c>
      <c r="AR25" s="1">
        <v>7.9797000000000003E-32</v>
      </c>
      <c r="AS25" s="1">
        <v>2.0895999999999999E-38</v>
      </c>
      <c r="AT25" s="1">
        <v>4.6902999999999999E-45</v>
      </c>
      <c r="AU25" s="1">
        <v>9.2118999999999993E-52</v>
      </c>
      <c r="AV25" s="1">
        <v>1.6081999999999999E-58</v>
      </c>
      <c r="AW25" s="1">
        <v>2.5268000000000002E-65</v>
      </c>
      <c r="AX25" s="1">
        <v>1.5712000000000001E-6</v>
      </c>
      <c r="AY25">
        <v>0</v>
      </c>
      <c r="AZ25">
        <v>25</v>
      </c>
      <c r="BA25">
        <v>0</v>
      </c>
      <c r="BB25">
        <v>1</v>
      </c>
      <c r="BC25">
        <v>5</v>
      </c>
      <c r="BE25">
        <f>Table1[[#This Row],[EndObjectDensity]]-Table1[[#This Row],[Start Density]]</f>
        <v>6.5999999999998606E-9</v>
      </c>
      <c r="BF25">
        <f>Table1[[#This Row],[EndRisktoISS Year1]]-Table1[[#This Row],[Start ISS Risk Per Year]]</f>
        <v>1.2400000000000189E-3</v>
      </c>
      <c r="BG25">
        <f t="shared" si="0"/>
        <v>90</v>
      </c>
      <c r="BH25">
        <f>Table1[[#This Row],[endLargeObj]]-Table1[[#This Row],[StartLargeObjects]]</f>
        <v>-4</v>
      </c>
      <c r="BI25">
        <f>Table1[[#This Row],[EndSatRiskBin1]]-Table1[[#This Row],[StartSatRiskBin1]]</f>
        <v>1.0200000000000131E-8</v>
      </c>
      <c r="BJ25">
        <f>Table1[[#This Row],[largeObjectCollisions]]</f>
        <v>0</v>
      </c>
      <c r="BK25">
        <f>Table1[[#This Row],[cloudCollisions]]</f>
        <v>25</v>
      </c>
      <c r="BL25">
        <f>Table1[[#This Row],[avoidanceActions]]</f>
        <v>0</v>
      </c>
      <c r="BM25">
        <f>Table1[[#This Row],[cleanedDebris]]</f>
        <v>1</v>
      </c>
      <c r="BN25">
        <f>Table1[[#This Row],[laseredDebris]]</f>
        <v>5</v>
      </c>
    </row>
    <row r="26" spans="1:66" x14ac:dyDescent="0.25">
      <c r="A26">
        <v>25</v>
      </c>
      <c r="B26" s="1">
        <v>1.0087E-6</v>
      </c>
      <c r="C26">
        <v>0.19436999999999999</v>
      </c>
      <c r="D26">
        <v>0.25164999999999998</v>
      </c>
      <c r="E26">
        <v>0.21720999999999999</v>
      </c>
      <c r="F26">
        <v>0.14061999999999999</v>
      </c>
      <c r="G26">
        <v>7.2824E-2</v>
      </c>
      <c r="H26">
        <v>3.1428999999999999E-2</v>
      </c>
      <c r="I26">
        <v>1.1625999999999999E-2</v>
      </c>
      <c r="J26">
        <v>3.7632999999999998E-3</v>
      </c>
      <c r="K26">
        <v>1.0828000000000001E-3</v>
      </c>
      <c r="L26">
        <v>2.8038E-4</v>
      </c>
      <c r="M26">
        <v>0.92493999999999998</v>
      </c>
      <c r="N26">
        <v>11837</v>
      </c>
      <c r="O26">
        <v>1200</v>
      </c>
      <c r="P26" s="1">
        <v>1.5506E-6</v>
      </c>
      <c r="Q26" s="1">
        <v>1.2022000000000001E-12</v>
      </c>
      <c r="R26" s="1">
        <v>6.2140000000000002E-19</v>
      </c>
      <c r="S26" s="1">
        <v>2.4088999999999998E-25</v>
      </c>
      <c r="T26" s="1">
        <v>7.4706999999999997E-32</v>
      </c>
      <c r="U26" s="1">
        <v>1.9307E-38</v>
      </c>
      <c r="V26" s="1">
        <v>4.2769000000000003E-45</v>
      </c>
      <c r="W26" s="1">
        <v>8.2897999999999995E-52</v>
      </c>
      <c r="X26" s="1">
        <v>1.4283E-58</v>
      </c>
      <c r="Y26" s="1">
        <v>2.2147E-65</v>
      </c>
      <c r="Z26" s="1">
        <v>1.0169E-6</v>
      </c>
      <c r="AA26">
        <v>0.19189000000000001</v>
      </c>
      <c r="AB26">
        <v>0.25044</v>
      </c>
      <c r="AC26">
        <v>0.21790999999999999</v>
      </c>
      <c r="AD26">
        <v>0.14221</v>
      </c>
      <c r="AE26">
        <v>7.424E-2</v>
      </c>
      <c r="AF26">
        <v>3.2298E-2</v>
      </c>
      <c r="AG26">
        <v>1.2043999999999999E-2</v>
      </c>
      <c r="AH26">
        <v>3.9299000000000001E-3</v>
      </c>
      <c r="AI26">
        <v>1.1398000000000001E-3</v>
      </c>
      <c r="AJ26">
        <v>2.9752000000000001E-4</v>
      </c>
      <c r="AK26">
        <v>0.92649000000000004</v>
      </c>
      <c r="AL26">
        <v>11941</v>
      </c>
      <c r="AM26">
        <v>1201</v>
      </c>
      <c r="AN26" s="1">
        <v>1.5630999999999999E-6</v>
      </c>
      <c r="AO26" s="1">
        <v>1.2216999999999999E-12</v>
      </c>
      <c r="AP26" s="1">
        <v>6.3653999999999997E-19</v>
      </c>
      <c r="AQ26" s="1">
        <v>2.4874999999999998E-25</v>
      </c>
      <c r="AR26" s="1">
        <v>7.7764000000000001E-32</v>
      </c>
      <c r="AS26" s="1">
        <v>2.0259000000000001E-38</v>
      </c>
      <c r="AT26" s="1">
        <v>4.5238999999999999E-45</v>
      </c>
      <c r="AU26" s="1">
        <v>8.8392999999999996E-52</v>
      </c>
      <c r="AV26" s="1">
        <v>1.5352E-58</v>
      </c>
      <c r="AW26" s="1">
        <v>2.3997000000000002E-65</v>
      </c>
      <c r="AX26" s="1">
        <v>1.5630999999999999E-6</v>
      </c>
      <c r="AY26">
        <v>0</v>
      </c>
      <c r="AZ26">
        <v>16</v>
      </c>
      <c r="BA26">
        <v>0</v>
      </c>
      <c r="BB26">
        <v>0</v>
      </c>
      <c r="BC26">
        <v>6</v>
      </c>
      <c r="BE26">
        <f>Table1[[#This Row],[EndObjectDensity]]-Table1[[#This Row],[Start Density]]</f>
        <v>8.1999999999999808E-9</v>
      </c>
      <c r="BF26">
        <f>Table1[[#This Row],[EndRisktoISS Year1]]-Table1[[#This Row],[Start ISS Risk Per Year]]</f>
        <v>1.5500000000000513E-3</v>
      </c>
      <c r="BG26">
        <f t="shared" si="0"/>
        <v>104</v>
      </c>
      <c r="BH26">
        <f>Table1[[#This Row],[endLargeObj]]-Table1[[#This Row],[StartLargeObjects]]</f>
        <v>1</v>
      </c>
      <c r="BI26">
        <f>Table1[[#This Row],[EndSatRiskBin1]]-Table1[[#This Row],[StartSatRiskBin1]]</f>
        <v>1.249999999999988E-8</v>
      </c>
      <c r="BJ26">
        <f>Table1[[#This Row],[largeObjectCollisions]]</f>
        <v>0</v>
      </c>
      <c r="BK26">
        <f>Table1[[#This Row],[cloudCollisions]]</f>
        <v>16</v>
      </c>
      <c r="BL26">
        <f>Table1[[#This Row],[avoidanceActions]]</f>
        <v>0</v>
      </c>
      <c r="BM26">
        <f>Table1[[#This Row],[cleanedDebris]]</f>
        <v>0</v>
      </c>
      <c r="BN26">
        <f>Table1[[#This Row],[laseredDebris]]</f>
        <v>6</v>
      </c>
    </row>
    <row r="27" spans="1:66" x14ac:dyDescent="0.25">
      <c r="A27">
        <v>26</v>
      </c>
      <c r="B27" s="1">
        <v>1.0163999999999999E-6</v>
      </c>
      <c r="C27">
        <v>0.19203000000000001</v>
      </c>
      <c r="D27">
        <v>0.25051000000000001</v>
      </c>
      <c r="E27">
        <v>0.21787000000000001</v>
      </c>
      <c r="F27">
        <v>0.14210999999999999</v>
      </c>
      <c r="G27">
        <v>7.4159000000000003E-2</v>
      </c>
      <c r="H27">
        <v>3.2247999999999999E-2</v>
      </c>
      <c r="I27">
        <v>1.2019999999999999E-2</v>
      </c>
      <c r="J27">
        <v>3.9202000000000004E-3</v>
      </c>
      <c r="K27">
        <v>1.1364999999999999E-3</v>
      </c>
      <c r="L27">
        <v>2.9651999999999999E-4</v>
      </c>
      <c r="M27">
        <v>0.9264</v>
      </c>
      <c r="N27">
        <v>11936</v>
      </c>
      <c r="O27">
        <v>1200</v>
      </c>
      <c r="P27" s="1">
        <v>1.5624000000000001E-6</v>
      </c>
      <c r="Q27" s="1">
        <v>1.2206000000000001E-12</v>
      </c>
      <c r="R27" s="1">
        <v>6.3567000000000002E-19</v>
      </c>
      <c r="S27" s="1">
        <v>2.4829E-25</v>
      </c>
      <c r="T27" s="1">
        <v>7.7587000000000002E-32</v>
      </c>
      <c r="U27" s="1">
        <v>2.0204000000000001E-38</v>
      </c>
      <c r="V27" s="1">
        <v>4.5095000000000002E-45</v>
      </c>
      <c r="W27" s="1">
        <v>8.8069999999999998E-52</v>
      </c>
      <c r="X27" s="1">
        <v>1.5289E-58</v>
      </c>
      <c r="Y27" s="1">
        <v>2.3888E-65</v>
      </c>
      <c r="Z27" s="1">
        <v>1.0325000000000001E-6</v>
      </c>
      <c r="AA27">
        <v>0.18717</v>
      </c>
      <c r="AB27">
        <v>0.24804999999999999</v>
      </c>
      <c r="AC27">
        <v>0.21914</v>
      </c>
      <c r="AD27">
        <v>0.14521000000000001</v>
      </c>
      <c r="AE27">
        <v>7.6973E-2</v>
      </c>
      <c r="AF27">
        <v>3.4001999999999998E-2</v>
      </c>
      <c r="AG27">
        <v>1.2874E-2</v>
      </c>
      <c r="AH27">
        <v>4.2652999999999996E-3</v>
      </c>
      <c r="AI27">
        <v>1.2561E-3</v>
      </c>
      <c r="AJ27">
        <v>3.3292E-4</v>
      </c>
      <c r="AK27">
        <v>0.92937999999999998</v>
      </c>
      <c r="AL27">
        <v>12137</v>
      </c>
      <c r="AM27">
        <v>1207</v>
      </c>
      <c r="AN27" s="1">
        <v>1.5871E-6</v>
      </c>
      <c r="AO27" s="1">
        <v>1.2595E-12</v>
      </c>
      <c r="AP27" s="1">
        <v>6.6633999999999999E-19</v>
      </c>
      <c r="AQ27" s="1">
        <v>2.6439999999999999E-25</v>
      </c>
      <c r="AR27" s="1">
        <v>8.3926999999999999E-32</v>
      </c>
      <c r="AS27" s="1">
        <v>2.2201000000000001E-38</v>
      </c>
      <c r="AT27" s="1">
        <v>5.0336999999999998E-45</v>
      </c>
      <c r="AU27" s="1">
        <v>9.9865000000000006E-52</v>
      </c>
      <c r="AV27" s="1">
        <v>1.7610999999999999E-58</v>
      </c>
      <c r="AW27" s="1">
        <v>2.7951000000000001E-65</v>
      </c>
      <c r="AX27" s="1">
        <v>1.5871E-6</v>
      </c>
      <c r="AY27">
        <v>0</v>
      </c>
      <c r="AZ27">
        <v>8</v>
      </c>
      <c r="BA27">
        <v>0</v>
      </c>
      <c r="BB27">
        <v>0</v>
      </c>
      <c r="BC27">
        <v>0</v>
      </c>
      <c r="BE27">
        <f>Table1[[#This Row],[EndObjectDensity]]-Table1[[#This Row],[Start Density]]</f>
        <v>1.6100000000000151E-8</v>
      </c>
      <c r="BF27">
        <f>Table1[[#This Row],[EndRisktoISS Year1]]-Table1[[#This Row],[Start ISS Risk Per Year]]</f>
        <v>2.9799999999999827E-3</v>
      </c>
      <c r="BG27">
        <f t="shared" si="0"/>
        <v>201</v>
      </c>
      <c r="BH27">
        <f>Table1[[#This Row],[endLargeObj]]-Table1[[#This Row],[StartLargeObjects]]</f>
        <v>7</v>
      </c>
      <c r="BI27">
        <f>Table1[[#This Row],[EndSatRiskBin1]]-Table1[[#This Row],[StartSatRiskBin1]]</f>
        <v>2.469999999999995E-8</v>
      </c>
      <c r="BJ27">
        <f>Table1[[#This Row],[largeObjectCollisions]]</f>
        <v>0</v>
      </c>
      <c r="BK27">
        <f>Table1[[#This Row],[cloudCollisions]]</f>
        <v>8</v>
      </c>
      <c r="BL27">
        <f>Table1[[#This Row],[avoidanceActions]]</f>
        <v>0</v>
      </c>
      <c r="BM27">
        <f>Table1[[#This Row],[cleanedDebris]]</f>
        <v>0</v>
      </c>
      <c r="BN27">
        <f>Table1[[#This Row],[laseredDebris]]</f>
        <v>0</v>
      </c>
    </row>
    <row r="28" spans="1:66" x14ac:dyDescent="0.25">
      <c r="A28">
        <v>27</v>
      </c>
      <c r="B28" s="1">
        <v>1.0192999999999999E-6</v>
      </c>
      <c r="C28">
        <v>0.19116</v>
      </c>
      <c r="D28">
        <v>0.25008000000000002</v>
      </c>
      <c r="E28">
        <v>0.21811</v>
      </c>
      <c r="F28">
        <v>0.14266999999999999</v>
      </c>
      <c r="G28">
        <v>7.4659000000000003E-2</v>
      </c>
      <c r="H28">
        <v>3.2557000000000003E-2</v>
      </c>
      <c r="I28">
        <v>1.2168999999999999E-2</v>
      </c>
      <c r="J28">
        <v>3.9801000000000003E-3</v>
      </c>
      <c r="K28">
        <v>1.1571000000000001E-3</v>
      </c>
      <c r="L28">
        <v>3.0275000000000001E-4</v>
      </c>
      <c r="M28">
        <v>0.92693999999999999</v>
      </c>
      <c r="N28">
        <v>11970</v>
      </c>
      <c r="O28">
        <v>1203</v>
      </c>
      <c r="P28" s="1">
        <v>1.5668E-6</v>
      </c>
      <c r="Q28" s="1">
        <v>1.2274E-12</v>
      </c>
      <c r="R28" s="1">
        <v>6.4105000000000005E-19</v>
      </c>
      <c r="S28" s="1">
        <v>2.5109999999999998E-25</v>
      </c>
      <c r="T28" s="1">
        <v>7.8685999999999998E-32</v>
      </c>
      <c r="U28" s="1">
        <v>2.0548E-38</v>
      </c>
      <c r="V28" s="1">
        <v>4.5990999999999999E-45</v>
      </c>
      <c r="W28" s="1">
        <v>9.0075000000000004E-52</v>
      </c>
      <c r="X28" s="1">
        <v>1.5680999999999999E-58</v>
      </c>
      <c r="Y28" s="1">
        <v>2.4569E-65</v>
      </c>
      <c r="Z28" s="1">
        <v>1.0328000000000001E-6</v>
      </c>
      <c r="AA28">
        <v>0.18708</v>
      </c>
      <c r="AB28">
        <v>0.248</v>
      </c>
      <c r="AC28">
        <v>0.21917</v>
      </c>
      <c r="AD28">
        <v>0.14527000000000001</v>
      </c>
      <c r="AE28">
        <v>7.7026999999999998E-2</v>
      </c>
      <c r="AF28">
        <v>3.4035999999999997E-2</v>
      </c>
      <c r="AG28">
        <v>1.2891E-2</v>
      </c>
      <c r="AH28">
        <v>4.2721E-3</v>
      </c>
      <c r="AI28">
        <v>1.2585000000000001E-3</v>
      </c>
      <c r="AJ28">
        <v>3.3366E-4</v>
      </c>
      <c r="AK28">
        <v>0.92944000000000004</v>
      </c>
      <c r="AL28">
        <v>12147</v>
      </c>
      <c r="AM28">
        <v>1201</v>
      </c>
      <c r="AN28" s="1">
        <v>1.5876000000000001E-6</v>
      </c>
      <c r="AO28" s="1">
        <v>1.2603E-12</v>
      </c>
      <c r="AP28" s="1">
        <v>6.6694000000000001E-19</v>
      </c>
      <c r="AQ28" s="1">
        <v>2.6471000000000001E-25</v>
      </c>
      <c r="AR28" s="1">
        <v>8.4053000000000001E-32</v>
      </c>
      <c r="AS28" s="1">
        <v>2.2241000000000001E-38</v>
      </c>
      <c r="AT28" s="1">
        <v>5.0443000000000002E-45</v>
      </c>
      <c r="AU28" s="1">
        <v>1.0010000000000001E-51</v>
      </c>
      <c r="AV28" s="1">
        <v>1.7658999999999999E-58</v>
      </c>
      <c r="AW28" s="1">
        <v>2.8035000000000001E-65</v>
      </c>
      <c r="AX28" s="1">
        <v>1.5876000000000001E-6</v>
      </c>
      <c r="AY28">
        <v>0</v>
      </c>
      <c r="AZ28">
        <v>6</v>
      </c>
      <c r="BA28">
        <v>0</v>
      </c>
      <c r="BB28">
        <v>2</v>
      </c>
      <c r="BC28">
        <v>7</v>
      </c>
      <c r="BE28">
        <f>Table1[[#This Row],[EndObjectDensity]]-Table1[[#This Row],[Start Density]]</f>
        <v>1.3500000000000167E-8</v>
      </c>
      <c r="BF28">
        <f>Table1[[#This Row],[EndRisktoISS Year1]]-Table1[[#This Row],[Start ISS Risk Per Year]]</f>
        <v>2.5000000000000577E-3</v>
      </c>
      <c r="BG28">
        <f t="shared" si="0"/>
        <v>177</v>
      </c>
      <c r="BH28">
        <f>Table1[[#This Row],[endLargeObj]]-Table1[[#This Row],[StartLargeObjects]]</f>
        <v>-2</v>
      </c>
      <c r="BI28">
        <f>Table1[[#This Row],[EndSatRiskBin1]]-Table1[[#This Row],[StartSatRiskBin1]]</f>
        <v>2.080000000000008E-8</v>
      </c>
      <c r="BJ28">
        <f>Table1[[#This Row],[largeObjectCollisions]]</f>
        <v>0</v>
      </c>
      <c r="BK28">
        <f>Table1[[#This Row],[cloudCollisions]]</f>
        <v>6</v>
      </c>
      <c r="BL28">
        <f>Table1[[#This Row],[avoidanceActions]]</f>
        <v>0</v>
      </c>
      <c r="BM28">
        <f>Table1[[#This Row],[cleanedDebris]]</f>
        <v>2</v>
      </c>
      <c r="BN28">
        <f>Table1[[#This Row],[laseredDebris]]</f>
        <v>7</v>
      </c>
    </row>
    <row r="29" spans="1:66" x14ac:dyDescent="0.25">
      <c r="A29">
        <v>28</v>
      </c>
      <c r="B29" s="1">
        <v>1.0155000000000001E-6</v>
      </c>
      <c r="C29">
        <v>0.19228999999999999</v>
      </c>
      <c r="D29">
        <v>0.25063999999999997</v>
      </c>
      <c r="E29">
        <v>0.21779999999999999</v>
      </c>
      <c r="F29">
        <v>0.14194999999999999</v>
      </c>
      <c r="G29">
        <v>7.4010999999999993E-2</v>
      </c>
      <c r="H29">
        <v>3.2156999999999998E-2</v>
      </c>
      <c r="I29">
        <v>1.1976000000000001E-2</v>
      </c>
      <c r="J29">
        <v>3.9025000000000002E-3</v>
      </c>
      <c r="K29">
        <v>1.1303999999999999E-3</v>
      </c>
      <c r="L29">
        <v>2.9469000000000001E-4</v>
      </c>
      <c r="M29">
        <v>0.92623999999999995</v>
      </c>
      <c r="N29">
        <v>11922</v>
      </c>
      <c r="O29">
        <v>1203</v>
      </c>
      <c r="P29" s="1">
        <v>1.5611E-6</v>
      </c>
      <c r="Q29" s="1">
        <v>1.2184999999999999E-12</v>
      </c>
      <c r="R29" s="1">
        <v>6.3406999999999997E-19</v>
      </c>
      <c r="S29" s="1">
        <v>2.4746000000000002E-25</v>
      </c>
      <c r="T29" s="1">
        <v>7.7262000000000002E-32</v>
      </c>
      <c r="U29" s="1">
        <v>2.0101999999999999E-38</v>
      </c>
      <c r="V29" s="1">
        <v>4.4830999999999998E-45</v>
      </c>
      <c r="W29" s="1">
        <v>8.7482000000000005E-52</v>
      </c>
      <c r="X29" s="1">
        <v>1.5174E-58</v>
      </c>
      <c r="Y29" s="1">
        <v>2.3687999999999999E-65</v>
      </c>
      <c r="Z29" s="1">
        <v>1.0298000000000001E-6</v>
      </c>
      <c r="AA29">
        <v>0.18798999999999999</v>
      </c>
      <c r="AB29">
        <v>0.24847</v>
      </c>
      <c r="AC29">
        <v>0.21894</v>
      </c>
      <c r="AD29">
        <v>0.14469000000000001</v>
      </c>
      <c r="AE29">
        <v>7.6497999999999997E-2</v>
      </c>
      <c r="AF29">
        <v>3.3703999999999998E-2</v>
      </c>
      <c r="AG29">
        <v>1.2728E-2</v>
      </c>
      <c r="AH29">
        <v>4.2056999999999997E-3</v>
      </c>
      <c r="AI29">
        <v>1.2352999999999999E-3</v>
      </c>
      <c r="AJ29">
        <v>3.2655E-4</v>
      </c>
      <c r="AK29">
        <v>0.92888999999999999</v>
      </c>
      <c r="AL29">
        <v>12108</v>
      </c>
      <c r="AM29">
        <v>1201</v>
      </c>
      <c r="AN29" s="1">
        <v>1.5829999999999999E-6</v>
      </c>
      <c r="AO29" s="1">
        <v>1.2529E-12</v>
      </c>
      <c r="AP29" s="1">
        <v>6.6111000000000002E-19</v>
      </c>
      <c r="AQ29" s="1">
        <v>2.6162999999999998E-25</v>
      </c>
      <c r="AR29" s="1">
        <v>8.2831999999999996E-32</v>
      </c>
      <c r="AS29" s="1">
        <v>2.1854000000000001E-38</v>
      </c>
      <c r="AT29" s="1">
        <v>4.942E-45</v>
      </c>
      <c r="AU29" s="1">
        <v>9.7789000000000003E-52</v>
      </c>
      <c r="AV29" s="1">
        <v>1.7200000000000001E-58</v>
      </c>
      <c r="AW29" s="1">
        <v>2.7227000000000001E-65</v>
      </c>
      <c r="AX29" s="1">
        <v>1.5829999999999999E-6</v>
      </c>
      <c r="AY29">
        <v>0</v>
      </c>
      <c r="AZ29">
        <v>25</v>
      </c>
      <c r="BA29">
        <v>0</v>
      </c>
      <c r="BB29">
        <v>2</v>
      </c>
      <c r="BC29">
        <v>0</v>
      </c>
      <c r="BE29">
        <f>Table1[[#This Row],[EndObjectDensity]]-Table1[[#This Row],[Start Density]]</f>
        <v>1.4300000000000016E-8</v>
      </c>
      <c r="BF29">
        <f>Table1[[#This Row],[EndRisktoISS Year1]]-Table1[[#This Row],[Start ISS Risk Per Year]]</f>
        <v>2.6500000000000412E-3</v>
      </c>
      <c r="BG29">
        <f t="shared" si="0"/>
        <v>186</v>
      </c>
      <c r="BH29">
        <f>Table1[[#This Row],[endLargeObj]]-Table1[[#This Row],[StartLargeObjects]]</f>
        <v>-2</v>
      </c>
      <c r="BI29">
        <f>Table1[[#This Row],[EndSatRiskBin1]]-Table1[[#This Row],[StartSatRiskBin1]]</f>
        <v>2.1899999999999951E-8</v>
      </c>
      <c r="BJ29">
        <f>Table1[[#This Row],[largeObjectCollisions]]</f>
        <v>0</v>
      </c>
      <c r="BK29">
        <f>Table1[[#This Row],[cloudCollisions]]</f>
        <v>25</v>
      </c>
      <c r="BL29">
        <f>Table1[[#This Row],[avoidanceActions]]</f>
        <v>0</v>
      </c>
      <c r="BM29">
        <f>Table1[[#This Row],[cleanedDebris]]</f>
        <v>2</v>
      </c>
      <c r="BN29">
        <f>Table1[[#This Row],[laseredDebris]]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:E28"/>
    </sheetView>
  </sheetViews>
  <sheetFormatPr defaultRowHeight="15" x14ac:dyDescent="0.25"/>
  <sheetData>
    <row r="1" spans="1:5" x14ac:dyDescent="0.25">
      <c r="A1">
        <v>1.5</v>
      </c>
      <c r="B1">
        <v>0.5</v>
      </c>
      <c r="D1">
        <f>ROUND(A1,0)</f>
        <v>2</v>
      </c>
      <c r="E1">
        <f>ROUND(B1,0)</f>
        <v>1</v>
      </c>
    </row>
    <row r="2" spans="1:5" x14ac:dyDescent="0.25">
      <c r="A2">
        <v>0.75</v>
      </c>
      <c r="B2">
        <v>1</v>
      </c>
      <c r="D2">
        <f t="shared" ref="D2:D28" si="0">ROUND(A2,0)</f>
        <v>1</v>
      </c>
      <c r="E2">
        <f t="shared" ref="E2:E28" si="1">ROUND(B2,0)</f>
        <v>1</v>
      </c>
    </row>
    <row r="3" spans="1:5" x14ac:dyDescent="0.25">
      <c r="A3">
        <v>0</v>
      </c>
      <c r="B3">
        <v>0</v>
      </c>
      <c r="D3">
        <f t="shared" si="0"/>
        <v>0</v>
      </c>
      <c r="E3">
        <f t="shared" si="1"/>
        <v>0</v>
      </c>
    </row>
    <row r="4" spans="1:5" x14ac:dyDescent="0.25">
      <c r="A4">
        <v>0.75</v>
      </c>
      <c r="B4">
        <v>0</v>
      </c>
      <c r="D4">
        <f t="shared" si="0"/>
        <v>1</v>
      </c>
      <c r="E4">
        <f t="shared" si="1"/>
        <v>0</v>
      </c>
    </row>
    <row r="5" spans="1:5" x14ac:dyDescent="0.25">
      <c r="A5">
        <v>2.25</v>
      </c>
      <c r="B5">
        <v>0</v>
      </c>
      <c r="D5">
        <f t="shared" si="0"/>
        <v>2</v>
      </c>
      <c r="E5">
        <f t="shared" si="1"/>
        <v>0</v>
      </c>
    </row>
    <row r="6" spans="1:5" x14ac:dyDescent="0.25">
      <c r="A6">
        <v>0.75</v>
      </c>
      <c r="B6">
        <v>0.75</v>
      </c>
      <c r="D6">
        <f t="shared" si="0"/>
        <v>1</v>
      </c>
      <c r="E6">
        <f t="shared" si="1"/>
        <v>1</v>
      </c>
    </row>
    <row r="7" spans="1:5" x14ac:dyDescent="0.25">
      <c r="A7">
        <v>3</v>
      </c>
      <c r="B7">
        <v>1</v>
      </c>
      <c r="D7">
        <f t="shared" si="0"/>
        <v>3</v>
      </c>
      <c r="E7">
        <f t="shared" si="1"/>
        <v>1</v>
      </c>
    </row>
    <row r="8" spans="1:5" x14ac:dyDescent="0.25">
      <c r="A8">
        <v>3</v>
      </c>
      <c r="B8">
        <v>1</v>
      </c>
      <c r="D8">
        <f t="shared" si="0"/>
        <v>3</v>
      </c>
      <c r="E8">
        <f t="shared" si="1"/>
        <v>1</v>
      </c>
    </row>
    <row r="9" spans="1:5" x14ac:dyDescent="0.25">
      <c r="A9">
        <v>0</v>
      </c>
      <c r="B9">
        <v>0.75</v>
      </c>
      <c r="D9">
        <f t="shared" si="0"/>
        <v>0</v>
      </c>
      <c r="E9">
        <f t="shared" si="1"/>
        <v>1</v>
      </c>
    </row>
    <row r="10" spans="1:5" x14ac:dyDescent="0.25">
      <c r="A10">
        <v>2.25</v>
      </c>
      <c r="B10">
        <v>0.25</v>
      </c>
      <c r="D10">
        <f t="shared" si="0"/>
        <v>2</v>
      </c>
      <c r="E10">
        <f t="shared" si="1"/>
        <v>0</v>
      </c>
    </row>
    <row r="11" spans="1:5" x14ac:dyDescent="0.25">
      <c r="A11">
        <v>0</v>
      </c>
      <c r="B11">
        <v>0</v>
      </c>
      <c r="D11">
        <f t="shared" si="0"/>
        <v>0</v>
      </c>
      <c r="E11">
        <f t="shared" si="1"/>
        <v>0</v>
      </c>
    </row>
    <row r="12" spans="1:5" x14ac:dyDescent="0.25">
      <c r="A12">
        <v>2.25</v>
      </c>
      <c r="B12">
        <v>0.75</v>
      </c>
      <c r="D12">
        <f t="shared" si="0"/>
        <v>2</v>
      </c>
      <c r="E12">
        <f t="shared" si="1"/>
        <v>1</v>
      </c>
    </row>
    <row r="13" spans="1:5" x14ac:dyDescent="0.25">
      <c r="A13">
        <v>3</v>
      </c>
      <c r="B13">
        <v>0.25</v>
      </c>
      <c r="D13">
        <f t="shared" si="0"/>
        <v>3</v>
      </c>
      <c r="E13">
        <f t="shared" si="1"/>
        <v>0</v>
      </c>
    </row>
    <row r="14" spans="1:5" x14ac:dyDescent="0.25">
      <c r="A14">
        <v>0.75</v>
      </c>
      <c r="B14">
        <v>0.5</v>
      </c>
      <c r="D14">
        <f t="shared" si="0"/>
        <v>1</v>
      </c>
      <c r="E14">
        <f t="shared" si="1"/>
        <v>1</v>
      </c>
    </row>
    <row r="15" spans="1:5" x14ac:dyDescent="0.25">
      <c r="A15">
        <v>3</v>
      </c>
      <c r="B15">
        <v>0</v>
      </c>
      <c r="D15">
        <f t="shared" si="0"/>
        <v>3</v>
      </c>
      <c r="E15">
        <f t="shared" si="1"/>
        <v>0</v>
      </c>
    </row>
    <row r="16" spans="1:5" x14ac:dyDescent="0.25">
      <c r="A16">
        <v>2.25</v>
      </c>
      <c r="B16">
        <v>0.25</v>
      </c>
      <c r="D16">
        <f t="shared" si="0"/>
        <v>2</v>
      </c>
      <c r="E16">
        <f t="shared" si="1"/>
        <v>0</v>
      </c>
    </row>
    <row r="17" spans="1:5" x14ac:dyDescent="0.25">
      <c r="A17">
        <v>0.75</v>
      </c>
      <c r="B17">
        <v>1</v>
      </c>
      <c r="D17">
        <f t="shared" si="0"/>
        <v>1</v>
      </c>
      <c r="E17">
        <f t="shared" si="1"/>
        <v>1</v>
      </c>
    </row>
    <row r="18" spans="1:5" x14ac:dyDescent="0.25">
      <c r="A18">
        <v>0</v>
      </c>
      <c r="B18">
        <v>0.25</v>
      </c>
      <c r="D18">
        <f t="shared" si="0"/>
        <v>0</v>
      </c>
      <c r="E18">
        <f t="shared" si="1"/>
        <v>0</v>
      </c>
    </row>
    <row r="19" spans="1:5" x14ac:dyDescent="0.25">
      <c r="A19">
        <v>2.25</v>
      </c>
      <c r="B19">
        <v>0.75</v>
      </c>
      <c r="D19">
        <f t="shared" si="0"/>
        <v>2</v>
      </c>
      <c r="E19">
        <f t="shared" si="1"/>
        <v>1</v>
      </c>
    </row>
    <row r="20" spans="1:5" x14ac:dyDescent="0.25">
      <c r="A20">
        <v>0.75</v>
      </c>
      <c r="B20">
        <v>0.25</v>
      </c>
      <c r="D20">
        <f t="shared" si="0"/>
        <v>1</v>
      </c>
      <c r="E20">
        <f t="shared" si="1"/>
        <v>0</v>
      </c>
    </row>
    <row r="21" spans="1:5" x14ac:dyDescent="0.25">
      <c r="A21">
        <v>2.25</v>
      </c>
      <c r="B21">
        <v>0</v>
      </c>
      <c r="D21">
        <f t="shared" si="0"/>
        <v>2</v>
      </c>
      <c r="E21">
        <f t="shared" si="1"/>
        <v>0</v>
      </c>
    </row>
    <row r="22" spans="1:5" x14ac:dyDescent="0.25">
      <c r="A22">
        <v>3</v>
      </c>
      <c r="B22">
        <v>1</v>
      </c>
      <c r="D22">
        <f t="shared" si="0"/>
        <v>3</v>
      </c>
      <c r="E22">
        <f t="shared" si="1"/>
        <v>1</v>
      </c>
    </row>
    <row r="23" spans="1:5" x14ac:dyDescent="0.25">
      <c r="A23">
        <v>0</v>
      </c>
      <c r="B23">
        <v>1</v>
      </c>
      <c r="D23">
        <f t="shared" si="0"/>
        <v>0</v>
      </c>
      <c r="E23">
        <f t="shared" si="1"/>
        <v>1</v>
      </c>
    </row>
    <row r="24" spans="1:5" x14ac:dyDescent="0.25">
      <c r="A24">
        <v>2.1043862668000002</v>
      </c>
      <c r="B24">
        <v>1</v>
      </c>
      <c r="D24">
        <f t="shared" si="0"/>
        <v>2</v>
      </c>
      <c r="E24">
        <f t="shared" si="1"/>
        <v>1</v>
      </c>
    </row>
    <row r="25" spans="1:5" x14ac:dyDescent="0.25">
      <c r="A25">
        <v>0</v>
      </c>
      <c r="B25">
        <v>0.75</v>
      </c>
      <c r="D25">
        <f t="shared" si="0"/>
        <v>0</v>
      </c>
      <c r="E25">
        <f t="shared" si="1"/>
        <v>1</v>
      </c>
    </row>
    <row r="26" spans="1:5" x14ac:dyDescent="0.25">
      <c r="A26">
        <v>0</v>
      </c>
      <c r="B26">
        <v>0</v>
      </c>
      <c r="D26">
        <f t="shared" si="0"/>
        <v>0</v>
      </c>
      <c r="E26">
        <f t="shared" si="1"/>
        <v>0</v>
      </c>
    </row>
    <row r="27" spans="1:5" x14ac:dyDescent="0.25">
      <c r="A27">
        <v>3</v>
      </c>
      <c r="B27">
        <v>0.75</v>
      </c>
      <c r="D27">
        <f t="shared" si="0"/>
        <v>3</v>
      </c>
      <c r="E27">
        <f t="shared" si="1"/>
        <v>1</v>
      </c>
    </row>
    <row r="28" spans="1:5" x14ac:dyDescent="0.25">
      <c r="A28">
        <v>3</v>
      </c>
      <c r="B28">
        <v>0.25</v>
      </c>
      <c r="D28">
        <f t="shared" si="0"/>
        <v>3</v>
      </c>
      <c r="E2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SpaceJunkData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Nysetvold</dc:creator>
  <cp:lastModifiedBy>Tim Nysetvold</cp:lastModifiedBy>
  <dcterms:created xsi:type="dcterms:W3CDTF">2019-04-17T17:23:57Z</dcterms:created>
  <dcterms:modified xsi:type="dcterms:W3CDTF">2019-04-17T17:23:57Z</dcterms:modified>
</cp:coreProperties>
</file>