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mcr311\Downloads\"/>
    </mc:Choice>
  </mc:AlternateContent>
  <xr:revisionPtr revIDLastSave="0" documentId="13_ncr:1_{245C6700-944B-401D-B1BC-447DD27B1790}" xr6:coauthVersionLast="47" xr6:coauthVersionMax="47" xr10:uidLastSave="{00000000-0000-0000-0000-000000000000}"/>
  <bookViews>
    <workbookView xWindow="-51705" yWindow="-7560" windowWidth="26010" windowHeight="20985" firstSheet="2" activeTab="2" xr2:uid="{93C13CED-5642-4953-9D08-A17D75F72A2B}"/>
  </bookViews>
  <sheets>
    <sheet name="Data" sheetId="3" state="hidden" r:id="rId1"/>
    <sheet name="CAL notes" sheetId="4" state="hidden" r:id="rId2"/>
    <sheet name="course data" sheetId="1" r:id="rId3"/>
    <sheet name="staff data" sheetId="2" r:id="rId4"/>
  </sheets>
  <definedNames>
    <definedName name="_xlnm._FilterDatabase" localSheetId="1" hidden="1">'CAL notes'!$A$1:$H$408</definedName>
    <definedName name="_xlnm._FilterDatabase" localSheetId="2" hidden="1">'course data'!$A$1:$BA$1096</definedName>
    <definedName name="_xlnm._FilterDatabase" localSheetId="0" hidden="1">Data!$F$1:$F$95</definedName>
    <definedName name="_xlnm._FilterDatabase" localSheetId="3" hidden="1">'staff data'!$AD$1:$AF$1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1" i="2" l="1"/>
  <c r="L408" i="1" l="1"/>
  <c r="L839" i="1"/>
  <c r="N839" i="1" s="1"/>
  <c r="AI839" i="1" s="1"/>
  <c r="AE179" i="2"/>
  <c r="AF179" i="2"/>
  <c r="W291" i="2"/>
  <c r="T291" i="2"/>
  <c r="Y291" i="2" s="1"/>
  <c r="X291" i="2"/>
  <c r="L291" i="2"/>
  <c r="AD291" i="2" s="1"/>
  <c r="W290" i="2"/>
  <c r="T290" i="2"/>
  <c r="Y290" i="2" s="1"/>
  <c r="R290" i="2"/>
  <c r="X290" i="2" s="1"/>
  <c r="L290" i="2"/>
  <c r="AD290" i="2" s="1"/>
  <c r="L866" i="1"/>
  <c r="N866" i="1" s="1"/>
  <c r="AI866" i="1" s="1"/>
  <c r="L884" i="1"/>
  <c r="N884" i="1" s="1"/>
  <c r="AI884" i="1" s="1"/>
  <c r="L810" i="1"/>
  <c r="N810" i="1" s="1"/>
  <c r="AI810" i="1" s="1"/>
  <c r="AF291" i="2" l="1"/>
  <c r="AF290" i="2"/>
  <c r="K291" i="2"/>
  <c r="AH291" i="2" s="1"/>
  <c r="K290" i="2"/>
  <c r="AH290" i="2" s="1"/>
  <c r="T276" i="2"/>
  <c r="Y276" i="2" s="1"/>
  <c r="W276" i="2"/>
  <c r="R276" i="2"/>
  <c r="X276" i="2" s="1"/>
  <c r="L276" i="2"/>
  <c r="AF276" i="2" l="1"/>
  <c r="AD276" i="2"/>
  <c r="Z290" i="2"/>
  <c r="AE290" i="2" s="1"/>
  <c r="AG290" i="2" s="1"/>
  <c r="AI290" i="2"/>
  <c r="Z291" i="2"/>
  <c r="AE291" i="2" s="1"/>
  <c r="AG291" i="2" s="1"/>
  <c r="AI291" i="2"/>
  <c r="K276" i="2"/>
  <c r="AH276" i="2" s="1"/>
  <c r="Z276" i="2" l="1"/>
  <c r="AE276" i="2" s="1"/>
  <c r="AG276" i="2" s="1"/>
  <c r="AI276" i="2"/>
  <c r="L962" i="1"/>
  <c r="N962" i="1" s="1"/>
  <c r="AI962" i="1" s="1"/>
  <c r="L903" i="1"/>
  <c r="N903" i="1" s="1"/>
  <c r="AI903" i="1" s="1"/>
  <c r="L852" i="1"/>
  <c r="N852" i="1" s="1"/>
  <c r="AI852" i="1" s="1"/>
  <c r="K179" i="2" l="1"/>
  <c r="AH179" i="2" s="1"/>
  <c r="T245" i="2"/>
  <c r="Y245" i="2" s="1"/>
  <c r="W245" i="2"/>
  <c r="R245" i="2"/>
  <c r="X245" i="2" s="1"/>
  <c r="L245" i="2"/>
  <c r="W162" i="2"/>
  <c r="T162" i="2"/>
  <c r="Y162" i="2" s="1"/>
  <c r="R162" i="2"/>
  <c r="L162" i="2"/>
  <c r="R133" i="2"/>
  <c r="W135" i="2"/>
  <c r="T135" i="2"/>
  <c r="Y135" i="2" s="1"/>
  <c r="R135" i="2"/>
  <c r="L135" i="2"/>
  <c r="W270" i="2"/>
  <c r="T270" i="2"/>
  <c r="Y270" i="2" s="1"/>
  <c r="R270" i="2"/>
  <c r="L270" i="2"/>
  <c r="L440" i="1"/>
  <c r="N440" i="1" s="1"/>
  <c r="L568" i="1"/>
  <c r="N568" i="1" s="1"/>
  <c r="T226" i="2"/>
  <c r="L901" i="1"/>
  <c r="L902" i="1"/>
  <c r="N902" i="1" s="1"/>
  <c r="AI902" i="1" s="1"/>
  <c r="L566" i="1"/>
  <c r="N566" i="1" s="1"/>
  <c r="AI566" i="1" s="1"/>
  <c r="L202" i="2"/>
  <c r="R202" i="2"/>
  <c r="T202" i="2"/>
  <c r="Y202" i="2" s="1"/>
  <c r="W202" i="2"/>
  <c r="L915" i="1"/>
  <c r="N915" i="1" s="1"/>
  <c r="AI915" i="1" s="1"/>
  <c r="L914" i="1"/>
  <c r="N914" i="1" s="1"/>
  <c r="AI914" i="1" s="1"/>
  <c r="W100" i="2"/>
  <c r="T100" i="2"/>
  <c r="Y100" i="2" s="1"/>
  <c r="R100" i="2"/>
  <c r="L100" i="2"/>
  <c r="W277" i="2"/>
  <c r="T277" i="2"/>
  <c r="Y277" i="2" s="1"/>
  <c r="R277" i="2"/>
  <c r="L277" i="2"/>
  <c r="W203" i="2"/>
  <c r="T203" i="2"/>
  <c r="Y203" i="2" s="1"/>
  <c r="R203" i="2"/>
  <c r="L203" i="2"/>
  <c r="W107" i="2"/>
  <c r="T107" i="2"/>
  <c r="Y107" i="2" s="1"/>
  <c r="R107" i="2"/>
  <c r="L107" i="2"/>
  <c r="W286" i="2"/>
  <c r="T286" i="2"/>
  <c r="Y286" i="2" s="1"/>
  <c r="R286" i="2"/>
  <c r="L286" i="2"/>
  <c r="W273" i="2"/>
  <c r="T273" i="2"/>
  <c r="Y273" i="2" s="1"/>
  <c r="R273" i="2"/>
  <c r="L273" i="2"/>
  <c r="W259" i="2"/>
  <c r="T259" i="2"/>
  <c r="Y259" i="2" s="1"/>
  <c r="R259" i="2"/>
  <c r="L259" i="2"/>
  <c r="L974" i="1"/>
  <c r="N974" i="1" s="1"/>
  <c r="AI974" i="1" s="1"/>
  <c r="L975" i="1"/>
  <c r="N975" i="1" s="1"/>
  <c r="AI975" i="1" s="1"/>
  <c r="L983" i="1"/>
  <c r="N983" i="1" s="1"/>
  <c r="AI983" i="1" s="1"/>
  <c r="L779" i="1"/>
  <c r="N779" i="1" s="1"/>
  <c r="AI779" i="1" s="1"/>
  <c r="L828" i="1"/>
  <c r="N828" i="1" s="1"/>
  <c r="AI828" i="1" s="1"/>
  <c r="L1096" i="1"/>
  <c r="N1096" i="1" s="1"/>
  <c r="AI1096" i="1" s="1"/>
  <c r="L1095" i="1"/>
  <c r="N1095" i="1" s="1"/>
  <c r="AI1095" i="1" s="1"/>
  <c r="L1094" i="1"/>
  <c r="N1094" i="1" s="1"/>
  <c r="AI1094" i="1" s="1"/>
  <c r="L751" i="1"/>
  <c r="N751" i="1" s="1"/>
  <c r="AI751" i="1" s="1"/>
  <c r="L750" i="1"/>
  <c r="N750" i="1" s="1"/>
  <c r="AI750" i="1" s="1"/>
  <c r="L749" i="1"/>
  <c r="N749" i="1" s="1"/>
  <c r="AI749" i="1" s="1"/>
  <c r="W124" i="2"/>
  <c r="T124" i="2"/>
  <c r="Y124" i="2" s="1"/>
  <c r="R124" i="2"/>
  <c r="L124" i="2"/>
  <c r="AD124" i="2" l="1"/>
  <c r="AD286" i="2"/>
  <c r="AD245" i="2"/>
  <c r="AD135" i="2"/>
  <c r="AD100" i="2"/>
  <c r="AD259" i="2"/>
  <c r="AF245" i="2"/>
  <c r="AD203" i="2"/>
  <c r="AD270" i="2"/>
  <c r="AD273" i="2"/>
  <c r="AD277" i="2"/>
  <c r="AD162" i="2"/>
  <c r="AD107" i="2"/>
  <c r="AD202" i="2"/>
  <c r="K273" i="2"/>
  <c r="AH273" i="2" s="1"/>
  <c r="K286" i="2"/>
  <c r="AH286" i="2" s="1"/>
  <c r="K107" i="2"/>
  <c r="AH107" i="2" s="1"/>
  <c r="K162" i="2"/>
  <c r="AH162" i="2" s="1"/>
  <c r="K259" i="2"/>
  <c r="AH259" i="2" s="1"/>
  <c r="K203" i="2"/>
  <c r="AH203" i="2" s="1"/>
  <c r="K202" i="2"/>
  <c r="AH202" i="2" s="1"/>
  <c r="K100" i="2"/>
  <c r="AH100" i="2" s="1"/>
  <c r="K270" i="2"/>
  <c r="AH270" i="2" s="1"/>
  <c r="K277" i="2"/>
  <c r="AH277" i="2" s="1"/>
  <c r="K124" i="2"/>
  <c r="AH124" i="2" s="1"/>
  <c r="K135" i="2"/>
  <c r="AH135" i="2" s="1"/>
  <c r="K245" i="2"/>
  <c r="AH245" i="2" s="1"/>
  <c r="X162" i="2"/>
  <c r="AF162" i="2" s="1"/>
  <c r="X135" i="2"/>
  <c r="AF135" i="2" s="1"/>
  <c r="X270" i="2"/>
  <c r="AF270" i="2" s="1"/>
  <c r="X202" i="2"/>
  <c r="AF202" i="2" s="1"/>
  <c r="X100" i="2"/>
  <c r="AF100" i="2" s="1"/>
  <c r="X277" i="2"/>
  <c r="AF277" i="2" s="1"/>
  <c r="X107" i="2"/>
  <c r="AF107" i="2" s="1"/>
  <c r="X203" i="2"/>
  <c r="AF203" i="2" s="1"/>
  <c r="X286" i="2"/>
  <c r="AF286" i="2" s="1"/>
  <c r="X273" i="2"/>
  <c r="AF273" i="2" s="1"/>
  <c r="X259" i="2"/>
  <c r="AF259" i="2" s="1"/>
  <c r="X124" i="2"/>
  <c r="AF124" i="2" s="1"/>
  <c r="L961" i="1"/>
  <c r="N961" i="1" s="1"/>
  <c r="AI961" i="1" s="1"/>
  <c r="L970" i="1"/>
  <c r="N970" i="1" s="1"/>
  <c r="AI970" i="1" s="1"/>
  <c r="L842" i="1"/>
  <c r="N842" i="1" s="1"/>
  <c r="AI842" i="1" s="1"/>
  <c r="L848" i="1"/>
  <c r="N848" i="1" s="1"/>
  <c r="AI848" i="1" s="1"/>
  <c r="L845" i="1"/>
  <c r="N845" i="1" s="1"/>
  <c r="AI845" i="1" s="1"/>
  <c r="L222" i="2"/>
  <c r="R222" i="2"/>
  <c r="T222" i="2"/>
  <c r="Y222" i="2" s="1"/>
  <c r="W222" i="2"/>
  <c r="L891" i="1"/>
  <c r="N891" i="1" s="1"/>
  <c r="AI891" i="1" s="1"/>
  <c r="L960" i="1"/>
  <c r="N960" i="1" s="1"/>
  <c r="AI960" i="1" s="1"/>
  <c r="L976" i="1"/>
  <c r="N976" i="1" s="1"/>
  <c r="AI976" i="1" s="1"/>
  <c r="L807" i="1"/>
  <c r="N807" i="1" s="1"/>
  <c r="AI807" i="1" s="1"/>
  <c r="L809" i="1"/>
  <c r="N809" i="1" s="1"/>
  <c r="AI809" i="1" s="1"/>
  <c r="L811" i="1"/>
  <c r="N811" i="1" s="1"/>
  <c r="AI811" i="1" s="1"/>
  <c r="L815" i="1"/>
  <c r="N815" i="1" s="1"/>
  <c r="AI815" i="1" s="1"/>
  <c r="L816" i="1"/>
  <c r="N816" i="1" s="1"/>
  <c r="AI816" i="1" s="1"/>
  <c r="L833" i="1"/>
  <c r="N833" i="1" s="1"/>
  <c r="AI833" i="1" s="1"/>
  <c r="L822" i="1"/>
  <c r="N822" i="1" s="1"/>
  <c r="AI822" i="1" s="1"/>
  <c r="L1017" i="1"/>
  <c r="N1017" i="1" s="1"/>
  <c r="AI1017" i="1" s="1"/>
  <c r="L991" i="1"/>
  <c r="N991" i="1" s="1"/>
  <c r="AI991" i="1" s="1"/>
  <c r="W224" i="2"/>
  <c r="T224" i="2"/>
  <c r="Y224" i="2" s="1"/>
  <c r="R224" i="2"/>
  <c r="L224" i="2"/>
  <c r="L789" i="1"/>
  <c r="N789" i="1" s="1"/>
  <c r="AI789" i="1" s="1"/>
  <c r="L799" i="1"/>
  <c r="N799" i="1" s="1"/>
  <c r="AI799" i="1" s="1"/>
  <c r="L785" i="1"/>
  <c r="N785" i="1" s="1"/>
  <c r="AI785" i="1" s="1"/>
  <c r="L782" i="1"/>
  <c r="N782" i="1" s="1"/>
  <c r="AI782" i="1" s="1"/>
  <c r="L798" i="1"/>
  <c r="N798" i="1" s="1"/>
  <c r="AI798" i="1" s="1"/>
  <c r="L797" i="1"/>
  <c r="N797" i="1" s="1"/>
  <c r="AI797" i="1" s="1"/>
  <c r="L1089" i="1"/>
  <c r="N1089" i="1" s="1"/>
  <c r="AI1089" i="1" s="1"/>
  <c r="L1087" i="1"/>
  <c r="N1087" i="1" s="1"/>
  <c r="AI1087" i="1" s="1"/>
  <c r="L1086" i="1"/>
  <c r="N1086" i="1" s="1"/>
  <c r="AI1086" i="1" s="1"/>
  <c r="L1085" i="1"/>
  <c r="N1085" i="1" s="1"/>
  <c r="AI1085" i="1" s="1"/>
  <c r="L1088" i="1"/>
  <c r="N1088" i="1" s="1"/>
  <c r="AI1088" i="1" s="1"/>
  <c r="L1084" i="1"/>
  <c r="N1084" i="1" s="1"/>
  <c r="AI1084" i="1" s="1"/>
  <c r="L1093" i="1"/>
  <c r="N1093" i="1" s="1"/>
  <c r="AI1093" i="1" s="1"/>
  <c r="L1092" i="1"/>
  <c r="N1092" i="1" s="1"/>
  <c r="AI1092" i="1" s="1"/>
  <c r="L1091" i="1"/>
  <c r="N1091" i="1" s="1"/>
  <c r="AI1091" i="1" s="1"/>
  <c r="L1090" i="1"/>
  <c r="N1090" i="1" s="1"/>
  <c r="AI1090" i="1" s="1"/>
  <c r="L888" i="1"/>
  <c r="N888" i="1" s="1"/>
  <c r="AI888" i="1" s="1"/>
  <c r="L851" i="1"/>
  <c r="N851" i="1" s="1"/>
  <c r="AI851" i="1" s="1"/>
  <c r="N901" i="1"/>
  <c r="AI901" i="1" s="1"/>
  <c r="L871" i="1"/>
  <c r="N871" i="1" s="1"/>
  <c r="AI871" i="1" s="1"/>
  <c r="L1083" i="1"/>
  <c r="N1083" i="1" s="1"/>
  <c r="AI1083" i="1" s="1"/>
  <c r="L1082" i="1"/>
  <c r="N1082" i="1" s="1"/>
  <c r="AI1082" i="1" s="1"/>
  <c r="L1081" i="1"/>
  <c r="N1081" i="1" s="1"/>
  <c r="AI1081" i="1" s="1"/>
  <c r="L1080" i="1"/>
  <c r="N1080" i="1" s="1"/>
  <c r="AI1080" i="1" s="1"/>
  <c r="L1079" i="1"/>
  <c r="N1079" i="1" s="1"/>
  <c r="AI1079" i="1" s="1"/>
  <c r="L1078" i="1"/>
  <c r="N1078" i="1" s="1"/>
  <c r="AI1078" i="1" s="1"/>
  <c r="L1077" i="1"/>
  <c r="N1077" i="1" s="1"/>
  <c r="AI1077" i="1" s="1"/>
  <c r="L1076" i="1"/>
  <c r="N1076" i="1" s="1"/>
  <c r="AI1076" i="1" s="1"/>
  <c r="L1075" i="1"/>
  <c r="N1075" i="1" s="1"/>
  <c r="AI1075" i="1" s="1"/>
  <c r="L1074" i="1"/>
  <c r="N1074" i="1" s="1"/>
  <c r="AI1074" i="1" s="1"/>
  <c r="L1073" i="1"/>
  <c r="N1073" i="1" s="1"/>
  <c r="AI1073" i="1" s="1"/>
  <c r="L1072" i="1"/>
  <c r="N1072" i="1" s="1"/>
  <c r="AI1072" i="1" s="1"/>
  <c r="L1070" i="1"/>
  <c r="N1070" i="1" s="1"/>
  <c r="AI1070" i="1" s="1"/>
  <c r="L1071" i="1"/>
  <c r="N1071" i="1" s="1"/>
  <c r="AI1071" i="1" s="1"/>
  <c r="L1069" i="1"/>
  <c r="N1069" i="1" s="1"/>
  <c r="AI1069" i="1" s="1"/>
  <c r="L1068" i="1"/>
  <c r="N1068" i="1" s="1"/>
  <c r="AI1068" i="1" s="1"/>
  <c r="L1067" i="1"/>
  <c r="N1067" i="1" s="1"/>
  <c r="AI1067" i="1" s="1"/>
  <c r="L1066" i="1"/>
  <c r="N1066" i="1" s="1"/>
  <c r="AI1066" i="1" s="1"/>
  <c r="L1065" i="1"/>
  <c r="N1065" i="1" s="1"/>
  <c r="AI1065" i="1" s="1"/>
  <c r="L1064" i="1"/>
  <c r="N1064" i="1" s="1"/>
  <c r="AI1064" i="1" s="1"/>
  <c r="L1063" i="1"/>
  <c r="N1063" i="1" s="1"/>
  <c r="AI1063" i="1" s="1"/>
  <c r="L1062" i="1"/>
  <c r="N1062" i="1" s="1"/>
  <c r="AI1062" i="1" s="1"/>
  <c r="L1061" i="1"/>
  <c r="N1061" i="1" s="1"/>
  <c r="AI1061" i="1" s="1"/>
  <c r="L1060" i="1"/>
  <c r="N1060" i="1" s="1"/>
  <c r="AI1060" i="1" s="1"/>
  <c r="L1059" i="1"/>
  <c r="N1059" i="1" s="1"/>
  <c r="AI1059" i="1" s="1"/>
  <c r="L1058" i="1"/>
  <c r="N1058" i="1" s="1"/>
  <c r="AI1058" i="1" s="1"/>
  <c r="L1057" i="1"/>
  <c r="N1057" i="1" s="1"/>
  <c r="AI1057" i="1" s="1"/>
  <c r="L1056" i="1"/>
  <c r="N1056" i="1" s="1"/>
  <c r="AI1056" i="1" s="1"/>
  <c r="L1055" i="1"/>
  <c r="N1055" i="1" s="1"/>
  <c r="AI1055" i="1" s="1"/>
  <c r="L1054" i="1"/>
  <c r="N1054" i="1" s="1"/>
  <c r="AI1054" i="1" s="1"/>
  <c r="L1053" i="1"/>
  <c r="N1053" i="1" s="1"/>
  <c r="AI1053" i="1" s="1"/>
  <c r="L1052" i="1"/>
  <c r="N1052" i="1" s="1"/>
  <c r="AI1052" i="1" s="1"/>
  <c r="L1051" i="1"/>
  <c r="N1051" i="1" s="1"/>
  <c r="AI1051" i="1" s="1"/>
  <c r="L1050" i="1"/>
  <c r="N1050" i="1" s="1"/>
  <c r="AI1050" i="1" s="1"/>
  <c r="L1049" i="1"/>
  <c r="N1049" i="1" s="1"/>
  <c r="AI1049" i="1" s="1"/>
  <c r="L1048" i="1"/>
  <c r="N1048" i="1" s="1"/>
  <c r="AI1048" i="1" s="1"/>
  <c r="L1047" i="1"/>
  <c r="N1047" i="1" s="1"/>
  <c r="AI1047" i="1" s="1"/>
  <c r="L1046" i="1"/>
  <c r="N1046" i="1" s="1"/>
  <c r="AI1046" i="1" s="1"/>
  <c r="L1045" i="1"/>
  <c r="N1045" i="1" s="1"/>
  <c r="AI1045" i="1" s="1"/>
  <c r="L1044" i="1"/>
  <c r="N1044" i="1" s="1"/>
  <c r="AI1044" i="1" s="1"/>
  <c r="L1043" i="1"/>
  <c r="N1043" i="1" s="1"/>
  <c r="AI1043" i="1" s="1"/>
  <c r="L1042" i="1"/>
  <c r="N1042" i="1" s="1"/>
  <c r="AI1042" i="1" s="1"/>
  <c r="L1041" i="1"/>
  <c r="N1041" i="1" s="1"/>
  <c r="AI1041" i="1" s="1"/>
  <c r="L1040" i="1"/>
  <c r="N1040" i="1" s="1"/>
  <c r="AI1040" i="1" s="1"/>
  <c r="L1039" i="1"/>
  <c r="N1039" i="1" s="1"/>
  <c r="AI1039" i="1" s="1"/>
  <c r="L1038" i="1"/>
  <c r="N1038" i="1" s="1"/>
  <c r="AI1038" i="1" s="1"/>
  <c r="L1037" i="1"/>
  <c r="N1037" i="1" s="1"/>
  <c r="AI1037" i="1" s="1"/>
  <c r="L1036" i="1"/>
  <c r="N1036" i="1" s="1"/>
  <c r="AI1036" i="1" s="1"/>
  <c r="L1035" i="1"/>
  <c r="N1035" i="1" s="1"/>
  <c r="AI1035" i="1" s="1"/>
  <c r="L1034" i="1"/>
  <c r="N1034" i="1" s="1"/>
  <c r="AI1034" i="1" s="1"/>
  <c r="L1033" i="1"/>
  <c r="N1033" i="1" s="1"/>
  <c r="AI1033" i="1" s="1"/>
  <c r="L1032" i="1"/>
  <c r="N1032" i="1" s="1"/>
  <c r="AI1032" i="1" s="1"/>
  <c r="L1031" i="1"/>
  <c r="N1031" i="1" s="1"/>
  <c r="AI1031" i="1" s="1"/>
  <c r="L1030" i="1"/>
  <c r="N1030" i="1" s="1"/>
  <c r="AI1030" i="1" s="1"/>
  <c r="L1029" i="1"/>
  <c r="N1029" i="1" s="1"/>
  <c r="AI1029" i="1" s="1"/>
  <c r="L1028" i="1"/>
  <c r="N1028" i="1" s="1"/>
  <c r="AI1028" i="1" s="1"/>
  <c r="L1027" i="1"/>
  <c r="N1027" i="1" s="1"/>
  <c r="AI1027" i="1" s="1"/>
  <c r="L1026" i="1"/>
  <c r="N1026" i="1" s="1"/>
  <c r="AI1026" i="1" s="1"/>
  <c r="L1025" i="1"/>
  <c r="N1025" i="1" s="1"/>
  <c r="AI1025" i="1" s="1"/>
  <c r="L1024" i="1"/>
  <c r="N1024" i="1" s="1"/>
  <c r="AI1024" i="1" s="1"/>
  <c r="L1023" i="1"/>
  <c r="N1023" i="1" s="1"/>
  <c r="AI1023" i="1" s="1"/>
  <c r="L1022" i="1"/>
  <c r="N1022" i="1" s="1"/>
  <c r="AI1022" i="1" s="1"/>
  <c r="L1021" i="1"/>
  <c r="N1021" i="1" s="1"/>
  <c r="AI1021" i="1" s="1"/>
  <c r="L1020" i="1"/>
  <c r="N1020" i="1" s="1"/>
  <c r="AI1020" i="1" s="1"/>
  <c r="L1019" i="1"/>
  <c r="N1019" i="1" s="1"/>
  <c r="AI1019" i="1" s="1"/>
  <c r="L1018" i="1"/>
  <c r="N1018" i="1" s="1"/>
  <c r="AI1018" i="1" s="1"/>
  <c r="L1016" i="1"/>
  <c r="N1016" i="1" s="1"/>
  <c r="AI1016" i="1" s="1"/>
  <c r="L1015" i="1"/>
  <c r="N1015" i="1" s="1"/>
  <c r="AI1015" i="1" s="1"/>
  <c r="L1014" i="1"/>
  <c r="N1014" i="1" s="1"/>
  <c r="AI1014" i="1" s="1"/>
  <c r="L1013" i="1"/>
  <c r="N1013" i="1" s="1"/>
  <c r="AI1013" i="1" s="1"/>
  <c r="L1012" i="1"/>
  <c r="N1012" i="1" s="1"/>
  <c r="AI1012" i="1" s="1"/>
  <c r="L1010" i="1"/>
  <c r="N1010" i="1" s="1"/>
  <c r="AI1010" i="1" s="1"/>
  <c r="L1009" i="1"/>
  <c r="N1009" i="1" s="1"/>
  <c r="AI1009" i="1" s="1"/>
  <c r="L1008" i="1"/>
  <c r="N1008" i="1" s="1"/>
  <c r="AI1008" i="1" s="1"/>
  <c r="L1007" i="1"/>
  <c r="N1007" i="1" s="1"/>
  <c r="AI1007" i="1" s="1"/>
  <c r="L1006" i="1"/>
  <c r="N1006" i="1" s="1"/>
  <c r="AI1006" i="1" s="1"/>
  <c r="L1005" i="1"/>
  <c r="N1005" i="1" s="1"/>
  <c r="AI1005" i="1" s="1"/>
  <c r="L1004" i="1"/>
  <c r="N1004" i="1" s="1"/>
  <c r="AI1004" i="1" s="1"/>
  <c r="L1003" i="1"/>
  <c r="N1003" i="1" s="1"/>
  <c r="AI1003" i="1" s="1"/>
  <c r="L1011" i="1"/>
  <c r="N1011" i="1" s="1"/>
  <c r="AI1011" i="1" s="1"/>
  <c r="L1002" i="1"/>
  <c r="N1002" i="1" s="1"/>
  <c r="AI1002" i="1" s="1"/>
  <c r="L1001" i="1"/>
  <c r="N1001" i="1" s="1"/>
  <c r="AI1001" i="1" s="1"/>
  <c r="L1000" i="1"/>
  <c r="N1000" i="1" s="1"/>
  <c r="AI1000" i="1" s="1"/>
  <c r="L999" i="1"/>
  <c r="N999" i="1" s="1"/>
  <c r="AI999" i="1" s="1"/>
  <c r="L998" i="1"/>
  <c r="N998" i="1" s="1"/>
  <c r="AI998" i="1" s="1"/>
  <c r="L997" i="1"/>
  <c r="N997" i="1" s="1"/>
  <c r="AI997" i="1" s="1"/>
  <c r="L995" i="1"/>
  <c r="N995" i="1" s="1"/>
  <c r="AI995" i="1" s="1"/>
  <c r="L996" i="1"/>
  <c r="N996" i="1" s="1"/>
  <c r="AI996" i="1" s="1"/>
  <c r="L994" i="1"/>
  <c r="N994" i="1" s="1"/>
  <c r="AI994" i="1" s="1"/>
  <c r="L993" i="1"/>
  <c r="N993" i="1" s="1"/>
  <c r="AI993" i="1" s="1"/>
  <c r="L992" i="1"/>
  <c r="N992" i="1" s="1"/>
  <c r="AI992" i="1" s="1"/>
  <c r="L990" i="1"/>
  <c r="N990" i="1" s="1"/>
  <c r="AI990" i="1" s="1"/>
  <c r="L989" i="1"/>
  <c r="N989" i="1" s="1"/>
  <c r="AI989" i="1" s="1"/>
  <c r="L988" i="1"/>
  <c r="N988" i="1" s="1"/>
  <c r="AI988" i="1" s="1"/>
  <c r="L987" i="1"/>
  <c r="N987" i="1" s="1"/>
  <c r="AI987" i="1" s="1"/>
  <c r="L986" i="1"/>
  <c r="N986" i="1" s="1"/>
  <c r="AI986" i="1" s="1"/>
  <c r="L985" i="1"/>
  <c r="N985" i="1" s="1"/>
  <c r="AI985" i="1" s="1"/>
  <c r="L984" i="1"/>
  <c r="N984" i="1" s="1"/>
  <c r="AI984" i="1" s="1"/>
  <c r="L982" i="1"/>
  <c r="N982" i="1" s="1"/>
  <c r="AI982" i="1" s="1"/>
  <c r="L981" i="1"/>
  <c r="N981" i="1" s="1"/>
  <c r="AI981" i="1" s="1"/>
  <c r="L980" i="1"/>
  <c r="N980" i="1" s="1"/>
  <c r="AI980" i="1" s="1"/>
  <c r="L979" i="1"/>
  <c r="N979" i="1" s="1"/>
  <c r="AI979" i="1" s="1"/>
  <c r="L978" i="1"/>
  <c r="N978" i="1" s="1"/>
  <c r="AI978" i="1" s="1"/>
  <c r="L977" i="1"/>
  <c r="N977" i="1" s="1"/>
  <c r="AI977" i="1" s="1"/>
  <c r="L973" i="1"/>
  <c r="N973" i="1" s="1"/>
  <c r="AI973" i="1" s="1"/>
  <c r="L972" i="1"/>
  <c r="N972" i="1" s="1"/>
  <c r="AI972" i="1" s="1"/>
  <c r="L971" i="1"/>
  <c r="N971" i="1" s="1"/>
  <c r="AI971" i="1" s="1"/>
  <c r="L969" i="1"/>
  <c r="N969" i="1" s="1"/>
  <c r="AI969" i="1" s="1"/>
  <c r="L968" i="1"/>
  <c r="N968" i="1" s="1"/>
  <c r="AI968" i="1" s="1"/>
  <c r="L967" i="1"/>
  <c r="N967" i="1" s="1"/>
  <c r="AI967" i="1" s="1"/>
  <c r="L966" i="1"/>
  <c r="N966" i="1" s="1"/>
  <c r="AI966" i="1" s="1"/>
  <c r="L965" i="1"/>
  <c r="N965" i="1" s="1"/>
  <c r="AI965" i="1" s="1"/>
  <c r="L964" i="1"/>
  <c r="N964" i="1" s="1"/>
  <c r="AI964" i="1" s="1"/>
  <c r="L963" i="1"/>
  <c r="N963" i="1" s="1"/>
  <c r="AI963" i="1" s="1"/>
  <c r="L959" i="1"/>
  <c r="N959" i="1" s="1"/>
  <c r="AI959" i="1" s="1"/>
  <c r="L958" i="1"/>
  <c r="N958" i="1" s="1"/>
  <c r="AI958" i="1" s="1"/>
  <c r="L957" i="1"/>
  <c r="N957" i="1" s="1"/>
  <c r="AI957" i="1" s="1"/>
  <c r="L956" i="1"/>
  <c r="N956" i="1" s="1"/>
  <c r="AI956" i="1" s="1"/>
  <c r="L955" i="1"/>
  <c r="N955" i="1" s="1"/>
  <c r="AI955" i="1" s="1"/>
  <c r="L954" i="1"/>
  <c r="N954" i="1" s="1"/>
  <c r="AI954" i="1" s="1"/>
  <c r="L953" i="1"/>
  <c r="N953" i="1" s="1"/>
  <c r="AI953" i="1" s="1"/>
  <c r="L952" i="1"/>
  <c r="N952" i="1" s="1"/>
  <c r="AI952" i="1" s="1"/>
  <c r="N951" i="1"/>
  <c r="AI951" i="1" s="1"/>
  <c r="L949" i="1"/>
  <c r="N949" i="1" s="1"/>
  <c r="L947" i="1"/>
  <c r="N947" i="1" s="1"/>
  <c r="AI947" i="1" s="1"/>
  <c r="L948" i="1"/>
  <c r="N948" i="1" s="1"/>
  <c r="AI948" i="1" s="1"/>
  <c r="L945" i="1"/>
  <c r="N945" i="1" s="1"/>
  <c r="AI945" i="1" s="1"/>
  <c r="L946" i="1"/>
  <c r="N946" i="1" s="1"/>
  <c r="AI946" i="1" s="1"/>
  <c r="L950" i="1"/>
  <c r="N950" i="1" s="1"/>
  <c r="AI950" i="1" s="1"/>
  <c r="L944" i="1"/>
  <c r="N944" i="1" s="1"/>
  <c r="AI944" i="1" s="1"/>
  <c r="L943" i="1"/>
  <c r="N943" i="1" s="1"/>
  <c r="AI943" i="1" s="1"/>
  <c r="L942" i="1"/>
  <c r="N942" i="1" s="1"/>
  <c r="AI942" i="1" s="1"/>
  <c r="L941" i="1"/>
  <c r="N941" i="1" s="1"/>
  <c r="AI941" i="1" s="1"/>
  <c r="L940" i="1"/>
  <c r="N940" i="1" s="1"/>
  <c r="AI940" i="1" s="1"/>
  <c r="L939" i="1"/>
  <c r="N939" i="1" s="1"/>
  <c r="AI939" i="1" s="1"/>
  <c r="L938" i="1"/>
  <c r="N938" i="1" s="1"/>
  <c r="AI938" i="1" s="1"/>
  <c r="L937" i="1"/>
  <c r="N937" i="1" s="1"/>
  <c r="AI937" i="1" s="1"/>
  <c r="L936" i="1"/>
  <c r="N936" i="1" s="1"/>
  <c r="AI936" i="1" s="1"/>
  <c r="L935" i="1"/>
  <c r="N935" i="1" s="1"/>
  <c r="AI935" i="1" s="1"/>
  <c r="L934" i="1"/>
  <c r="N934" i="1" s="1"/>
  <c r="AI934" i="1" s="1"/>
  <c r="L933" i="1"/>
  <c r="N933" i="1" s="1"/>
  <c r="AI933" i="1" s="1"/>
  <c r="L932" i="1"/>
  <c r="N932" i="1" s="1"/>
  <c r="AI932" i="1" s="1"/>
  <c r="L931" i="1"/>
  <c r="N931" i="1" s="1"/>
  <c r="AI931" i="1" s="1"/>
  <c r="L930" i="1"/>
  <c r="N930" i="1" s="1"/>
  <c r="AI930" i="1" s="1"/>
  <c r="L929" i="1"/>
  <c r="N929" i="1" s="1"/>
  <c r="AI929" i="1" s="1"/>
  <c r="L928" i="1"/>
  <c r="N928" i="1" s="1"/>
  <c r="AI928" i="1" s="1"/>
  <c r="L927" i="1"/>
  <c r="N927" i="1" s="1"/>
  <c r="AI927" i="1" s="1"/>
  <c r="L926" i="1"/>
  <c r="N926" i="1" s="1"/>
  <c r="AI926" i="1" s="1"/>
  <c r="L925" i="1"/>
  <c r="N925" i="1" s="1"/>
  <c r="AI925" i="1" s="1"/>
  <c r="L924" i="1"/>
  <c r="N924" i="1" s="1"/>
  <c r="AI924" i="1" s="1"/>
  <c r="L923" i="1"/>
  <c r="N923" i="1" s="1"/>
  <c r="AI923" i="1" s="1"/>
  <c r="L922" i="1"/>
  <c r="N922" i="1" s="1"/>
  <c r="AI922" i="1" s="1"/>
  <c r="L919" i="1"/>
  <c r="N919" i="1" s="1"/>
  <c r="AI919" i="1" s="1"/>
  <c r="L918" i="1"/>
  <c r="N918" i="1" s="1"/>
  <c r="AI918" i="1" s="1"/>
  <c r="L921" i="1"/>
  <c r="N921" i="1" s="1"/>
  <c r="AI921" i="1" s="1"/>
  <c r="L920" i="1"/>
  <c r="N920" i="1" s="1"/>
  <c r="AI920" i="1" s="1"/>
  <c r="L917" i="1"/>
  <c r="N917" i="1" s="1"/>
  <c r="AI917" i="1" s="1"/>
  <c r="L916" i="1"/>
  <c r="N916" i="1" s="1"/>
  <c r="AI916" i="1" s="1"/>
  <c r="L913" i="1"/>
  <c r="N913" i="1" s="1"/>
  <c r="AI913" i="1" s="1"/>
  <c r="L912" i="1"/>
  <c r="N912" i="1" s="1"/>
  <c r="AI912" i="1" s="1"/>
  <c r="L911" i="1"/>
  <c r="N911" i="1" s="1"/>
  <c r="AI911" i="1" s="1"/>
  <c r="L910" i="1"/>
  <c r="N910" i="1" s="1"/>
  <c r="AI910" i="1" s="1"/>
  <c r="L909" i="1"/>
  <c r="N909" i="1" s="1"/>
  <c r="AI909" i="1" s="1"/>
  <c r="L908" i="1"/>
  <c r="N908" i="1" s="1"/>
  <c r="AI908" i="1" s="1"/>
  <c r="L907" i="1"/>
  <c r="N907" i="1" s="1"/>
  <c r="AI907" i="1" s="1"/>
  <c r="L906" i="1"/>
  <c r="N906" i="1" s="1"/>
  <c r="AI906" i="1" s="1"/>
  <c r="L905" i="1"/>
  <c r="N905" i="1" s="1"/>
  <c r="AI905" i="1" s="1"/>
  <c r="L904" i="1"/>
  <c r="N904" i="1" s="1"/>
  <c r="AI904" i="1" s="1"/>
  <c r="L900" i="1"/>
  <c r="N900" i="1" s="1"/>
  <c r="AI900" i="1" s="1"/>
  <c r="L899" i="1"/>
  <c r="N899" i="1" s="1"/>
  <c r="AI899" i="1" s="1"/>
  <c r="L898" i="1"/>
  <c r="N898" i="1" s="1"/>
  <c r="AI898" i="1" s="1"/>
  <c r="L897" i="1"/>
  <c r="N897" i="1" s="1"/>
  <c r="AI897" i="1" s="1"/>
  <c r="L896" i="1"/>
  <c r="N896" i="1" s="1"/>
  <c r="AI896" i="1" s="1"/>
  <c r="L894" i="1"/>
  <c r="N894" i="1" s="1"/>
  <c r="AI894" i="1" s="1"/>
  <c r="L892" i="1"/>
  <c r="N892" i="1" s="1"/>
  <c r="AI892" i="1" s="1"/>
  <c r="L893" i="1"/>
  <c r="N893" i="1" s="1"/>
  <c r="AI893" i="1" s="1"/>
  <c r="L889" i="1"/>
  <c r="N889" i="1" s="1"/>
  <c r="AI889" i="1" s="1"/>
  <c r="L895" i="1"/>
  <c r="N895" i="1" s="1"/>
  <c r="AI895" i="1" s="1"/>
  <c r="L890" i="1"/>
  <c r="N890" i="1" s="1"/>
  <c r="AI890" i="1" s="1"/>
  <c r="L887" i="1"/>
  <c r="N887" i="1" s="1"/>
  <c r="AI887" i="1" s="1"/>
  <c r="L886" i="1"/>
  <c r="N886" i="1" s="1"/>
  <c r="AI886" i="1" s="1"/>
  <c r="L885" i="1"/>
  <c r="N885" i="1" s="1"/>
  <c r="AI885" i="1" s="1"/>
  <c r="L883" i="1"/>
  <c r="N883" i="1" s="1"/>
  <c r="AI883" i="1" s="1"/>
  <c r="L882" i="1"/>
  <c r="N882" i="1" s="1"/>
  <c r="AI882" i="1" s="1"/>
  <c r="L881" i="1"/>
  <c r="N881" i="1" s="1"/>
  <c r="AI881" i="1" s="1"/>
  <c r="L880" i="1"/>
  <c r="N880" i="1" s="1"/>
  <c r="AI880" i="1" s="1"/>
  <c r="N879" i="1"/>
  <c r="AI879" i="1" s="1"/>
  <c r="N878" i="1"/>
  <c r="AI878" i="1" s="1"/>
  <c r="N877" i="1"/>
  <c r="AI877" i="1" s="1"/>
  <c r="N876" i="1"/>
  <c r="AI876" i="1" s="1"/>
  <c r="L875" i="1"/>
  <c r="N875" i="1" s="1"/>
  <c r="AI875" i="1" s="1"/>
  <c r="L874" i="1"/>
  <c r="N874" i="1" s="1"/>
  <c r="AI874" i="1" s="1"/>
  <c r="L873" i="1"/>
  <c r="N873" i="1" s="1"/>
  <c r="AI873" i="1" s="1"/>
  <c r="L872" i="1"/>
  <c r="N872" i="1" s="1"/>
  <c r="AI872" i="1" s="1"/>
  <c r="L870" i="1"/>
  <c r="N870" i="1" s="1"/>
  <c r="AI870" i="1" s="1"/>
  <c r="L869" i="1"/>
  <c r="N869" i="1" s="1"/>
  <c r="AI869" i="1" s="1"/>
  <c r="L868" i="1"/>
  <c r="N868" i="1" s="1"/>
  <c r="AI868" i="1" s="1"/>
  <c r="L867" i="1"/>
  <c r="N867" i="1" s="1"/>
  <c r="AI867" i="1" s="1"/>
  <c r="L865" i="1"/>
  <c r="N865" i="1" s="1"/>
  <c r="AI865" i="1" s="1"/>
  <c r="L864" i="1"/>
  <c r="N864" i="1" s="1"/>
  <c r="AI864" i="1" s="1"/>
  <c r="L863" i="1"/>
  <c r="N863" i="1" s="1"/>
  <c r="AI863" i="1" s="1"/>
  <c r="L862" i="1"/>
  <c r="N862" i="1" s="1"/>
  <c r="AI862" i="1" s="1"/>
  <c r="L861" i="1"/>
  <c r="N861" i="1" s="1"/>
  <c r="AI861" i="1" s="1"/>
  <c r="L860" i="1"/>
  <c r="N860" i="1" s="1"/>
  <c r="AI860" i="1" s="1"/>
  <c r="L859" i="1"/>
  <c r="N859" i="1" s="1"/>
  <c r="AI859" i="1" s="1"/>
  <c r="L858" i="1"/>
  <c r="N858" i="1" s="1"/>
  <c r="AI858" i="1" s="1"/>
  <c r="L857" i="1"/>
  <c r="N857" i="1" s="1"/>
  <c r="AI857" i="1" s="1"/>
  <c r="L856" i="1"/>
  <c r="N856" i="1" s="1"/>
  <c r="AI856" i="1" s="1"/>
  <c r="L855" i="1"/>
  <c r="N855" i="1" s="1"/>
  <c r="AI855" i="1" s="1"/>
  <c r="L854" i="1"/>
  <c r="N854" i="1" s="1"/>
  <c r="AI854" i="1" s="1"/>
  <c r="L853" i="1"/>
  <c r="N853" i="1" s="1"/>
  <c r="AI853" i="1" s="1"/>
  <c r="L846" i="1"/>
  <c r="N846" i="1" s="1"/>
  <c r="AI846" i="1" s="1"/>
  <c r="L850" i="1"/>
  <c r="N850" i="1" s="1"/>
  <c r="AI850" i="1" s="1"/>
  <c r="L849" i="1"/>
  <c r="N849" i="1" s="1"/>
  <c r="AI849" i="1" s="1"/>
  <c r="L847" i="1"/>
  <c r="N847" i="1" s="1"/>
  <c r="AI847" i="1" s="1"/>
  <c r="L844" i="1"/>
  <c r="N844" i="1" s="1"/>
  <c r="AI844" i="1" s="1"/>
  <c r="L843" i="1"/>
  <c r="N843" i="1" s="1"/>
  <c r="AI843" i="1" s="1"/>
  <c r="L840" i="1"/>
  <c r="N840" i="1" s="1"/>
  <c r="AI840" i="1" s="1"/>
  <c r="L838" i="1"/>
  <c r="N838" i="1" s="1"/>
  <c r="AI838" i="1" s="1"/>
  <c r="L837" i="1"/>
  <c r="N837" i="1" s="1"/>
  <c r="AI837" i="1" s="1"/>
  <c r="L836" i="1"/>
  <c r="N836" i="1" s="1"/>
  <c r="AI836" i="1" s="1"/>
  <c r="L835" i="1"/>
  <c r="N835" i="1" s="1"/>
  <c r="AI835" i="1" s="1"/>
  <c r="L834" i="1"/>
  <c r="N834" i="1" s="1"/>
  <c r="AI834" i="1" s="1"/>
  <c r="L832" i="1"/>
  <c r="N832" i="1" s="1"/>
  <c r="AI832" i="1" s="1"/>
  <c r="L831" i="1"/>
  <c r="N831" i="1" s="1"/>
  <c r="AI831" i="1" s="1"/>
  <c r="L830" i="1"/>
  <c r="N830" i="1" s="1"/>
  <c r="AI830" i="1" s="1"/>
  <c r="L829" i="1"/>
  <c r="N829" i="1" s="1"/>
  <c r="AI829" i="1" s="1"/>
  <c r="L826" i="1"/>
  <c r="N826" i="1" s="1"/>
  <c r="AI826" i="1" s="1"/>
  <c r="L825" i="1"/>
  <c r="N825" i="1" s="1"/>
  <c r="AI825" i="1" s="1"/>
  <c r="L824" i="1"/>
  <c r="N824" i="1" s="1"/>
  <c r="AI824" i="1" s="1"/>
  <c r="L823" i="1"/>
  <c r="N823" i="1" s="1"/>
  <c r="AI823" i="1" s="1"/>
  <c r="L821" i="1"/>
  <c r="N821" i="1" s="1"/>
  <c r="AI821" i="1" s="1"/>
  <c r="L820" i="1"/>
  <c r="N820" i="1" s="1"/>
  <c r="AI820" i="1" s="1"/>
  <c r="L819" i="1"/>
  <c r="N819" i="1" s="1"/>
  <c r="AI819" i="1" s="1"/>
  <c r="L818" i="1"/>
  <c r="N818" i="1" s="1"/>
  <c r="AI818" i="1" s="1"/>
  <c r="L817" i="1"/>
  <c r="N817" i="1" s="1"/>
  <c r="AI817" i="1" s="1"/>
  <c r="L814" i="1"/>
  <c r="N814" i="1" s="1"/>
  <c r="AI814" i="1" s="1"/>
  <c r="L813" i="1"/>
  <c r="N813" i="1" s="1"/>
  <c r="AI813" i="1" s="1"/>
  <c r="L812" i="1"/>
  <c r="N812" i="1" s="1"/>
  <c r="AI812" i="1" s="1"/>
  <c r="L808" i="1"/>
  <c r="N808" i="1" s="1"/>
  <c r="AI808" i="1" s="1"/>
  <c r="L806" i="1"/>
  <c r="N806" i="1" s="1"/>
  <c r="AI806" i="1" s="1"/>
  <c r="L805" i="1"/>
  <c r="N805" i="1" s="1"/>
  <c r="AI805" i="1" s="1"/>
  <c r="L804" i="1"/>
  <c r="N804" i="1" s="1"/>
  <c r="AI804" i="1" s="1"/>
  <c r="L803" i="1"/>
  <c r="N803" i="1" s="1"/>
  <c r="AI803" i="1" s="1"/>
  <c r="L802" i="1"/>
  <c r="N802" i="1" s="1"/>
  <c r="AI802" i="1" s="1"/>
  <c r="L801" i="1"/>
  <c r="N801" i="1" s="1"/>
  <c r="AI801" i="1" s="1"/>
  <c r="L800" i="1"/>
  <c r="N800" i="1" s="1"/>
  <c r="AI800" i="1" s="1"/>
  <c r="L796" i="1"/>
  <c r="N796" i="1" s="1"/>
  <c r="AI796" i="1" s="1"/>
  <c r="L795" i="1"/>
  <c r="N795" i="1" s="1"/>
  <c r="AI795" i="1" s="1"/>
  <c r="L794" i="1"/>
  <c r="N794" i="1" s="1"/>
  <c r="AI794" i="1" s="1"/>
  <c r="AI793" i="1"/>
  <c r="L792" i="1"/>
  <c r="N792" i="1" s="1"/>
  <c r="AI792" i="1" s="1"/>
  <c r="L791" i="1"/>
  <c r="N791" i="1" s="1"/>
  <c r="AI791" i="1" s="1"/>
  <c r="L790" i="1"/>
  <c r="N790" i="1" s="1"/>
  <c r="AI790" i="1" s="1"/>
  <c r="L788" i="1"/>
  <c r="N788" i="1" s="1"/>
  <c r="AI788" i="1" s="1"/>
  <c r="L787" i="1"/>
  <c r="N787" i="1" s="1"/>
  <c r="AI787" i="1" s="1"/>
  <c r="L786" i="1"/>
  <c r="N786" i="1" s="1"/>
  <c r="AI786" i="1" s="1"/>
  <c r="L784" i="1"/>
  <c r="N784" i="1" s="1"/>
  <c r="AI784" i="1" s="1"/>
  <c r="L783" i="1"/>
  <c r="N783" i="1" s="1"/>
  <c r="AI783" i="1" s="1"/>
  <c r="L781" i="1"/>
  <c r="N781" i="1" s="1"/>
  <c r="AI781" i="1" s="1"/>
  <c r="L780" i="1"/>
  <c r="N780" i="1" s="1"/>
  <c r="AI780" i="1" s="1"/>
  <c r="L778" i="1"/>
  <c r="N778" i="1" s="1"/>
  <c r="AI778" i="1" s="1"/>
  <c r="L777" i="1"/>
  <c r="N777" i="1" s="1"/>
  <c r="AI777" i="1" s="1"/>
  <c r="L776" i="1"/>
  <c r="N776" i="1" s="1"/>
  <c r="AI776" i="1" s="1"/>
  <c r="L775" i="1"/>
  <c r="N775" i="1" s="1"/>
  <c r="AI775" i="1" s="1"/>
  <c r="L774" i="1"/>
  <c r="N774" i="1" s="1"/>
  <c r="AI774" i="1" s="1"/>
  <c r="L773" i="1"/>
  <c r="N773" i="1" s="1"/>
  <c r="AI773" i="1" s="1"/>
  <c r="L772" i="1"/>
  <c r="N772" i="1" s="1"/>
  <c r="AI772" i="1" s="1"/>
  <c r="L758" i="1"/>
  <c r="N758" i="1" s="1"/>
  <c r="AI758" i="1" s="1"/>
  <c r="L771" i="1"/>
  <c r="N771" i="1" s="1"/>
  <c r="AI771" i="1" s="1"/>
  <c r="L770" i="1"/>
  <c r="N770" i="1" s="1"/>
  <c r="AI770" i="1" s="1"/>
  <c r="L769" i="1"/>
  <c r="N769" i="1" s="1"/>
  <c r="AI769" i="1" s="1"/>
  <c r="L768" i="1"/>
  <c r="N768" i="1" s="1"/>
  <c r="AI768" i="1" s="1"/>
  <c r="L767" i="1"/>
  <c r="N767" i="1" s="1"/>
  <c r="AI767" i="1" s="1"/>
  <c r="L766" i="1"/>
  <c r="N766" i="1" s="1"/>
  <c r="AI766" i="1" s="1"/>
  <c r="L765" i="1"/>
  <c r="N765" i="1" s="1"/>
  <c r="AI765" i="1" s="1"/>
  <c r="L764" i="1"/>
  <c r="N764" i="1" s="1"/>
  <c r="AI764" i="1" s="1"/>
  <c r="L763" i="1"/>
  <c r="N763" i="1" s="1"/>
  <c r="AI763" i="1" s="1"/>
  <c r="L762" i="1"/>
  <c r="N762" i="1" s="1"/>
  <c r="AI762" i="1" s="1"/>
  <c r="L761" i="1"/>
  <c r="N761" i="1" s="1"/>
  <c r="AI761" i="1" s="1"/>
  <c r="L760" i="1"/>
  <c r="N760" i="1" s="1"/>
  <c r="AI760" i="1" s="1"/>
  <c r="L759" i="1"/>
  <c r="N759" i="1" s="1"/>
  <c r="AI759" i="1" s="1"/>
  <c r="L757" i="1"/>
  <c r="N757" i="1" s="1"/>
  <c r="AI757" i="1" s="1"/>
  <c r="L756" i="1"/>
  <c r="N756" i="1" s="1"/>
  <c r="AI756" i="1" s="1"/>
  <c r="L755" i="1"/>
  <c r="N755" i="1" s="1"/>
  <c r="AI755" i="1" s="1"/>
  <c r="L754" i="1"/>
  <c r="N754" i="1" s="1"/>
  <c r="AI754" i="1" s="1"/>
  <c r="L753" i="1"/>
  <c r="N753" i="1" s="1"/>
  <c r="AI753" i="1" s="1"/>
  <c r="L752" i="1"/>
  <c r="N752" i="1" s="1"/>
  <c r="AI752" i="1" s="1"/>
  <c r="L282" i="2"/>
  <c r="L227" i="2"/>
  <c r="L200" i="2"/>
  <c r="L263" i="2"/>
  <c r="L217" i="2"/>
  <c r="L279" i="2"/>
  <c r="L199" i="2"/>
  <c r="L206" i="2"/>
  <c r="L249" i="2"/>
  <c r="L283" i="2"/>
  <c r="L265" i="2"/>
  <c r="L260" i="2"/>
  <c r="L266" i="2"/>
  <c r="L254" i="2"/>
  <c r="L216" i="2"/>
  <c r="L280" i="2"/>
  <c r="L197" i="2"/>
  <c r="L233" i="2"/>
  <c r="L237" i="2"/>
  <c r="L252" i="2"/>
  <c r="L204" i="2"/>
  <c r="L272" i="2"/>
  <c r="L215" i="2"/>
  <c r="L281" i="2"/>
  <c r="L271" i="2"/>
  <c r="L236" i="2"/>
  <c r="L289" i="2"/>
  <c r="L238" i="2"/>
  <c r="L243" i="2"/>
  <c r="L284" i="2"/>
  <c r="L193" i="2"/>
  <c r="L264" i="2"/>
  <c r="L244" i="2"/>
  <c r="L287" i="2"/>
  <c r="L262" i="2"/>
  <c r="L234" i="2"/>
  <c r="L205" i="2"/>
  <c r="L211" i="2"/>
  <c r="L225" i="2"/>
  <c r="L255" i="2"/>
  <c r="L274" i="2"/>
  <c r="L256" i="2"/>
  <c r="L251" i="2"/>
  <c r="L213" i="2"/>
  <c r="L209" i="2"/>
  <c r="L214" i="2"/>
  <c r="L218" i="2"/>
  <c r="L226" i="2"/>
  <c r="L195" i="2"/>
  <c r="L242" i="2"/>
  <c r="L275" i="2"/>
  <c r="L253" i="2"/>
  <c r="L250" i="2"/>
  <c r="L219" i="2"/>
  <c r="L194" i="2"/>
  <c r="L223" i="2"/>
  <c r="L231" i="2"/>
  <c r="L278" i="2"/>
  <c r="L220" i="2"/>
  <c r="L221" i="2"/>
  <c r="L268" i="2"/>
  <c r="L288" i="2"/>
  <c r="L235" i="2"/>
  <c r="L258" i="2"/>
  <c r="L198" i="2"/>
  <c r="L228" i="2"/>
  <c r="L229" i="2"/>
  <c r="L239" i="2"/>
  <c r="L246" i="2"/>
  <c r="L210" i="2"/>
  <c r="L208" i="2"/>
  <c r="L257" i="2"/>
  <c r="L240" i="2"/>
  <c r="L201" i="2"/>
  <c r="L212" i="2"/>
  <c r="L261" i="2"/>
  <c r="L230" i="2"/>
  <c r="L196" i="2"/>
  <c r="L248" i="2"/>
  <c r="L232" i="2"/>
  <c r="L207" i="2"/>
  <c r="L267" i="2"/>
  <c r="L285" i="2"/>
  <c r="L269" i="2"/>
  <c r="L241" i="2"/>
  <c r="L247" i="2"/>
  <c r="W282" i="2"/>
  <c r="T282" i="2"/>
  <c r="Y282" i="2" s="1"/>
  <c r="R282" i="2"/>
  <c r="W227" i="2"/>
  <c r="T227" i="2"/>
  <c r="Y227" i="2" s="1"/>
  <c r="R227" i="2"/>
  <c r="W200" i="2"/>
  <c r="T200" i="2"/>
  <c r="R200" i="2"/>
  <c r="W263" i="2"/>
  <c r="T263" i="2"/>
  <c r="R263" i="2"/>
  <c r="W217" i="2"/>
  <c r="T217" i="2"/>
  <c r="Y217" i="2" s="1"/>
  <c r="R217" i="2"/>
  <c r="W279" i="2"/>
  <c r="T279" i="2"/>
  <c r="Y279" i="2" s="1"/>
  <c r="R279" i="2"/>
  <c r="W199" i="2"/>
  <c r="T199" i="2"/>
  <c r="Y199" i="2" s="1"/>
  <c r="R199" i="2"/>
  <c r="W206" i="2"/>
  <c r="T206" i="2"/>
  <c r="Y206" i="2" s="1"/>
  <c r="R206" i="2"/>
  <c r="W249" i="2"/>
  <c r="T249" i="2"/>
  <c r="R249" i="2"/>
  <c r="W283" i="2"/>
  <c r="T283" i="2"/>
  <c r="Y283" i="2" s="1"/>
  <c r="R283" i="2"/>
  <c r="W265" i="2"/>
  <c r="T265" i="2"/>
  <c r="Y265" i="2" s="1"/>
  <c r="R265" i="2"/>
  <c r="W260" i="2"/>
  <c r="T260" i="2"/>
  <c r="Y260" i="2" s="1"/>
  <c r="R260" i="2"/>
  <c r="W266" i="2"/>
  <c r="T266" i="2"/>
  <c r="R266" i="2"/>
  <c r="W254" i="2"/>
  <c r="T254" i="2"/>
  <c r="R254" i="2"/>
  <c r="W216" i="2"/>
  <c r="T216" i="2"/>
  <c r="Y216" i="2" s="1"/>
  <c r="R216" i="2"/>
  <c r="W280" i="2"/>
  <c r="T280" i="2"/>
  <c r="Y280" i="2" s="1"/>
  <c r="R280" i="2"/>
  <c r="W197" i="2"/>
  <c r="T197" i="2"/>
  <c r="Y197" i="2" s="1"/>
  <c r="R197" i="2"/>
  <c r="W233" i="2"/>
  <c r="T233" i="2"/>
  <c r="Y233" i="2" s="1"/>
  <c r="R233" i="2"/>
  <c r="W237" i="2"/>
  <c r="T237" i="2"/>
  <c r="Y237" i="2" s="1"/>
  <c r="R237" i="2"/>
  <c r="W252" i="2"/>
  <c r="T252" i="2"/>
  <c r="Y252" i="2" s="1"/>
  <c r="R252" i="2"/>
  <c r="W204" i="2"/>
  <c r="T204" i="2"/>
  <c r="Y204" i="2" s="1"/>
  <c r="R204" i="2"/>
  <c r="W272" i="2"/>
  <c r="T272" i="2"/>
  <c r="R272" i="2"/>
  <c r="W215" i="2"/>
  <c r="T215" i="2"/>
  <c r="Y215" i="2" s="1"/>
  <c r="R215" i="2"/>
  <c r="W281" i="2"/>
  <c r="T281" i="2"/>
  <c r="Y281" i="2" s="1"/>
  <c r="R281" i="2"/>
  <c r="W271" i="2"/>
  <c r="T271" i="2"/>
  <c r="Y271" i="2" s="1"/>
  <c r="R271" i="2"/>
  <c r="W236" i="2"/>
  <c r="T236" i="2"/>
  <c r="Y236" i="2" s="1"/>
  <c r="R236" i="2"/>
  <c r="W289" i="2"/>
  <c r="T289" i="2"/>
  <c r="R289" i="2"/>
  <c r="W238" i="2"/>
  <c r="T238" i="2"/>
  <c r="Y238" i="2" s="1"/>
  <c r="R238" i="2"/>
  <c r="W243" i="2"/>
  <c r="T243" i="2"/>
  <c r="Y243" i="2" s="1"/>
  <c r="R243" i="2"/>
  <c r="W284" i="2"/>
  <c r="T284" i="2"/>
  <c r="Y284" i="2" s="1"/>
  <c r="R284" i="2"/>
  <c r="W193" i="2"/>
  <c r="T193" i="2"/>
  <c r="Y193" i="2" s="1"/>
  <c r="R193" i="2"/>
  <c r="W264" i="2"/>
  <c r="T264" i="2"/>
  <c r="R264" i="2"/>
  <c r="W244" i="2"/>
  <c r="T244" i="2"/>
  <c r="Y244" i="2" s="1"/>
  <c r="R244" i="2"/>
  <c r="W287" i="2"/>
  <c r="T287" i="2"/>
  <c r="Y287" i="2" s="1"/>
  <c r="R287" i="2"/>
  <c r="W262" i="2"/>
  <c r="T262" i="2"/>
  <c r="Y262" i="2" s="1"/>
  <c r="R262" i="2"/>
  <c r="W234" i="2"/>
  <c r="T234" i="2"/>
  <c r="R234" i="2"/>
  <c r="W205" i="2"/>
  <c r="T205" i="2"/>
  <c r="Y205" i="2" s="1"/>
  <c r="R205" i="2"/>
  <c r="W211" i="2"/>
  <c r="T211" i="2"/>
  <c r="Y211" i="2" s="1"/>
  <c r="R211" i="2"/>
  <c r="W225" i="2"/>
  <c r="T225" i="2"/>
  <c r="Y225" i="2" s="1"/>
  <c r="R225" i="2"/>
  <c r="W255" i="2"/>
  <c r="T255" i="2"/>
  <c r="Y255" i="2" s="1"/>
  <c r="R255" i="2"/>
  <c r="W274" i="2"/>
  <c r="T274" i="2"/>
  <c r="Y274" i="2" s="1"/>
  <c r="R274" i="2"/>
  <c r="W256" i="2"/>
  <c r="T256" i="2"/>
  <c r="Y256" i="2" s="1"/>
  <c r="R256" i="2"/>
  <c r="W251" i="2"/>
  <c r="T251" i="2"/>
  <c r="Y251" i="2" s="1"/>
  <c r="R251" i="2"/>
  <c r="W213" i="2"/>
  <c r="T213" i="2"/>
  <c r="Y213" i="2" s="1"/>
  <c r="R213" i="2"/>
  <c r="W209" i="2"/>
  <c r="T209" i="2"/>
  <c r="Y209" i="2" s="1"/>
  <c r="R209" i="2"/>
  <c r="W214" i="2"/>
  <c r="T214" i="2"/>
  <c r="Y214" i="2" s="1"/>
  <c r="R214" i="2"/>
  <c r="W218" i="2"/>
  <c r="T218" i="2"/>
  <c r="Y218" i="2" s="1"/>
  <c r="R218" i="2"/>
  <c r="W226" i="2"/>
  <c r="R226" i="2"/>
  <c r="K226" i="2" s="1"/>
  <c r="AH226" i="2" s="1"/>
  <c r="W195" i="2"/>
  <c r="T195" i="2"/>
  <c r="Y195" i="2" s="1"/>
  <c r="R195" i="2"/>
  <c r="W242" i="2"/>
  <c r="T242" i="2"/>
  <c r="Y242" i="2" s="1"/>
  <c r="R242" i="2"/>
  <c r="W275" i="2"/>
  <c r="T275" i="2"/>
  <c r="Y275" i="2" s="1"/>
  <c r="R275" i="2"/>
  <c r="W253" i="2"/>
  <c r="T253" i="2"/>
  <c r="Y253" i="2" s="1"/>
  <c r="R253" i="2"/>
  <c r="W250" i="2"/>
  <c r="T250" i="2"/>
  <c r="Y250" i="2" s="1"/>
  <c r="R250" i="2"/>
  <c r="W219" i="2"/>
  <c r="T219" i="2"/>
  <c r="Y219" i="2" s="1"/>
  <c r="R219" i="2"/>
  <c r="W194" i="2"/>
  <c r="T194" i="2"/>
  <c r="Y194" i="2" s="1"/>
  <c r="R194" i="2"/>
  <c r="W223" i="2"/>
  <c r="T223" i="2"/>
  <c r="Y223" i="2" s="1"/>
  <c r="R223" i="2"/>
  <c r="W231" i="2"/>
  <c r="T231" i="2"/>
  <c r="Y231" i="2" s="1"/>
  <c r="R231" i="2"/>
  <c r="W278" i="2"/>
  <c r="T278" i="2"/>
  <c r="R278" i="2"/>
  <c r="W220" i="2"/>
  <c r="T220" i="2"/>
  <c r="R220" i="2"/>
  <c r="W221" i="2"/>
  <c r="T221" i="2"/>
  <c r="Y221" i="2" s="1"/>
  <c r="R221" i="2"/>
  <c r="W268" i="2"/>
  <c r="T268" i="2"/>
  <c r="Y268" i="2" s="1"/>
  <c r="R268" i="2"/>
  <c r="W288" i="2"/>
  <c r="T288" i="2"/>
  <c r="R288" i="2"/>
  <c r="W235" i="2"/>
  <c r="T235" i="2"/>
  <c r="R235" i="2"/>
  <c r="W258" i="2"/>
  <c r="T258" i="2"/>
  <c r="Y258" i="2" s="1"/>
  <c r="R258" i="2"/>
  <c r="W198" i="2"/>
  <c r="T198" i="2"/>
  <c r="Y198" i="2" s="1"/>
  <c r="R198" i="2"/>
  <c r="W228" i="2"/>
  <c r="T228" i="2"/>
  <c r="R228" i="2"/>
  <c r="W229" i="2"/>
  <c r="T229" i="2"/>
  <c r="Y229" i="2" s="1"/>
  <c r="R229" i="2"/>
  <c r="W239" i="2"/>
  <c r="T239" i="2"/>
  <c r="Y239" i="2" s="1"/>
  <c r="R239" i="2"/>
  <c r="W246" i="2"/>
  <c r="T246" i="2"/>
  <c r="Y246" i="2" s="1"/>
  <c r="R246" i="2"/>
  <c r="W210" i="2"/>
  <c r="T210" i="2"/>
  <c r="Y210" i="2" s="1"/>
  <c r="R210" i="2"/>
  <c r="W208" i="2"/>
  <c r="T208" i="2"/>
  <c r="R208" i="2"/>
  <c r="W257" i="2"/>
  <c r="T257" i="2"/>
  <c r="Y257" i="2" s="1"/>
  <c r="R257" i="2"/>
  <c r="W240" i="2"/>
  <c r="T240" i="2"/>
  <c r="Y240" i="2" s="1"/>
  <c r="R240" i="2"/>
  <c r="W201" i="2"/>
  <c r="T201" i="2"/>
  <c r="Y201" i="2" s="1"/>
  <c r="R201" i="2"/>
  <c r="W212" i="2"/>
  <c r="T212" i="2"/>
  <c r="R212" i="2"/>
  <c r="W261" i="2"/>
  <c r="T261" i="2"/>
  <c r="Y261" i="2" s="1"/>
  <c r="R261" i="2"/>
  <c r="W230" i="2"/>
  <c r="T230" i="2"/>
  <c r="Y230" i="2" s="1"/>
  <c r="R230" i="2"/>
  <c r="W196" i="2"/>
  <c r="T196" i="2"/>
  <c r="Y196" i="2" s="1"/>
  <c r="R196" i="2"/>
  <c r="W248" i="2"/>
  <c r="T248" i="2"/>
  <c r="Y248" i="2" s="1"/>
  <c r="R248" i="2"/>
  <c r="W232" i="2"/>
  <c r="T232" i="2"/>
  <c r="Y232" i="2" s="1"/>
  <c r="R232" i="2"/>
  <c r="W207" i="2"/>
  <c r="T207" i="2"/>
  <c r="R207" i="2"/>
  <c r="W267" i="2"/>
  <c r="T267" i="2"/>
  <c r="Y267" i="2" s="1"/>
  <c r="R267" i="2"/>
  <c r="W285" i="2"/>
  <c r="T285" i="2"/>
  <c r="Y285" i="2" s="1"/>
  <c r="R285" i="2"/>
  <c r="W269" i="2"/>
  <c r="T269" i="2"/>
  <c r="Y269" i="2" s="1"/>
  <c r="R269" i="2"/>
  <c r="W241" i="2"/>
  <c r="T241" i="2"/>
  <c r="R241" i="2"/>
  <c r="W247" i="2"/>
  <c r="T247" i="2"/>
  <c r="R247" i="2"/>
  <c r="AI202" i="2" l="1"/>
  <c r="AI162" i="2"/>
  <c r="AI277" i="2"/>
  <c r="AI259" i="2"/>
  <c r="AI107" i="2"/>
  <c r="AI100" i="2"/>
  <c r="AI273" i="2"/>
  <c r="AI270" i="2"/>
  <c r="AI286" i="2"/>
  <c r="AI124" i="2"/>
  <c r="AD227" i="2"/>
  <c r="AD195" i="2"/>
  <c r="AD226" i="2"/>
  <c r="AD285" i="2"/>
  <c r="AD208" i="2"/>
  <c r="AD220" i="2"/>
  <c r="AD218" i="2"/>
  <c r="AD262" i="2"/>
  <c r="AD215" i="2"/>
  <c r="AD265" i="2"/>
  <c r="AI135" i="2"/>
  <c r="AD267" i="2"/>
  <c r="AD210" i="2"/>
  <c r="AD278" i="2"/>
  <c r="AD214" i="2"/>
  <c r="AD287" i="2"/>
  <c r="AD272" i="2"/>
  <c r="AD283" i="2"/>
  <c r="AD254" i="2"/>
  <c r="AD268" i="2"/>
  <c r="AD260" i="2"/>
  <c r="AD207" i="2"/>
  <c r="AD209" i="2"/>
  <c r="AD249" i="2"/>
  <c r="AD232" i="2"/>
  <c r="AD239" i="2"/>
  <c r="AD223" i="2"/>
  <c r="AD213" i="2"/>
  <c r="AD264" i="2"/>
  <c r="AD252" i="2"/>
  <c r="AD206" i="2"/>
  <c r="AI203" i="2"/>
  <c r="AD201" i="2"/>
  <c r="AD240" i="2"/>
  <c r="AD234" i="2"/>
  <c r="AD211" i="2"/>
  <c r="AD281" i="2"/>
  <c r="AD246" i="2"/>
  <c r="AD248" i="2"/>
  <c r="AD193" i="2"/>
  <c r="AD224" i="2"/>
  <c r="AD196" i="2"/>
  <c r="AD228" i="2"/>
  <c r="AD219" i="2"/>
  <c r="AD256" i="2"/>
  <c r="AD284" i="2"/>
  <c r="AD233" i="2"/>
  <c r="AD279" i="2"/>
  <c r="AD236" i="2"/>
  <c r="AD221" i="2"/>
  <c r="AD231" i="2"/>
  <c r="AD194" i="2"/>
  <c r="AD199" i="2"/>
  <c r="AD230" i="2"/>
  <c r="AD250" i="2"/>
  <c r="AD243" i="2"/>
  <c r="AD217" i="2"/>
  <c r="AD247" i="2"/>
  <c r="AD241" i="2"/>
  <c r="AD257" i="2"/>
  <c r="AD204" i="2"/>
  <c r="AD251" i="2"/>
  <c r="AD261" i="2"/>
  <c r="AD258" i="2"/>
  <c r="AD253" i="2"/>
  <c r="AD255" i="2"/>
  <c r="AD238" i="2"/>
  <c r="AD280" i="2"/>
  <c r="AD263" i="2"/>
  <c r="AD288" i="2"/>
  <c r="AD269" i="2"/>
  <c r="AD244" i="2"/>
  <c r="AD229" i="2"/>
  <c r="AD237" i="2"/>
  <c r="AD198" i="2"/>
  <c r="AD274" i="2"/>
  <c r="AD197" i="2"/>
  <c r="AD212" i="2"/>
  <c r="AD235" i="2"/>
  <c r="AD275" i="2"/>
  <c r="AD225" i="2"/>
  <c r="AD289" i="2"/>
  <c r="AD216" i="2"/>
  <c r="AD200" i="2"/>
  <c r="AD242" i="2"/>
  <c r="AD205" i="2"/>
  <c r="AD271" i="2"/>
  <c r="AD266" i="2"/>
  <c r="AD282" i="2"/>
  <c r="AD222" i="2"/>
  <c r="Z245" i="2"/>
  <c r="AE245" i="2" s="1"/>
  <c r="AG245" i="2" s="1"/>
  <c r="AI245" i="2"/>
  <c r="K201" i="2"/>
  <c r="AH201" i="2" s="1"/>
  <c r="K247" i="2"/>
  <c r="AH247" i="2" s="1"/>
  <c r="K207" i="2"/>
  <c r="AH207" i="2" s="1"/>
  <c r="K246" i="2"/>
  <c r="AH246" i="2" s="1"/>
  <c r="K268" i="2"/>
  <c r="AH268" i="2" s="1"/>
  <c r="K231" i="2"/>
  <c r="AH231" i="2" s="1"/>
  <c r="K262" i="2"/>
  <c r="AH262" i="2" s="1"/>
  <c r="K215" i="2"/>
  <c r="AH215" i="2" s="1"/>
  <c r="K233" i="2"/>
  <c r="AH233" i="2" s="1"/>
  <c r="K206" i="2"/>
  <c r="AH206" i="2" s="1"/>
  <c r="K200" i="2"/>
  <c r="AH200" i="2" s="1"/>
  <c r="K269" i="2"/>
  <c r="AH269" i="2" s="1"/>
  <c r="K248" i="2"/>
  <c r="AH248" i="2" s="1"/>
  <c r="K230" i="2"/>
  <c r="AH230" i="2" s="1"/>
  <c r="K229" i="2"/>
  <c r="AH229" i="2" s="1"/>
  <c r="K194" i="2"/>
  <c r="AH194" i="2" s="1"/>
  <c r="K275" i="2"/>
  <c r="AH275" i="2" s="1"/>
  <c r="K211" i="2"/>
  <c r="AH211" i="2" s="1"/>
  <c r="K193" i="2"/>
  <c r="AH193" i="2" s="1"/>
  <c r="K236" i="2"/>
  <c r="AH236" i="2" s="1"/>
  <c r="K204" i="2"/>
  <c r="AH204" i="2" s="1"/>
  <c r="K280" i="2"/>
  <c r="AH280" i="2" s="1"/>
  <c r="K265" i="2"/>
  <c r="AH265" i="2" s="1"/>
  <c r="K279" i="2"/>
  <c r="AH279" i="2" s="1"/>
  <c r="K212" i="2"/>
  <c r="AH212" i="2" s="1"/>
  <c r="K198" i="2"/>
  <c r="AH198" i="2" s="1"/>
  <c r="K221" i="2"/>
  <c r="AH221" i="2" s="1"/>
  <c r="K195" i="2"/>
  <c r="AH195" i="2" s="1"/>
  <c r="K214" i="2"/>
  <c r="AH214" i="2" s="1"/>
  <c r="K274" i="2"/>
  <c r="AH274" i="2" s="1"/>
  <c r="K234" i="2"/>
  <c r="AH234" i="2" s="1"/>
  <c r="K243" i="2"/>
  <c r="AH243" i="2" s="1"/>
  <c r="K254" i="2"/>
  <c r="AH254" i="2" s="1"/>
  <c r="K249" i="2"/>
  <c r="AH249" i="2" s="1"/>
  <c r="K285" i="2"/>
  <c r="AH285" i="2" s="1"/>
  <c r="K196" i="2"/>
  <c r="AH196" i="2" s="1"/>
  <c r="K208" i="2"/>
  <c r="AH208" i="2" s="1"/>
  <c r="K235" i="2"/>
  <c r="AH235" i="2" s="1"/>
  <c r="K213" i="2"/>
  <c r="AH213" i="2" s="1"/>
  <c r="K225" i="2"/>
  <c r="AH225" i="2" s="1"/>
  <c r="K264" i="2"/>
  <c r="AH264" i="2" s="1"/>
  <c r="K289" i="2"/>
  <c r="AH289" i="2" s="1"/>
  <c r="K252" i="2"/>
  <c r="AH252" i="2" s="1"/>
  <c r="K260" i="2"/>
  <c r="AH260" i="2" s="1"/>
  <c r="K217" i="2"/>
  <c r="AH217" i="2" s="1"/>
  <c r="K261" i="2"/>
  <c r="AH261" i="2" s="1"/>
  <c r="K228" i="2"/>
  <c r="AH228" i="2" s="1"/>
  <c r="K219" i="2"/>
  <c r="AH219" i="2" s="1"/>
  <c r="K242" i="2"/>
  <c r="AH242" i="2" s="1"/>
  <c r="K218" i="2"/>
  <c r="AH218" i="2" s="1"/>
  <c r="K256" i="2"/>
  <c r="AH256" i="2" s="1"/>
  <c r="K205" i="2"/>
  <c r="AH205" i="2" s="1"/>
  <c r="K284" i="2"/>
  <c r="AH284" i="2" s="1"/>
  <c r="K271" i="2"/>
  <c r="AH271" i="2" s="1"/>
  <c r="K216" i="2"/>
  <c r="AH216" i="2" s="1"/>
  <c r="K283" i="2"/>
  <c r="AH283" i="2" s="1"/>
  <c r="K257" i="2"/>
  <c r="AH257" i="2" s="1"/>
  <c r="K258" i="2"/>
  <c r="AH258" i="2" s="1"/>
  <c r="K220" i="2"/>
  <c r="AH220" i="2" s="1"/>
  <c r="K250" i="2"/>
  <c r="AH250" i="2" s="1"/>
  <c r="K209" i="2"/>
  <c r="AH209" i="2" s="1"/>
  <c r="K255" i="2"/>
  <c r="AH255" i="2" s="1"/>
  <c r="K244" i="2"/>
  <c r="AH244" i="2" s="1"/>
  <c r="K238" i="2"/>
  <c r="AH238" i="2" s="1"/>
  <c r="K266" i="2"/>
  <c r="AH266" i="2" s="1"/>
  <c r="K282" i="2"/>
  <c r="AH282" i="2" s="1"/>
  <c r="K222" i="2"/>
  <c r="AH222" i="2" s="1"/>
  <c r="K241" i="2"/>
  <c r="AH241" i="2" s="1"/>
  <c r="K232" i="2"/>
  <c r="AH232" i="2" s="1"/>
  <c r="K240" i="2"/>
  <c r="AH240" i="2" s="1"/>
  <c r="K239" i="2"/>
  <c r="AH239" i="2" s="1"/>
  <c r="K223" i="2"/>
  <c r="AH223" i="2" s="1"/>
  <c r="K253" i="2"/>
  <c r="AH253" i="2" s="1"/>
  <c r="K287" i="2"/>
  <c r="AH287" i="2" s="1"/>
  <c r="K272" i="2"/>
  <c r="AH272" i="2" s="1"/>
  <c r="K197" i="2"/>
  <c r="AH197" i="2" s="1"/>
  <c r="K199" i="2"/>
  <c r="AH199" i="2" s="1"/>
  <c r="K227" i="2"/>
  <c r="AH227" i="2" s="1"/>
  <c r="K224" i="2"/>
  <c r="AH224" i="2" s="1"/>
  <c r="K267" i="2"/>
  <c r="AH267" i="2" s="1"/>
  <c r="K210" i="2"/>
  <c r="AH210" i="2" s="1"/>
  <c r="K288" i="2"/>
  <c r="AH288" i="2" s="1"/>
  <c r="K278" i="2"/>
  <c r="AH278" i="2" s="1"/>
  <c r="K251" i="2"/>
  <c r="AH251" i="2" s="1"/>
  <c r="K281" i="2"/>
  <c r="AH281" i="2" s="1"/>
  <c r="K237" i="2"/>
  <c r="AH237" i="2" s="1"/>
  <c r="K263" i="2"/>
  <c r="AH263" i="2" s="1"/>
  <c r="Z162" i="2"/>
  <c r="AE162" i="2" s="1"/>
  <c r="AG162" i="2" s="1"/>
  <c r="Z135" i="2"/>
  <c r="AE135" i="2" s="1"/>
  <c r="AG135" i="2" s="1"/>
  <c r="Z270" i="2"/>
  <c r="AE270" i="2" s="1"/>
  <c r="AG270" i="2" s="1"/>
  <c r="Z202" i="2"/>
  <c r="AE202" i="2" s="1"/>
  <c r="AG202" i="2" s="1"/>
  <c r="Z100" i="2"/>
  <c r="AE100" i="2" s="1"/>
  <c r="AG100" i="2" s="1"/>
  <c r="Z277" i="2"/>
  <c r="AE277" i="2" s="1"/>
  <c r="AG277" i="2" s="1"/>
  <c r="Z259" i="2"/>
  <c r="AE259" i="2" s="1"/>
  <c r="AG259" i="2" s="1"/>
  <c r="AI949" i="1"/>
  <c r="Z107" i="2"/>
  <c r="AE107" i="2" s="1"/>
  <c r="AG107" i="2" s="1"/>
  <c r="Z203" i="2"/>
  <c r="AE203" i="2" s="1"/>
  <c r="AG203" i="2" s="1"/>
  <c r="X238" i="2"/>
  <c r="AF238" i="2" s="1"/>
  <c r="X212" i="2"/>
  <c r="X198" i="2"/>
  <c r="AF198" i="2" s="1"/>
  <c r="X262" i="2"/>
  <c r="AF262" i="2" s="1"/>
  <c r="X215" i="2"/>
  <c r="AF215" i="2" s="1"/>
  <c r="X283" i="2"/>
  <c r="AF283" i="2" s="1"/>
  <c r="X263" i="2"/>
  <c r="X247" i="2"/>
  <c r="X246" i="2"/>
  <c r="AF246" i="2" s="1"/>
  <c r="X274" i="2"/>
  <c r="AF274" i="2" s="1"/>
  <c r="X228" i="2"/>
  <c r="X278" i="2"/>
  <c r="X281" i="2"/>
  <c r="AF281" i="2" s="1"/>
  <c r="X241" i="2"/>
  <c r="X207" i="2"/>
  <c r="X261" i="2"/>
  <c r="AF261" i="2" s="1"/>
  <c r="X280" i="2"/>
  <c r="AF280" i="2" s="1"/>
  <c r="X217" i="2"/>
  <c r="AF217" i="2" s="1"/>
  <c r="X220" i="2"/>
  <c r="X253" i="2"/>
  <c r="AF253" i="2" s="1"/>
  <c r="X209" i="2"/>
  <c r="AF209" i="2" s="1"/>
  <c r="X244" i="2"/>
  <c r="AF244" i="2" s="1"/>
  <c r="X210" i="2"/>
  <c r="AF210" i="2" s="1"/>
  <c r="X288" i="2"/>
  <c r="X205" i="2"/>
  <c r="AF205" i="2" s="1"/>
  <c r="X284" i="2"/>
  <c r="AF284" i="2" s="1"/>
  <c r="X271" i="2"/>
  <c r="AF271" i="2" s="1"/>
  <c r="X269" i="2"/>
  <c r="AF269" i="2" s="1"/>
  <c r="X248" i="2"/>
  <c r="AF248" i="2" s="1"/>
  <c r="X230" i="2"/>
  <c r="AF230" i="2" s="1"/>
  <c r="X275" i="2"/>
  <c r="AF275" i="2" s="1"/>
  <c r="X213" i="2"/>
  <c r="AF213" i="2" s="1"/>
  <c r="X225" i="2"/>
  <c r="AF225" i="2" s="1"/>
  <c r="X264" i="2"/>
  <c r="X289" i="2"/>
  <c r="X214" i="2"/>
  <c r="AF214" i="2" s="1"/>
  <c r="X234" i="2"/>
  <c r="X251" i="2"/>
  <c r="AF251" i="2" s="1"/>
  <c r="X240" i="2"/>
  <c r="AF240" i="2" s="1"/>
  <c r="X201" i="2"/>
  <c r="AF201" i="2" s="1"/>
  <c r="X258" i="2"/>
  <c r="AF258" i="2" s="1"/>
  <c r="X250" i="2"/>
  <c r="AF250" i="2" s="1"/>
  <c r="X287" i="2"/>
  <c r="AF287" i="2" s="1"/>
  <c r="X272" i="2"/>
  <c r="X254" i="2"/>
  <c r="X249" i="2"/>
  <c r="X200" i="2"/>
  <c r="X196" i="2"/>
  <c r="AF196" i="2" s="1"/>
  <c r="X208" i="2"/>
  <c r="X235" i="2"/>
  <c r="X226" i="2"/>
  <c r="X211" i="2"/>
  <c r="AF211" i="2" s="1"/>
  <c r="X204" i="2"/>
  <c r="AF204" i="2" s="1"/>
  <c r="X266" i="2"/>
  <c r="X199" i="2"/>
  <c r="AF199" i="2" s="1"/>
  <c r="Z286" i="2"/>
  <c r="AE286" i="2" s="1"/>
  <c r="AG286" i="2" s="1"/>
  <c r="Z273" i="2"/>
  <c r="AE273" i="2" s="1"/>
  <c r="AG273" i="2" s="1"/>
  <c r="Z124" i="2"/>
  <c r="AE124" i="2" s="1"/>
  <c r="AG124" i="2" s="1"/>
  <c r="X222" i="2"/>
  <c r="AF222" i="2" s="1"/>
  <c r="X224" i="2"/>
  <c r="AF224" i="2" s="1"/>
  <c r="X252" i="2"/>
  <c r="AF252" i="2" s="1"/>
  <c r="Y226" i="2"/>
  <c r="Y220" i="2"/>
  <c r="X232" i="2"/>
  <c r="AF232" i="2" s="1"/>
  <c r="X236" i="2"/>
  <c r="AF236" i="2" s="1"/>
  <c r="Y272" i="2"/>
  <c r="Y254" i="2"/>
  <c r="Y247" i="2"/>
  <c r="X229" i="2"/>
  <c r="AF229" i="2" s="1"/>
  <c r="X195" i="2"/>
  <c r="AF195" i="2" s="1"/>
  <c r="Y289" i="2"/>
  <c r="Y249" i="2"/>
  <c r="X267" i="2"/>
  <c r="AF267" i="2" s="1"/>
  <c r="X257" i="2"/>
  <c r="AF257" i="2" s="1"/>
  <c r="X221" i="2"/>
  <c r="AF221" i="2" s="1"/>
  <c r="Y264" i="2"/>
  <c r="Y266" i="2"/>
  <c r="Y200" i="2"/>
  <c r="X237" i="2"/>
  <c r="AF237" i="2" s="1"/>
  <c r="Y235" i="2"/>
  <c r="Y241" i="2"/>
  <c r="X285" i="2"/>
  <c r="AF285" i="2" s="1"/>
  <c r="Y212" i="2"/>
  <c r="Y228" i="2"/>
  <c r="Y288" i="2"/>
  <c r="X268" i="2"/>
  <c r="AF268" i="2" s="1"/>
  <c r="Y278" i="2"/>
  <c r="X231" i="2"/>
  <c r="AF231" i="2" s="1"/>
  <c r="X223" i="2"/>
  <c r="AF223" i="2" s="1"/>
  <c r="X194" i="2"/>
  <c r="AF194" i="2" s="1"/>
  <c r="X233" i="2"/>
  <c r="AF233" i="2" s="1"/>
  <c r="X227" i="2"/>
  <c r="AF227" i="2" s="1"/>
  <c r="X218" i="2"/>
  <c r="AF218" i="2" s="1"/>
  <c r="X256" i="2"/>
  <c r="AF256" i="2" s="1"/>
  <c r="X260" i="2"/>
  <c r="AF260" i="2" s="1"/>
  <c r="Y263" i="2"/>
  <c r="Y207" i="2"/>
  <c r="X242" i="2"/>
  <c r="AF242" i="2" s="1"/>
  <c r="X255" i="2"/>
  <c r="AF255" i="2" s="1"/>
  <c r="Y208" i="2"/>
  <c r="X239" i="2"/>
  <c r="AF239" i="2" s="1"/>
  <c r="X219" i="2"/>
  <c r="AF219" i="2" s="1"/>
  <c r="Y234" i="2"/>
  <c r="X193" i="2"/>
  <c r="AF193" i="2" s="1"/>
  <c r="X265" i="2"/>
  <c r="AF265" i="2" s="1"/>
  <c r="X206" i="2"/>
  <c r="AF206" i="2" s="1"/>
  <c r="X243" i="2"/>
  <c r="AF243" i="2" s="1"/>
  <c r="X197" i="2"/>
  <c r="AF197" i="2" s="1"/>
  <c r="X216" i="2"/>
  <c r="AF216" i="2" s="1"/>
  <c r="X279" i="2"/>
  <c r="AF279" i="2" s="1"/>
  <c r="X282" i="2"/>
  <c r="AF282" i="2" s="1"/>
  <c r="W132" i="2"/>
  <c r="T132" i="2"/>
  <c r="Y132" i="2" s="1"/>
  <c r="R132" i="2"/>
  <c r="L132" i="2"/>
  <c r="T126" i="2"/>
  <c r="Y126" i="2" s="1"/>
  <c r="W126" i="2"/>
  <c r="R126" i="2"/>
  <c r="L126" i="2"/>
  <c r="W186" i="2"/>
  <c r="T186" i="2"/>
  <c r="Y186" i="2" s="1"/>
  <c r="R186" i="2"/>
  <c r="L186" i="2"/>
  <c r="T157" i="2"/>
  <c r="Y157" i="2" s="1"/>
  <c r="W157" i="2"/>
  <c r="R157" i="2"/>
  <c r="L157" i="2"/>
  <c r="T138" i="2"/>
  <c r="Y138" i="2" s="1"/>
  <c r="W138" i="2"/>
  <c r="R138" i="2"/>
  <c r="L138" i="2"/>
  <c r="AF234" i="2" l="1"/>
  <c r="AF263" i="2"/>
  <c r="AF228" i="2"/>
  <c r="AF272" i="2"/>
  <c r="AF264" i="2"/>
  <c r="AF220" i="2"/>
  <c r="AF266" i="2"/>
  <c r="AF200" i="2"/>
  <c r="AF226" i="2"/>
  <c r="AF235" i="2"/>
  <c r="AF289" i="2"/>
  <c r="AF278" i="2"/>
  <c r="AF212" i="2"/>
  <c r="AF247" i="2"/>
  <c r="AF249" i="2"/>
  <c r="AF208" i="2"/>
  <c r="AF254" i="2"/>
  <c r="AF207" i="2"/>
  <c r="AF288" i="2"/>
  <c r="AF241" i="2"/>
  <c r="AI283" i="2"/>
  <c r="AI221" i="2"/>
  <c r="AI289" i="2"/>
  <c r="AI280" i="2"/>
  <c r="AI251" i="2"/>
  <c r="AI217" i="2"/>
  <c r="AI206" i="2"/>
  <c r="AI200" i="2"/>
  <c r="AI216" i="2"/>
  <c r="AI247" i="2"/>
  <c r="AI281" i="2"/>
  <c r="AI222" i="2"/>
  <c r="AI198" i="2"/>
  <c r="AI252" i="2"/>
  <c r="AI197" i="2"/>
  <c r="AI263" i="2"/>
  <c r="AI282" i="2"/>
  <c r="AI264" i="2"/>
  <c r="AI209" i="2"/>
  <c r="AI275" i="2"/>
  <c r="AI207" i="2"/>
  <c r="AI229" i="2"/>
  <c r="AI230" i="2"/>
  <c r="AI260" i="2"/>
  <c r="AI215" i="2"/>
  <c r="AI195" i="2"/>
  <c r="AI288" i="2"/>
  <c r="AI219" i="2"/>
  <c r="AI246" i="2"/>
  <c r="AI208" i="2"/>
  <c r="AI266" i="2"/>
  <c r="AI237" i="2"/>
  <c r="AI250" i="2"/>
  <c r="AI244" i="2"/>
  <c r="AI262" i="2"/>
  <c r="AI212" i="2"/>
  <c r="AI258" i="2"/>
  <c r="AI261" i="2"/>
  <c r="AI194" i="2"/>
  <c r="AI227" i="2"/>
  <c r="AI257" i="2"/>
  <c r="AI240" i="2"/>
  <c r="AI255" i="2"/>
  <c r="AI231" i="2"/>
  <c r="AI256" i="2"/>
  <c r="AI248" i="2"/>
  <c r="AI201" i="2"/>
  <c r="AI232" i="2"/>
  <c r="AI267" i="2"/>
  <c r="AI224" i="2"/>
  <c r="AI218" i="2"/>
  <c r="AI193" i="2"/>
  <c r="AI239" i="2"/>
  <c r="AI249" i="2"/>
  <c r="AI278" i="2"/>
  <c r="AI279" i="2"/>
  <c r="AI196" i="2"/>
  <c r="AI211" i="2"/>
  <c r="AI254" i="2"/>
  <c r="AI220" i="2"/>
  <c r="AI226" i="2"/>
  <c r="AI210" i="2"/>
  <c r="AD126" i="2"/>
  <c r="AI268" i="2"/>
  <c r="AI233" i="2"/>
  <c r="AD138" i="2"/>
  <c r="AI242" i="2"/>
  <c r="AI235" i="2"/>
  <c r="AI274" i="2"/>
  <c r="AD157" i="2"/>
  <c r="AD132" i="2"/>
  <c r="AI241" i="2"/>
  <c r="AI234" i="2"/>
  <c r="AI265" i="2"/>
  <c r="AI285" i="2"/>
  <c r="AI269" i="2"/>
  <c r="AI284" i="2"/>
  <c r="AI272" i="2"/>
  <c r="AI223" i="2"/>
  <c r="AI214" i="2"/>
  <c r="AI253" i="2"/>
  <c r="AI243" i="2"/>
  <c r="AI205" i="2"/>
  <c r="AI236" i="2"/>
  <c r="AI228" i="2"/>
  <c r="AI271" i="2"/>
  <c r="AI225" i="2"/>
  <c r="AI238" i="2"/>
  <c r="AI204" i="2"/>
  <c r="AI199" i="2"/>
  <c r="AI213" i="2"/>
  <c r="AI287" i="2"/>
  <c r="AD186" i="2"/>
  <c r="K157" i="2"/>
  <c r="AH157" i="2" s="1"/>
  <c r="K126" i="2"/>
  <c r="AH126" i="2" s="1"/>
  <c r="K138" i="2"/>
  <c r="AH138" i="2" s="1"/>
  <c r="K186" i="2"/>
  <c r="AH186" i="2" s="1"/>
  <c r="K132" i="2"/>
  <c r="AH132" i="2" s="1"/>
  <c r="Z238" i="2"/>
  <c r="AE238" i="2" s="1"/>
  <c r="AG238" i="2" s="1"/>
  <c r="Z204" i="2"/>
  <c r="AE204" i="2" s="1"/>
  <c r="AG204" i="2" s="1"/>
  <c r="Z230" i="2"/>
  <c r="AE230" i="2" s="1"/>
  <c r="AG230" i="2" s="1"/>
  <c r="Z269" i="2"/>
  <c r="AE269" i="2" s="1"/>
  <c r="AG269" i="2" s="1"/>
  <c r="Z258" i="2"/>
  <c r="AE258" i="2" s="1"/>
  <c r="AG258" i="2" s="1"/>
  <c r="Z262" i="2"/>
  <c r="AE262" i="2" s="1"/>
  <c r="AG262" i="2" s="1"/>
  <c r="Z225" i="2"/>
  <c r="AE225" i="2" s="1"/>
  <c r="AG225" i="2" s="1"/>
  <c r="Z240" i="2"/>
  <c r="AE240" i="2" s="1"/>
  <c r="AG240" i="2" s="1"/>
  <c r="Z211" i="2"/>
  <c r="AE211" i="2" s="1"/>
  <c r="AG211" i="2" s="1"/>
  <c r="Z250" i="2"/>
  <c r="AE250" i="2" s="1"/>
  <c r="AG250" i="2" s="1"/>
  <c r="Z196" i="2"/>
  <c r="AE196" i="2" s="1"/>
  <c r="AG196" i="2" s="1"/>
  <c r="Z214" i="2"/>
  <c r="AE214" i="2" s="1"/>
  <c r="AG214" i="2" s="1"/>
  <c r="Z284" i="2"/>
  <c r="AE284" i="2" s="1"/>
  <c r="AG284" i="2" s="1"/>
  <c r="Z251" i="2"/>
  <c r="AE251" i="2" s="1"/>
  <c r="AG251" i="2" s="1"/>
  <c r="Z261" i="2"/>
  <c r="AE261" i="2" s="1"/>
  <c r="AG261" i="2" s="1"/>
  <c r="Z198" i="2"/>
  <c r="AE198" i="2" s="1"/>
  <c r="AG198" i="2" s="1"/>
  <c r="Z217" i="2"/>
  <c r="AE217" i="2" s="1"/>
  <c r="AG217" i="2" s="1"/>
  <c r="Z253" i="2"/>
  <c r="AE253" i="2" s="1"/>
  <c r="AG253" i="2" s="1"/>
  <c r="Z215" i="2"/>
  <c r="AE215" i="2" s="1"/>
  <c r="AG215" i="2" s="1"/>
  <c r="Z287" i="2"/>
  <c r="AE287" i="2" s="1"/>
  <c r="AG287" i="2" s="1"/>
  <c r="Z213" i="2"/>
  <c r="AE213" i="2" s="1"/>
  <c r="AG213" i="2" s="1"/>
  <c r="Z199" i="2"/>
  <c r="AE199" i="2" s="1"/>
  <c r="AG199" i="2" s="1"/>
  <c r="Z201" i="2"/>
  <c r="AE201" i="2" s="1"/>
  <c r="AG201" i="2" s="1"/>
  <c r="Z248" i="2"/>
  <c r="AE248" i="2" s="1"/>
  <c r="AG248" i="2" s="1"/>
  <c r="Z205" i="2"/>
  <c r="AE205" i="2" s="1"/>
  <c r="Z209" i="2"/>
  <c r="AE209" i="2" s="1"/>
  <c r="AG209" i="2" s="1"/>
  <c r="Z280" i="2"/>
  <c r="AE280" i="2" s="1"/>
  <c r="AG280" i="2" s="1"/>
  <c r="Z281" i="2"/>
  <c r="AE281" i="2" s="1"/>
  <c r="AG281" i="2" s="1"/>
  <c r="Z246" i="2"/>
  <c r="AE246" i="2" s="1"/>
  <c r="AG246" i="2" s="1"/>
  <c r="Z275" i="2"/>
  <c r="AE275" i="2" s="1"/>
  <c r="AG275" i="2" s="1"/>
  <c r="Z244" i="2"/>
  <c r="AE244" i="2" s="1"/>
  <c r="AG244" i="2" s="1"/>
  <c r="Z274" i="2"/>
  <c r="AE274" i="2" s="1"/>
  <c r="AG274" i="2" s="1"/>
  <c r="Z283" i="2"/>
  <c r="AE283" i="2" s="1"/>
  <c r="AG283" i="2" s="1"/>
  <c r="Z271" i="2"/>
  <c r="AE271" i="2" s="1"/>
  <c r="AG271" i="2" s="1"/>
  <c r="Z210" i="2"/>
  <c r="AE210" i="2" s="1"/>
  <c r="AG210" i="2" s="1"/>
  <c r="X157" i="2"/>
  <c r="AF157" i="2" s="1"/>
  <c r="X138" i="2"/>
  <c r="AF138" i="2" s="1"/>
  <c r="X132" i="2"/>
  <c r="AF132" i="2" s="1"/>
  <c r="Z222" i="2"/>
  <c r="AE222" i="2" s="1"/>
  <c r="AG222" i="2" s="1"/>
  <c r="Z289" i="2"/>
  <c r="AE289" i="2" s="1"/>
  <c r="Z224" i="2"/>
  <c r="AE224" i="2" s="1"/>
  <c r="AG224" i="2" s="1"/>
  <c r="Z207" i="2"/>
  <c r="AE207" i="2" s="1"/>
  <c r="Z256" i="2"/>
  <c r="AE256" i="2" s="1"/>
  <c r="AG256" i="2" s="1"/>
  <c r="Z254" i="2"/>
  <c r="AE254" i="2" s="1"/>
  <c r="Z285" i="2"/>
  <c r="AE285" i="2" s="1"/>
  <c r="AG285" i="2" s="1"/>
  <c r="Z226" i="2"/>
  <c r="AE226" i="2" s="1"/>
  <c r="Z257" i="2"/>
  <c r="AE257" i="2" s="1"/>
  <c r="AG257" i="2" s="1"/>
  <c r="Z235" i="2"/>
  <c r="AE235" i="2" s="1"/>
  <c r="Z223" i="2"/>
  <c r="AE223" i="2" s="1"/>
  <c r="AG223" i="2" s="1"/>
  <c r="Z272" i="2"/>
  <c r="AE272" i="2" s="1"/>
  <c r="Z278" i="2"/>
  <c r="AE278" i="2" s="1"/>
  <c r="Z268" i="2"/>
  <c r="AE268" i="2" s="1"/>
  <c r="AG268" i="2" s="1"/>
  <c r="Z220" i="2"/>
  <c r="AE220" i="2" s="1"/>
  <c r="Z206" i="2"/>
  <c r="AE206" i="2" s="1"/>
  <c r="AG206" i="2" s="1"/>
  <c r="Z232" i="2"/>
  <c r="AE232" i="2" s="1"/>
  <c r="AG232" i="2" s="1"/>
  <c r="Z252" i="2"/>
  <c r="AE252" i="2" s="1"/>
  <c r="AG252" i="2" s="1"/>
  <c r="Z208" i="2"/>
  <c r="AE208" i="2" s="1"/>
  <c r="Z231" i="2"/>
  <c r="AE231" i="2" s="1"/>
  <c r="AG231" i="2" s="1"/>
  <c r="Z247" i="2"/>
  <c r="AE247" i="2" s="1"/>
  <c r="Z236" i="2"/>
  <c r="AE236" i="2" s="1"/>
  <c r="AG236" i="2" s="1"/>
  <c r="Z265" i="2"/>
  <c r="AE265" i="2" s="1"/>
  <c r="AG265" i="2" s="1"/>
  <c r="Z282" i="2"/>
  <c r="AE282" i="2" s="1"/>
  <c r="AG282" i="2" s="1"/>
  <c r="Z229" i="2"/>
  <c r="AE229" i="2" s="1"/>
  <c r="AG229" i="2" s="1"/>
  <c r="Z279" i="2"/>
  <c r="AE279" i="2" s="1"/>
  <c r="AG279" i="2" s="1"/>
  <c r="Z228" i="2"/>
  <c r="AE228" i="2" s="1"/>
  <c r="Z264" i="2"/>
  <c r="AE264" i="2" s="1"/>
  <c r="Z266" i="2"/>
  <c r="AE266" i="2" s="1"/>
  <c r="Z195" i="2"/>
  <c r="AE195" i="2" s="1"/>
  <c r="AG195" i="2" s="1"/>
  <c r="Z233" i="2"/>
  <c r="AE233" i="2" s="1"/>
  <c r="AG233" i="2" s="1"/>
  <c r="Z197" i="2"/>
  <c r="AE197" i="2" s="1"/>
  <c r="AG197" i="2" s="1"/>
  <c r="Z260" i="2"/>
  <c r="AE260" i="2" s="1"/>
  <c r="AG260" i="2" s="1"/>
  <c r="Z263" i="2"/>
  <c r="AE263" i="2" s="1"/>
  <c r="Z194" i="2"/>
  <c r="AE194" i="2" s="1"/>
  <c r="AG194" i="2" s="1"/>
  <c r="Z241" i="2"/>
  <c r="AE241" i="2" s="1"/>
  <c r="Z249" i="2"/>
  <c r="AE249" i="2" s="1"/>
  <c r="Z216" i="2"/>
  <c r="AE216" i="2" s="1"/>
  <c r="AG216" i="2" s="1"/>
  <c r="Z234" i="2"/>
  <c r="AE234" i="2" s="1"/>
  <c r="Z267" i="2"/>
  <c r="AE267" i="2" s="1"/>
  <c r="AG267" i="2" s="1"/>
  <c r="Z288" i="2"/>
  <c r="AE288" i="2" s="1"/>
  <c r="Z218" i="2"/>
  <c r="AE218" i="2" s="1"/>
  <c r="AG218" i="2" s="1"/>
  <c r="Z243" i="2"/>
  <c r="AE243" i="2" s="1"/>
  <c r="AG243" i="2" s="1"/>
  <c r="Z200" i="2"/>
  <c r="AE200" i="2" s="1"/>
  <c r="Z212" i="2"/>
  <c r="AE212" i="2" s="1"/>
  <c r="Z221" i="2"/>
  <c r="AE221" i="2" s="1"/>
  <c r="AG221" i="2" s="1"/>
  <c r="Z255" i="2"/>
  <c r="AE255" i="2" s="1"/>
  <c r="AG255" i="2" s="1"/>
  <c r="Z237" i="2"/>
  <c r="AE237" i="2" s="1"/>
  <c r="AG237" i="2" s="1"/>
  <c r="Z242" i="2"/>
  <c r="AE242" i="2" s="1"/>
  <c r="AG242" i="2" s="1"/>
  <c r="Z193" i="2"/>
  <c r="AE193" i="2" s="1"/>
  <c r="AG193" i="2" s="1"/>
  <c r="Z227" i="2"/>
  <c r="AE227" i="2" s="1"/>
  <c r="AG227" i="2" s="1"/>
  <c r="Z239" i="2"/>
  <c r="AE239" i="2" s="1"/>
  <c r="AG239" i="2" s="1"/>
  <c r="Z219" i="2"/>
  <c r="AE219" i="2" s="1"/>
  <c r="AG219" i="2" s="1"/>
  <c r="X126" i="2"/>
  <c r="AF126" i="2" s="1"/>
  <c r="X186" i="2"/>
  <c r="AF186" i="2" s="1"/>
  <c r="AG234" i="2" l="1"/>
  <c r="AG205" i="2"/>
  <c r="AJ205" i="2"/>
  <c r="AG200" i="2"/>
  <c r="AG212" i="2"/>
  <c r="AG263" i="2"/>
  <c r="AG207" i="2"/>
  <c r="AG220" i="2"/>
  <c r="AG272" i="2"/>
  <c r="AG249" i="2"/>
  <c r="AG228" i="2"/>
  <c r="AG278" i="2"/>
  <c r="AG289" i="2"/>
  <c r="AG266" i="2"/>
  <c r="AG208" i="2"/>
  <c r="AG264" i="2"/>
  <c r="AG226" i="2"/>
  <c r="AG235" i="2"/>
  <c r="AG241" i="2"/>
  <c r="AG254" i="2"/>
  <c r="AG288" i="2"/>
  <c r="AG247" i="2"/>
  <c r="AI126" i="2"/>
  <c r="AI186" i="2"/>
  <c r="AI132" i="2"/>
  <c r="AI157" i="2"/>
  <c r="AI138" i="2"/>
  <c r="Z138" i="2"/>
  <c r="AE138" i="2" s="1"/>
  <c r="AG138" i="2" s="1"/>
  <c r="Z157" i="2"/>
  <c r="AE157" i="2" s="1"/>
  <c r="AG157" i="2" s="1"/>
  <c r="Z132" i="2"/>
  <c r="AE132" i="2" s="1"/>
  <c r="AG132" i="2" s="1"/>
  <c r="Z126" i="2"/>
  <c r="AE126" i="2" s="1"/>
  <c r="AG126" i="2" s="1"/>
  <c r="Z186" i="2"/>
  <c r="AE186" i="2" s="1"/>
  <c r="AG186" i="2" s="1"/>
  <c r="W125" i="2" l="1"/>
  <c r="T125" i="2"/>
  <c r="Y125" i="2" s="1"/>
  <c r="R125" i="2"/>
  <c r="L125" i="2"/>
  <c r="N544" i="1"/>
  <c r="AI544" i="1" s="1"/>
  <c r="N542" i="1"/>
  <c r="AI542" i="1" s="1"/>
  <c r="W96" i="2"/>
  <c r="T96" i="2"/>
  <c r="Y96" i="2" s="1"/>
  <c r="R96" i="2"/>
  <c r="L96" i="2"/>
  <c r="W150" i="2"/>
  <c r="T150" i="2"/>
  <c r="Y150" i="2" s="1"/>
  <c r="R150" i="2"/>
  <c r="L150" i="2"/>
  <c r="W136" i="2"/>
  <c r="T136" i="2"/>
  <c r="Y136" i="2" s="1"/>
  <c r="R136" i="2"/>
  <c r="AD125" i="2" l="1"/>
  <c r="AD150" i="2"/>
  <c r="AD96" i="2"/>
  <c r="K96" i="2"/>
  <c r="AH96" i="2" s="1"/>
  <c r="K136" i="2"/>
  <c r="AH136" i="2" s="1"/>
  <c r="K150" i="2"/>
  <c r="AH150" i="2" s="1"/>
  <c r="K125" i="2"/>
  <c r="AH125" i="2" s="1"/>
  <c r="X136" i="2"/>
  <c r="AF136" i="2" s="1"/>
  <c r="X125" i="2"/>
  <c r="AF125" i="2" s="1"/>
  <c r="X96" i="2"/>
  <c r="AF96" i="2" s="1"/>
  <c r="X150" i="2"/>
  <c r="AF150" i="2" s="1"/>
  <c r="L136" i="2"/>
  <c r="L179" i="2"/>
  <c r="AI96" i="2" l="1"/>
  <c r="AI150" i="2"/>
  <c r="AI125" i="2"/>
  <c r="AD136" i="2"/>
  <c r="AD179" i="2"/>
  <c r="Z136" i="2"/>
  <c r="AE136" i="2" s="1"/>
  <c r="Z125" i="2"/>
  <c r="AE125" i="2" s="1"/>
  <c r="AG125" i="2" s="1"/>
  <c r="Z96" i="2"/>
  <c r="AE96" i="2" s="1"/>
  <c r="AG96" i="2" s="1"/>
  <c r="Z150" i="2"/>
  <c r="AE150" i="2" s="1"/>
  <c r="AG150" i="2" s="1"/>
  <c r="N435" i="1"/>
  <c r="AI435" i="1" s="1"/>
  <c r="N436" i="1"/>
  <c r="AI436" i="1" s="1"/>
  <c r="AI136" i="2" l="1"/>
  <c r="AG136" i="2"/>
  <c r="AG179" i="2"/>
  <c r="AI179" i="2"/>
  <c r="W129" i="2"/>
  <c r="T129" i="2"/>
  <c r="Y129" i="2" s="1"/>
  <c r="R129" i="2"/>
  <c r="AD129" i="2"/>
  <c r="K129" i="2" l="1"/>
  <c r="X129" i="2"/>
  <c r="AF129" i="2" s="1"/>
  <c r="W148" i="2"/>
  <c r="T148" i="2"/>
  <c r="Y148" i="2" s="1"/>
  <c r="R148" i="2"/>
  <c r="L148" i="2"/>
  <c r="W190" i="2"/>
  <c r="T190" i="2"/>
  <c r="Y190" i="2" s="1"/>
  <c r="R190" i="2"/>
  <c r="L190" i="2"/>
  <c r="W188" i="2"/>
  <c r="T188" i="2"/>
  <c r="Y188" i="2" s="1"/>
  <c r="R188" i="2"/>
  <c r="L188" i="2"/>
  <c r="W113" i="2"/>
  <c r="T113" i="2"/>
  <c r="Y113" i="2" s="1"/>
  <c r="R113" i="2"/>
  <c r="L113" i="2"/>
  <c r="T119" i="2"/>
  <c r="Y119" i="2" s="1"/>
  <c r="W119" i="2"/>
  <c r="R119" i="2"/>
  <c r="L119" i="2"/>
  <c r="AH129" i="2" l="1"/>
  <c r="AI129" i="2" s="1"/>
  <c r="AD148" i="2"/>
  <c r="AD119" i="2"/>
  <c r="AD113" i="2"/>
  <c r="AD188" i="2"/>
  <c r="AD190" i="2"/>
  <c r="K119" i="2"/>
  <c r="AH119" i="2" s="1"/>
  <c r="K188" i="2"/>
  <c r="AH188" i="2" s="1"/>
  <c r="K113" i="2"/>
  <c r="AH113" i="2" s="1"/>
  <c r="K190" i="2"/>
  <c r="AH190" i="2" s="1"/>
  <c r="K148" i="2"/>
  <c r="AH148" i="2" s="1"/>
  <c r="Z129" i="2"/>
  <c r="AE129" i="2" s="1"/>
  <c r="AG129" i="2" s="1"/>
  <c r="X119" i="2"/>
  <c r="AF119" i="2" s="1"/>
  <c r="X148" i="2"/>
  <c r="AF148" i="2" s="1"/>
  <c r="X190" i="2"/>
  <c r="AF190" i="2" s="1"/>
  <c r="X188" i="2"/>
  <c r="AF188" i="2" s="1"/>
  <c r="X113" i="2"/>
  <c r="AF113" i="2" s="1"/>
  <c r="AI190" i="2" l="1"/>
  <c r="AI188" i="2"/>
  <c r="AI113" i="2"/>
  <c r="AI119" i="2"/>
  <c r="AI148" i="2"/>
  <c r="Z119" i="2"/>
  <c r="AE119" i="2" s="1"/>
  <c r="AG119" i="2" s="1"/>
  <c r="Z148" i="2"/>
  <c r="AE148" i="2" s="1"/>
  <c r="AG148" i="2" s="1"/>
  <c r="Z188" i="2"/>
  <c r="AE188" i="2" s="1"/>
  <c r="AG188" i="2" s="1"/>
  <c r="Z190" i="2"/>
  <c r="AE190" i="2" s="1"/>
  <c r="AG190" i="2" s="1"/>
  <c r="Z113" i="2"/>
  <c r="AE113" i="2" s="1"/>
  <c r="AG113" i="2" s="1"/>
  <c r="N543" i="1"/>
  <c r="AI543" i="1" s="1"/>
  <c r="N545" i="1"/>
  <c r="AI545" i="1" s="1"/>
  <c r="N541" i="1"/>
  <c r="AI541" i="1" s="1"/>
  <c r="N540" i="1"/>
  <c r="AI540" i="1" s="1"/>
  <c r="W172" i="2"/>
  <c r="T172" i="2"/>
  <c r="Y172" i="2" s="1"/>
  <c r="R172" i="2"/>
  <c r="L172" i="2"/>
  <c r="L618" i="1"/>
  <c r="N618" i="1" s="1"/>
  <c r="AI618" i="1" s="1"/>
  <c r="L619" i="1"/>
  <c r="N619" i="1" s="1"/>
  <c r="AI619" i="1" s="1"/>
  <c r="W182" i="2"/>
  <c r="T182" i="2"/>
  <c r="Y182" i="2" s="1"/>
  <c r="R182" i="2"/>
  <c r="L182" i="2"/>
  <c r="AD172" i="2" l="1"/>
  <c r="AD182" i="2"/>
  <c r="K172" i="2"/>
  <c r="AH172" i="2" s="1"/>
  <c r="K182" i="2"/>
  <c r="AH182" i="2" s="1"/>
  <c r="X172" i="2"/>
  <c r="AF172" i="2" s="1"/>
  <c r="X182" i="2"/>
  <c r="AF182" i="2" s="1"/>
  <c r="AI182" i="2" l="1"/>
  <c r="AI172" i="2"/>
  <c r="Z172" i="2"/>
  <c r="AE172" i="2" s="1"/>
  <c r="AG172" i="2" s="1"/>
  <c r="Z182" i="2"/>
  <c r="AE182" i="2" s="1"/>
  <c r="AG182" i="2" s="1"/>
  <c r="AD28" i="2"/>
  <c r="AD17" i="2"/>
  <c r="X10" i="2"/>
  <c r="T82" i="2" l="1"/>
  <c r="Y82" i="2" s="1"/>
  <c r="T81" i="2"/>
  <c r="T80" i="2"/>
  <c r="Y80" i="2" s="1"/>
  <c r="T79" i="2"/>
  <c r="Y79" i="2" s="1"/>
  <c r="T78" i="2"/>
  <c r="Y78" i="2" s="1"/>
  <c r="T77" i="2"/>
  <c r="Y77" i="2" s="1"/>
  <c r="T76" i="2"/>
  <c r="Y76" i="2" s="1"/>
  <c r="T75" i="2"/>
  <c r="Y75" i="2" s="1"/>
  <c r="T74" i="2"/>
  <c r="Y74" i="2" s="1"/>
  <c r="T73" i="2"/>
  <c r="Y73" i="2" s="1"/>
  <c r="T52" i="2"/>
  <c r="Y52" i="2" s="1"/>
  <c r="T72" i="2"/>
  <c r="Y72" i="2" s="1"/>
  <c r="T71" i="2"/>
  <c r="T70" i="2"/>
  <c r="Y70" i="2" s="1"/>
  <c r="T69" i="2"/>
  <c r="Y69" i="2" s="1"/>
  <c r="T68" i="2"/>
  <c r="Y68" i="2" s="1"/>
  <c r="T67" i="2"/>
  <c r="Y67" i="2" s="1"/>
  <c r="T66" i="2"/>
  <c r="Y66" i="2" s="1"/>
  <c r="T65" i="2"/>
  <c r="Y65" i="2" s="1"/>
  <c r="T64" i="2"/>
  <c r="Y64" i="2" s="1"/>
  <c r="T63" i="2"/>
  <c r="T92" i="2"/>
  <c r="Y92" i="2" s="1"/>
  <c r="T62" i="2"/>
  <c r="T61" i="2"/>
  <c r="Y61" i="2" s="1"/>
  <c r="T60" i="2"/>
  <c r="Y60" i="2" s="1"/>
  <c r="T59" i="2"/>
  <c r="Y59" i="2" s="1"/>
  <c r="T58" i="2"/>
  <c r="Y58" i="2" s="1"/>
  <c r="T57" i="2"/>
  <c r="T56" i="2"/>
  <c r="Y56" i="2" s="1"/>
  <c r="T55" i="2"/>
  <c r="Y55" i="2" s="1"/>
  <c r="T54" i="2"/>
  <c r="T53" i="2"/>
  <c r="Y53" i="2" s="1"/>
  <c r="T51" i="2"/>
  <c r="Y51" i="2" s="1"/>
  <c r="T50" i="2"/>
  <c r="Y50" i="2" s="1"/>
  <c r="T49" i="2"/>
  <c r="Y49" i="2" s="1"/>
  <c r="T48" i="2"/>
  <c r="Y48" i="2" s="1"/>
  <c r="T47" i="2"/>
  <c r="T46" i="2"/>
  <c r="Y46" i="2" s="1"/>
  <c r="T45" i="2"/>
  <c r="T44" i="2"/>
  <c r="T43" i="2"/>
  <c r="Y43" i="2" s="1"/>
  <c r="T42" i="2"/>
  <c r="Y42" i="2" s="1"/>
  <c r="T41" i="2"/>
  <c r="Y41" i="2" s="1"/>
  <c r="T40" i="2"/>
  <c r="Y40" i="2" s="1"/>
  <c r="T39" i="2"/>
  <c r="Y39" i="2" s="1"/>
  <c r="T38" i="2"/>
  <c r="Y38" i="2" s="1"/>
  <c r="T37" i="2"/>
  <c r="Y37" i="2" s="1"/>
  <c r="T36" i="2"/>
  <c r="Y36" i="2" s="1"/>
  <c r="T35" i="2"/>
  <c r="Y35" i="2" s="1"/>
  <c r="T34" i="2"/>
  <c r="Y34" i="2" s="1"/>
  <c r="T33" i="2"/>
  <c r="Y33" i="2" s="1"/>
  <c r="T32" i="2"/>
  <c r="T31" i="2"/>
  <c r="Y31" i="2" s="1"/>
  <c r="T30" i="2"/>
  <c r="Y30" i="2" s="1"/>
  <c r="T29" i="2"/>
  <c r="T27" i="2"/>
  <c r="Y27" i="2" s="1"/>
  <c r="T26" i="2"/>
  <c r="Y26" i="2" s="1"/>
  <c r="T25" i="2"/>
  <c r="T24" i="2"/>
  <c r="Y24" i="2" s="1"/>
  <c r="T23" i="2"/>
  <c r="T22" i="2"/>
  <c r="T21" i="2"/>
  <c r="Y21" i="2" s="1"/>
  <c r="T20" i="2"/>
  <c r="Y20" i="2" s="1"/>
  <c r="T19" i="2"/>
  <c r="Y19" i="2" s="1"/>
  <c r="T18" i="2"/>
  <c r="Y18" i="2" s="1"/>
  <c r="T16" i="2"/>
  <c r="Y16" i="2" s="1"/>
  <c r="T14" i="2"/>
  <c r="Y14" i="2" s="1"/>
  <c r="T15" i="2"/>
  <c r="T13" i="2"/>
  <c r="T12" i="2"/>
  <c r="Y12" i="2" s="1"/>
  <c r="T11" i="2"/>
  <c r="Y11" i="2" s="1"/>
  <c r="T10" i="2"/>
  <c r="K10" i="2" s="1"/>
  <c r="AH10" i="2" s="1"/>
  <c r="T9" i="2"/>
  <c r="Y9" i="2" s="1"/>
  <c r="T8" i="2"/>
  <c r="T7" i="2"/>
  <c r="Y7" i="2" s="1"/>
  <c r="T6" i="2"/>
  <c r="T5" i="2"/>
  <c r="T4" i="2"/>
  <c r="Y4" i="2" s="1"/>
  <c r="T3" i="2"/>
  <c r="T2" i="2"/>
  <c r="Y2" i="2" s="1"/>
  <c r="T88" i="2"/>
  <c r="Y88" i="2" s="1"/>
  <c r="T87" i="2"/>
  <c r="Y87" i="2" s="1"/>
  <c r="T86" i="2"/>
  <c r="Y86" i="2" s="1"/>
  <c r="T85" i="2"/>
  <c r="Y85" i="2" s="1"/>
  <c r="T84" i="2"/>
  <c r="T83" i="2"/>
  <c r="Y83" i="2" s="1"/>
  <c r="T98" i="2"/>
  <c r="Y98" i="2" s="1"/>
  <c r="T192" i="2"/>
  <c r="Y192" i="2" s="1"/>
  <c r="T191" i="2"/>
  <c r="Y191" i="2" s="1"/>
  <c r="T189" i="2"/>
  <c r="Y189" i="2" s="1"/>
  <c r="T187" i="2"/>
  <c r="T185" i="2"/>
  <c r="T184" i="2"/>
  <c r="Y184" i="2" s="1"/>
  <c r="T173" i="2"/>
  <c r="T183" i="2"/>
  <c r="Y183" i="2" s="1"/>
  <c r="T181" i="2"/>
  <c r="Y181" i="2" s="1"/>
  <c r="T180" i="2"/>
  <c r="Y180" i="2" s="1"/>
  <c r="T177" i="2"/>
  <c r="Y177" i="2" s="1"/>
  <c r="T178" i="2"/>
  <c r="T176" i="2"/>
  <c r="Y176" i="2" s="1"/>
  <c r="T175" i="2"/>
  <c r="Y175" i="2" s="1"/>
  <c r="T174" i="2"/>
  <c r="T171" i="2"/>
  <c r="Y171" i="2" s="1"/>
  <c r="T170" i="2"/>
  <c r="Y170" i="2" s="1"/>
  <c r="T169" i="2"/>
  <c r="Y169" i="2" s="1"/>
  <c r="T168" i="2"/>
  <c r="Y168" i="2" s="1"/>
  <c r="T167" i="2"/>
  <c r="T161" i="2"/>
  <c r="T159" i="2"/>
  <c r="Y159" i="2" s="1"/>
  <c r="T166" i="2"/>
  <c r="T165" i="2"/>
  <c r="Y165" i="2" s="1"/>
  <c r="T164" i="2"/>
  <c r="Y164" i="2" s="1"/>
  <c r="T163" i="2"/>
  <c r="Y163" i="2" s="1"/>
  <c r="T160" i="2"/>
  <c r="Y160" i="2" s="1"/>
  <c r="T158" i="2"/>
  <c r="T156" i="2"/>
  <c r="T155" i="2"/>
  <c r="Y155" i="2" s="1"/>
  <c r="T154" i="2"/>
  <c r="T153" i="2"/>
  <c r="Y153" i="2" s="1"/>
  <c r="T152" i="2"/>
  <c r="Y152" i="2" s="1"/>
  <c r="T151" i="2"/>
  <c r="Y151" i="2" s="1"/>
  <c r="T149" i="2"/>
  <c r="Y149" i="2" s="1"/>
  <c r="T147" i="2"/>
  <c r="T146" i="2"/>
  <c r="T145" i="2"/>
  <c r="Y145" i="2" s="1"/>
  <c r="T144" i="2"/>
  <c r="T143" i="2"/>
  <c r="Y143" i="2" s="1"/>
  <c r="T142" i="2"/>
  <c r="Y142" i="2" s="1"/>
  <c r="T141" i="2"/>
  <c r="Y141" i="2" s="1"/>
  <c r="T140" i="2"/>
  <c r="Y140" i="2" s="1"/>
  <c r="T139" i="2"/>
  <c r="T137" i="2"/>
  <c r="Y137" i="2" s="1"/>
  <c r="T133" i="2"/>
  <c r="K133" i="2" s="1"/>
  <c r="AH133" i="2" s="1"/>
  <c r="T131" i="2"/>
  <c r="T130" i="2"/>
  <c r="Y130" i="2" s="1"/>
  <c r="T127" i="2"/>
  <c r="Y127" i="2" s="1"/>
  <c r="T123" i="2"/>
  <c r="Y123" i="2" s="1"/>
  <c r="T116" i="2"/>
  <c r="Y116" i="2" s="1"/>
  <c r="T122" i="2"/>
  <c r="Y122" i="2" s="1"/>
  <c r="T121" i="2"/>
  <c r="Y121" i="2" s="1"/>
  <c r="T120" i="2"/>
  <c r="Y120" i="2" s="1"/>
  <c r="T118" i="2"/>
  <c r="T117" i="2"/>
  <c r="Y117" i="2" s="1"/>
  <c r="T115" i="2"/>
  <c r="Y115" i="2" s="1"/>
  <c r="T114" i="2"/>
  <c r="T111" i="2"/>
  <c r="Y111" i="2" s="1"/>
  <c r="T110" i="2"/>
  <c r="T109" i="2"/>
  <c r="Y109" i="2" s="1"/>
  <c r="T108" i="2"/>
  <c r="T106" i="2"/>
  <c r="Y106" i="2" s="1"/>
  <c r="T105" i="2"/>
  <c r="Y105" i="2" s="1"/>
  <c r="T104" i="2"/>
  <c r="Y104" i="2" s="1"/>
  <c r="T103" i="2"/>
  <c r="T101" i="2"/>
  <c r="T97" i="2"/>
  <c r="T95" i="2"/>
  <c r="T94" i="2"/>
  <c r="Y94" i="2" s="1"/>
  <c r="T93" i="2"/>
  <c r="Y93" i="2" s="1"/>
  <c r="T17" i="2"/>
  <c r="Y17" i="2" s="1"/>
  <c r="T28" i="2"/>
  <c r="Y28" i="2" s="1"/>
  <c r="T91" i="2"/>
  <c r="T90" i="2"/>
  <c r="T89" i="2"/>
  <c r="T128" i="2"/>
  <c r="Y128" i="2" s="1"/>
  <c r="T102" i="2"/>
  <c r="Y102" i="2" s="1"/>
  <c r="T134" i="2"/>
  <c r="T99" i="2"/>
  <c r="Y99" i="2" s="1"/>
  <c r="T112" i="2"/>
  <c r="Y112" i="2" s="1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52" i="2"/>
  <c r="R72" i="2"/>
  <c r="R71" i="2"/>
  <c r="R70" i="2"/>
  <c r="R69" i="2"/>
  <c r="R68" i="2"/>
  <c r="R67" i="2"/>
  <c r="R66" i="2"/>
  <c r="R65" i="2"/>
  <c r="R64" i="2"/>
  <c r="R63" i="2"/>
  <c r="R92" i="2"/>
  <c r="R62" i="2"/>
  <c r="R61" i="2"/>
  <c r="R60" i="2"/>
  <c r="R59" i="2"/>
  <c r="R58" i="2"/>
  <c r="R57" i="2"/>
  <c r="R56" i="2"/>
  <c r="R55" i="2"/>
  <c r="R54" i="2"/>
  <c r="R53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7" i="2"/>
  <c r="R26" i="2"/>
  <c r="R25" i="2"/>
  <c r="R24" i="2"/>
  <c r="R23" i="2"/>
  <c r="R22" i="2"/>
  <c r="R21" i="2"/>
  <c r="R20" i="2"/>
  <c r="R19" i="2"/>
  <c r="R18" i="2"/>
  <c r="R16" i="2"/>
  <c r="R14" i="2"/>
  <c r="R15" i="2"/>
  <c r="R13" i="2"/>
  <c r="R12" i="2"/>
  <c r="R11" i="2"/>
  <c r="R9" i="2"/>
  <c r="R8" i="2"/>
  <c r="R7" i="2"/>
  <c r="R6" i="2"/>
  <c r="R5" i="2"/>
  <c r="R4" i="2"/>
  <c r="R3" i="2"/>
  <c r="R2" i="2"/>
  <c r="R114" i="2"/>
  <c r="R111" i="2"/>
  <c r="R110" i="2"/>
  <c r="R109" i="2"/>
  <c r="R108" i="2"/>
  <c r="R106" i="2"/>
  <c r="R105" i="2"/>
  <c r="R104" i="2"/>
  <c r="R103" i="2"/>
  <c r="R101" i="2"/>
  <c r="R97" i="2"/>
  <c r="R95" i="2"/>
  <c r="R94" i="2"/>
  <c r="R93" i="2"/>
  <c r="R17" i="2"/>
  <c r="R28" i="2"/>
  <c r="R91" i="2"/>
  <c r="R131" i="2"/>
  <c r="R130" i="2"/>
  <c r="R127" i="2"/>
  <c r="R123" i="2"/>
  <c r="R116" i="2"/>
  <c r="R122" i="2"/>
  <c r="R121" i="2"/>
  <c r="R120" i="2"/>
  <c r="R118" i="2"/>
  <c r="R117" i="2"/>
  <c r="R115" i="2"/>
  <c r="R112" i="2"/>
  <c r="R128" i="2"/>
  <c r="R102" i="2"/>
  <c r="R134" i="2"/>
  <c r="R99" i="2"/>
  <c r="R98" i="2"/>
  <c r="R192" i="2"/>
  <c r="R191" i="2"/>
  <c r="R189" i="2"/>
  <c r="R187" i="2"/>
  <c r="R185" i="2"/>
  <c r="R184" i="2"/>
  <c r="R173" i="2"/>
  <c r="R183" i="2"/>
  <c r="R181" i="2"/>
  <c r="R180" i="2"/>
  <c r="R177" i="2"/>
  <c r="R178" i="2"/>
  <c r="R176" i="2"/>
  <c r="R175" i="2"/>
  <c r="R174" i="2"/>
  <c r="R171" i="2"/>
  <c r="R170" i="2"/>
  <c r="R169" i="2"/>
  <c r="R168" i="2"/>
  <c r="R167" i="2"/>
  <c r="R161" i="2"/>
  <c r="R159" i="2"/>
  <c r="R166" i="2"/>
  <c r="R165" i="2"/>
  <c r="R164" i="2"/>
  <c r="R163" i="2"/>
  <c r="R160" i="2"/>
  <c r="R158" i="2"/>
  <c r="R156" i="2"/>
  <c r="R155" i="2"/>
  <c r="R154" i="2"/>
  <c r="R153" i="2"/>
  <c r="R152" i="2"/>
  <c r="R151" i="2"/>
  <c r="R149" i="2"/>
  <c r="R147" i="2"/>
  <c r="R146" i="2"/>
  <c r="R145" i="2"/>
  <c r="R144" i="2"/>
  <c r="R143" i="2"/>
  <c r="R142" i="2"/>
  <c r="R141" i="2"/>
  <c r="R140" i="2"/>
  <c r="R139" i="2"/>
  <c r="R137" i="2"/>
  <c r="L2" i="2"/>
  <c r="L3" i="2"/>
  <c r="L4" i="2"/>
  <c r="L5" i="2"/>
  <c r="L6" i="2"/>
  <c r="L7" i="2"/>
  <c r="L8" i="2"/>
  <c r="L9" i="2"/>
  <c r="L10" i="2"/>
  <c r="L11" i="2"/>
  <c r="L12" i="2"/>
  <c r="L13" i="2"/>
  <c r="L15" i="2"/>
  <c r="L14" i="2"/>
  <c r="L16" i="2"/>
  <c r="L18" i="2"/>
  <c r="L19" i="2"/>
  <c r="L20" i="2"/>
  <c r="L21" i="2"/>
  <c r="L22" i="2"/>
  <c r="L23" i="2"/>
  <c r="L24" i="2"/>
  <c r="L25" i="2"/>
  <c r="L26" i="2"/>
  <c r="L27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3" i="2"/>
  <c r="L54" i="2"/>
  <c r="L55" i="2"/>
  <c r="L56" i="2"/>
  <c r="L57" i="2"/>
  <c r="L58" i="2"/>
  <c r="L59" i="2"/>
  <c r="L60" i="2"/>
  <c r="L61" i="2"/>
  <c r="L62" i="2"/>
  <c r="L92" i="2"/>
  <c r="L63" i="2"/>
  <c r="L64" i="2"/>
  <c r="L65" i="2"/>
  <c r="L66" i="2"/>
  <c r="L67" i="2"/>
  <c r="L68" i="2"/>
  <c r="L69" i="2"/>
  <c r="L70" i="2"/>
  <c r="L71" i="2"/>
  <c r="L72" i="2"/>
  <c r="L5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28" i="2"/>
  <c r="L17" i="2"/>
  <c r="AD11" i="2" l="1"/>
  <c r="AD61" i="2"/>
  <c r="AD82" i="2"/>
  <c r="AD71" i="2"/>
  <c r="AD60" i="2"/>
  <c r="AD47" i="2"/>
  <c r="AD35" i="2"/>
  <c r="AD22" i="2"/>
  <c r="AD9" i="2"/>
  <c r="AD37" i="2"/>
  <c r="AD36" i="2"/>
  <c r="AD59" i="2"/>
  <c r="AD46" i="2"/>
  <c r="AD34" i="2"/>
  <c r="AD21" i="2"/>
  <c r="AD8" i="2"/>
  <c r="AD62" i="2"/>
  <c r="AD23" i="2"/>
  <c r="AD81" i="2"/>
  <c r="AD69" i="2"/>
  <c r="AD33" i="2"/>
  <c r="AD7" i="2"/>
  <c r="AD52" i="2"/>
  <c r="AD24" i="2"/>
  <c r="AD83" i="2"/>
  <c r="AD72" i="2"/>
  <c r="AD10" i="2"/>
  <c r="AD70" i="2"/>
  <c r="AD80" i="2"/>
  <c r="AD58" i="2"/>
  <c r="AD45" i="2"/>
  <c r="AD20" i="2"/>
  <c r="AD91" i="2"/>
  <c r="AD79" i="2"/>
  <c r="AD68" i="2"/>
  <c r="AD57" i="2"/>
  <c r="AD44" i="2"/>
  <c r="AD32" i="2"/>
  <c r="AD19" i="2"/>
  <c r="AD6" i="2"/>
  <c r="AD49" i="2"/>
  <c r="AD48" i="2"/>
  <c r="AD90" i="2"/>
  <c r="AD78" i="2"/>
  <c r="AD67" i="2"/>
  <c r="AD56" i="2"/>
  <c r="AD43" i="2"/>
  <c r="AD31" i="2"/>
  <c r="AD18" i="2"/>
  <c r="AD5" i="2"/>
  <c r="AD84" i="2"/>
  <c r="AD89" i="2"/>
  <c r="AD77" i="2"/>
  <c r="AD66" i="2"/>
  <c r="AD55" i="2"/>
  <c r="AD42" i="2"/>
  <c r="AD30" i="2"/>
  <c r="AD16" i="2"/>
  <c r="AD4" i="2"/>
  <c r="AD88" i="2"/>
  <c r="AD76" i="2"/>
  <c r="AD65" i="2"/>
  <c r="AD54" i="2"/>
  <c r="AD41" i="2"/>
  <c r="AD29" i="2"/>
  <c r="AD14" i="2"/>
  <c r="AD3" i="2"/>
  <c r="AD75" i="2"/>
  <c r="AD53" i="2"/>
  <c r="AD40" i="2"/>
  <c r="AD27" i="2"/>
  <c r="AD15" i="2"/>
  <c r="AD2" i="2"/>
  <c r="AD64" i="2"/>
  <c r="AD74" i="2"/>
  <c r="AD63" i="2"/>
  <c r="AD51" i="2"/>
  <c r="AD39" i="2"/>
  <c r="AD26" i="2"/>
  <c r="AD13" i="2"/>
  <c r="AD87" i="2"/>
  <c r="AD86" i="2"/>
  <c r="AD85" i="2"/>
  <c r="AD73" i="2"/>
  <c r="AD92" i="2"/>
  <c r="AD50" i="2"/>
  <c r="AD38" i="2"/>
  <c r="AD25" i="2"/>
  <c r="AD12" i="2"/>
  <c r="K163" i="2"/>
  <c r="AH163" i="2" s="1"/>
  <c r="K82" i="2"/>
  <c r="AH82" i="2" s="1"/>
  <c r="K169" i="2"/>
  <c r="AH169" i="2" s="1"/>
  <c r="K160" i="2"/>
  <c r="AH160" i="2" s="1"/>
  <c r="K42" i="2"/>
  <c r="AH42" i="2" s="1"/>
  <c r="K80" i="2"/>
  <c r="AH80" i="2" s="1"/>
  <c r="K88" i="2"/>
  <c r="AH88" i="2" s="1"/>
  <c r="K43" i="2"/>
  <c r="AH43" i="2" s="1"/>
  <c r="K120" i="2"/>
  <c r="AH120" i="2" s="1"/>
  <c r="K151" i="2"/>
  <c r="AH151" i="2" s="1"/>
  <c r="K177" i="2"/>
  <c r="AH177" i="2" s="1"/>
  <c r="K97" i="2"/>
  <c r="AH97" i="2" s="1"/>
  <c r="K101" i="2"/>
  <c r="AH101" i="2" s="1"/>
  <c r="K81" i="2"/>
  <c r="AH81" i="2" s="1"/>
  <c r="K85" i="2"/>
  <c r="AH85" i="2" s="1"/>
  <c r="K86" i="2"/>
  <c r="AH86" i="2" s="1"/>
  <c r="K87" i="2"/>
  <c r="AH87" i="2" s="1"/>
  <c r="K16" i="2"/>
  <c r="AH16" i="2" s="1"/>
  <c r="K59" i="2"/>
  <c r="AH59" i="2" s="1"/>
  <c r="K60" i="2"/>
  <c r="AH60" i="2" s="1"/>
  <c r="K18" i="2"/>
  <c r="AH18" i="2" s="1"/>
  <c r="K149" i="2"/>
  <c r="AH149" i="2" s="1"/>
  <c r="K98" i="2"/>
  <c r="AH98" i="2" s="1"/>
  <c r="K180" i="2"/>
  <c r="AH180" i="2" s="1"/>
  <c r="Y8" i="2"/>
  <c r="K140" i="2"/>
  <c r="AH140" i="2" s="1"/>
  <c r="K34" i="2"/>
  <c r="AH34" i="2" s="1"/>
  <c r="K73" i="2"/>
  <c r="AH73" i="2" s="1"/>
  <c r="K141" i="2"/>
  <c r="AH141" i="2" s="1"/>
  <c r="K191" i="2"/>
  <c r="AH191" i="2" s="1"/>
  <c r="K35" i="2"/>
  <c r="AH35" i="2" s="1"/>
  <c r="K74" i="2"/>
  <c r="AH74" i="2" s="1"/>
  <c r="K116" i="2"/>
  <c r="AH116" i="2" s="1"/>
  <c r="K83" i="2"/>
  <c r="AH83" i="2" s="1"/>
  <c r="K84" i="2"/>
  <c r="AH84" i="2" s="1"/>
  <c r="K189" i="2"/>
  <c r="AH189" i="2" s="1"/>
  <c r="K111" i="2"/>
  <c r="AH111" i="2" s="1"/>
  <c r="K168" i="2"/>
  <c r="AH168" i="2" s="1"/>
  <c r="K110" i="2"/>
  <c r="AH110" i="2" s="1"/>
  <c r="K25" i="2"/>
  <c r="AH25" i="2" s="1"/>
  <c r="K66" i="2"/>
  <c r="AH66" i="2" s="1"/>
  <c r="K26" i="2"/>
  <c r="AH26" i="2" s="1"/>
  <c r="K67" i="2"/>
  <c r="AH67" i="2" s="1"/>
  <c r="K91" i="2"/>
  <c r="AH91" i="2" s="1"/>
  <c r="K7" i="2"/>
  <c r="AH7" i="2" s="1"/>
  <c r="K50" i="2"/>
  <c r="AH50" i="2" s="1"/>
  <c r="K8" i="2"/>
  <c r="AH8" i="2" s="1"/>
  <c r="K51" i="2"/>
  <c r="AH51" i="2" s="1"/>
  <c r="K90" i="2"/>
  <c r="AH90" i="2" s="1"/>
  <c r="K9" i="2"/>
  <c r="AH9" i="2" s="1"/>
  <c r="K52" i="2"/>
  <c r="AH52" i="2" s="1"/>
  <c r="K114" i="2"/>
  <c r="AH114" i="2" s="1"/>
  <c r="K103" i="2"/>
  <c r="AH103" i="2" s="1"/>
  <c r="K123" i="2"/>
  <c r="AH123" i="2" s="1"/>
  <c r="K122" i="2"/>
  <c r="AH122" i="2" s="1"/>
  <c r="K139" i="2"/>
  <c r="AH139" i="2" s="1"/>
  <c r="K147" i="2"/>
  <c r="AH147" i="2" s="1"/>
  <c r="K158" i="2"/>
  <c r="AH158" i="2" s="1"/>
  <c r="K167" i="2"/>
  <c r="AH167" i="2" s="1"/>
  <c r="K178" i="2"/>
  <c r="AH178" i="2" s="1"/>
  <c r="K187" i="2"/>
  <c r="AH187" i="2" s="1"/>
  <c r="K14" i="2"/>
  <c r="AH14" i="2" s="1"/>
  <c r="K24" i="2"/>
  <c r="AH24" i="2" s="1"/>
  <c r="K33" i="2"/>
  <c r="AH33" i="2" s="1"/>
  <c r="K41" i="2"/>
  <c r="AH41" i="2" s="1"/>
  <c r="K49" i="2"/>
  <c r="AH49" i="2" s="1"/>
  <c r="K58" i="2"/>
  <c r="AH58" i="2" s="1"/>
  <c r="K65" i="2"/>
  <c r="AH65" i="2" s="1"/>
  <c r="K121" i="2"/>
  <c r="AH121" i="2" s="1"/>
  <c r="K89" i="2"/>
  <c r="AH89" i="2" s="1"/>
  <c r="K131" i="2"/>
  <c r="AH131" i="2" s="1"/>
  <c r="K143" i="2"/>
  <c r="AH143" i="2" s="1"/>
  <c r="K153" i="2"/>
  <c r="AH153" i="2" s="1"/>
  <c r="K165" i="2"/>
  <c r="AH165" i="2" s="1"/>
  <c r="K171" i="2"/>
  <c r="AH171" i="2" s="1"/>
  <c r="K183" i="2"/>
  <c r="AH183" i="2" s="1"/>
  <c r="K134" i="2"/>
  <c r="AH134" i="2" s="1"/>
  <c r="K11" i="2"/>
  <c r="AH11" i="2" s="1"/>
  <c r="K20" i="2"/>
  <c r="AH20" i="2" s="1"/>
  <c r="K29" i="2"/>
  <c r="AH29" i="2" s="1"/>
  <c r="K37" i="2"/>
  <c r="AH37" i="2" s="1"/>
  <c r="K45" i="2"/>
  <c r="AH45" i="2" s="1"/>
  <c r="K54" i="2"/>
  <c r="AH54" i="2" s="1"/>
  <c r="K62" i="2"/>
  <c r="AH62" i="2" s="1"/>
  <c r="K69" i="2"/>
  <c r="AH69" i="2" s="1"/>
  <c r="K76" i="2"/>
  <c r="AH76" i="2" s="1"/>
  <c r="K144" i="2"/>
  <c r="AH144" i="2" s="1"/>
  <c r="K166" i="2"/>
  <c r="AH166" i="2" s="1"/>
  <c r="K102" i="2"/>
  <c r="AH102" i="2" s="1"/>
  <c r="K105" i="2"/>
  <c r="AH105" i="2" s="1"/>
  <c r="K12" i="2"/>
  <c r="AH12" i="2" s="1"/>
  <c r="K38" i="2"/>
  <c r="AH38" i="2" s="1"/>
  <c r="K92" i="2"/>
  <c r="AH92" i="2" s="1"/>
  <c r="K77" i="2"/>
  <c r="AH77" i="2" s="1"/>
  <c r="K154" i="2"/>
  <c r="AH154" i="2" s="1"/>
  <c r="K173" i="2"/>
  <c r="AH173" i="2" s="1"/>
  <c r="K17" i="2"/>
  <c r="K3" i="2"/>
  <c r="AH3" i="2" s="1"/>
  <c r="K21" i="2"/>
  <c r="AH21" i="2" s="1"/>
  <c r="K30" i="2"/>
  <c r="AH30" i="2" s="1"/>
  <c r="K46" i="2"/>
  <c r="AH46" i="2" s="1"/>
  <c r="K55" i="2"/>
  <c r="AH55" i="2" s="1"/>
  <c r="K70" i="2"/>
  <c r="AH70" i="2" s="1"/>
  <c r="K145" i="2"/>
  <c r="AH145" i="2" s="1"/>
  <c r="K155" i="2"/>
  <c r="AH155" i="2" s="1"/>
  <c r="K159" i="2"/>
  <c r="AH159" i="2" s="1"/>
  <c r="K175" i="2"/>
  <c r="AH175" i="2" s="1"/>
  <c r="K184" i="2"/>
  <c r="AH184" i="2" s="1"/>
  <c r="K4" i="2"/>
  <c r="AH4" i="2" s="1"/>
  <c r="K13" i="2"/>
  <c r="AH13" i="2" s="1"/>
  <c r="K22" i="2"/>
  <c r="AH22" i="2" s="1"/>
  <c r="K31" i="2"/>
  <c r="AH31" i="2" s="1"/>
  <c r="K39" i="2"/>
  <c r="AH39" i="2" s="1"/>
  <c r="K47" i="2"/>
  <c r="AH47" i="2" s="1"/>
  <c r="K56" i="2"/>
  <c r="AH56" i="2" s="1"/>
  <c r="K63" i="2"/>
  <c r="AH63" i="2" s="1"/>
  <c r="K71" i="2"/>
  <c r="AH71" i="2" s="1"/>
  <c r="K78" i="2"/>
  <c r="AH78" i="2" s="1"/>
  <c r="K137" i="2"/>
  <c r="AH137" i="2" s="1"/>
  <c r="K146" i="2"/>
  <c r="AH146" i="2" s="1"/>
  <c r="K156" i="2"/>
  <c r="AH156" i="2" s="1"/>
  <c r="K161" i="2"/>
  <c r="AH161" i="2" s="1"/>
  <c r="K176" i="2"/>
  <c r="AH176" i="2" s="1"/>
  <c r="K185" i="2"/>
  <c r="AH185" i="2" s="1"/>
  <c r="K5" i="2"/>
  <c r="AH5" i="2" s="1"/>
  <c r="K15" i="2"/>
  <c r="AH15" i="2" s="1"/>
  <c r="K23" i="2"/>
  <c r="AH23" i="2" s="1"/>
  <c r="K32" i="2"/>
  <c r="AH32" i="2" s="1"/>
  <c r="K40" i="2"/>
  <c r="AH40" i="2" s="1"/>
  <c r="K48" i="2"/>
  <c r="AH48" i="2" s="1"/>
  <c r="K57" i="2"/>
  <c r="AH57" i="2" s="1"/>
  <c r="K64" i="2"/>
  <c r="AH64" i="2" s="1"/>
  <c r="K72" i="2"/>
  <c r="AH72" i="2" s="1"/>
  <c r="K79" i="2"/>
  <c r="AH79" i="2" s="1"/>
  <c r="K99" i="2"/>
  <c r="AH99" i="2" s="1"/>
  <c r="K174" i="2"/>
  <c r="AH174" i="2" s="1"/>
  <c r="K6" i="2"/>
  <c r="AH6" i="2" s="1"/>
  <c r="K117" i="2"/>
  <c r="AH117" i="2" s="1"/>
  <c r="K130" i="2"/>
  <c r="AH130" i="2" s="1"/>
  <c r="K118" i="2"/>
  <c r="AH118" i="2" s="1"/>
  <c r="K142" i="2"/>
  <c r="AH142" i="2" s="1"/>
  <c r="K152" i="2"/>
  <c r="AH152" i="2" s="1"/>
  <c r="K164" i="2"/>
  <c r="AH164" i="2" s="1"/>
  <c r="K170" i="2"/>
  <c r="AH170" i="2" s="1"/>
  <c r="K181" i="2"/>
  <c r="AH181" i="2" s="1"/>
  <c r="K192" i="2"/>
  <c r="AH192" i="2" s="1"/>
  <c r="K19" i="2"/>
  <c r="AH19" i="2" s="1"/>
  <c r="K27" i="2"/>
  <c r="AH27" i="2" s="1"/>
  <c r="K36" i="2"/>
  <c r="AH36" i="2" s="1"/>
  <c r="K44" i="2"/>
  <c r="AH44" i="2" s="1"/>
  <c r="K53" i="2"/>
  <c r="AH53" i="2" s="1"/>
  <c r="K61" i="2"/>
  <c r="AH61" i="2" s="1"/>
  <c r="K68" i="2"/>
  <c r="AH68" i="2" s="1"/>
  <c r="K75" i="2"/>
  <c r="AH75" i="2" s="1"/>
  <c r="K28" i="2"/>
  <c r="K104" i="2"/>
  <c r="AH104" i="2" s="1"/>
  <c r="K2" i="2"/>
  <c r="AH2" i="2" s="1"/>
  <c r="K128" i="2"/>
  <c r="AH128" i="2" s="1"/>
  <c r="K93" i="2"/>
  <c r="AH93" i="2" s="1"/>
  <c r="K106" i="2"/>
  <c r="AH106" i="2" s="1"/>
  <c r="K112" i="2"/>
  <c r="AH112" i="2" s="1"/>
  <c r="K94" i="2"/>
  <c r="AH94" i="2" s="1"/>
  <c r="K108" i="2"/>
  <c r="AH108" i="2" s="1"/>
  <c r="K115" i="2"/>
  <c r="AH115" i="2" s="1"/>
  <c r="K127" i="2"/>
  <c r="AH127" i="2" s="1"/>
  <c r="K95" i="2"/>
  <c r="AH95" i="2" s="1"/>
  <c r="K109" i="2"/>
  <c r="AH109" i="2" s="1"/>
  <c r="X7" i="2"/>
  <c r="X16" i="2"/>
  <c r="X25" i="2"/>
  <c r="X34" i="2"/>
  <c r="X42" i="2"/>
  <c r="X50" i="2"/>
  <c r="X59" i="2"/>
  <c r="X66" i="2"/>
  <c r="X73" i="2"/>
  <c r="X81" i="2"/>
  <c r="X89" i="2"/>
  <c r="Y10" i="2"/>
  <c r="X8" i="2"/>
  <c r="X18" i="2"/>
  <c r="X26" i="2"/>
  <c r="X35" i="2"/>
  <c r="X43" i="2"/>
  <c r="X51" i="2"/>
  <c r="X60" i="2"/>
  <c r="X67" i="2"/>
  <c r="X74" i="2"/>
  <c r="X82" i="2"/>
  <c r="X90" i="2"/>
  <c r="X91" i="2"/>
  <c r="X9" i="2"/>
  <c r="X19" i="2"/>
  <c r="X27" i="2"/>
  <c r="X36" i="2"/>
  <c r="X44" i="2"/>
  <c r="X53" i="2"/>
  <c r="X61" i="2"/>
  <c r="X68" i="2"/>
  <c r="X75" i="2"/>
  <c r="X83" i="2"/>
  <c r="X28" i="2"/>
  <c r="X2" i="2"/>
  <c r="X11" i="2"/>
  <c r="X20" i="2"/>
  <c r="X29" i="2"/>
  <c r="X37" i="2"/>
  <c r="X45" i="2"/>
  <c r="X54" i="2"/>
  <c r="X62" i="2"/>
  <c r="X69" i="2"/>
  <c r="X76" i="2"/>
  <c r="X84" i="2"/>
  <c r="X17" i="2"/>
  <c r="X3" i="2"/>
  <c r="X12" i="2"/>
  <c r="X21" i="2"/>
  <c r="X30" i="2"/>
  <c r="X38" i="2"/>
  <c r="X46" i="2"/>
  <c r="X55" i="2"/>
  <c r="X92" i="2"/>
  <c r="X70" i="2"/>
  <c r="X77" i="2"/>
  <c r="X85" i="2"/>
  <c r="X4" i="2"/>
  <c r="X13" i="2"/>
  <c r="X22" i="2"/>
  <c r="X31" i="2"/>
  <c r="X39" i="2"/>
  <c r="X47" i="2"/>
  <c r="X56" i="2"/>
  <c r="X63" i="2"/>
  <c r="X71" i="2"/>
  <c r="X86" i="2"/>
  <c r="X5" i="2"/>
  <c r="X15" i="2"/>
  <c r="X23" i="2"/>
  <c r="X32" i="2"/>
  <c r="X40" i="2"/>
  <c r="X48" i="2"/>
  <c r="X57" i="2"/>
  <c r="X64" i="2"/>
  <c r="X72" i="2"/>
  <c r="X79" i="2"/>
  <c r="X87" i="2"/>
  <c r="X6" i="2"/>
  <c r="X14" i="2"/>
  <c r="X24" i="2"/>
  <c r="X33" i="2"/>
  <c r="X41" i="2"/>
  <c r="X49" i="2"/>
  <c r="X58" i="2"/>
  <c r="X65" i="2"/>
  <c r="X52" i="2"/>
  <c r="X80" i="2"/>
  <c r="X117" i="2"/>
  <c r="X141" i="2"/>
  <c r="X131" i="2"/>
  <c r="X168" i="2"/>
  <c r="X109" i="2"/>
  <c r="X163" i="2"/>
  <c r="X191" i="2"/>
  <c r="X110" i="2"/>
  <c r="X142" i="2"/>
  <c r="X152" i="2"/>
  <c r="X164" i="2"/>
  <c r="X170" i="2"/>
  <c r="X181" i="2"/>
  <c r="X192" i="2"/>
  <c r="X99" i="2"/>
  <c r="X120" i="2"/>
  <c r="X133" i="2"/>
  <c r="X101" i="2"/>
  <c r="X149" i="2"/>
  <c r="X189" i="2"/>
  <c r="X130" i="2"/>
  <c r="X95" i="2"/>
  <c r="X151" i="2"/>
  <c r="X169" i="2"/>
  <c r="X180" i="2"/>
  <c r="X118" i="2"/>
  <c r="X97" i="2"/>
  <c r="X143" i="2"/>
  <c r="X153" i="2"/>
  <c r="X165" i="2"/>
  <c r="X171" i="2"/>
  <c r="X183" i="2"/>
  <c r="X134" i="2"/>
  <c r="X103" i="2"/>
  <c r="X114" i="2"/>
  <c r="X173" i="2"/>
  <c r="X122" i="2"/>
  <c r="X160" i="2"/>
  <c r="X98" i="2"/>
  <c r="X174" i="2"/>
  <c r="X104" i="2"/>
  <c r="X145" i="2"/>
  <c r="X155" i="2"/>
  <c r="X159" i="2"/>
  <c r="X175" i="2"/>
  <c r="X184" i="2"/>
  <c r="X105" i="2"/>
  <c r="X154" i="2"/>
  <c r="X185" i="2"/>
  <c r="X93" i="2"/>
  <c r="X140" i="2"/>
  <c r="X177" i="2"/>
  <c r="X144" i="2"/>
  <c r="X166" i="2"/>
  <c r="X137" i="2"/>
  <c r="X146" i="2"/>
  <c r="X156" i="2"/>
  <c r="X161" i="2"/>
  <c r="X176" i="2"/>
  <c r="X112" i="2"/>
  <c r="X123" i="2"/>
  <c r="X139" i="2"/>
  <c r="X147" i="2"/>
  <c r="X158" i="2"/>
  <c r="X167" i="2"/>
  <c r="X178" i="2"/>
  <c r="X187" i="2"/>
  <c r="X108" i="2"/>
  <c r="X111" i="2"/>
  <c r="X78" i="2"/>
  <c r="Y44" i="2"/>
  <c r="X102" i="2"/>
  <c r="Y3" i="2"/>
  <c r="Y29" i="2"/>
  <c r="Y45" i="2"/>
  <c r="Y54" i="2"/>
  <c r="Y62" i="2"/>
  <c r="X88" i="2"/>
  <c r="Y95" i="2"/>
  <c r="Y108" i="2"/>
  <c r="Y118" i="2"/>
  <c r="Y131" i="2"/>
  <c r="Y144" i="2"/>
  <c r="Y154" i="2"/>
  <c r="Y166" i="2"/>
  <c r="Y174" i="2"/>
  <c r="Y173" i="2"/>
  <c r="X121" i="2"/>
  <c r="Y89" i="2"/>
  <c r="Y97" i="2"/>
  <c r="Y133" i="2"/>
  <c r="Y84" i="2"/>
  <c r="Y5" i="2"/>
  <c r="Y13" i="2"/>
  <c r="Y22" i="2"/>
  <c r="Y47" i="2"/>
  <c r="Y63" i="2"/>
  <c r="Y71" i="2"/>
  <c r="Y90" i="2"/>
  <c r="Y101" i="2"/>
  <c r="Y110" i="2"/>
  <c r="Y146" i="2"/>
  <c r="Y156" i="2"/>
  <c r="Y161" i="2"/>
  <c r="Y185" i="2"/>
  <c r="Y6" i="2"/>
  <c r="Y15" i="2"/>
  <c r="Y23" i="2"/>
  <c r="Y32" i="2"/>
  <c r="Y57" i="2"/>
  <c r="X128" i="2"/>
  <c r="X116" i="2"/>
  <c r="Y134" i="2"/>
  <c r="Y91" i="2"/>
  <c r="Y103" i="2"/>
  <c r="Y139" i="2"/>
  <c r="Y147" i="2"/>
  <c r="Y158" i="2"/>
  <c r="Y167" i="2"/>
  <c r="Y178" i="2"/>
  <c r="Y187" i="2"/>
  <c r="Y25" i="2"/>
  <c r="Y81" i="2"/>
  <c r="X115" i="2"/>
  <c r="X127" i="2"/>
  <c r="X94" i="2"/>
  <c r="X106" i="2"/>
  <c r="Y114" i="2"/>
  <c r="W165" i="2"/>
  <c r="L165" i="2"/>
  <c r="W99" i="2"/>
  <c r="L99" i="2"/>
  <c r="W134" i="2"/>
  <c r="L134" i="2"/>
  <c r="W102" i="2"/>
  <c r="L102" i="2"/>
  <c r="W116" i="2"/>
  <c r="L116" i="2"/>
  <c r="AF99" i="2" l="1"/>
  <c r="AH17" i="2"/>
  <c r="AI17" i="2" s="1"/>
  <c r="AH28" i="2"/>
  <c r="AI28" i="2" s="1"/>
  <c r="AF102" i="2"/>
  <c r="AF165" i="2"/>
  <c r="AF116" i="2"/>
  <c r="AI30" i="2"/>
  <c r="AI9" i="2"/>
  <c r="AI78" i="2"/>
  <c r="AI20" i="2"/>
  <c r="AI23" i="2"/>
  <c r="AI22" i="2"/>
  <c r="AI68" i="2"/>
  <c r="AI75" i="2"/>
  <c r="AI39" i="2"/>
  <c r="AI14" i="2"/>
  <c r="AI66" i="2"/>
  <c r="AI48" i="2"/>
  <c r="AI58" i="2"/>
  <c r="AI8" i="2"/>
  <c r="AI13" i="2"/>
  <c r="AI12" i="2"/>
  <c r="AI25" i="2"/>
  <c r="AI63" i="2"/>
  <c r="AI41" i="2"/>
  <c r="AI89" i="2"/>
  <c r="AI6" i="2"/>
  <c r="AI21" i="2"/>
  <c r="AI60" i="2"/>
  <c r="AI24" i="2"/>
  <c r="AI38" i="2"/>
  <c r="AI74" i="2"/>
  <c r="AI54" i="2"/>
  <c r="AI84" i="2"/>
  <c r="AI19" i="2"/>
  <c r="AI34" i="2"/>
  <c r="AI71" i="2"/>
  <c r="AI85" i="2"/>
  <c r="AI16" i="2"/>
  <c r="AI91" i="2"/>
  <c r="AI50" i="2"/>
  <c r="AI4" i="2"/>
  <c r="AI43" i="2"/>
  <c r="AI36" i="2"/>
  <c r="AI86" i="2"/>
  <c r="AI40" i="2"/>
  <c r="AI56" i="2"/>
  <c r="AI79" i="2"/>
  <c r="AI37" i="2"/>
  <c r="AI87" i="2"/>
  <c r="AI53" i="2"/>
  <c r="AI67" i="2"/>
  <c r="AI42" i="2"/>
  <c r="AI3" i="2"/>
  <c r="AI55" i="2"/>
  <c r="AI45" i="2"/>
  <c r="AI51" i="2"/>
  <c r="AI77" i="2"/>
  <c r="AI64" i="2"/>
  <c r="AI5" i="2"/>
  <c r="AI82" i="2"/>
  <c r="AI92" i="2"/>
  <c r="AI2" i="2"/>
  <c r="AI76" i="2"/>
  <c r="AI18" i="2"/>
  <c r="AI44" i="2"/>
  <c r="AI61" i="2"/>
  <c r="AI27" i="2"/>
  <c r="AI26" i="2"/>
  <c r="AI90" i="2"/>
  <c r="AI35" i="2"/>
  <c r="AI29" i="2"/>
  <c r="AI49" i="2"/>
  <c r="AI65" i="2"/>
  <c r="AI32" i="2"/>
  <c r="AI46" i="2"/>
  <c r="AI73" i="2"/>
  <c r="AI15" i="2"/>
  <c r="AI88" i="2"/>
  <c r="AI31" i="2"/>
  <c r="AI57" i="2"/>
  <c r="AI11" i="2"/>
  <c r="AI59" i="2"/>
  <c r="AI47" i="2"/>
  <c r="AI70" i="2"/>
  <c r="AI52" i="2"/>
  <c r="AI62" i="2"/>
  <c r="AD116" i="2"/>
  <c r="AI7" i="2"/>
  <c r="AD102" i="2"/>
  <c r="AI10" i="2"/>
  <c r="AI33" i="2"/>
  <c r="AD134" i="2"/>
  <c r="AI72" i="2"/>
  <c r="AI69" i="2"/>
  <c r="AD99" i="2"/>
  <c r="AI80" i="2"/>
  <c r="AI83" i="2"/>
  <c r="AI81" i="2"/>
  <c r="AF134" i="2"/>
  <c r="AD165" i="2"/>
  <c r="Z116" i="2"/>
  <c r="AE116" i="2" s="1"/>
  <c r="Z165" i="2"/>
  <c r="AE165" i="2" s="1"/>
  <c r="Z134" i="2"/>
  <c r="AE134" i="2" s="1"/>
  <c r="Z99" i="2"/>
  <c r="AE99" i="2" s="1"/>
  <c r="Z102" i="2"/>
  <c r="AE102" i="2" s="1"/>
  <c r="AI99" i="2" l="1"/>
  <c r="AG99" i="2"/>
  <c r="AI165" i="2"/>
  <c r="AG165" i="2"/>
  <c r="AI102" i="2"/>
  <c r="AG102" i="2"/>
  <c r="AI116" i="2"/>
  <c r="AG116" i="2"/>
  <c r="AG134" i="2"/>
  <c r="AI134" i="2"/>
  <c r="W93" i="2"/>
  <c r="W17" i="2"/>
  <c r="AF17" i="2" s="1"/>
  <c r="W28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52" i="2"/>
  <c r="W72" i="2"/>
  <c r="W71" i="2"/>
  <c r="W70" i="2"/>
  <c r="W69" i="2"/>
  <c r="W68" i="2"/>
  <c r="W67" i="2"/>
  <c r="W66" i="2"/>
  <c r="W65" i="2"/>
  <c r="W64" i="2"/>
  <c r="W63" i="2"/>
  <c r="W92" i="2"/>
  <c r="W62" i="2"/>
  <c r="W61" i="2"/>
  <c r="W60" i="2"/>
  <c r="W59" i="2"/>
  <c r="W58" i="2"/>
  <c r="W57" i="2"/>
  <c r="W56" i="2"/>
  <c r="W55" i="2"/>
  <c r="W54" i="2"/>
  <c r="W53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7" i="2"/>
  <c r="W26" i="2"/>
  <c r="W25" i="2"/>
  <c r="W24" i="2"/>
  <c r="W23" i="2"/>
  <c r="W22" i="2"/>
  <c r="W21" i="2"/>
  <c r="W20" i="2"/>
  <c r="W19" i="2"/>
  <c r="W18" i="2"/>
  <c r="W16" i="2"/>
  <c r="W14" i="2"/>
  <c r="W15" i="2"/>
  <c r="W13" i="2"/>
  <c r="W12" i="2"/>
  <c r="W11" i="2"/>
  <c r="W10" i="2"/>
  <c r="W9" i="2"/>
  <c r="W8" i="2"/>
  <c r="W7" i="2"/>
  <c r="W6" i="2"/>
  <c r="W5" i="2"/>
  <c r="W4" i="2"/>
  <c r="W3" i="2"/>
  <c r="W2" i="2"/>
  <c r="W98" i="2"/>
  <c r="AF98" i="2" s="1"/>
  <c r="W192" i="2"/>
  <c r="AF192" i="2" s="1"/>
  <c r="W191" i="2"/>
  <c r="AF191" i="2" s="1"/>
  <c r="W189" i="2"/>
  <c r="AF189" i="2" s="1"/>
  <c r="W187" i="2"/>
  <c r="AF187" i="2" s="1"/>
  <c r="W185" i="2"/>
  <c r="W184" i="2"/>
  <c r="AF184" i="2" s="1"/>
  <c r="W173" i="2"/>
  <c r="AF173" i="2" s="1"/>
  <c r="W183" i="2"/>
  <c r="AF183" i="2" s="1"/>
  <c r="W181" i="2"/>
  <c r="AF181" i="2" s="1"/>
  <c r="W180" i="2"/>
  <c r="AF180" i="2" s="1"/>
  <c r="W177" i="2"/>
  <c r="AF177" i="2" s="1"/>
  <c r="W178" i="2"/>
  <c r="AF178" i="2" s="1"/>
  <c r="W176" i="2"/>
  <c r="AF176" i="2" s="1"/>
  <c r="W175" i="2"/>
  <c r="AF175" i="2" s="1"/>
  <c r="W174" i="2"/>
  <c r="AF174" i="2" s="1"/>
  <c r="W171" i="2"/>
  <c r="AF171" i="2" s="1"/>
  <c r="W170" i="2"/>
  <c r="AF170" i="2" s="1"/>
  <c r="W169" i="2"/>
  <c r="AF169" i="2" s="1"/>
  <c r="W168" i="2"/>
  <c r="AF168" i="2" s="1"/>
  <c r="W167" i="2"/>
  <c r="AF167" i="2" s="1"/>
  <c r="W161" i="2"/>
  <c r="AF161" i="2" s="1"/>
  <c r="W159" i="2"/>
  <c r="AF159" i="2" s="1"/>
  <c r="W166" i="2"/>
  <c r="AF166" i="2" s="1"/>
  <c r="W164" i="2"/>
  <c r="AF164" i="2" s="1"/>
  <c r="W163" i="2"/>
  <c r="AF163" i="2" s="1"/>
  <c r="W160" i="2"/>
  <c r="AF160" i="2" s="1"/>
  <c r="W158" i="2"/>
  <c r="AF158" i="2" s="1"/>
  <c r="W156" i="2"/>
  <c r="AF156" i="2" s="1"/>
  <c r="W155" i="2"/>
  <c r="AF155" i="2" s="1"/>
  <c r="W154" i="2"/>
  <c r="AF154" i="2" s="1"/>
  <c r="W153" i="2"/>
  <c r="AF153" i="2" s="1"/>
  <c r="W152" i="2"/>
  <c r="AF152" i="2" s="1"/>
  <c r="W151" i="2"/>
  <c r="AF151" i="2" s="1"/>
  <c r="W149" i="2"/>
  <c r="AF149" i="2" s="1"/>
  <c r="W147" i="2"/>
  <c r="AF147" i="2" s="1"/>
  <c r="W146" i="2"/>
  <c r="AF146" i="2" s="1"/>
  <c r="W145" i="2"/>
  <c r="AF145" i="2" s="1"/>
  <c r="W144" i="2"/>
  <c r="AF144" i="2" s="1"/>
  <c r="W143" i="2"/>
  <c r="W142" i="2"/>
  <c r="AF142" i="2" s="1"/>
  <c r="W141" i="2"/>
  <c r="AF141" i="2" s="1"/>
  <c r="W140" i="2"/>
  <c r="AF140" i="2" s="1"/>
  <c r="W139" i="2"/>
  <c r="AF139" i="2" s="1"/>
  <c r="W137" i="2"/>
  <c r="AF137" i="2" s="1"/>
  <c r="W133" i="2"/>
  <c r="AF133" i="2" s="1"/>
  <c r="W131" i="2"/>
  <c r="AF131" i="2" s="1"/>
  <c r="W130" i="2"/>
  <c r="AF130" i="2" s="1"/>
  <c r="W127" i="2"/>
  <c r="AF127" i="2" s="1"/>
  <c r="W123" i="2"/>
  <c r="AF123" i="2" s="1"/>
  <c r="W122" i="2"/>
  <c r="AF122" i="2" s="1"/>
  <c r="W121" i="2"/>
  <c r="AF121" i="2" s="1"/>
  <c r="W120" i="2"/>
  <c r="AF120" i="2" s="1"/>
  <c r="W118" i="2"/>
  <c r="AF118" i="2" s="1"/>
  <c r="W117" i="2"/>
  <c r="AF117" i="2" s="1"/>
  <c r="W115" i="2"/>
  <c r="AF115" i="2" s="1"/>
  <c r="W114" i="2"/>
  <c r="AF114" i="2" s="1"/>
  <c r="W111" i="2"/>
  <c r="AF111" i="2" s="1"/>
  <c r="W110" i="2"/>
  <c r="AF110" i="2" s="1"/>
  <c r="W109" i="2"/>
  <c r="AF109" i="2" s="1"/>
  <c r="W108" i="2"/>
  <c r="AF108" i="2" s="1"/>
  <c r="W106" i="2"/>
  <c r="AF106" i="2" s="1"/>
  <c r="W105" i="2"/>
  <c r="AF105" i="2" s="1"/>
  <c r="W104" i="2"/>
  <c r="AF104" i="2" s="1"/>
  <c r="W103" i="2"/>
  <c r="AF103" i="2" s="1"/>
  <c r="W101" i="2"/>
  <c r="AF101" i="2" s="1"/>
  <c r="W97" i="2"/>
  <c r="AF97" i="2" s="1"/>
  <c r="W95" i="2"/>
  <c r="AF95" i="2" s="1"/>
  <c r="W94" i="2"/>
  <c r="AF94" i="2" s="1"/>
  <c r="W112" i="2"/>
  <c r="AF112" i="2" s="1"/>
  <c r="Z8" i="2" l="1"/>
  <c r="AE8" i="2" s="1"/>
  <c r="AF8" i="2"/>
  <c r="Z59" i="2"/>
  <c r="AE59" i="2" s="1"/>
  <c r="AF59" i="2"/>
  <c r="Z81" i="2"/>
  <c r="AE81" i="2" s="1"/>
  <c r="AF81" i="2"/>
  <c r="Z47" i="2"/>
  <c r="AE47" i="2" s="1"/>
  <c r="AF47" i="2"/>
  <c r="Z82" i="2"/>
  <c r="AE82" i="2" s="1"/>
  <c r="AF82" i="2"/>
  <c r="Z10" i="2"/>
  <c r="AE10" i="2" s="1"/>
  <c r="AF10" i="2"/>
  <c r="Z48" i="2"/>
  <c r="AE48" i="2" s="1"/>
  <c r="AF48" i="2"/>
  <c r="Z83" i="2"/>
  <c r="AE83" i="2" s="1"/>
  <c r="AF83" i="2"/>
  <c r="Z24" i="2"/>
  <c r="AE24" i="2" s="1"/>
  <c r="AF24" i="2"/>
  <c r="Z62" i="2"/>
  <c r="AE62" i="2" s="1"/>
  <c r="AF62" i="2"/>
  <c r="Z25" i="2"/>
  <c r="AE25" i="2" s="1"/>
  <c r="AF25" i="2"/>
  <c r="Z92" i="2"/>
  <c r="AE92" i="2" s="1"/>
  <c r="AF92" i="2"/>
  <c r="Z85" i="2"/>
  <c r="AE85" i="2" s="1"/>
  <c r="AF85" i="2"/>
  <c r="Z21" i="2"/>
  <c r="AE21" i="2" s="1"/>
  <c r="AF21" i="2"/>
  <c r="Z35" i="2"/>
  <c r="AE35" i="2" s="1"/>
  <c r="AF35" i="2"/>
  <c r="Z71" i="2"/>
  <c r="AE71" i="2" s="1"/>
  <c r="AF71" i="2"/>
  <c r="Z36" i="2"/>
  <c r="AE36" i="2" s="1"/>
  <c r="AF36" i="2"/>
  <c r="Z61" i="2"/>
  <c r="AE61" i="2" s="1"/>
  <c r="AF61" i="2"/>
  <c r="Z72" i="2"/>
  <c r="AE72" i="2" s="1"/>
  <c r="AF72" i="2"/>
  <c r="Z11" i="2"/>
  <c r="AE11" i="2" s="1"/>
  <c r="AF11" i="2"/>
  <c r="Z37" i="2"/>
  <c r="AE37" i="2" s="1"/>
  <c r="AF37" i="2"/>
  <c r="Z49" i="2"/>
  <c r="AE49" i="2" s="1"/>
  <c r="AF49" i="2"/>
  <c r="Z52" i="2"/>
  <c r="AE52" i="2" s="1"/>
  <c r="AF52" i="2"/>
  <c r="Z84" i="2"/>
  <c r="AE84" i="2" s="1"/>
  <c r="AF84" i="2"/>
  <c r="Z12" i="2"/>
  <c r="AE12" i="2" s="1"/>
  <c r="AF12" i="2"/>
  <c r="Z38" i="2"/>
  <c r="AE38" i="2" s="1"/>
  <c r="AF38" i="2"/>
  <c r="Z50" i="2"/>
  <c r="AE50" i="2" s="1"/>
  <c r="AF50" i="2"/>
  <c r="Z73" i="2"/>
  <c r="AE73" i="2" s="1"/>
  <c r="AF73" i="2"/>
  <c r="Z13" i="2"/>
  <c r="AE13" i="2" s="1"/>
  <c r="AF13" i="2"/>
  <c r="Z26" i="2"/>
  <c r="AE26" i="2" s="1"/>
  <c r="AF26" i="2"/>
  <c r="Z39" i="2"/>
  <c r="AE39" i="2" s="1"/>
  <c r="AF39" i="2"/>
  <c r="Z51" i="2"/>
  <c r="AE51" i="2" s="1"/>
  <c r="AF51" i="2"/>
  <c r="Z63" i="2"/>
  <c r="AE63" i="2" s="1"/>
  <c r="AF63" i="2"/>
  <c r="Z74" i="2"/>
  <c r="AE74" i="2" s="1"/>
  <c r="AF74" i="2"/>
  <c r="Z86" i="2"/>
  <c r="AE86" i="2" s="1"/>
  <c r="AF86" i="2"/>
  <c r="Z2" i="2"/>
  <c r="AE2" i="2" s="1"/>
  <c r="AF2" i="2"/>
  <c r="Z15" i="2"/>
  <c r="AE15" i="2" s="1"/>
  <c r="AF15" i="2"/>
  <c r="Z27" i="2"/>
  <c r="AE27" i="2" s="1"/>
  <c r="AF27" i="2"/>
  <c r="Z40" i="2"/>
  <c r="AE40" i="2" s="1"/>
  <c r="AF40" i="2"/>
  <c r="Z53" i="2"/>
  <c r="AE53" i="2" s="1"/>
  <c r="AF53" i="2"/>
  <c r="Z64" i="2"/>
  <c r="AE64" i="2" s="1"/>
  <c r="AF64" i="2"/>
  <c r="Z75" i="2"/>
  <c r="AE75" i="2" s="1"/>
  <c r="AF75" i="2"/>
  <c r="Z87" i="2"/>
  <c r="AE87" i="2" s="1"/>
  <c r="AF87" i="2"/>
  <c r="Z3" i="2"/>
  <c r="AE3" i="2" s="1"/>
  <c r="AF3" i="2"/>
  <c r="Z14" i="2"/>
  <c r="AE14" i="2" s="1"/>
  <c r="AF14" i="2"/>
  <c r="Z29" i="2"/>
  <c r="AE29" i="2" s="1"/>
  <c r="AF29" i="2"/>
  <c r="Z41" i="2"/>
  <c r="AE41" i="2" s="1"/>
  <c r="AF41" i="2"/>
  <c r="Z54" i="2"/>
  <c r="AE54" i="2" s="1"/>
  <c r="AF54" i="2"/>
  <c r="Z65" i="2"/>
  <c r="AE65" i="2" s="1"/>
  <c r="AF65" i="2"/>
  <c r="Z76" i="2"/>
  <c r="AE76" i="2" s="1"/>
  <c r="AF76" i="2"/>
  <c r="Z88" i="2"/>
  <c r="AE88" i="2" s="1"/>
  <c r="AF88" i="2"/>
  <c r="AF143" i="2"/>
  <c r="Z46" i="2"/>
  <c r="AE46" i="2" s="1"/>
  <c r="AF46" i="2"/>
  <c r="Z22" i="2"/>
  <c r="AE22" i="2" s="1"/>
  <c r="AF22" i="2"/>
  <c r="Z4" i="2"/>
  <c r="AE4" i="2" s="1"/>
  <c r="AF4" i="2"/>
  <c r="Z16" i="2"/>
  <c r="AE16" i="2" s="1"/>
  <c r="AF16" i="2"/>
  <c r="Z30" i="2"/>
  <c r="AE30" i="2" s="1"/>
  <c r="AF30" i="2"/>
  <c r="Z42" i="2"/>
  <c r="AE42" i="2" s="1"/>
  <c r="AF42" i="2"/>
  <c r="Z55" i="2"/>
  <c r="AE55" i="2" s="1"/>
  <c r="AF55" i="2"/>
  <c r="Z66" i="2"/>
  <c r="AE66" i="2" s="1"/>
  <c r="AF66" i="2"/>
  <c r="Z77" i="2"/>
  <c r="AE77" i="2" s="1"/>
  <c r="AF77" i="2"/>
  <c r="Z89" i="2"/>
  <c r="AE89" i="2" s="1"/>
  <c r="AF89" i="2"/>
  <c r="Z93" i="2"/>
  <c r="AE93" i="2" s="1"/>
  <c r="AF93" i="2"/>
  <c r="Z5" i="2"/>
  <c r="AE5" i="2" s="1"/>
  <c r="AF5" i="2"/>
  <c r="Z18" i="2"/>
  <c r="AE18" i="2" s="1"/>
  <c r="AF18" i="2"/>
  <c r="Z31" i="2"/>
  <c r="AE31" i="2" s="1"/>
  <c r="AF31" i="2"/>
  <c r="Z43" i="2"/>
  <c r="AE43" i="2" s="1"/>
  <c r="AF43" i="2"/>
  <c r="Z56" i="2"/>
  <c r="AE56" i="2" s="1"/>
  <c r="AF56" i="2"/>
  <c r="Z67" i="2"/>
  <c r="AE67" i="2" s="1"/>
  <c r="AF67" i="2"/>
  <c r="Z78" i="2"/>
  <c r="AE78" i="2" s="1"/>
  <c r="AF78" i="2"/>
  <c r="Z90" i="2"/>
  <c r="AE90" i="2" s="1"/>
  <c r="AF90" i="2"/>
  <c r="Z34" i="2"/>
  <c r="AE34" i="2" s="1"/>
  <c r="AF34" i="2"/>
  <c r="Z70" i="2"/>
  <c r="AE70" i="2" s="1"/>
  <c r="AF70" i="2"/>
  <c r="Z9" i="2"/>
  <c r="AE9" i="2" s="1"/>
  <c r="AF9" i="2"/>
  <c r="Z60" i="2"/>
  <c r="AE60" i="2" s="1"/>
  <c r="AF60" i="2"/>
  <c r="Z23" i="2"/>
  <c r="AE23" i="2" s="1"/>
  <c r="AF23" i="2"/>
  <c r="Z185" i="2"/>
  <c r="AE185" i="2" s="1"/>
  <c r="AF185" i="2"/>
  <c r="Z6" i="2"/>
  <c r="AE6" i="2" s="1"/>
  <c r="AF6" i="2"/>
  <c r="Z19" i="2"/>
  <c r="AE19" i="2" s="1"/>
  <c r="AF19" i="2"/>
  <c r="Z32" i="2"/>
  <c r="AE32" i="2" s="1"/>
  <c r="AF32" i="2"/>
  <c r="Z44" i="2"/>
  <c r="AE44" i="2" s="1"/>
  <c r="AF44" i="2"/>
  <c r="Z57" i="2"/>
  <c r="AE57" i="2" s="1"/>
  <c r="AF57" i="2"/>
  <c r="Z68" i="2"/>
  <c r="AE68" i="2" s="1"/>
  <c r="AF68" i="2"/>
  <c r="Z79" i="2"/>
  <c r="AE79" i="2" s="1"/>
  <c r="AF79" i="2"/>
  <c r="Z91" i="2"/>
  <c r="AE91" i="2" s="1"/>
  <c r="AF91" i="2"/>
  <c r="Z7" i="2"/>
  <c r="AE7" i="2" s="1"/>
  <c r="AF7" i="2"/>
  <c r="Z20" i="2"/>
  <c r="AE20" i="2" s="1"/>
  <c r="AF20" i="2"/>
  <c r="Z33" i="2"/>
  <c r="AE33" i="2" s="1"/>
  <c r="AF33" i="2"/>
  <c r="Z45" i="2"/>
  <c r="AE45" i="2" s="1"/>
  <c r="AF45" i="2"/>
  <c r="Z58" i="2"/>
  <c r="AE58" i="2" s="1"/>
  <c r="AF58" i="2"/>
  <c r="Z69" i="2"/>
  <c r="AE69" i="2" s="1"/>
  <c r="AF69" i="2"/>
  <c r="Z80" i="2"/>
  <c r="AE80" i="2" s="1"/>
  <c r="AF80" i="2"/>
  <c r="Z28" i="2"/>
  <c r="AE28" i="2" s="1"/>
  <c r="AF28" i="2"/>
  <c r="L621" i="1"/>
  <c r="N621" i="1" s="1"/>
  <c r="AI621" i="1" s="1"/>
  <c r="L620" i="1"/>
  <c r="N620" i="1" s="1"/>
  <c r="AI620" i="1" s="1"/>
  <c r="L142" i="2"/>
  <c r="L161" i="2"/>
  <c r="L176" i="2"/>
  <c r="L169" i="2"/>
  <c r="L171" i="2"/>
  <c r="AG90" i="2" l="1"/>
  <c r="AG64" i="2"/>
  <c r="AG23" i="2"/>
  <c r="AG44" i="2"/>
  <c r="AG88" i="2"/>
  <c r="AG30" i="2"/>
  <c r="AG57" i="2"/>
  <c r="AG20" i="2"/>
  <c r="AG36" i="2"/>
  <c r="AG37" i="2"/>
  <c r="AG25" i="2"/>
  <c r="AG41" i="2"/>
  <c r="AG50" i="2"/>
  <c r="AG60" i="2"/>
  <c r="AG78" i="2"/>
  <c r="AG18" i="2"/>
  <c r="AG14" i="2"/>
  <c r="AG86" i="2"/>
  <c r="AG35" i="2"/>
  <c r="AG62" i="2"/>
  <c r="AG40" i="2"/>
  <c r="AG13" i="2"/>
  <c r="AG24" i="2"/>
  <c r="AG45" i="2"/>
  <c r="AG67" i="2"/>
  <c r="AG5" i="2"/>
  <c r="AG55" i="2"/>
  <c r="AG28" i="2"/>
  <c r="AG33" i="2"/>
  <c r="AG68" i="2"/>
  <c r="AG46" i="2"/>
  <c r="AG63" i="2"/>
  <c r="AG52" i="2"/>
  <c r="AG81" i="2"/>
  <c r="AD161" i="2"/>
  <c r="AG58" i="2"/>
  <c r="AG79" i="2"/>
  <c r="AG6" i="2"/>
  <c r="AG34" i="2"/>
  <c r="AG31" i="2"/>
  <c r="AG66" i="2"/>
  <c r="AG22" i="2"/>
  <c r="AG54" i="2"/>
  <c r="AG75" i="2"/>
  <c r="AG2" i="2"/>
  <c r="AG26" i="2"/>
  <c r="AG84" i="2"/>
  <c r="AG61" i="2"/>
  <c r="AG92" i="2"/>
  <c r="AG10" i="2"/>
  <c r="AD142" i="2"/>
  <c r="AG82" i="2"/>
  <c r="AG7" i="2"/>
  <c r="AG32" i="2"/>
  <c r="AG42" i="2"/>
  <c r="AG29" i="2"/>
  <c r="AG53" i="2"/>
  <c r="AG74" i="2"/>
  <c r="AG73" i="2"/>
  <c r="AG49" i="2"/>
  <c r="AG71" i="2"/>
  <c r="AG47" i="2"/>
  <c r="AD176" i="2"/>
  <c r="AG9" i="2"/>
  <c r="AG56" i="2"/>
  <c r="AG89" i="2"/>
  <c r="AG16" i="2"/>
  <c r="AG76" i="2"/>
  <c r="AG3" i="2"/>
  <c r="AG27" i="2"/>
  <c r="AG51" i="2"/>
  <c r="AG38" i="2"/>
  <c r="AG11" i="2"/>
  <c r="AG21" i="2"/>
  <c r="AG83" i="2"/>
  <c r="AG59" i="2"/>
  <c r="AD171" i="2"/>
  <c r="AG80" i="2"/>
  <c r="AD169" i="2"/>
  <c r="AG69" i="2"/>
  <c r="AG91" i="2"/>
  <c r="AG19" i="2"/>
  <c r="AG70" i="2"/>
  <c r="AG43" i="2"/>
  <c r="AG77" i="2"/>
  <c r="AG4" i="2"/>
  <c r="AG65" i="2"/>
  <c r="AG87" i="2"/>
  <c r="AG15" i="2"/>
  <c r="AG39" i="2"/>
  <c r="AG12" i="2"/>
  <c r="AG72" i="2"/>
  <c r="AG85" i="2"/>
  <c r="AG48" i="2"/>
  <c r="AG8" i="2"/>
  <c r="Z17" i="2"/>
  <c r="AE17" i="2" s="1"/>
  <c r="AG17" i="2" s="1"/>
  <c r="L659" i="1"/>
  <c r="AI171" i="2" l="1"/>
  <c r="AI176" i="2"/>
  <c r="AI142" i="2"/>
  <c r="AI169" i="2"/>
  <c r="AI161" i="2"/>
  <c r="Z161" i="2"/>
  <c r="AE161" i="2" s="1"/>
  <c r="AG161" i="2" s="1"/>
  <c r="Z169" i="2"/>
  <c r="AE169" i="2" s="1"/>
  <c r="AG169" i="2" s="1"/>
  <c r="Z171" i="2"/>
  <c r="AE171" i="2" s="1"/>
  <c r="AG171" i="2" s="1"/>
  <c r="Z176" i="2"/>
  <c r="AE176" i="2" s="1"/>
  <c r="AG176" i="2" s="1"/>
  <c r="Z142" i="2"/>
  <c r="AE142" i="2" s="1"/>
  <c r="AG142" i="2" s="1"/>
  <c r="AD128" i="2"/>
  <c r="W128" i="2"/>
  <c r="AF128" i="2" s="1"/>
  <c r="L112" i="2"/>
  <c r="L128" i="2"/>
  <c r="L98" i="2"/>
  <c r="L192" i="2"/>
  <c r="L191" i="2"/>
  <c r="L189" i="2"/>
  <c r="L187" i="2"/>
  <c r="L185" i="2"/>
  <c r="L184" i="2"/>
  <c r="L173" i="2"/>
  <c r="L183" i="2"/>
  <c r="L181" i="2"/>
  <c r="L180" i="2"/>
  <c r="L177" i="2"/>
  <c r="L178" i="2"/>
  <c r="L175" i="2"/>
  <c r="L174" i="2"/>
  <c r="L170" i="2"/>
  <c r="L168" i="2"/>
  <c r="L167" i="2"/>
  <c r="L159" i="2"/>
  <c r="L166" i="2"/>
  <c r="L164" i="2"/>
  <c r="L163" i="2"/>
  <c r="L160" i="2"/>
  <c r="L158" i="2"/>
  <c r="L156" i="2"/>
  <c r="L155" i="2"/>
  <c r="L154" i="2"/>
  <c r="L153" i="2"/>
  <c r="L152" i="2"/>
  <c r="L151" i="2"/>
  <c r="L149" i="2"/>
  <c r="L147" i="2"/>
  <c r="L146" i="2"/>
  <c r="L145" i="2"/>
  <c r="L144" i="2"/>
  <c r="L143" i="2"/>
  <c r="L141" i="2"/>
  <c r="L140" i="2"/>
  <c r="L139" i="2"/>
  <c r="L137" i="2"/>
  <c r="L133" i="2"/>
  <c r="L131" i="2"/>
  <c r="L130" i="2"/>
  <c r="L127" i="2"/>
  <c r="L123" i="2"/>
  <c r="L122" i="2"/>
  <c r="L121" i="2"/>
  <c r="L120" i="2"/>
  <c r="L118" i="2"/>
  <c r="L117" i="2"/>
  <c r="L115" i="2"/>
  <c r="L114" i="2"/>
  <c r="L111" i="2"/>
  <c r="L110" i="2"/>
  <c r="L109" i="2"/>
  <c r="L108" i="2"/>
  <c r="L106" i="2"/>
  <c r="L105" i="2"/>
  <c r="L104" i="2"/>
  <c r="L103" i="2"/>
  <c r="L101" i="2"/>
  <c r="L97" i="2"/>
  <c r="L95" i="2"/>
  <c r="L94" i="2"/>
  <c r="L93" i="2"/>
  <c r="AD93" i="2"/>
  <c r="AD120" i="2" l="1"/>
  <c r="AD158" i="2"/>
  <c r="AD177" i="2"/>
  <c r="AD101" i="2"/>
  <c r="AD121" i="2"/>
  <c r="AD144" i="2"/>
  <c r="AD160" i="2"/>
  <c r="AD180" i="2"/>
  <c r="AD104" i="2"/>
  <c r="AD105" i="2"/>
  <c r="AD122" i="2"/>
  <c r="AD145" i="2"/>
  <c r="AD163" i="2"/>
  <c r="AD181" i="2"/>
  <c r="AD178" i="2"/>
  <c r="AD106" i="2"/>
  <c r="AD123" i="2"/>
  <c r="AD146" i="2"/>
  <c r="AD164" i="2"/>
  <c r="AD183" i="2"/>
  <c r="AD156" i="2"/>
  <c r="AD127" i="2"/>
  <c r="AD166" i="2"/>
  <c r="AD141" i="2"/>
  <c r="AD108" i="2"/>
  <c r="AD147" i="2"/>
  <c r="AD173" i="2"/>
  <c r="AD98" i="2"/>
  <c r="AD109" i="2"/>
  <c r="AD130" i="2"/>
  <c r="AD149" i="2"/>
  <c r="AD159" i="2"/>
  <c r="AD184" i="2"/>
  <c r="AD110" i="2"/>
  <c r="AD131" i="2"/>
  <c r="AD151" i="2"/>
  <c r="AD167" i="2"/>
  <c r="AD185" i="2"/>
  <c r="AD168" i="2"/>
  <c r="AD187" i="2"/>
  <c r="AD152" i="2"/>
  <c r="AD137" i="2"/>
  <c r="AD118" i="2"/>
  <c r="AD111" i="2"/>
  <c r="AD114" i="2"/>
  <c r="AD189" i="2"/>
  <c r="AD154" i="2"/>
  <c r="AD174" i="2"/>
  <c r="AD191" i="2"/>
  <c r="AD103" i="2"/>
  <c r="AD133" i="2"/>
  <c r="AD94" i="2"/>
  <c r="AD153" i="2"/>
  <c r="AD170" i="2"/>
  <c r="AD95" i="2"/>
  <c r="AD115" i="2"/>
  <c r="AD139" i="2"/>
  <c r="AD97" i="2"/>
  <c r="AD117" i="2"/>
  <c r="AD140" i="2"/>
  <c r="AD155" i="2"/>
  <c r="AD175" i="2"/>
  <c r="AD192" i="2"/>
  <c r="AD143" i="2"/>
  <c r="AD112" i="2"/>
  <c r="AI173" i="2" l="1"/>
  <c r="AI187" i="2"/>
  <c r="AI103" i="2"/>
  <c r="AI189" i="2"/>
  <c r="AI164" i="2"/>
  <c r="AI191" i="2"/>
  <c r="AI110" i="2"/>
  <c r="AI109" i="2"/>
  <c r="AI166" i="2"/>
  <c r="AI146" i="2"/>
  <c r="AI98" i="2"/>
  <c r="AI127" i="2"/>
  <c r="AI180" i="2"/>
  <c r="AI118" i="2"/>
  <c r="AG185" i="2"/>
  <c r="AI185" i="2"/>
  <c r="AI156" i="2"/>
  <c r="AI160" i="2"/>
  <c r="AI184" i="2"/>
  <c r="AI177" i="2"/>
  <c r="AI167" i="2"/>
  <c r="AI159" i="2"/>
  <c r="AI147" i="2"/>
  <c r="AI144" i="2"/>
  <c r="AI158" i="2"/>
  <c r="AI137" i="2"/>
  <c r="AI151" i="2"/>
  <c r="AI149" i="2"/>
  <c r="AI108" i="2"/>
  <c r="AI121" i="2"/>
  <c r="AI112" i="2"/>
  <c r="AI143" i="2"/>
  <c r="AI114" i="2"/>
  <c r="AI131" i="2"/>
  <c r="AI130" i="2"/>
  <c r="AI141" i="2"/>
  <c r="AI101" i="2"/>
  <c r="AI120" i="2"/>
  <c r="AI174" i="2"/>
  <c r="AI111" i="2"/>
  <c r="AI152" i="2"/>
  <c r="AI168" i="2"/>
  <c r="AI175" i="2"/>
  <c r="AI97" i="2"/>
  <c r="AI170" i="2"/>
  <c r="AI93" i="2"/>
  <c r="AG93" i="2"/>
  <c r="AI122" i="2"/>
  <c r="AI123" i="2"/>
  <c r="AI155" i="2"/>
  <c r="AI139" i="2"/>
  <c r="AI153" i="2"/>
  <c r="AI181" i="2"/>
  <c r="AI105" i="2"/>
  <c r="AI183" i="2"/>
  <c r="AI106" i="2"/>
  <c r="AI154" i="2"/>
  <c r="AI140" i="2"/>
  <c r="AI115" i="2"/>
  <c r="AI94" i="2"/>
  <c r="AI178" i="2"/>
  <c r="AI192" i="2"/>
  <c r="AI117" i="2"/>
  <c r="AI95" i="2"/>
  <c r="AI133" i="2"/>
  <c r="AI163" i="2"/>
  <c r="AI104" i="2"/>
  <c r="AI145" i="2"/>
  <c r="AI128" i="2"/>
  <c r="L437" i="1"/>
  <c r="N437" i="1" s="1"/>
  <c r="AI437" i="1" s="1"/>
  <c r="L521" i="1"/>
  <c r="L650" i="1"/>
  <c r="N650" i="1" s="1"/>
  <c r="AI650" i="1" s="1"/>
  <c r="L603" i="1"/>
  <c r="N603" i="1" s="1"/>
  <c r="AI603" i="1" s="1"/>
  <c r="L604" i="1"/>
  <c r="N604" i="1" s="1"/>
  <c r="AI604" i="1" s="1"/>
  <c r="N521" i="1" l="1"/>
  <c r="AI521" i="1" s="1"/>
  <c r="L587" i="1"/>
  <c r="Z178" i="2" l="1"/>
  <c r="AE178" i="2" s="1"/>
  <c r="AG178" i="2" s="1"/>
  <c r="Z128" i="2"/>
  <c r="AE128" i="2" s="1"/>
  <c r="AG128" i="2" s="1"/>
  <c r="Z141" i="2"/>
  <c r="AE141" i="2" s="1"/>
  <c r="AG141" i="2" s="1"/>
  <c r="Z112" i="2"/>
  <c r="AE112" i="2" s="1"/>
  <c r="AG112" i="2" s="1"/>
  <c r="Z98" i="2"/>
  <c r="AE98" i="2" s="1"/>
  <c r="AG98" i="2" s="1"/>
  <c r="Z111" i="2" l="1"/>
  <c r="AE111" i="2" s="1"/>
  <c r="AG111" i="2" s="1"/>
  <c r="Z159" i="2"/>
  <c r="AE159" i="2" s="1"/>
  <c r="AG159" i="2" s="1"/>
  <c r="Z122" i="2"/>
  <c r="AE122" i="2" s="1"/>
  <c r="AG122" i="2" s="1"/>
  <c r="L539" i="1" l="1"/>
  <c r="N539" i="1" s="1"/>
  <c r="AI539" i="1" s="1"/>
  <c r="L538" i="1"/>
  <c r="N538" i="1" s="1"/>
  <c r="AI538" i="1" s="1"/>
  <c r="Z163" i="2" l="1"/>
  <c r="AE163" i="2" s="1"/>
  <c r="AG163" i="2" s="1"/>
  <c r="Z181" i="2"/>
  <c r="AE181" i="2" s="1"/>
  <c r="AG181" i="2" s="1"/>
  <c r="Z180" i="2"/>
  <c r="AE180" i="2" s="1"/>
  <c r="AG180" i="2" s="1"/>
  <c r="Z177" i="2"/>
  <c r="AE177" i="2" s="1"/>
  <c r="AG177" i="2" s="1"/>
  <c r="Z175" i="2"/>
  <c r="AE175" i="2" s="1"/>
  <c r="AG175" i="2" s="1"/>
  <c r="Z174" i="2"/>
  <c r="AE174" i="2" s="1"/>
  <c r="AG174" i="2" s="1"/>
  <c r="Z170" i="2"/>
  <c r="AE170" i="2" s="1"/>
  <c r="AG170" i="2" s="1"/>
  <c r="Z149" i="2"/>
  <c r="AE149" i="2" s="1"/>
  <c r="AG149" i="2" s="1"/>
  <c r="Z147" i="2"/>
  <c r="AE147" i="2" s="1"/>
  <c r="AG147" i="2" s="1"/>
  <c r="Z146" i="2"/>
  <c r="AE146" i="2" s="1"/>
  <c r="AG146" i="2" s="1"/>
  <c r="Z145" i="2"/>
  <c r="AE145" i="2" s="1"/>
  <c r="AG145" i="2" s="1"/>
  <c r="Z144" i="2"/>
  <c r="AE144" i="2" s="1"/>
  <c r="AG144" i="2" s="1"/>
  <c r="Z143" i="2"/>
  <c r="AE143" i="2" s="1"/>
  <c r="AG143" i="2" s="1"/>
  <c r="Z140" i="2"/>
  <c r="AE140" i="2" s="1"/>
  <c r="AG140" i="2" s="1"/>
  <c r="Z114" i="2"/>
  <c r="AE114" i="2" s="1"/>
  <c r="AG114" i="2" s="1"/>
  <c r="Z110" i="2"/>
  <c r="AE110" i="2" s="1"/>
  <c r="AG110" i="2" s="1"/>
  <c r="Z109" i="2"/>
  <c r="AE109" i="2" s="1"/>
  <c r="AG109" i="2" s="1"/>
  <c r="Z108" i="2"/>
  <c r="AE108" i="2" s="1"/>
  <c r="AG108" i="2" s="1"/>
  <c r="Z106" i="2"/>
  <c r="AE106" i="2" s="1"/>
  <c r="AG106" i="2" s="1"/>
  <c r="Z105" i="2"/>
  <c r="AE105" i="2" s="1"/>
  <c r="AG105" i="2" s="1"/>
  <c r="Z104" i="2"/>
  <c r="AE104" i="2" s="1"/>
  <c r="AG104" i="2" s="1"/>
  <c r="Z168" i="2" l="1"/>
  <c r="AE168" i="2" s="1"/>
  <c r="AG168" i="2" s="1"/>
  <c r="Z121" i="2"/>
  <c r="AE121" i="2" s="1"/>
  <c r="AG121" i="2" s="1"/>
  <c r="Z151" i="2"/>
  <c r="AE151" i="2" s="1"/>
  <c r="AG151" i="2" s="1"/>
  <c r="Z156" i="2"/>
  <c r="AE156" i="2" s="1"/>
  <c r="AG156" i="2" s="1"/>
  <c r="Z154" i="2"/>
  <c r="AE154" i="2" s="1"/>
  <c r="AG154" i="2" s="1"/>
  <c r="Z155" i="2"/>
  <c r="AE155" i="2" s="1"/>
  <c r="AG155" i="2" s="1"/>
  <c r="Z158" i="2"/>
  <c r="AE158" i="2" s="1"/>
  <c r="AG158" i="2" s="1"/>
  <c r="Z94" i="2"/>
  <c r="AE94" i="2" s="1"/>
  <c r="AG94" i="2" s="1"/>
  <c r="Z95" i="2"/>
  <c r="AE95" i="2" s="1"/>
  <c r="AG95" i="2" s="1"/>
  <c r="Z131" i="2"/>
  <c r="AE131" i="2" s="1"/>
  <c r="AG131" i="2" s="1"/>
  <c r="Z164" i="2"/>
  <c r="AE164" i="2" s="1"/>
  <c r="AG164" i="2" s="1"/>
  <c r="Z183" i="2"/>
  <c r="AE183" i="2" s="1"/>
  <c r="AG183" i="2" s="1"/>
  <c r="Z115" i="2"/>
  <c r="AE115" i="2" s="1"/>
  <c r="AG115" i="2" s="1"/>
  <c r="Z184" i="2"/>
  <c r="AE184" i="2" s="1"/>
  <c r="AG184" i="2" s="1"/>
  <c r="Z153" i="2"/>
  <c r="AE153" i="2" s="1"/>
  <c r="AG153" i="2" s="1"/>
  <c r="Z123" i="2"/>
  <c r="AE123" i="2" s="1"/>
  <c r="AG123" i="2" s="1"/>
  <c r="Z127" i="2"/>
  <c r="AE127" i="2" s="1"/>
  <c r="AG127" i="2" s="1"/>
  <c r="Z130" i="2"/>
  <c r="AE130" i="2" s="1"/>
  <c r="AG130" i="2" s="1"/>
  <c r="Z97" i="2"/>
  <c r="AE97" i="2" s="1"/>
  <c r="AG97" i="2" s="1"/>
  <c r="Z133" i="2"/>
  <c r="AE133" i="2" s="1"/>
  <c r="AG133" i="2" s="1"/>
  <c r="Z166" i="2"/>
  <c r="AE166" i="2" s="1"/>
  <c r="AG166" i="2" s="1"/>
  <c r="Z152" i="2"/>
  <c r="AE152" i="2" s="1"/>
  <c r="AG152" i="2" s="1"/>
  <c r="Z118" i="2"/>
  <c r="AE118" i="2" s="1"/>
  <c r="AG118" i="2" s="1"/>
  <c r="Z187" i="2"/>
  <c r="AE187" i="2" s="1"/>
  <c r="AG187" i="2" s="1"/>
  <c r="Z192" i="2"/>
  <c r="AE192" i="2" s="1"/>
  <c r="AG192" i="2" s="1"/>
  <c r="Z160" i="2"/>
  <c r="AE160" i="2" s="1"/>
  <c r="AG160" i="2" s="1"/>
  <c r="Z101" i="2"/>
  <c r="AE101" i="2" s="1"/>
  <c r="AG101" i="2" s="1"/>
  <c r="Z137" i="2"/>
  <c r="AE137" i="2" s="1"/>
  <c r="AG137" i="2" s="1"/>
  <c r="Z167" i="2"/>
  <c r="AE167" i="2" s="1"/>
  <c r="AG167" i="2" s="1"/>
  <c r="Z173" i="2"/>
  <c r="AE173" i="2" s="1"/>
  <c r="AG173" i="2" s="1"/>
  <c r="Z117" i="2"/>
  <c r="AE117" i="2" s="1"/>
  <c r="AG117" i="2" s="1"/>
  <c r="Z120" i="2"/>
  <c r="AE120" i="2" s="1"/>
  <c r="AG120" i="2" s="1"/>
  <c r="Z189" i="2"/>
  <c r="AE189" i="2" s="1"/>
  <c r="AG189" i="2" s="1"/>
  <c r="Z191" i="2"/>
  <c r="AE191" i="2" s="1"/>
  <c r="AG191" i="2" s="1"/>
  <c r="Z103" i="2"/>
  <c r="AE103" i="2" s="1"/>
  <c r="AG103" i="2" s="1"/>
  <c r="Z139" i="2"/>
  <c r="AE139" i="2" s="1"/>
  <c r="AG139" i="2" s="1"/>
  <c r="L520" i="1" l="1"/>
  <c r="N520" i="1" s="1"/>
  <c r="AI520" i="1" s="1"/>
  <c r="L528" i="1"/>
  <c r="N528" i="1" s="1"/>
  <c r="AI528" i="1" s="1"/>
  <c r="L527" i="1"/>
  <c r="N527" i="1" s="1"/>
  <c r="AI527" i="1" s="1"/>
  <c r="L639" i="1"/>
  <c r="N639" i="1" s="1"/>
  <c r="AI639" i="1" s="1"/>
  <c r="L459" i="1" l="1"/>
  <c r="N459" i="1" s="1"/>
  <c r="AI455" i="1" l="1"/>
  <c r="AI568" i="1"/>
  <c r="L715" i="1"/>
  <c r="N715" i="1" s="1"/>
  <c r="AI715" i="1" s="1"/>
  <c r="L716" i="1"/>
  <c r="N716" i="1" s="1"/>
  <c r="AI716" i="1" s="1"/>
  <c r="L503" i="1" l="1"/>
  <c r="N503" i="1" s="1"/>
  <c r="AI503" i="1" s="1"/>
  <c r="L504" i="1"/>
  <c r="N504" i="1" s="1"/>
  <c r="AI504" i="1" s="1"/>
  <c r="AI656" i="1"/>
  <c r="L409" i="1"/>
  <c r="N409" i="1" s="1"/>
  <c r="AI409" i="1" s="1"/>
  <c r="L671" i="1"/>
  <c r="N671" i="1" s="1"/>
  <c r="AI671" i="1" s="1"/>
  <c r="L617" i="1"/>
  <c r="L558" i="1"/>
  <c r="N558" i="1" s="1"/>
  <c r="AI558" i="1" s="1"/>
  <c r="L680" i="1"/>
  <c r="N680" i="1" s="1"/>
  <c r="AI680" i="1" s="1"/>
  <c r="L554" i="1"/>
  <c r="N554" i="1" s="1"/>
  <c r="AI554" i="1" s="1"/>
  <c r="N617" i="1" l="1"/>
  <c r="AI617" i="1" s="1"/>
  <c r="L584" i="1" l="1"/>
  <c r="N584" i="1" s="1"/>
  <c r="AI584" i="1" s="1"/>
  <c r="L585" i="1"/>
  <c r="N585" i="1" s="1"/>
  <c r="AI585" i="1" s="1"/>
  <c r="L614" i="1"/>
  <c r="N614" i="1" s="1"/>
  <c r="AI614" i="1" s="1"/>
  <c r="L509" i="1"/>
  <c r="N509" i="1" s="1"/>
  <c r="AI509" i="1" s="1"/>
  <c r="L681" i="1"/>
  <c r="N681" i="1" s="1"/>
  <c r="AI681" i="1" s="1"/>
  <c r="L682" i="1"/>
  <c r="N682" i="1" s="1"/>
  <c r="AI682" i="1" s="1"/>
  <c r="L667" i="1"/>
  <c r="N667" i="1" s="1"/>
  <c r="AI667" i="1" s="1"/>
  <c r="L489" i="1" l="1"/>
  <c r="N489" i="1" s="1"/>
  <c r="AI489" i="1" s="1"/>
  <c r="L657" i="1" l="1"/>
  <c r="N657" i="1" s="1"/>
  <c r="AI657" i="1" s="1"/>
  <c r="L490" i="1" l="1"/>
  <c r="N490" i="1" s="1"/>
  <c r="AI490" i="1" s="1"/>
  <c r="L644" i="1"/>
  <c r="N644" i="1" s="1"/>
  <c r="AI644" i="1" s="1"/>
  <c r="L497" i="1"/>
  <c r="N497" i="1" s="1"/>
  <c r="AI497" i="1" s="1"/>
  <c r="L748" i="1"/>
  <c r="N748" i="1" s="1"/>
  <c r="AI748" i="1" s="1"/>
  <c r="L747" i="1"/>
  <c r="N747" i="1" s="1"/>
  <c r="AI747" i="1" s="1"/>
  <c r="L746" i="1"/>
  <c r="N746" i="1" s="1"/>
  <c r="AI746" i="1" s="1"/>
  <c r="L745" i="1"/>
  <c r="N745" i="1" s="1"/>
  <c r="AI745" i="1" s="1"/>
  <c r="L678" i="1"/>
  <c r="N678" i="1" s="1"/>
  <c r="AI678" i="1" s="1"/>
  <c r="L648" i="1"/>
  <c r="N648" i="1" s="1"/>
  <c r="AI648" i="1" s="1"/>
  <c r="L537" i="1"/>
  <c r="N537" i="1" s="1"/>
  <c r="AI537" i="1" s="1"/>
  <c r="L536" i="1"/>
  <c r="N536" i="1" s="1"/>
  <c r="AI536" i="1" s="1"/>
  <c r="L649" i="1"/>
  <c r="N649" i="1" s="1"/>
  <c r="AI649" i="1" s="1"/>
  <c r="L645" i="1"/>
  <c r="N645" i="1" s="1"/>
  <c r="AI645" i="1" s="1"/>
  <c r="L646" i="1"/>
  <c r="N646" i="1" s="1"/>
  <c r="AI646" i="1" s="1"/>
  <c r="L416" i="1"/>
  <c r="N416" i="1" s="1"/>
  <c r="AI416" i="1" s="1"/>
  <c r="L417" i="1"/>
  <c r="N417" i="1" s="1"/>
  <c r="AI417" i="1" s="1"/>
  <c r="L406" i="1"/>
  <c r="N406" i="1" s="1"/>
  <c r="L407" i="1"/>
  <c r="L411" i="1"/>
  <c r="L410" i="1"/>
  <c r="L413" i="1"/>
  <c r="L412" i="1"/>
  <c r="L414" i="1"/>
  <c r="L415" i="1"/>
  <c r="L418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19" i="1"/>
  <c r="L432" i="1"/>
  <c r="L433" i="1"/>
  <c r="L434" i="1"/>
  <c r="L438" i="1"/>
  <c r="L439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6" i="1"/>
  <c r="L457" i="1"/>
  <c r="L458" i="1"/>
  <c r="L460" i="1"/>
  <c r="L461" i="1"/>
  <c r="L462" i="1"/>
  <c r="L464" i="1"/>
  <c r="L463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6" i="1"/>
  <c r="L485" i="1"/>
  <c r="L487" i="1"/>
  <c r="L488" i="1"/>
  <c r="L491" i="1"/>
  <c r="L493" i="1"/>
  <c r="L494" i="1"/>
  <c r="L495" i="1"/>
  <c r="L498" i="1"/>
  <c r="L499" i="1"/>
  <c r="L500" i="1"/>
  <c r="L501" i="1"/>
  <c r="L502" i="1"/>
  <c r="L506" i="1"/>
  <c r="L505" i="1"/>
  <c r="L507" i="1"/>
  <c r="L508" i="1"/>
  <c r="L510" i="1"/>
  <c r="L511" i="1"/>
  <c r="L512" i="1"/>
  <c r="L513" i="1"/>
  <c r="L514" i="1"/>
  <c r="L515" i="1"/>
  <c r="L516" i="1"/>
  <c r="L517" i="1"/>
  <c r="L518" i="1"/>
  <c r="L519" i="1"/>
  <c r="L522" i="1"/>
  <c r="L523" i="1"/>
  <c r="L524" i="1"/>
  <c r="L525" i="1"/>
  <c r="L526" i="1"/>
  <c r="L529" i="1"/>
  <c r="L530" i="1"/>
  <c r="L531" i="1"/>
  <c r="L532" i="1"/>
  <c r="L533" i="1"/>
  <c r="L535" i="1"/>
  <c r="L534" i="1"/>
  <c r="L546" i="1"/>
  <c r="L547" i="1"/>
  <c r="L548" i="1"/>
  <c r="L549" i="1"/>
  <c r="L550" i="1"/>
  <c r="L551" i="1"/>
  <c r="L552" i="1"/>
  <c r="L556" i="1"/>
  <c r="L553" i="1"/>
  <c r="L555" i="1"/>
  <c r="L560" i="1"/>
  <c r="L557" i="1"/>
  <c r="L559" i="1"/>
  <c r="L561" i="1"/>
  <c r="L562" i="1"/>
  <c r="L563" i="1"/>
  <c r="L564" i="1"/>
  <c r="L565" i="1"/>
  <c r="L567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6" i="1"/>
  <c r="L588" i="1"/>
  <c r="L589" i="1"/>
  <c r="L590" i="1"/>
  <c r="L591" i="1"/>
  <c r="L592" i="1"/>
  <c r="L594" i="1"/>
  <c r="L593" i="1"/>
  <c r="L595" i="1"/>
  <c r="L596" i="1"/>
  <c r="L597" i="1"/>
  <c r="L598" i="1"/>
  <c r="L599" i="1"/>
  <c r="L600" i="1"/>
  <c r="L601" i="1"/>
  <c r="L602" i="1"/>
  <c r="L605" i="1"/>
  <c r="L606" i="1"/>
  <c r="L607" i="1"/>
  <c r="L608" i="1"/>
  <c r="L609" i="1"/>
  <c r="L610" i="1"/>
  <c r="L611" i="1"/>
  <c r="L612" i="1"/>
  <c r="L613" i="1"/>
  <c r="L615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40" i="1"/>
  <c r="L641" i="1"/>
  <c r="L642" i="1"/>
  <c r="L643" i="1"/>
  <c r="L647" i="1"/>
  <c r="L651" i="1"/>
  <c r="L652" i="1"/>
  <c r="L653" i="1"/>
  <c r="L654" i="1"/>
  <c r="L655" i="1"/>
  <c r="L658" i="1"/>
  <c r="L660" i="1"/>
  <c r="L661" i="1"/>
  <c r="L662" i="1"/>
  <c r="L663" i="1"/>
  <c r="L664" i="1"/>
  <c r="L665" i="1"/>
  <c r="L666" i="1"/>
  <c r="L668" i="1"/>
  <c r="L669" i="1"/>
  <c r="L670" i="1"/>
  <c r="L672" i="1"/>
  <c r="L673" i="1"/>
  <c r="L674" i="1"/>
  <c r="L675" i="1"/>
  <c r="L676" i="1"/>
  <c r="L677" i="1"/>
  <c r="L679" i="1"/>
  <c r="L683" i="1"/>
  <c r="L685" i="1"/>
  <c r="L684" i="1"/>
  <c r="L686" i="1"/>
  <c r="L687" i="1"/>
  <c r="L688" i="1"/>
  <c r="L689" i="1"/>
  <c r="L690" i="1"/>
  <c r="L692" i="1"/>
  <c r="L691" i="1"/>
  <c r="L693" i="1"/>
  <c r="L695" i="1"/>
  <c r="L694" i="1"/>
  <c r="L696" i="1"/>
  <c r="L697" i="1"/>
  <c r="L698" i="1"/>
  <c r="L699" i="1"/>
  <c r="L701" i="1"/>
  <c r="L700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N422" i="1" l="1"/>
  <c r="N423" i="1"/>
  <c r="N424" i="1"/>
  <c r="N425" i="1"/>
  <c r="N426" i="1"/>
  <c r="N427" i="1"/>
  <c r="N428" i="1"/>
  <c r="N429" i="1"/>
  <c r="N430" i="1"/>
  <c r="N431" i="1"/>
  <c r="N419" i="1"/>
  <c r="N432" i="1"/>
  <c r="N433" i="1"/>
  <c r="N434" i="1"/>
  <c r="N438" i="1"/>
  <c r="N439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6" i="1"/>
  <c r="N457" i="1"/>
  <c r="N458" i="1"/>
  <c r="AI458" i="1" s="1"/>
  <c r="N460" i="1"/>
  <c r="N461" i="1"/>
  <c r="N462" i="1"/>
  <c r="N464" i="1"/>
  <c r="N463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6" i="1"/>
  <c r="N485" i="1"/>
  <c r="N487" i="1"/>
  <c r="N488" i="1"/>
  <c r="N491" i="1"/>
  <c r="N493" i="1"/>
  <c r="N494" i="1"/>
  <c r="N495" i="1"/>
  <c r="N498" i="1"/>
  <c r="N499" i="1"/>
  <c r="N500" i="1"/>
  <c r="N501" i="1"/>
  <c r="N502" i="1"/>
  <c r="N506" i="1"/>
  <c r="N505" i="1"/>
  <c r="N507" i="1"/>
  <c r="N508" i="1"/>
  <c r="N510" i="1"/>
  <c r="N511" i="1"/>
  <c r="N512" i="1"/>
  <c r="N513" i="1"/>
  <c r="N514" i="1"/>
  <c r="N515" i="1"/>
  <c r="N516" i="1"/>
  <c r="N517" i="1"/>
  <c r="N518" i="1"/>
  <c r="N519" i="1"/>
  <c r="N522" i="1"/>
  <c r="N523" i="1"/>
  <c r="N524" i="1"/>
  <c r="N525" i="1"/>
  <c r="N526" i="1"/>
  <c r="N529" i="1"/>
  <c r="N530" i="1"/>
  <c r="N531" i="1"/>
  <c r="N532" i="1"/>
  <c r="N533" i="1"/>
  <c r="N535" i="1"/>
  <c r="N534" i="1"/>
  <c r="N546" i="1"/>
  <c r="N547" i="1"/>
  <c r="N548" i="1"/>
  <c r="N549" i="1"/>
  <c r="N550" i="1"/>
  <c r="N551" i="1"/>
  <c r="N552" i="1"/>
  <c r="N556" i="1"/>
  <c r="N553" i="1"/>
  <c r="N555" i="1"/>
  <c r="N560" i="1"/>
  <c r="N557" i="1"/>
  <c r="N559" i="1"/>
  <c r="N561" i="1"/>
  <c r="N562" i="1"/>
  <c r="N563" i="1"/>
  <c r="N564" i="1"/>
  <c r="N565" i="1"/>
  <c r="N567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6" i="1"/>
  <c r="N587" i="1"/>
  <c r="N588" i="1"/>
  <c r="N589" i="1"/>
  <c r="N590" i="1"/>
  <c r="N591" i="1"/>
  <c r="N592" i="1"/>
  <c r="N594" i="1"/>
  <c r="AI594" i="1" s="1"/>
  <c r="N593" i="1"/>
  <c r="AI593" i="1" s="1"/>
  <c r="N595" i="1"/>
  <c r="N596" i="1"/>
  <c r="N597" i="1"/>
  <c r="N598" i="1"/>
  <c r="N599" i="1"/>
  <c r="N600" i="1"/>
  <c r="N601" i="1"/>
  <c r="N602" i="1"/>
  <c r="N605" i="1"/>
  <c r="N606" i="1"/>
  <c r="N607" i="1"/>
  <c r="N608" i="1"/>
  <c r="N609" i="1"/>
  <c r="AI609" i="1" s="1"/>
  <c r="N610" i="1"/>
  <c r="N611" i="1"/>
  <c r="N612" i="1"/>
  <c r="N613" i="1"/>
  <c r="N615" i="1"/>
  <c r="N616" i="1"/>
  <c r="N622" i="1"/>
  <c r="N623" i="1"/>
  <c r="N624" i="1"/>
  <c r="N625" i="1"/>
  <c r="N626" i="1"/>
  <c r="N627" i="1"/>
  <c r="N628" i="1"/>
  <c r="N629" i="1"/>
  <c r="N630" i="1"/>
  <c r="N631" i="1"/>
  <c r="N632" i="1"/>
  <c r="AI632" i="1" s="1"/>
  <c r="N633" i="1"/>
  <c r="N634" i="1"/>
  <c r="N635" i="1"/>
  <c r="N636" i="1"/>
  <c r="N637" i="1"/>
  <c r="N638" i="1"/>
  <c r="N640" i="1"/>
  <c r="N641" i="1"/>
  <c r="N642" i="1"/>
  <c r="N643" i="1"/>
  <c r="N647" i="1"/>
  <c r="N651" i="1"/>
  <c r="N652" i="1"/>
  <c r="N653" i="1"/>
  <c r="N654" i="1"/>
  <c r="N655" i="1"/>
  <c r="N658" i="1"/>
  <c r="N660" i="1"/>
  <c r="N659" i="1"/>
  <c r="N661" i="1"/>
  <c r="N662" i="1"/>
  <c r="N663" i="1"/>
  <c r="N664" i="1"/>
  <c r="N665" i="1"/>
  <c r="N666" i="1"/>
  <c r="N668" i="1"/>
  <c r="N669" i="1"/>
  <c r="N670" i="1"/>
  <c r="N672" i="1"/>
  <c r="N673" i="1"/>
  <c r="N674" i="1"/>
  <c r="N675" i="1"/>
  <c r="N676" i="1"/>
  <c r="N677" i="1"/>
  <c r="N679" i="1"/>
  <c r="N683" i="1"/>
  <c r="N685" i="1"/>
  <c r="N684" i="1"/>
  <c r="N686" i="1"/>
  <c r="N687" i="1"/>
  <c r="N688" i="1"/>
  <c r="N689" i="1"/>
  <c r="N690" i="1"/>
  <c r="N692" i="1"/>
  <c r="N691" i="1"/>
  <c r="N693" i="1"/>
  <c r="N695" i="1"/>
  <c r="N694" i="1"/>
  <c r="N696" i="1"/>
  <c r="N697" i="1"/>
  <c r="N698" i="1"/>
  <c r="N699" i="1"/>
  <c r="N701" i="1"/>
  <c r="N700" i="1"/>
  <c r="N702" i="1"/>
  <c r="N703" i="1"/>
  <c r="N704" i="1"/>
  <c r="AI704" i="1" s="1"/>
  <c r="N705" i="1"/>
  <c r="N706" i="1"/>
  <c r="N707" i="1"/>
  <c r="N708" i="1"/>
  <c r="N709" i="1"/>
  <c r="N710" i="1"/>
  <c r="N711" i="1"/>
  <c r="N712" i="1"/>
  <c r="N713" i="1"/>
  <c r="N714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411" i="1"/>
  <c r="N410" i="1"/>
  <c r="N413" i="1"/>
  <c r="N412" i="1"/>
  <c r="N414" i="1"/>
  <c r="N415" i="1"/>
  <c r="N418" i="1"/>
  <c r="N420" i="1"/>
  <c r="N421" i="1"/>
  <c r="N407" i="1"/>
  <c r="N408" i="1"/>
  <c r="AI408" i="1" s="1"/>
  <c r="AI743" i="1" l="1"/>
  <c r="AI638" i="1"/>
  <c r="AI567" i="1"/>
  <c r="AI607" i="1"/>
  <c r="AI663" i="1"/>
  <c r="AI431" i="1"/>
  <c r="AI734" i="1" l="1"/>
  <c r="AI729" i="1"/>
  <c r="AI713" i="1"/>
  <c r="AI711" i="1"/>
  <c r="AI709" i="1"/>
  <c r="AI677" i="1"/>
  <c r="AI676" i="1"/>
  <c r="AI674" i="1"/>
  <c r="AI672" i="1"/>
  <c r="AI670" i="1"/>
  <c r="AI669" i="1"/>
  <c r="AI666" i="1"/>
  <c r="AI662" i="1"/>
  <c r="AI655" i="1"/>
  <c r="AI616" i="1"/>
  <c r="AI610" i="1"/>
  <c r="AI608" i="1"/>
  <c r="AI606" i="1"/>
  <c r="AI605" i="1"/>
  <c r="AI598" i="1"/>
  <c r="AI596" i="1"/>
  <c r="AI591" i="1"/>
  <c r="AI592" i="1"/>
  <c r="AI583" i="1"/>
  <c r="AI578" i="1"/>
  <c r="AI569" i="1"/>
  <c r="AI570" i="1"/>
  <c r="AI553" i="1"/>
  <c r="AI549" i="1"/>
  <c r="AI532" i="1"/>
  <c r="AI495" i="1"/>
  <c r="AI488" i="1"/>
  <c r="AI485" i="1"/>
  <c r="AI486" i="1"/>
  <c r="AI482" i="1"/>
  <c r="AI471" i="1"/>
  <c r="AI470" i="1"/>
  <c r="AI465" i="1"/>
  <c r="AI463" i="1"/>
  <c r="AI462" i="1"/>
  <c r="AI461" i="1"/>
  <c r="AI454" i="1"/>
  <c r="AI451" i="1"/>
  <c r="AI449" i="1"/>
  <c r="AI442" i="1"/>
  <c r="AI441" i="1"/>
  <c r="AI440" i="1"/>
  <c r="AI439" i="1"/>
  <c r="AI438" i="1"/>
  <c r="AI434" i="1"/>
  <c r="AI433" i="1"/>
  <c r="AI432" i="1"/>
  <c r="AI413" i="1"/>
  <c r="AI728" i="1"/>
  <c r="AI718" i="1"/>
  <c r="AI717" i="1"/>
  <c r="AI712" i="1"/>
  <c r="AI710" i="1"/>
  <c r="AI707" i="1"/>
  <c r="AI705" i="1"/>
  <c r="AI702" i="1"/>
  <c r="AI701" i="1"/>
  <c r="AI699" i="1"/>
  <c r="AI700" i="1"/>
  <c r="AI698" i="1"/>
  <c r="AI697" i="1"/>
  <c r="AI692" i="1"/>
  <c r="AI691" i="1"/>
  <c r="AI689" i="1"/>
  <c r="AI690" i="1"/>
  <c r="AI687" i="1"/>
  <c r="AI688" i="1"/>
  <c r="AI686" i="1"/>
  <c r="AI684" i="1"/>
  <c r="AI685" i="1"/>
  <c r="AI683" i="1"/>
  <c r="AI679" i="1"/>
  <c r="AI675" i="1"/>
  <c r="AI668" i="1"/>
  <c r="AI664" i="1"/>
  <c r="AI659" i="1"/>
  <c r="AI658" i="1"/>
  <c r="AI651" i="1"/>
  <c r="AI642" i="1"/>
  <c r="AI641" i="1"/>
  <c r="AI640" i="1"/>
  <c r="AI629" i="1"/>
  <c r="AI612" i="1"/>
  <c r="AI611" i="1"/>
  <c r="AI601" i="1"/>
  <c r="AI599" i="1"/>
  <c r="AI590" i="1"/>
  <c r="AI589" i="1"/>
  <c r="AI588" i="1"/>
  <c r="AI586" i="1"/>
  <c r="AI587" i="1"/>
  <c r="AI582" i="1"/>
  <c r="AI581" i="1"/>
  <c r="AI580" i="1"/>
  <c r="AI579" i="1"/>
  <c r="AI577" i="1"/>
  <c r="AI575" i="1"/>
  <c r="AI573" i="1"/>
  <c r="AI571" i="1"/>
  <c r="AI572" i="1"/>
  <c r="AI562" i="1"/>
  <c r="AI529" i="1"/>
  <c r="AI526" i="1"/>
  <c r="AI525" i="1"/>
  <c r="AI515" i="1"/>
  <c r="AI514" i="1"/>
  <c r="AI512" i="1"/>
  <c r="AI502" i="1"/>
  <c r="AI501" i="1"/>
  <c r="AI499" i="1"/>
  <c r="AI493" i="1"/>
  <c r="AI487" i="1"/>
  <c r="AI460" i="1"/>
  <c r="AI452" i="1"/>
  <c r="AI419" i="1"/>
  <c r="AI426" i="1"/>
  <c r="AI425" i="1"/>
  <c r="AI424" i="1"/>
  <c r="AI422" i="1"/>
  <c r="AI420" i="1"/>
  <c r="AI552" i="1"/>
  <c r="AI531" i="1"/>
  <c r="AI551" i="1"/>
  <c r="AI550" i="1"/>
  <c r="AI721" i="1"/>
  <c r="AI727" i="1"/>
  <c r="AI742" i="1"/>
  <c r="AI740" i="1"/>
  <c r="AI738" i="1"/>
  <c r="AI736" i="1"/>
  <c r="AI733" i="1"/>
  <c r="AI731" i="1"/>
  <c r="AI725" i="1"/>
  <c r="AI723" i="1"/>
  <c r="AI630" i="1"/>
  <c r="AI624" i="1"/>
  <c r="AI623" i="1"/>
  <c r="AI530" i="1"/>
  <c r="AI741" i="1"/>
  <c r="AI739" i="1"/>
  <c r="AI737" i="1"/>
  <c r="AI735" i="1"/>
  <c r="AI732" i="1"/>
  <c r="AI730" i="1"/>
  <c r="AI726" i="1"/>
  <c r="AI724" i="1"/>
  <c r="AI722" i="1"/>
  <c r="AI720" i="1"/>
  <c r="AI703" i="1"/>
  <c r="AI696" i="1"/>
  <c r="AI695" i="1"/>
  <c r="AI693" i="1"/>
  <c r="AI694" i="1"/>
  <c r="AI631" i="1"/>
  <c r="AI602" i="1"/>
  <c r="AI600" i="1"/>
  <c r="AI524" i="1"/>
  <c r="AI523" i="1"/>
  <c r="AI519" i="1"/>
  <c r="AI518" i="1"/>
  <c r="AI517" i="1"/>
  <c r="AI516" i="1"/>
  <c r="AI513" i="1"/>
  <c r="AI511" i="1"/>
  <c r="AI510" i="1"/>
  <c r="AI483" i="1"/>
  <c r="AI481" i="1"/>
  <c r="AI478" i="1"/>
  <c r="AI476" i="1"/>
  <c r="AI444" i="1"/>
  <c r="AI429" i="1"/>
  <c r="AI423" i="1"/>
  <c r="AI421" i="1"/>
  <c r="AI418" i="1"/>
  <c r="AI411" i="1"/>
  <c r="AI407" i="1"/>
  <c r="AI410" i="1"/>
  <c r="AI412" i="1"/>
  <c r="AI414" i="1"/>
  <c r="AI415" i="1"/>
  <c r="AI430" i="1"/>
  <c r="AI443" i="1"/>
  <c r="AI445" i="1"/>
  <c r="AI446" i="1"/>
  <c r="AI447" i="1"/>
  <c r="AI448" i="1"/>
  <c r="AI450" i="1"/>
  <c r="AI453" i="1"/>
  <c r="AI456" i="1"/>
  <c r="AI457" i="1"/>
  <c r="AI464" i="1"/>
  <c r="AI466" i="1"/>
  <c r="AI467" i="1"/>
  <c r="AI468" i="1"/>
  <c r="AI469" i="1"/>
  <c r="AI472" i="1"/>
  <c r="AI473" i="1"/>
  <c r="AI474" i="1"/>
  <c r="AI475" i="1"/>
  <c r="AI477" i="1"/>
  <c r="AI479" i="1"/>
  <c r="AI480" i="1"/>
  <c r="AI484" i="1"/>
  <c r="AI491" i="1"/>
  <c r="AI494" i="1"/>
  <c r="AI498" i="1"/>
  <c r="AI500" i="1"/>
  <c r="AI505" i="1"/>
  <c r="AI506" i="1"/>
  <c r="AI507" i="1"/>
  <c r="AI508" i="1"/>
  <c r="AI522" i="1"/>
  <c r="AI533" i="1"/>
  <c r="AI534" i="1"/>
  <c r="AI535" i="1"/>
  <c r="AI546" i="1"/>
  <c r="AI547" i="1"/>
  <c r="AI548" i="1"/>
  <c r="AI556" i="1"/>
  <c r="AI555" i="1"/>
  <c r="AI560" i="1"/>
  <c r="AI557" i="1"/>
  <c r="AI559" i="1"/>
  <c r="AI561" i="1"/>
  <c r="AI563" i="1"/>
  <c r="AI564" i="1"/>
  <c r="AI565" i="1"/>
  <c r="AI574" i="1"/>
  <c r="AI576" i="1"/>
  <c r="AI595" i="1"/>
  <c r="AI597" i="1"/>
  <c r="AI613" i="1"/>
  <c r="AI615" i="1"/>
  <c r="AI622" i="1"/>
  <c r="AI625" i="1"/>
  <c r="AI626" i="1"/>
  <c r="AI627" i="1"/>
  <c r="AI628" i="1"/>
  <c r="AI633" i="1"/>
  <c r="AI634" i="1"/>
  <c r="AI635" i="1"/>
  <c r="AI636" i="1"/>
  <c r="AI637" i="1"/>
  <c r="AI643" i="1"/>
  <c r="AI647" i="1"/>
  <c r="AI652" i="1"/>
  <c r="AI653" i="1"/>
  <c r="AI654" i="1"/>
  <c r="AI660" i="1"/>
  <c r="AI661" i="1"/>
  <c r="AI665" i="1"/>
  <c r="AI673" i="1"/>
  <c r="AI706" i="1"/>
  <c r="AI708" i="1"/>
  <c r="AI714" i="1"/>
  <c r="AI719" i="1"/>
  <c r="AI744" i="1"/>
  <c r="AI406" i="1" l="1"/>
</calcChain>
</file>

<file path=xl/sharedStrings.xml><?xml version="1.0" encoding="utf-8"?>
<sst xmlns="http://schemas.openxmlformats.org/spreadsheetml/2006/main" count="33066" uniqueCount="2604">
  <si>
    <t>Staff</t>
  </si>
  <si>
    <t>Staff name</t>
  </si>
  <si>
    <t>First Name</t>
  </si>
  <si>
    <t>Last Name</t>
  </si>
  <si>
    <t>Number</t>
  </si>
  <si>
    <t>Group</t>
  </si>
  <si>
    <t>Sessional</t>
  </si>
  <si>
    <t>enrolments</t>
  </si>
  <si>
    <t>size</t>
  </si>
  <si>
    <t>Initial Allocation</t>
  </si>
  <si>
    <t>Allocation</t>
  </si>
  <si>
    <t>Course code</t>
  </si>
  <si>
    <t>Governance roles (2025)</t>
  </si>
  <si>
    <t>Teaching Target Allocation</t>
  </si>
  <si>
    <t>Project roles</t>
  </si>
  <si>
    <t>New course justification</t>
  </si>
  <si>
    <t>Location</t>
  </si>
  <si>
    <t>Delivery mode</t>
  </si>
  <si>
    <t>Attendance Mode</t>
  </si>
  <si>
    <t>Program List</t>
  </si>
  <si>
    <t>Governance roles 2024</t>
  </si>
  <si>
    <t>Project roles 2024</t>
  </si>
  <si>
    <t>Universal Governance List</t>
  </si>
  <si>
    <t>Universal Project List</t>
  </si>
  <si>
    <t>Y/N</t>
  </si>
  <si>
    <t>Status</t>
  </si>
  <si>
    <t>Level</t>
  </si>
  <si>
    <t>Workload % numbers</t>
  </si>
  <si>
    <t>YEARS</t>
  </si>
  <si>
    <t>Terms</t>
  </si>
  <si>
    <t>Discipline</t>
  </si>
  <si>
    <t>Overall Course Complexity</t>
  </si>
  <si>
    <t>Margaret Alston_300736</t>
  </si>
  <si>
    <t>Margaret Alston</t>
  </si>
  <si>
    <t>Margaret</t>
  </si>
  <si>
    <t>Alston</t>
  </si>
  <si>
    <t>SWRK</t>
  </si>
  <si>
    <t>Agllias, Kylie Beth</t>
  </si>
  <si>
    <t>0-34</t>
  </si>
  <si>
    <t>small</t>
  </si>
  <si>
    <t>AART1500</t>
  </si>
  <si>
    <t>Conservatorium Coordinator  50%</t>
  </si>
  <si>
    <t>Festival or event coordination, e.g. Chromatic or Law on the Beach 5%</t>
  </si>
  <si>
    <t>Completely new course approved by PCAC (5% F2F or synchronous)</t>
  </si>
  <si>
    <t>NCL</t>
  </si>
  <si>
    <t>SON</t>
  </si>
  <si>
    <t>Scheduled Online</t>
  </si>
  <si>
    <t>DipLang</t>
  </si>
  <si>
    <t>Conservatorium Coordinator  50% (30% reduction to teaching)</t>
  </si>
  <si>
    <t>Equity, Diversity and Inclusion leadership 5%</t>
  </si>
  <si>
    <t>Governance 0.5%</t>
  </si>
  <si>
    <t>Project -10%</t>
  </si>
  <si>
    <t>YES</t>
  </si>
  <si>
    <t>Casual</t>
  </si>
  <si>
    <t>A</t>
  </si>
  <si>
    <t>SEM1</t>
  </si>
  <si>
    <t>LOW</t>
  </si>
  <si>
    <t>Hedda Askland_323578</t>
  </si>
  <si>
    <t>Hedda Askland</t>
  </si>
  <si>
    <t>Hedda</t>
  </si>
  <si>
    <t>Askland</t>
  </si>
  <si>
    <t>CLSHS</t>
  </si>
  <si>
    <t>Amidy, Jacqueline Anne</t>
  </si>
  <si>
    <t>35-74</t>
  </si>
  <si>
    <t>medium</t>
  </si>
  <si>
    <t>AART1600</t>
  </si>
  <si>
    <t>DHOS Research Training  35% (30% reduction to teaching)</t>
  </si>
  <si>
    <t>Newcastle Writers Festival short courses 5%</t>
  </si>
  <si>
    <t>Major course redevelopment &gt;80% (5% F2F or synchronous)</t>
  </si>
  <si>
    <t>CAL</t>
  </si>
  <si>
    <t>MIX</t>
  </si>
  <si>
    <t>Blended Learning</t>
  </si>
  <si>
    <t>BA</t>
  </si>
  <si>
    <t>Deputy program convenor &gt;25 EFTSL 10%</t>
  </si>
  <si>
    <t>Governance 1%</t>
  </si>
  <si>
    <t>Project -9.5%</t>
  </si>
  <si>
    <t>NO</t>
  </si>
  <si>
    <t>External</t>
  </si>
  <si>
    <t>B</t>
  </si>
  <si>
    <t>SEM2</t>
  </si>
  <si>
    <t>SOCA-PG</t>
  </si>
  <si>
    <t>MEDIUM-LOW</t>
  </si>
  <si>
    <t>Frank Baffour_444677</t>
  </si>
  <si>
    <t>Frank Baffour</t>
  </si>
  <si>
    <t>Frank</t>
  </si>
  <si>
    <t>Baffour</t>
  </si>
  <si>
    <t>Arnold, Elisabeth Ruby</t>
  </si>
  <si>
    <t>75-299</t>
  </si>
  <si>
    <t>large</t>
  </si>
  <si>
    <t>AART1700</t>
  </si>
  <si>
    <t>(DHOS RT Portfolio) Research Training Coordinator 20%</t>
  </si>
  <si>
    <t>New Colombo Plan trip</t>
  </si>
  <si>
    <t>First time teaching all new content &gt;80% (5% F2F or synchronous)</t>
  </si>
  <si>
    <t>GOSF</t>
  </si>
  <si>
    <t>F2F</t>
  </si>
  <si>
    <t>Face to Face</t>
  </si>
  <si>
    <t>BMediaComm</t>
  </si>
  <si>
    <t>Deputy program convenor .5 year &gt;25 EFTSL 5%</t>
  </si>
  <si>
    <t>Governance 1.5%</t>
  </si>
  <si>
    <t>Project -9%</t>
  </si>
  <si>
    <t>Fixed-Term</t>
  </si>
  <si>
    <t>C</t>
  </si>
  <si>
    <t>TRI1</t>
  </si>
  <si>
    <t>CMNS</t>
  </si>
  <si>
    <t>MEDIUM</t>
  </si>
  <si>
    <t>Jeannine Baker_435597</t>
  </si>
  <si>
    <t>Jeannine Baker</t>
  </si>
  <si>
    <t>Jeannine</t>
  </si>
  <si>
    <t>Baker</t>
  </si>
  <si>
    <t>DMCM</t>
  </si>
  <si>
    <t>Bailey, Eleni Jane</t>
  </si>
  <si>
    <t>300-500</t>
  </si>
  <si>
    <t>x-large</t>
  </si>
  <si>
    <t>AART2001</t>
  </si>
  <si>
    <t>(DHOS RT Portfolio) Research Training Coordinator 5%</t>
  </si>
  <si>
    <t xml:space="preserve">New course development the year prior to offer 5% </t>
  </si>
  <si>
    <t>Completely new course approved by PCAC (10% online aynchronous)</t>
  </si>
  <si>
    <t>OUR</t>
  </si>
  <si>
    <t>FLX</t>
  </si>
  <si>
    <t>Flexible Online</t>
  </si>
  <si>
    <t>BMusPa</t>
  </si>
  <si>
    <t>DHOS Research Training  35%  (30% reduction to teaching)</t>
  </si>
  <si>
    <t>New course development the year prior to offer 5%</t>
  </si>
  <si>
    <t>Governance 2%</t>
  </si>
  <si>
    <t>Project -8.5%</t>
  </si>
  <si>
    <t>Ongoing</t>
  </si>
  <si>
    <t>D</t>
  </si>
  <si>
    <t>TRI2</t>
  </si>
  <si>
    <t>SCRN</t>
  </si>
  <si>
    <t>MEDIUM-HIGH</t>
  </si>
  <si>
    <t>Rebecca Beirne_351635</t>
  </si>
  <si>
    <t>Rebecca Beirne</t>
  </si>
  <si>
    <t>Rebecca</t>
  </si>
  <si>
    <t>Beirne</t>
  </si>
  <si>
    <t>SLEW</t>
  </si>
  <si>
    <t>Basnayake Ralalage, Prabhathi</t>
  </si>
  <si>
    <t>AART3130</t>
  </si>
  <si>
    <t>DHOS T&amp;L 40% (30% reduction to teaching)</t>
  </si>
  <si>
    <t>New course development the year prior to offer 10%</t>
  </si>
  <si>
    <t>Major course redevelopment &gt;80% (10% online aynchronous)</t>
  </si>
  <si>
    <t>ONL</t>
  </si>
  <si>
    <t>OIN</t>
  </si>
  <si>
    <t>Online with Intensive</t>
  </si>
  <si>
    <t>BSocSci</t>
  </si>
  <si>
    <t>New course development 10%</t>
  </si>
  <si>
    <t>Governance 2.5%</t>
  </si>
  <si>
    <t>Project -8%</t>
  </si>
  <si>
    <t>E</t>
  </si>
  <si>
    <t>TRI3</t>
  </si>
  <si>
    <t>HIST</t>
  </si>
  <si>
    <t>HIGH</t>
  </si>
  <si>
    <t>David Betts_427384</t>
  </si>
  <si>
    <t>David Betts</t>
  </si>
  <si>
    <t>David</t>
  </si>
  <si>
    <t>Betts</t>
  </si>
  <si>
    <t>Baxter Menzies, Ebon Lee</t>
  </si>
  <si>
    <t>AART3350</t>
  </si>
  <si>
    <t>(DHOS T&amp;L Portfolio) Progress and Appeals Committee Representative 10%</t>
  </si>
  <si>
    <t>New course development the year prior to offer 20%</t>
  </si>
  <si>
    <t>First time teaching all new content &gt;80% (10% online aynchronous)</t>
  </si>
  <si>
    <t>PBS</t>
  </si>
  <si>
    <t>SIM</t>
  </si>
  <si>
    <t>Simultaneous</t>
  </si>
  <si>
    <t>BSWH</t>
  </si>
  <si>
    <t>Discipline liaisons &gt;50 EFTSL 10%</t>
  </si>
  <si>
    <t>New staff allocation 10%</t>
  </si>
  <si>
    <t>Governance 3%</t>
  </si>
  <si>
    <t>Project -7.5%</t>
  </si>
  <si>
    <t>TRI1PSB</t>
  </si>
  <si>
    <t>MUSI-CAPA</t>
  </si>
  <si>
    <t>OUTSIDE MODEL</t>
  </si>
  <si>
    <t>Tamara Blakemore_371438</t>
  </si>
  <si>
    <t>Tamara Blakemore</t>
  </si>
  <si>
    <t>Tamara</t>
  </si>
  <si>
    <t>Blakemore</t>
  </si>
  <si>
    <t>Baxter, Erin Marree</t>
  </si>
  <si>
    <t>AHIS1000</t>
  </si>
  <si>
    <t>Discipline Leader 5-10 Staff FTE 10%</t>
  </si>
  <si>
    <t>BVisComDes</t>
  </si>
  <si>
    <t>Group leader 20%  &gt;10 FTE</t>
  </si>
  <si>
    <t>Program level placement or CRP coordination B SWRK placement coordinators 2 x 20%</t>
  </si>
  <si>
    <t>Governance 3.5%</t>
  </si>
  <si>
    <t>Project -7%</t>
  </si>
  <si>
    <t>TRI2PSB</t>
  </si>
  <si>
    <t>SOCA-UG</t>
  </si>
  <si>
    <t>Rebecca Bojkowski_433505</t>
  </si>
  <si>
    <t>Rebecca Bojkowski</t>
  </si>
  <si>
    <t>Bojkowski</t>
  </si>
  <si>
    <t>Beard, Erin Elizabeth</t>
  </si>
  <si>
    <t>=VLOOKUP(I2,'Data'!$F$1:$G$6,2,FALSE)</t>
  </si>
  <si>
    <t>AHIS1080</t>
  </si>
  <si>
    <t>Discipline Leader &lt;5 Staff FTE 5%</t>
  </si>
  <si>
    <t>NuPrep Course 1.5%</t>
  </si>
  <si>
    <t>HCISS</t>
  </si>
  <si>
    <t>Group leader .5 20%  &gt;10 FTE</t>
  </si>
  <si>
    <t>Program level placement or CRP coordination  BSocSci placement coordinator 10%</t>
  </si>
  <si>
    <t>Governance 4%</t>
  </si>
  <si>
    <t>Project -6.5%</t>
  </si>
  <si>
    <t>TRI3PSB</t>
  </si>
  <si>
    <t>ENGL</t>
  </si>
  <si>
    <t>Vanessa Bowden_364759</t>
  </si>
  <si>
    <t>Vanessa Bowden</t>
  </si>
  <si>
    <t>Vanessa</t>
  </si>
  <si>
    <t>Bowden</t>
  </si>
  <si>
    <t>=VLOOKUP(J2,Data!$B$1:$C$1001,2,FALSE)</t>
  </si>
  <si>
    <t>AHIS2370</t>
  </si>
  <si>
    <t>Honours coordinator 5%</t>
  </si>
  <si>
    <t>Other 2.5%</t>
  </si>
  <si>
    <t>Honours</t>
  </si>
  <si>
    <t>Group leader &lt;10 FTE 10%</t>
  </si>
  <si>
    <t>Program review 5%</t>
  </si>
  <si>
    <t>Governance 4.5%</t>
  </si>
  <si>
    <t>Project -6%</t>
  </si>
  <si>
    <t>SUM1</t>
  </si>
  <si>
    <t>DESN</t>
  </si>
  <si>
    <t>Caragh Brosnan_379729</t>
  </si>
  <si>
    <t>Caragh Brosnan</t>
  </si>
  <si>
    <t>Caragh</t>
  </si>
  <si>
    <t>Brosnan</t>
  </si>
  <si>
    <t>Beckley, Tyler Paul</t>
  </si>
  <si>
    <t>AHIS2700</t>
  </si>
  <si>
    <t>Indigenous engagement coordinator 5%</t>
  </si>
  <si>
    <t>Other 5%</t>
  </si>
  <si>
    <t>GC HSS</t>
  </si>
  <si>
    <t>Group leader .5 &lt;10 FTE 10%</t>
  </si>
  <si>
    <t>Program review 10%</t>
  </si>
  <si>
    <t>Governance 5%</t>
  </si>
  <si>
    <t>Project -5.5%</t>
  </si>
  <si>
    <t>SUM2</t>
  </si>
  <si>
    <t>LING</t>
  </si>
  <si>
    <t>Penny Buykx_428043</t>
  </si>
  <si>
    <t>Penny Buykx</t>
  </si>
  <si>
    <t>Penny</t>
  </si>
  <si>
    <t>Buykx</t>
  </si>
  <si>
    <t>EXTERNAL</t>
  </si>
  <si>
    <t>Belinfante, Joshua David</t>
  </si>
  <si>
    <t>AHIS3510</t>
  </si>
  <si>
    <t>Leader of major research centre 10%</t>
  </si>
  <si>
    <t>Other 10%</t>
  </si>
  <si>
    <t>MTrans</t>
  </si>
  <si>
    <t>Indigenous engagement coordinator 10%</t>
  </si>
  <si>
    <t>Program review 15%</t>
  </si>
  <si>
    <t>Governance 5.5%</t>
  </si>
  <si>
    <t>Project -5%</t>
  </si>
  <si>
    <t>WINT</t>
  </si>
  <si>
    <t>HUSE</t>
  </si>
  <si>
    <t>Kit Candlin_411803</t>
  </si>
  <si>
    <t>Kit Candlin</t>
  </si>
  <si>
    <t>Kit</t>
  </si>
  <si>
    <t>Candlin</t>
  </si>
  <si>
    <t>Bennett, Sue</t>
  </si>
  <si>
    <t>AHIS3663</t>
  </si>
  <si>
    <t>Program convenor BA  30% &gt;300 EFTSL</t>
  </si>
  <si>
    <t>Other 15%</t>
  </si>
  <si>
    <t>MSCD</t>
  </si>
  <si>
    <t>Program review Honours 5%</t>
  </si>
  <si>
    <t>Governance 6%</t>
  </si>
  <si>
    <t>Project -4.5%</t>
  </si>
  <si>
    <t>MID</t>
  </si>
  <si>
    <t>LANG</t>
  </si>
  <si>
    <t>Sue Carson_319022</t>
  </si>
  <si>
    <t>Sue Carson</t>
  </si>
  <si>
    <t>Sue</t>
  </si>
  <si>
    <t>Carson</t>
  </si>
  <si>
    <t>MusPA</t>
  </si>
  <si>
    <t>Bessenyei, Amelia</t>
  </si>
  <si>
    <t>CAPA1001</t>
  </si>
  <si>
    <t>Program convenor BSocSci 25% &gt;300 EFTSL</t>
  </si>
  <si>
    <t>Excessive HDR load 2.5%</t>
  </si>
  <si>
    <t>MSWQ</t>
  </si>
  <si>
    <t>M Applied Linguistics (Teach Out)</t>
  </si>
  <si>
    <t>Program convenor  20% &gt;25 EFTSL</t>
  </si>
  <si>
    <t>Program review Honours 10%</t>
  </si>
  <si>
    <t>Governance 6.5%</t>
  </si>
  <si>
    <t>Project -4%</t>
  </si>
  <si>
    <t>PHIL</t>
  </si>
  <si>
    <t>Jean Carruthers_453264</t>
  </si>
  <si>
    <t>Jean Carruthers</t>
  </si>
  <si>
    <t>Jean</t>
  </si>
  <si>
    <t>Carruthers</t>
  </si>
  <si>
    <t>Bezzina, Helena Concetta</t>
  </si>
  <si>
    <t>CAPA2001</t>
  </si>
  <si>
    <t>Program convenor deputy BSocSci  5% &gt;300 EFTSL</t>
  </si>
  <si>
    <t>Excessive HDR load 3%</t>
  </si>
  <si>
    <t>B Teaching (Teach out)</t>
  </si>
  <si>
    <t>Program convenor .5 year 10% &gt;25EFTSL</t>
  </si>
  <si>
    <t>Program accreditation review and response 10%</t>
  </si>
  <si>
    <t>Governance 7%</t>
  </si>
  <si>
    <t>Project -3.5%</t>
  </si>
  <si>
    <t>AHIS</t>
  </si>
  <si>
    <t>Andrea Cassin_348821</t>
  </si>
  <si>
    <t>Andrea Cassin</t>
  </si>
  <si>
    <t>Andrea</t>
  </si>
  <si>
    <t>Cassin</t>
  </si>
  <si>
    <t>Blackall, Judith Margaret</t>
  </si>
  <si>
    <t>CAPA2410</t>
  </si>
  <si>
    <t>Program convenor .5 year 15% &gt;300 EFTSL</t>
  </si>
  <si>
    <t>Excessive HDR load 3.5%</t>
  </si>
  <si>
    <t>M Cybersecurity</t>
  </si>
  <si>
    <t>Program convenor &lt;25 EFTSL 10%</t>
  </si>
  <si>
    <t>Program Languages Consortium Lead 10%</t>
  </si>
  <si>
    <t>Governance 7.5%</t>
  </si>
  <si>
    <t>Project -3%</t>
  </si>
  <si>
    <t>Julia Coffey_405966</t>
  </si>
  <si>
    <t>Julia Coffey</t>
  </si>
  <si>
    <t>Julia</t>
  </si>
  <si>
    <t>Coffey</t>
  </si>
  <si>
    <t>DVC-R</t>
  </si>
  <si>
    <t>Bojkowski, Rebecca Lee</t>
  </si>
  <si>
    <t>CAPA3001</t>
  </si>
  <si>
    <t>Program convenor  20% 50-300 EFTSL</t>
  </si>
  <si>
    <t>Excessive HDR load 4%</t>
  </si>
  <si>
    <t>B Occupational Health</t>
  </si>
  <si>
    <t>Program convenor .5 year &lt;25 EFTSL 5%</t>
  </si>
  <si>
    <t>School level Placement or CRP coordination 5%</t>
  </si>
  <si>
    <t>Governance 8%</t>
  </si>
  <si>
    <t>Project -2%</t>
  </si>
  <si>
    <t>CASUAL</t>
  </si>
  <si>
    <t>Catharine Coleborne_413304</t>
  </si>
  <si>
    <t>Catharine Coleborne</t>
  </si>
  <si>
    <t>Catharine</t>
  </si>
  <si>
    <t>Coleborne</t>
  </si>
  <si>
    <t>Booth, Kade</t>
  </si>
  <si>
    <t>CHIN1110</t>
  </si>
  <si>
    <t>Program convenor .5 year 10% 50-300 EFTSL</t>
  </si>
  <si>
    <t>Excessive HDR load 4.5%</t>
  </si>
  <si>
    <t>B Creative Industries</t>
  </si>
  <si>
    <t>Research Training Coordinators 20%</t>
  </si>
  <si>
    <t>Significant outreach, e.g. UniSteps 5%</t>
  </si>
  <si>
    <t>Governance 8.5%</t>
  </si>
  <si>
    <t>Project -2.5%</t>
  </si>
  <si>
    <t>Brooke Collins-Gearing_47073</t>
  </si>
  <si>
    <t>Brooke Collins-Gearing</t>
  </si>
  <si>
    <t>Brooke</t>
  </si>
  <si>
    <t>Collins-Gearing</t>
  </si>
  <si>
    <t>Borthwick, Jeremy James</t>
  </si>
  <si>
    <t>CHIN1120</t>
  </si>
  <si>
    <t>Program convenor &lt;50 EFTSL 10%</t>
  </si>
  <si>
    <t>Excessive HDR load 5%</t>
  </si>
  <si>
    <t>SACO officer 10%</t>
  </si>
  <si>
    <t>Staff PhD completion special project 10%</t>
  </si>
  <si>
    <t>Governance 9%</t>
  </si>
  <si>
    <t>Project -1.5%</t>
  </si>
  <si>
    <t>Julia Cook_427317</t>
  </si>
  <si>
    <t>Julia Cook</t>
  </si>
  <si>
    <t>Cook</t>
  </si>
  <si>
    <t>Boulton, Kelly Alisan</t>
  </si>
  <si>
    <t>CHIN2301</t>
  </si>
  <si>
    <t>Program convenor .5 year &lt;50 EFTSL 5%</t>
  </si>
  <si>
    <t>SACO officer .5 year 10%</t>
  </si>
  <si>
    <t>Year on year increased load balancing 4%</t>
  </si>
  <si>
    <t>Governance 9.5%</t>
  </si>
  <si>
    <t>Project -1%</t>
  </si>
  <si>
    <t>Nancy Cushing_132435</t>
  </si>
  <si>
    <t>Nancy Cushing</t>
  </si>
  <si>
    <t>Nancy</t>
  </si>
  <si>
    <t>Cushing</t>
  </si>
  <si>
    <t>Boyce-Dryden, Daisy Ella</t>
  </si>
  <si>
    <t>CHIN2302</t>
  </si>
  <si>
    <t>Strategic Research Lead 30%</t>
  </si>
  <si>
    <t>Year on year increased load balancing  5%</t>
  </si>
  <si>
    <t>Governance 10%</t>
  </si>
  <si>
    <t>Project -0.5%</t>
  </si>
  <si>
    <t>Sacha Davis_348557</t>
  </si>
  <si>
    <t>Sacha Davis</t>
  </si>
  <si>
    <t>Sacha</t>
  </si>
  <si>
    <t>Davis</t>
  </si>
  <si>
    <t>RETIREMENT</t>
  </si>
  <si>
    <t>Brady, Allan Stuart</t>
  </si>
  <si>
    <t>CHIN2500</t>
  </si>
  <si>
    <t>Strategic Engagement Lead  30%</t>
  </si>
  <si>
    <t>Year on year increased load balancing   10%</t>
  </si>
  <si>
    <t>Governance 10.5%</t>
  </si>
  <si>
    <t>Project 0.5%</t>
  </si>
  <si>
    <t>Jon Drummond_372249</t>
  </si>
  <si>
    <t>Jon Drummond</t>
  </si>
  <si>
    <t>Jon</t>
  </si>
  <si>
    <t>Drummond</t>
  </si>
  <si>
    <t>Burke, Katherine Victoria</t>
  </si>
  <si>
    <t>Social Work placement coordinator 40% (for large 30-unit SWRK3300 or SWRK4400)</t>
  </si>
  <si>
    <t>Union representative  HCISS 10%</t>
  </si>
  <si>
    <t>Year on year decreased load balancing 4%</t>
  </si>
  <si>
    <t>Governance 11%</t>
  </si>
  <si>
    <t>Project 1%</t>
  </si>
  <si>
    <t>Kate Dundas_047354</t>
  </si>
  <si>
    <t>Kate Dundas</t>
  </si>
  <si>
    <t>Kate</t>
  </si>
  <si>
    <t>Dundas</t>
  </si>
  <si>
    <t>Burrup, Katrina Ann</t>
  </si>
  <si>
    <t>CHIN2600</t>
  </si>
  <si>
    <t>School level CRP coordinator 30%</t>
  </si>
  <si>
    <t>University ethics committee 10%</t>
  </si>
  <si>
    <t>Year on year decreased load balancing 5%</t>
  </si>
  <si>
    <t>Governance 11.5%</t>
  </si>
  <si>
    <t>Project 1.5%</t>
  </si>
  <si>
    <t>Paul Egglestone_418624</t>
  </si>
  <si>
    <t>Paul Egglestone</t>
  </si>
  <si>
    <t>Paul</t>
  </si>
  <si>
    <t>Egglestone</t>
  </si>
  <si>
    <t>Butler, Katie Lyn Annabelle</t>
  </si>
  <si>
    <t>University Deputy PAS 20%</t>
  </si>
  <si>
    <t>Year on year decreased  load balancing 10%</t>
  </si>
  <si>
    <t>Governance 12%</t>
  </si>
  <si>
    <t>Project 2%</t>
  </si>
  <si>
    <t>Helen English_306191</t>
  </si>
  <si>
    <t>Helen English</t>
  </si>
  <si>
    <t>Helen</t>
  </si>
  <si>
    <t>English</t>
  </si>
  <si>
    <t>Carlson, Melissa Anne</t>
  </si>
  <si>
    <t>CIND1004</t>
  </si>
  <si>
    <t>Union representative  HCISS 5%</t>
  </si>
  <si>
    <t>Other .5%</t>
  </si>
  <si>
    <t>Governance 12.5%</t>
  </si>
  <si>
    <t>Project 2.5%</t>
  </si>
  <si>
    <t>Wendy Foote_427971</t>
  </si>
  <si>
    <t>Wendy Foote</t>
  </si>
  <si>
    <t>Wendy</t>
  </si>
  <si>
    <t>Foote</t>
  </si>
  <si>
    <t>Cavaliere, Simon</t>
  </si>
  <si>
    <t>CIND1301</t>
  </si>
  <si>
    <t>University ethics committee 20%</t>
  </si>
  <si>
    <t>Other 1%</t>
  </si>
  <si>
    <t>Governance 13%</t>
  </si>
  <si>
    <t>Project 3%</t>
  </si>
  <si>
    <t>Hamish Ford_333474</t>
  </si>
  <si>
    <t>Hamish Ford</t>
  </si>
  <si>
    <t>Hamish</t>
  </si>
  <si>
    <t>Ford</t>
  </si>
  <si>
    <t>Clamattathil Alex, Sajitha</t>
  </si>
  <si>
    <t>CIND2003</t>
  </si>
  <si>
    <t>University ethics committee .5 10%</t>
  </si>
  <si>
    <t>Staff PhD final year completion special project 10%</t>
  </si>
  <si>
    <t>Other 2%</t>
  </si>
  <si>
    <t>Governance 13.5%</t>
  </si>
  <si>
    <t>Project 3.5%</t>
  </si>
  <si>
    <t>Keri Glastonbury_326743</t>
  </si>
  <si>
    <t>Keri Glastonbury</t>
  </si>
  <si>
    <t>Keri</t>
  </si>
  <si>
    <t>Glastonbury</t>
  </si>
  <si>
    <t>Clifton, Emma Florence</t>
  </si>
  <si>
    <t>CIND2101</t>
  </si>
  <si>
    <t>University PAS 50%</t>
  </si>
  <si>
    <t>Other 3%</t>
  </si>
  <si>
    <t>Governance 14%</t>
  </si>
  <si>
    <t>Project 4%</t>
  </si>
  <si>
    <t>Jesper Gulddal_372044</t>
  </si>
  <si>
    <t>Jesper Gulddal</t>
  </si>
  <si>
    <t>Jesper</t>
  </si>
  <si>
    <t>Gulddal</t>
  </si>
  <si>
    <t>Cooper, Daniel Anthony</t>
  </si>
  <si>
    <t>CIND3000</t>
  </si>
  <si>
    <t>University DPAS 20%</t>
  </si>
  <si>
    <t>Governance 14.5%</t>
  </si>
  <si>
    <t>Project 4.5%</t>
  </si>
  <si>
    <t>Victoria Haskins_327580</t>
  </si>
  <si>
    <t>Victoria Haskins</t>
  </si>
  <si>
    <t>Victoria</t>
  </si>
  <si>
    <t>Haskins</t>
  </si>
  <si>
    <t>Cooper, Jai Michael</t>
  </si>
  <si>
    <t>CIND3003</t>
  </si>
  <si>
    <t>Governance 15%</t>
  </si>
  <si>
    <t>Project 5%</t>
  </si>
  <si>
    <t>Daniela Heil_361743</t>
  </si>
  <si>
    <t>Daniela Heil</t>
  </si>
  <si>
    <t>Daniela</t>
  </si>
  <si>
    <t>Heil</t>
  </si>
  <si>
    <t>Cowan, Alex Henry</t>
  </si>
  <si>
    <t>Governance 15.5%</t>
  </si>
  <si>
    <t>Project 5.5%</t>
  </si>
  <si>
    <t>Craig Hight_413488</t>
  </si>
  <si>
    <t>Craig Hight</t>
  </si>
  <si>
    <t>Craig</t>
  </si>
  <si>
    <t>Hight</t>
  </si>
  <si>
    <t>Cramp, Lucy Miriam</t>
  </si>
  <si>
    <t>CIND3101</t>
  </si>
  <si>
    <t>1% excessive HDR load transitions</t>
  </si>
  <si>
    <t>Governance 16%</t>
  </si>
  <si>
    <t>Project 6%</t>
  </si>
  <si>
    <t>Bettina Hodgson_406080</t>
  </si>
  <si>
    <t>Bettina Hodgson</t>
  </si>
  <si>
    <t>Bettina</t>
  </si>
  <si>
    <t>Hodgson</t>
  </si>
  <si>
    <t>Crosbie, Eliza Jane</t>
  </si>
  <si>
    <t>CIND3500</t>
  </si>
  <si>
    <t>Year on year decreased  load balancing 7%</t>
  </si>
  <si>
    <t>1.5% excessive HDR load transitions</t>
  </si>
  <si>
    <t>Governance 16.5%</t>
  </si>
  <si>
    <t>Project 6.5%</t>
  </si>
  <si>
    <t>Hamed Hosseini_360567</t>
  </si>
  <si>
    <t>Hamed Hosseini</t>
  </si>
  <si>
    <t>Seyed Abdolhamed</t>
  </si>
  <si>
    <t>Hosseini Faradonbeh</t>
  </si>
  <si>
    <t>Curtis, Jonathan</t>
  </si>
  <si>
    <t>Year on year decreased  load balancing 9%</t>
  </si>
  <si>
    <t>2% excessive HDR load transitions</t>
  </si>
  <si>
    <t>Governance 17%</t>
  </si>
  <si>
    <t>Project 7%</t>
  </si>
  <si>
    <t>Andrew Howells_348827</t>
  </si>
  <si>
    <t>Andrew Howells</t>
  </si>
  <si>
    <t>Andrew</t>
  </si>
  <si>
    <t>Howells</t>
  </si>
  <si>
    <t>Dearlove, Sarah</t>
  </si>
  <si>
    <t>CIND3510</t>
  </si>
  <si>
    <t>2.5% excessive HDR load transitions</t>
  </si>
  <si>
    <t>Governance 17.5%</t>
  </si>
  <si>
    <t>Project 7.5%</t>
  </si>
  <si>
    <t>Randi Irwin_429948</t>
  </si>
  <si>
    <t>Randi Irwin</t>
  </si>
  <si>
    <t>Randi</t>
  </si>
  <si>
    <t>Irwin</t>
  </si>
  <si>
    <t>Denton, Holly Heaven</t>
  </si>
  <si>
    <t>3% excessive HDR load transitions</t>
  </si>
  <si>
    <t>Governance 18%</t>
  </si>
  <si>
    <t>Project 8%</t>
  </si>
  <si>
    <t>Kiwako Ito_428768</t>
  </si>
  <si>
    <t>Kiwako Ito</t>
  </si>
  <si>
    <t>Kiwako</t>
  </si>
  <si>
    <t>Ito</t>
  </si>
  <si>
    <t>Devashri, Seema Seraphina</t>
  </si>
  <si>
    <t>CIND4001</t>
  </si>
  <si>
    <t>3.5% excessive HDR load transitions</t>
  </si>
  <si>
    <t>Governance 18.5%</t>
  </si>
  <si>
    <t>Project 8.5%</t>
  </si>
  <si>
    <t>Brian Joyce_341659</t>
  </si>
  <si>
    <t>Brian Joyce</t>
  </si>
  <si>
    <t>Brian</t>
  </si>
  <si>
    <t>Joyce</t>
  </si>
  <si>
    <t>Dimmock, April Felicity</t>
  </si>
  <si>
    <t>CIND4002</t>
  </si>
  <si>
    <t>4% excessive HDR load transitions</t>
  </si>
  <si>
    <t>Governance 19%</t>
  </si>
  <si>
    <t>Project 9%</t>
  </si>
  <si>
    <t>Effie Karageorgos_432659</t>
  </si>
  <si>
    <t>Effie Karageorgos</t>
  </si>
  <si>
    <t>Effie</t>
  </si>
  <si>
    <t>Karageorgos</t>
  </si>
  <si>
    <t>Doe, Thomas William</t>
  </si>
  <si>
    <t>CIND4003</t>
  </si>
  <si>
    <t>4.5% excessive HDR load transitions</t>
  </si>
  <si>
    <t>Governance 19.5%</t>
  </si>
  <si>
    <t>Project 9.5%</t>
  </si>
  <si>
    <t>Ralph Kenke_405063</t>
  </si>
  <si>
    <t>Ralph Kenke</t>
  </si>
  <si>
    <t>Ralph</t>
  </si>
  <si>
    <t>Kenke</t>
  </si>
  <si>
    <t>Downes, Belinda Anne</t>
  </si>
  <si>
    <t>CIND4004</t>
  </si>
  <si>
    <t>5% excessive HDR load transitions</t>
  </si>
  <si>
    <t>Governance 20%</t>
  </si>
  <si>
    <t>Project 10%</t>
  </si>
  <si>
    <t>Hans-Lukas Kieser_405647</t>
  </si>
  <si>
    <t>Hans-Lukas Kieser</t>
  </si>
  <si>
    <t>Hans-Lukas</t>
  </si>
  <si>
    <t>Kieser</t>
  </si>
  <si>
    <t>Doyle, Blake Ashley</t>
  </si>
  <si>
    <t>CMNS1090</t>
  </si>
  <si>
    <t>Governance 20.5%</t>
  </si>
  <si>
    <t>Project 10.5%</t>
  </si>
  <si>
    <t>Chloe Killen_342595</t>
  </si>
  <si>
    <t>Chloe Killen</t>
  </si>
  <si>
    <t>Chloe</t>
  </si>
  <si>
    <t>Killen</t>
  </si>
  <si>
    <t>Duncan, Carol Ann</t>
  </si>
  <si>
    <t>CMNS1100</t>
  </si>
  <si>
    <t>Governance 21%</t>
  </si>
  <si>
    <t>Project 11%</t>
  </si>
  <si>
    <t>Martin Koszolko_441888</t>
  </si>
  <si>
    <t>Martin Koszolko</t>
  </si>
  <si>
    <t>Martin</t>
  </si>
  <si>
    <t>Koszolko</t>
  </si>
  <si>
    <t>Dunn, Ian Hamilton</t>
  </si>
  <si>
    <t>CMNS1234</t>
  </si>
  <si>
    <t>Governance 21.5%</t>
  </si>
  <si>
    <t>Project 11.5%</t>
  </si>
  <si>
    <t>Chris Krogh_382031</t>
  </si>
  <si>
    <t>Chris Krogh</t>
  </si>
  <si>
    <t>Chris</t>
  </si>
  <si>
    <t>Krogh</t>
  </si>
  <si>
    <t>Ebbin, Daniel Deanery</t>
  </si>
  <si>
    <t>CMNS1240</t>
  </si>
  <si>
    <t>Governance 22%</t>
  </si>
  <si>
    <t>Project 12%</t>
  </si>
  <si>
    <t>Ümit Kurt_420878</t>
  </si>
  <si>
    <t>Ümit Kurt</t>
  </si>
  <si>
    <t>Ümit</t>
  </si>
  <si>
    <t>Kurt</t>
  </si>
  <si>
    <t>Evans, Shea Jarrah</t>
  </si>
  <si>
    <t>CMNS2000</t>
  </si>
  <si>
    <t>Governance 22.5%</t>
  </si>
  <si>
    <t>Project 12.5%</t>
  </si>
  <si>
    <t>Carine Laughton_425696</t>
  </si>
  <si>
    <t>Carine Laughton</t>
  </si>
  <si>
    <t>Carine</t>
  </si>
  <si>
    <t>Laughton</t>
  </si>
  <si>
    <t>Falconer, Amanda Gai</t>
  </si>
  <si>
    <t>CMNS2016</t>
  </si>
  <si>
    <t>Governance 23%</t>
  </si>
  <si>
    <t>Project 13%</t>
  </si>
  <si>
    <t>Alexandra Lewis_423890</t>
  </si>
  <si>
    <t>Alexandra Lewis</t>
  </si>
  <si>
    <t>Alexandra</t>
  </si>
  <si>
    <t>Lewis</t>
  </si>
  <si>
    <t>Farrell, Sarah Elizabeth</t>
  </si>
  <si>
    <t>CMNS2035</t>
  </si>
  <si>
    <t>Governance 23.5%</t>
  </si>
  <si>
    <t>Project 13.5%</t>
  </si>
  <si>
    <t>Janet Liang_382396</t>
  </si>
  <si>
    <t>Janet Liang</t>
  </si>
  <si>
    <t>Janet</t>
  </si>
  <si>
    <t>Liang</t>
  </si>
  <si>
    <t>Ferry, Cassandra</t>
  </si>
  <si>
    <t>CMNS2130</t>
  </si>
  <si>
    <t>Governance 24%</t>
  </si>
  <si>
    <t>Project 14%</t>
  </si>
  <si>
    <t>Marilia Lyra Bergamo_445201</t>
  </si>
  <si>
    <t>Marilia Lyra Bergamo</t>
  </si>
  <si>
    <t>Marilia</t>
  </si>
  <si>
    <t>Lyra Bergamo</t>
  </si>
  <si>
    <t>Fewster, Alisha Joan</t>
  </si>
  <si>
    <t>CMNS2140</t>
  </si>
  <si>
    <t>Governance 24.5%</t>
  </si>
  <si>
    <t>Project 14.5%</t>
  </si>
  <si>
    <t>Jayden Macklin-Cordes_443050</t>
  </si>
  <si>
    <t>Jayden Macklin-Cordes</t>
  </si>
  <si>
    <t>Jayden</t>
  </si>
  <si>
    <t>Macklin-Cordes</t>
  </si>
  <si>
    <t>Foenander, Rebecca Adele</t>
  </si>
  <si>
    <t>CMNS2180</t>
  </si>
  <si>
    <t>Governance 25%</t>
  </si>
  <si>
    <t>Project 15%</t>
  </si>
  <si>
    <t>Louisa Magrics_419981</t>
  </si>
  <si>
    <t>Louisa Magrics</t>
  </si>
  <si>
    <t>Louisa</t>
  </si>
  <si>
    <t>Magrics</t>
  </si>
  <si>
    <t>Garlick, James Thomas Mcquilla</t>
  </si>
  <si>
    <t>CMNS2280</t>
  </si>
  <si>
    <t>Governance 25.5%</t>
  </si>
  <si>
    <t>Project 15.5%</t>
  </si>
  <si>
    <t>Catriona Malau_363140</t>
  </si>
  <si>
    <t>Catriona Malau</t>
  </si>
  <si>
    <t>Catriona</t>
  </si>
  <si>
    <t>Malau</t>
  </si>
  <si>
    <t>Giddy, Kristine Ann</t>
  </si>
  <si>
    <t>CMNS2320</t>
  </si>
  <si>
    <t>Governance 26%</t>
  </si>
  <si>
    <t>Project 16%</t>
  </si>
  <si>
    <t>Adam Manning_315286</t>
  </si>
  <si>
    <t>Adam Manning</t>
  </si>
  <si>
    <t>Adam</t>
  </si>
  <si>
    <t>Manning</t>
  </si>
  <si>
    <t>Gillis, Joan Therese</t>
  </si>
  <si>
    <t>CMNS2510</t>
  </si>
  <si>
    <t>Governance 26.5%</t>
  </si>
  <si>
    <t>Project 16.5%</t>
  </si>
  <si>
    <t>Ben Matthews_305584</t>
  </si>
  <si>
    <t>Ben Matthews</t>
  </si>
  <si>
    <t>Ben</t>
  </si>
  <si>
    <t>Matthews</t>
  </si>
  <si>
    <t>Goddard, Kathryn Emma</t>
  </si>
  <si>
    <t>CMNS2530</t>
  </si>
  <si>
    <t>Governance 27%</t>
  </si>
  <si>
    <t>Project 17%</t>
  </si>
  <si>
    <t>Stuart McBratney_429606</t>
  </si>
  <si>
    <t>Stuart McBratney</t>
  </si>
  <si>
    <t>Stuart</t>
  </si>
  <si>
    <t>McBratney</t>
  </si>
  <si>
    <t>Gould, Susan Barbara</t>
  </si>
  <si>
    <t>CMNS2600</t>
  </si>
  <si>
    <t>Governance 27.5%</t>
  </si>
  <si>
    <t>Project 17.5%</t>
  </si>
  <si>
    <t>Duncan McDuie-Ra_69420</t>
  </si>
  <si>
    <t>Duncan McDuie-Ra</t>
  </si>
  <si>
    <t>Duncan</t>
  </si>
  <si>
    <t>McDuie-Ra</t>
  </si>
  <si>
    <t>CMNS2700</t>
  </si>
  <si>
    <t>Governance 28%</t>
  </si>
  <si>
    <t>Project 18%</t>
  </si>
  <si>
    <t>Jack McGrath_430596</t>
  </si>
  <si>
    <t>Jack McGrath</t>
  </si>
  <si>
    <t>Jack</t>
  </si>
  <si>
    <t>McGrath</t>
  </si>
  <si>
    <t>LEAVE</t>
  </si>
  <si>
    <t>Gray, Amanda Gwendolyn</t>
  </si>
  <si>
    <t>CMNS2900</t>
  </si>
  <si>
    <t>Governance 28.5%</t>
  </si>
  <si>
    <t>Project 18.5%</t>
  </si>
  <si>
    <t>Julie McIntyre_305586</t>
  </si>
  <si>
    <t>Julie McIntyre</t>
  </si>
  <si>
    <t>Julie</t>
  </si>
  <si>
    <t>McIntyre</t>
  </si>
  <si>
    <t>Groizard, Justine Patricia</t>
  </si>
  <si>
    <t>CMNS3150</t>
  </si>
  <si>
    <t>Governance 29%</t>
  </si>
  <si>
    <t>Project 19%</t>
  </si>
  <si>
    <t>Phillip McIntyre_228169</t>
  </si>
  <si>
    <t>Phillip McIntyre</t>
  </si>
  <si>
    <t>Phillip</t>
  </si>
  <si>
    <t>Guha, Srishti</t>
  </si>
  <si>
    <t>CMNS3310</t>
  </si>
  <si>
    <t>Governance 29.5%</t>
  </si>
  <si>
    <t>Project 19.5%</t>
  </si>
  <si>
    <t>Kathleen McPhillips_370481</t>
  </si>
  <si>
    <t>Kathleen McPhillips</t>
  </si>
  <si>
    <t>Kathleen</t>
  </si>
  <si>
    <t>McPhillips</t>
  </si>
  <si>
    <t>Haro, Adriana</t>
  </si>
  <si>
    <t>CMNS3333</t>
  </si>
  <si>
    <t>Governance 30%</t>
  </si>
  <si>
    <t>Project 20%</t>
  </si>
  <si>
    <t>Karen Menzies_047565</t>
  </si>
  <si>
    <t>Karen Menzies</t>
  </si>
  <si>
    <t>Karen</t>
  </si>
  <si>
    <t>Menzies</t>
  </si>
  <si>
    <t>Harrison, Lauchlan</t>
  </si>
  <si>
    <t>CMNS3440</t>
  </si>
  <si>
    <t>Governance 30.5%</t>
  </si>
  <si>
    <t>Project 20.5%</t>
  </si>
  <si>
    <t>Kristefan Minski_405732</t>
  </si>
  <si>
    <t>Kristefan Minski</t>
  </si>
  <si>
    <t>Kristefan</t>
  </si>
  <si>
    <t>Minski</t>
  </si>
  <si>
    <t>Heath, Jacinta Gayle</t>
  </si>
  <si>
    <t>CMNS3470</t>
  </si>
  <si>
    <t>Governance 31%</t>
  </si>
  <si>
    <t>Project 21%</t>
  </si>
  <si>
    <t>Carl Morgan_329694</t>
  </si>
  <si>
    <t>Carl Morgan</t>
  </si>
  <si>
    <t>Carl</t>
  </si>
  <si>
    <t>Morgan</t>
  </si>
  <si>
    <t>Hill, Natalie Kim</t>
  </si>
  <si>
    <t>CMNS3490</t>
  </si>
  <si>
    <t>Governance 31.5%</t>
  </si>
  <si>
    <t>Project 21.5%</t>
  </si>
  <si>
    <t>Fee Mozeley_373547</t>
  </si>
  <si>
    <t>Fee Mozeley</t>
  </si>
  <si>
    <t>Fee</t>
  </si>
  <si>
    <t>Mozeley</t>
  </si>
  <si>
    <t>Holtaas, Shane Alan</t>
  </si>
  <si>
    <t>CMNS3520</t>
  </si>
  <si>
    <t>Governance 32%</t>
  </si>
  <si>
    <t>Project 22%</t>
  </si>
  <si>
    <t>David Musgrave_369729</t>
  </si>
  <si>
    <t>David Musgrave</t>
  </si>
  <si>
    <t>Musgrave</t>
  </si>
  <si>
    <t>Hookham, Geoffrey Thomas</t>
  </si>
  <si>
    <t>CMNS3540</t>
  </si>
  <si>
    <t>Governance 32.5%</t>
  </si>
  <si>
    <t>Project 22.5%</t>
  </si>
  <si>
    <t>Simone O'Callaghan_414755</t>
  </si>
  <si>
    <t>Simone O'Callaghan</t>
  </si>
  <si>
    <t>Simone</t>
  </si>
  <si>
    <t>O'Callaghan</t>
  </si>
  <si>
    <t>Hope-Kirchen, Matilda Anne</t>
  </si>
  <si>
    <t>CMNS3560</t>
  </si>
  <si>
    <t>Governance 33%</t>
  </si>
  <si>
    <t>Project 23%</t>
  </si>
  <si>
    <t>William Palmer_313440</t>
  </si>
  <si>
    <t>William Palmer</t>
  </si>
  <si>
    <t>William</t>
  </si>
  <si>
    <t>Palmer</t>
  </si>
  <si>
    <t>Janabi, Marrit</t>
  </si>
  <si>
    <t>CMNS3666</t>
  </si>
  <si>
    <t>Governance 33.5%</t>
  </si>
  <si>
    <t>Project 23.5%</t>
  </si>
  <si>
    <t>Trisha Pender_340322</t>
  </si>
  <si>
    <t>Trisha Pender</t>
  </si>
  <si>
    <t>Trisha</t>
  </si>
  <si>
    <t>Pender</t>
  </si>
  <si>
    <t>Jones, Huw Frederick</t>
  </si>
  <si>
    <t>CMNS3737</t>
  </si>
  <si>
    <t>Governance 34%</t>
  </si>
  <si>
    <t>Project 24%</t>
  </si>
  <si>
    <t>Bradley Peschar_442457</t>
  </si>
  <si>
    <t>Bradley Peschar</t>
  </si>
  <si>
    <t>Bradley</t>
  </si>
  <si>
    <t>Peschar</t>
  </si>
  <si>
    <t>Jordan, Gemma Elise</t>
  </si>
  <si>
    <t>CMNS3999</t>
  </si>
  <si>
    <t>Governance 34.5%</t>
  </si>
  <si>
    <t>Project 24.5%</t>
  </si>
  <si>
    <t>Louise Rak_368885</t>
  </si>
  <si>
    <t>Louise Rak</t>
  </si>
  <si>
    <t>Louise</t>
  </si>
  <si>
    <t>Rak</t>
  </si>
  <si>
    <t>DESN1011</t>
  </si>
  <si>
    <t>Governance 35%</t>
  </si>
  <si>
    <t>Project 25%</t>
  </si>
  <si>
    <t>Sophie Rankin_373080</t>
  </si>
  <si>
    <t>Sophie Rankin</t>
  </si>
  <si>
    <t>Sophie</t>
  </si>
  <si>
    <t>Rankin</t>
  </si>
  <si>
    <t>Jordan, Lucy</t>
  </si>
  <si>
    <t>DESN1021</t>
  </si>
  <si>
    <t>Governance 35.5%</t>
  </si>
  <si>
    <t>Project 25.5%</t>
  </si>
  <si>
    <t>Elizabeth Roberts-Pedersen_414459</t>
  </si>
  <si>
    <t>Elizabeth Roberts-Pedersen</t>
  </si>
  <si>
    <t>Elizabeth</t>
  </si>
  <si>
    <t>Roberts-Pedersen</t>
  </si>
  <si>
    <t>Joseph, Benny</t>
  </si>
  <si>
    <t>DESN1031</t>
  </si>
  <si>
    <t>Governance 36%</t>
  </si>
  <si>
    <t>Project 26%</t>
  </si>
  <si>
    <t>Alistair Rolls_310194</t>
  </si>
  <si>
    <t>Alistair Rolls</t>
  </si>
  <si>
    <t>Alistair</t>
  </si>
  <si>
    <t>Rolls</t>
  </si>
  <si>
    <t>Kei, Milo</t>
  </si>
  <si>
    <t>Governance 36.5%</t>
  </si>
  <si>
    <t>Project 26.5%</t>
  </si>
  <si>
    <t>Michael Sala_305744</t>
  </si>
  <si>
    <t>Michael Sala</t>
  </si>
  <si>
    <t>Michael</t>
  </si>
  <si>
    <t>Sala</t>
  </si>
  <si>
    <t>SESSIONAL</t>
  </si>
  <si>
    <t>Khamis, Adam Thomas</t>
  </si>
  <si>
    <t>DESN1101</t>
  </si>
  <si>
    <t>Governance 37%</t>
  </si>
  <si>
    <t>Project 27%</t>
  </si>
  <si>
    <t>Nathan Scott_294867</t>
  </si>
  <si>
    <t>Nathan Scott</t>
  </si>
  <si>
    <t>Nathan</t>
  </si>
  <si>
    <t>Scott</t>
  </si>
  <si>
    <t>Kissel, Courtney Gayle</t>
  </si>
  <si>
    <t>DESN1121</t>
  </si>
  <si>
    <t>Governance 37.5%</t>
  </si>
  <si>
    <t>Project 27.5%</t>
  </si>
  <si>
    <t>Kate Senior_429162</t>
  </si>
  <si>
    <t>Kate Senior</t>
  </si>
  <si>
    <t>Senior</t>
  </si>
  <si>
    <t>Knudsen, Laurits Stapput</t>
  </si>
  <si>
    <t>DESN1200</t>
  </si>
  <si>
    <t>Governance 38%</t>
  </si>
  <si>
    <t>Project 28%</t>
  </si>
  <si>
    <t>Jane Shadbolt_352976</t>
  </si>
  <si>
    <t>Jane Shadbolt</t>
  </si>
  <si>
    <t>Jane</t>
  </si>
  <si>
    <t>Shadbolt</t>
  </si>
  <si>
    <t>Kochupaingot Varghese, Joseph</t>
  </si>
  <si>
    <t>DESN1331</t>
  </si>
  <si>
    <t>Governance 38.5%</t>
  </si>
  <si>
    <t>Project 28.5%</t>
  </si>
  <si>
    <t>Claudia Speight_416653</t>
  </si>
  <si>
    <t>Claudia Speight</t>
  </si>
  <si>
    <t>Claudia</t>
  </si>
  <si>
    <t>Speight</t>
  </si>
  <si>
    <t>Koo, Terence</t>
  </si>
  <si>
    <t>DESN1600</t>
  </si>
  <si>
    <t>Governance 39%</t>
  </si>
  <si>
    <t>Project 29%</t>
  </si>
  <si>
    <t>Graham Squires_177948</t>
  </si>
  <si>
    <t>Graham Squires</t>
  </si>
  <si>
    <t>Graham</t>
  </si>
  <si>
    <t>Squires</t>
  </si>
  <si>
    <t>Koosmen, Tanika Michelle</t>
  </si>
  <si>
    <t>DESN1801</t>
  </si>
  <si>
    <t>Governance 39.5%</t>
  </si>
  <si>
    <t>Project 29.5%</t>
  </si>
  <si>
    <t>Timothy Stanley_372417</t>
  </si>
  <si>
    <t>Timothy Stanley</t>
  </si>
  <si>
    <t>Timothy</t>
  </si>
  <si>
    <t>Stanley</t>
  </si>
  <si>
    <t>Larsen, Alexandra</t>
  </si>
  <si>
    <t>DESN2002</t>
  </si>
  <si>
    <t>Governance 40%</t>
  </si>
  <si>
    <t>Project 30%</t>
  </si>
  <si>
    <t>Ryan Strickler_441769</t>
  </si>
  <si>
    <t>Ryan Strickler</t>
  </si>
  <si>
    <t>Ryan</t>
  </si>
  <si>
    <t>Strickler</t>
  </si>
  <si>
    <t>Larsen, Kendall</t>
  </si>
  <si>
    <t>DESN2003</t>
  </si>
  <si>
    <t>Governance 40.5%</t>
  </si>
  <si>
    <t>Project 30.5%</t>
  </si>
  <si>
    <t>Mitchell Taylor_428157</t>
  </si>
  <si>
    <t>Mitchell Taylor</t>
  </si>
  <si>
    <t>Mitchell</t>
  </si>
  <si>
    <t>Taylor</t>
  </si>
  <si>
    <t>Laughton, Carine Georgette</t>
  </si>
  <si>
    <t>DESN2011</t>
  </si>
  <si>
    <t>Governance 41%</t>
  </si>
  <si>
    <t>Project 31%</t>
  </si>
  <si>
    <t>Wayne Thompson_397338</t>
  </si>
  <si>
    <t>Wayne Thompson</t>
  </si>
  <si>
    <t>Wayne</t>
  </si>
  <si>
    <t>Thompson</t>
  </si>
  <si>
    <t>Lawton, Danielle Renee</t>
  </si>
  <si>
    <t>DESN2040</t>
  </si>
  <si>
    <t>Governance 41.5%</t>
  </si>
  <si>
    <t>Project 31.5%</t>
  </si>
  <si>
    <t>Steven Threadgold_312878</t>
  </si>
  <si>
    <t>Steven Threadgold</t>
  </si>
  <si>
    <t>Steven</t>
  </si>
  <si>
    <t>Threadgold</t>
  </si>
  <si>
    <t>Le Compte, Bonnie Emma Clare</t>
  </si>
  <si>
    <t>DESN2060</t>
  </si>
  <si>
    <t>Governance 42%</t>
  </si>
  <si>
    <t>Project 32%</t>
  </si>
  <si>
    <t>Chip Van Dyk_433011</t>
  </si>
  <si>
    <t>Chip Van Dyk</t>
  </si>
  <si>
    <t>Chip</t>
  </si>
  <si>
    <t>Van Dyk</t>
  </si>
  <si>
    <t>Ledger, Richard Anthony</t>
  </si>
  <si>
    <t>DESN2211</t>
  </si>
  <si>
    <t>Governance 42.5%</t>
  </si>
  <si>
    <t>Project 32.5%</t>
  </si>
  <si>
    <t>Marie-Laure Vuaille-Barcan_198994</t>
  </si>
  <si>
    <t>Marie-Laure Vuaille-Barcan</t>
  </si>
  <si>
    <t>Marie-Laure</t>
  </si>
  <si>
    <t>Vuaille-Barcan</t>
  </si>
  <si>
    <t>Lekach, Nicole Ashley</t>
  </si>
  <si>
    <t>DESN2221</t>
  </si>
  <si>
    <t>Governance 43%</t>
  </si>
  <si>
    <t>Project 33%</t>
  </si>
  <si>
    <t>Alysson Watson_313469</t>
  </si>
  <si>
    <t>Alysson Watson</t>
  </si>
  <si>
    <t>Alysson</t>
  </si>
  <si>
    <t>Watson</t>
  </si>
  <si>
    <t>Lemire, Jessica Jeanne</t>
  </si>
  <si>
    <t>DESN2600</t>
  </si>
  <si>
    <t>Governance 43.5%</t>
  </si>
  <si>
    <t>Project 33.5%</t>
  </si>
  <si>
    <t>Simon Weaving_412314</t>
  </si>
  <si>
    <t>Simon Weaving</t>
  </si>
  <si>
    <t>Simon</t>
  </si>
  <si>
    <t>Weaving</t>
  </si>
  <si>
    <t>Liang, Yan</t>
  </si>
  <si>
    <t>DESN2801</t>
  </si>
  <si>
    <t>Governance 44%</t>
  </si>
  <si>
    <t>Project 34%</t>
  </si>
  <si>
    <t>Elaine Xu_442282</t>
  </si>
  <si>
    <t>Elaine Xu</t>
  </si>
  <si>
    <t>Elaine</t>
  </si>
  <si>
    <t>Xu</t>
  </si>
  <si>
    <t>Liebeck, Josette Helene Jeanne</t>
  </si>
  <si>
    <t>DESN2804</t>
  </si>
  <si>
    <t>Governance 44.5%</t>
  </si>
  <si>
    <t>Project 34.5%</t>
  </si>
  <si>
    <t>External_22222</t>
  </si>
  <si>
    <t>Long, Robert Richard</t>
  </si>
  <si>
    <t>DESN3040</t>
  </si>
  <si>
    <t>Governance 45%</t>
  </si>
  <si>
    <t>Project 35%</t>
  </si>
  <si>
    <t>Casual_11111</t>
  </si>
  <si>
    <t>Lovat, Amy Terese</t>
  </si>
  <si>
    <t>DESN3321</t>
  </si>
  <si>
    <t>Project 35.5%</t>
  </si>
  <si>
    <t>Lynch, Samuel Mark</t>
  </si>
  <si>
    <t>DESN3411</t>
  </si>
  <si>
    <t>Governance 46%</t>
  </si>
  <si>
    <t>Project 36%</t>
  </si>
  <si>
    <t>Tom Doe_446120</t>
  </si>
  <si>
    <t>Tom Doe</t>
  </si>
  <si>
    <t>Tom</t>
  </si>
  <si>
    <t>Doe</t>
  </si>
  <si>
    <t>MacAskill, Eri</t>
  </si>
  <si>
    <t>DESN3600</t>
  </si>
  <si>
    <t>Governance 46.5%</t>
  </si>
  <si>
    <t>Project 36.5%</t>
  </si>
  <si>
    <t>AUSLAN_123456</t>
  </si>
  <si>
    <t>Auslan</t>
  </si>
  <si>
    <t>Magrics, Louisa</t>
  </si>
  <si>
    <t>DESN3730</t>
  </si>
  <si>
    <t>Governance 47%</t>
  </si>
  <si>
    <t>Project 37%</t>
  </si>
  <si>
    <t>Maitland, Page</t>
  </si>
  <si>
    <t>DESN3801</t>
  </si>
  <si>
    <t>Governance 47.5%</t>
  </si>
  <si>
    <t>Project 37.5%</t>
  </si>
  <si>
    <t>Eri MacAskill_446398</t>
  </si>
  <si>
    <t>Eri MacAskill</t>
  </si>
  <si>
    <t>Eri</t>
  </si>
  <si>
    <t>MacAskill</t>
  </si>
  <si>
    <t>Martynyuk, Olena</t>
  </si>
  <si>
    <t>DESN3802</t>
  </si>
  <si>
    <t>Governance 48%</t>
  </si>
  <si>
    <t>Project 38%</t>
  </si>
  <si>
    <t>Ash McIntyre_406114</t>
  </si>
  <si>
    <t>Ash McIntyre</t>
  </si>
  <si>
    <t>Ash</t>
  </si>
  <si>
    <t>Masters, Louise Marie</t>
  </si>
  <si>
    <t>DESN3803</t>
  </si>
  <si>
    <t>Governance 48.5%</t>
  </si>
  <si>
    <t>Project 38.5%</t>
  </si>
  <si>
    <t>May, Maureen Fay</t>
  </si>
  <si>
    <t>ENGL1000</t>
  </si>
  <si>
    <t>Governance 49%</t>
  </si>
  <si>
    <t>Project 39%</t>
  </si>
  <si>
    <t>SWRK Placement 2 TBC_45678</t>
  </si>
  <si>
    <t>SWRK Placement 2 TBC</t>
  </si>
  <si>
    <t>McIntyre, Ashleigh May</t>
  </si>
  <si>
    <t>Governance 49.5%</t>
  </si>
  <si>
    <t>Project 39.5%</t>
  </si>
  <si>
    <t>Ben Banasik_428143</t>
  </si>
  <si>
    <t>Ben Banasik TBC</t>
  </si>
  <si>
    <t>Banasik</t>
  </si>
  <si>
    <t>McLean, Sarah Elizabeth</t>
  </si>
  <si>
    <t>ENGL1040</t>
  </si>
  <si>
    <t>Governance 50%</t>
  </si>
  <si>
    <t>Project 40%</t>
  </si>
  <si>
    <t>McNamara, David John</t>
  </si>
  <si>
    <t>ENGL1201</t>
  </si>
  <si>
    <t>Project 40.5%</t>
  </si>
  <si>
    <t>CMNS Level B_22345</t>
  </si>
  <si>
    <t>CMNS B TBC</t>
  </si>
  <si>
    <t>Meier, Sabrina Columbia</t>
  </si>
  <si>
    <t>Project 41%</t>
  </si>
  <si>
    <t>CMNS Level D_23455</t>
  </si>
  <si>
    <t>CMNS D TBC</t>
  </si>
  <si>
    <t>Meredith, Sebastian David John</t>
  </si>
  <si>
    <t>ENGL2000</t>
  </si>
  <si>
    <t>Project 41.5%</t>
  </si>
  <si>
    <t>SWRK TBC_234567</t>
  </si>
  <si>
    <t>SWRK TBC</t>
  </si>
  <si>
    <t>Mortimer, Anastasia Marie</t>
  </si>
  <si>
    <t>ENGL2011</t>
  </si>
  <si>
    <t>Project 42%</t>
  </si>
  <si>
    <t>SWRK TBC_345678</t>
  </si>
  <si>
    <t>Nean, Melanie</t>
  </si>
  <si>
    <t>Project 42.5%</t>
  </si>
  <si>
    <t>SWRK TBC_456789</t>
  </si>
  <si>
    <t>Nolan, Alara Joy</t>
  </si>
  <si>
    <t>ENGL2021</t>
  </si>
  <si>
    <t>Project 43%</t>
  </si>
  <si>
    <t>SWRK TBC_44444</t>
  </si>
  <si>
    <t>Northam, Dominique Looke</t>
  </si>
  <si>
    <t>ENGL2101</t>
  </si>
  <si>
    <t>Project 43.5%</t>
  </si>
  <si>
    <t>Grant Funded 1_54321</t>
  </si>
  <si>
    <t>Grant Funded 1</t>
  </si>
  <si>
    <t>Nugus, Daniel Gerard</t>
  </si>
  <si>
    <t>Project 44%</t>
  </si>
  <si>
    <t>Grant Funded 2_65432</t>
  </si>
  <si>
    <t>Grant Funded 2</t>
  </si>
  <si>
    <t>Nunn, Pearl Fuschia Dove</t>
  </si>
  <si>
    <t>Project 44.5%</t>
  </si>
  <si>
    <t>Oakes, Iliana Hunun Athaide</t>
  </si>
  <si>
    <t>ENGL2102</t>
  </si>
  <si>
    <t>Project 45%</t>
  </si>
  <si>
    <t>Pasvolsky, Claire Amanda</t>
  </si>
  <si>
    <t>ENGL2103</t>
  </si>
  <si>
    <t>Patrick, Lauren Toni</t>
  </si>
  <si>
    <t>ENGL3012</t>
  </si>
  <si>
    <t>Project 46%</t>
  </si>
  <si>
    <t>Price, Megan Leigh</t>
  </si>
  <si>
    <t>ENGL3013</t>
  </si>
  <si>
    <t>Project 46.5%</t>
  </si>
  <si>
    <t>Properjohn, Coralie Anne</t>
  </si>
  <si>
    <t>ENGL3018</t>
  </si>
  <si>
    <t>Project 47%</t>
  </si>
  <si>
    <t>ENGL3019</t>
  </si>
  <si>
    <t>Project 47.5%</t>
  </si>
  <si>
    <t>Punnoose, Bincy</t>
  </si>
  <si>
    <t>ENGL3045</t>
  </si>
  <si>
    <t>Project 48%</t>
  </si>
  <si>
    <t>Rak, Louise</t>
  </si>
  <si>
    <t>ENGL3301</t>
  </si>
  <si>
    <t>Project 48.5%</t>
  </si>
  <si>
    <t>Ratcheva, Silvia Ilieva</t>
  </si>
  <si>
    <t>ENGL3302</t>
  </si>
  <si>
    <t>Project 49%</t>
  </si>
  <si>
    <t>Rhodes, James Andrew</t>
  </si>
  <si>
    <t>Project 49.5%</t>
  </si>
  <si>
    <t>Robinson, Luke</t>
  </si>
  <si>
    <t>ENGL3304</t>
  </si>
  <si>
    <t>Project 50%</t>
  </si>
  <si>
    <t>Rokobauer, Emily Margaret</t>
  </si>
  <si>
    <t>ENGL3665</t>
  </si>
  <si>
    <t>Roni, Jayden James</t>
  </si>
  <si>
    <t>Rudd, Annette</t>
  </si>
  <si>
    <t>ENGL3700</t>
  </si>
  <si>
    <t>Sacco, Madelaine Grace</t>
  </si>
  <si>
    <t>ESLA2000</t>
  </si>
  <si>
    <t>Schadel, Jesse</t>
  </si>
  <si>
    <t>Schmidt, Danielle Lee</t>
  </si>
  <si>
    <t>FREN1100</t>
  </si>
  <si>
    <t>Schott, Paul George Edwin</t>
  </si>
  <si>
    <t>Scurr, Ivy</t>
  </si>
  <si>
    <t>Seah, Michele Lay-Chin</t>
  </si>
  <si>
    <t>FREN1200</t>
  </si>
  <si>
    <t>Searles, Aoife Marie</t>
  </si>
  <si>
    <t>Sharples, Thomas</t>
  </si>
  <si>
    <t>Smith, Kye Alexander</t>
  </si>
  <si>
    <t>FREN2610</t>
  </si>
  <si>
    <t>Stace, Leah Dawn</t>
  </si>
  <si>
    <t>Stewart, Leicha Maree</t>
  </si>
  <si>
    <t>FREN2620</t>
  </si>
  <si>
    <t>Stewart, Ryan Andrew</t>
  </si>
  <si>
    <t>Stoker, Lynette Gai</t>
  </si>
  <si>
    <t>FREN3610</t>
  </si>
  <si>
    <t>Studley, Thomas John</t>
  </si>
  <si>
    <t>FREN3620</t>
  </si>
  <si>
    <t>Sultani, Grace Elizabeth</t>
  </si>
  <si>
    <t>Taylor, Ann Clare Thorington</t>
  </si>
  <si>
    <t>FREN3701</t>
  </si>
  <si>
    <t>Thompson, Wayne Joseph</t>
  </si>
  <si>
    <t>FREN3702</t>
  </si>
  <si>
    <t>Ticehurst, Laura Ellen</t>
  </si>
  <si>
    <t>GRMN1501</t>
  </si>
  <si>
    <t>Tickner, Campbell Enid</t>
  </si>
  <si>
    <t>GRMN1502</t>
  </si>
  <si>
    <t>Trigas, Vasiliki</t>
  </si>
  <si>
    <t>GRMN2501</t>
  </si>
  <si>
    <t>Van Lonkhuyzen, Karen Joy Deni</t>
  </si>
  <si>
    <t>GRMN2502</t>
  </si>
  <si>
    <t>Vause, Elizabeth Katherine</t>
  </si>
  <si>
    <t>GRMN3503</t>
  </si>
  <si>
    <t>Vertigan, Meg Louise</t>
  </si>
  <si>
    <t>GRMN3504</t>
  </si>
  <si>
    <t>Walker, Melissa</t>
  </si>
  <si>
    <t>GRMN3505</t>
  </si>
  <si>
    <t>Ward, Martine Susanne</t>
  </si>
  <si>
    <t>GRMN3506</t>
  </si>
  <si>
    <t>Webster, Aimee May</t>
  </si>
  <si>
    <t>HASS1000</t>
  </si>
  <si>
    <t>Wells, Amanda Claire</t>
  </si>
  <si>
    <t>Wetzel, Jan</t>
  </si>
  <si>
    <t>Williams, Jake Matthew Ryan</t>
  </si>
  <si>
    <t>HASS2000</t>
  </si>
  <si>
    <t>Willis, Rebecca Leigh</t>
  </si>
  <si>
    <t>Wilson, Nadine Terri</t>
  </si>
  <si>
    <t>HASS3000</t>
  </si>
  <si>
    <t>Wits, Egbert Willems</t>
  </si>
  <si>
    <t>Worrad, Timothy Mark</t>
  </si>
  <si>
    <t>HASS4000</t>
  </si>
  <si>
    <t>Wright, Nicola Jane</t>
  </si>
  <si>
    <t>HASS4001</t>
  </si>
  <si>
    <t>Wyse, Robert</t>
  </si>
  <si>
    <t>HASS4002</t>
  </si>
  <si>
    <t>Young, Amelia Bree</t>
  </si>
  <si>
    <t>HASS4003</t>
  </si>
  <si>
    <t>Zakaria, Rully Ardian</t>
  </si>
  <si>
    <t>HASS4004</t>
  </si>
  <si>
    <t>Zheng, Yunjing</t>
  </si>
  <si>
    <t>HIST1001</t>
  </si>
  <si>
    <t>Zucca, Lisa Maree</t>
  </si>
  <si>
    <t>HIST1002</t>
  </si>
  <si>
    <t>HIST1051</t>
  </si>
  <si>
    <t>HIST1052</t>
  </si>
  <si>
    <t>HIST2002</t>
  </si>
  <si>
    <t>HIST2006</t>
  </si>
  <si>
    <t>HIST2031</t>
  </si>
  <si>
    <t>HIST2211</t>
  </si>
  <si>
    <t>HIST2611</t>
  </si>
  <si>
    <t>HIST2650</t>
  </si>
  <si>
    <t>HIST3008</t>
  </si>
  <si>
    <t>HIST3152</t>
  </si>
  <si>
    <t>HIST3245</t>
  </si>
  <si>
    <t>HIST3600</t>
  </si>
  <si>
    <t>HIST3621</t>
  </si>
  <si>
    <t>HIST3641</t>
  </si>
  <si>
    <t>HIST3642</t>
  </si>
  <si>
    <t>HIST3673</t>
  </si>
  <si>
    <t>HUMA2000</t>
  </si>
  <si>
    <t>HUMA2001</t>
  </si>
  <si>
    <t>HUMA2070</t>
  </si>
  <si>
    <t>HUMA2080</t>
  </si>
  <si>
    <t>HUSE1001</t>
  </si>
  <si>
    <t>HUSE2001</t>
  </si>
  <si>
    <t>HUSE2002</t>
  </si>
  <si>
    <t>HUSE2005</t>
  </si>
  <si>
    <t>HUSE3001</t>
  </si>
  <si>
    <t>HUSE3005</t>
  </si>
  <si>
    <t>HUSE3006</t>
  </si>
  <si>
    <t>HUSE3008</t>
  </si>
  <si>
    <t>INDO1110</t>
  </si>
  <si>
    <t>INDO1120</t>
  </si>
  <si>
    <t>INDO2110</t>
  </si>
  <si>
    <t>JAPN1110</t>
  </si>
  <si>
    <t>JAPN1120</t>
  </si>
  <si>
    <t>JAPN2410</t>
  </si>
  <si>
    <t>JAPN2420</t>
  </si>
  <si>
    <t>JAPN2501</t>
  </si>
  <si>
    <t>JAPN2502</t>
  </si>
  <si>
    <t>JAPN3501</t>
  </si>
  <si>
    <t>JAPN3502</t>
  </si>
  <si>
    <t>LING1000</t>
  </si>
  <si>
    <t>LING1111</t>
  </si>
  <si>
    <t>LING1112</t>
  </si>
  <si>
    <t>LING2001</t>
  </si>
  <si>
    <t>LING2006</t>
  </si>
  <si>
    <t>LING2501</t>
  </si>
  <si>
    <t>LING2502</t>
  </si>
  <si>
    <t>LING3008</t>
  </si>
  <si>
    <t>LING3110</t>
  </si>
  <si>
    <t>LING3310</t>
  </si>
  <si>
    <t>LING3350</t>
  </si>
  <si>
    <t>LING6060</t>
  </si>
  <si>
    <t>LING6070</t>
  </si>
  <si>
    <t>LING6311</t>
  </si>
  <si>
    <t>LING6660</t>
  </si>
  <si>
    <t>LING6670</t>
  </si>
  <si>
    <t>LING6700</t>
  </si>
  <si>
    <t>LING6801</t>
  </si>
  <si>
    <t>LING6802</t>
  </si>
  <si>
    <t>LING6803</t>
  </si>
  <si>
    <t>LING6910</t>
  </si>
  <si>
    <t>LING6930</t>
  </si>
  <si>
    <t>MUSI1260</t>
  </si>
  <si>
    <t>MUSI1461</t>
  </si>
  <si>
    <t>MUSI1462</t>
  </si>
  <si>
    <t>MUSI1561</t>
  </si>
  <si>
    <t>MUSI1562</t>
  </si>
  <si>
    <t>MUSI1705</t>
  </si>
  <si>
    <t>MUSI1731</t>
  </si>
  <si>
    <t>MUSI1901</t>
  </si>
  <si>
    <t>MUSI2461</t>
  </si>
  <si>
    <t>MUSI2462</t>
  </si>
  <si>
    <t>MUSI2561</t>
  </si>
  <si>
    <t>MUSI2701</t>
  </si>
  <si>
    <t>MUSI2702</t>
  </si>
  <si>
    <t>MUSI2705</t>
  </si>
  <si>
    <t>MUSI2731</t>
  </si>
  <si>
    <t>MUSI3102</t>
  </si>
  <si>
    <t>MUSI3442</t>
  </si>
  <si>
    <t>MUSI3461</t>
  </si>
  <si>
    <t>MUSI3501</t>
  </si>
  <si>
    <t>MUSI3502</t>
  </si>
  <si>
    <t>MUSI3602</t>
  </si>
  <si>
    <t>PCHE3005</t>
  </si>
  <si>
    <t>PCHE3006</t>
  </si>
  <si>
    <t>PCHE3300</t>
  </si>
  <si>
    <t>PHIL1040</t>
  </si>
  <si>
    <t>PHIL1042</t>
  </si>
  <si>
    <t>PHIL2030</t>
  </si>
  <si>
    <t>SCHS4090</t>
  </si>
  <si>
    <t>SCHS4100</t>
  </si>
  <si>
    <t>SCHS4110</t>
  </si>
  <si>
    <t>SCHS4120</t>
  </si>
  <si>
    <t>SCRN1000</t>
  </si>
  <si>
    <t>SCRN1200</t>
  </si>
  <si>
    <t>SCRN2100</t>
  </si>
  <si>
    <t>SCRN2200</t>
  </si>
  <si>
    <t>SCRN2300</t>
  </si>
  <si>
    <t>SCRN3000</t>
  </si>
  <si>
    <t>SCRN3100</t>
  </si>
  <si>
    <t>SCRN3200</t>
  </si>
  <si>
    <t>SCRN3300</t>
  </si>
  <si>
    <t>SOCA1010</t>
  </si>
  <si>
    <t>SOCA1020</t>
  </si>
  <si>
    <t>SOCA1050</t>
  </si>
  <si>
    <t>SOCA1200</t>
  </si>
  <si>
    <t>SOCA2022</t>
  </si>
  <si>
    <t>SOCA2065</t>
  </si>
  <si>
    <t>SOCA2400</t>
  </si>
  <si>
    <t>SOCA2505</t>
  </si>
  <si>
    <t>SOCA3178</t>
  </si>
  <si>
    <t>SOCA3220</t>
  </si>
  <si>
    <t>SOCA3315</t>
  </si>
  <si>
    <t>SOCA3666</t>
  </si>
  <si>
    <t>SOCA3780</t>
  </si>
  <si>
    <t>SOCA3850</t>
  </si>
  <si>
    <t>SOCA3902</t>
  </si>
  <si>
    <t>SOCA6100</t>
  </si>
  <si>
    <t>SOCA6240</t>
  </si>
  <si>
    <t>SOCA6310</t>
  </si>
  <si>
    <t>SOCA6320</t>
  </si>
  <si>
    <t>SOCA6330</t>
  </si>
  <si>
    <t>SOCA6571</t>
  </si>
  <si>
    <t>SOCA6590</t>
  </si>
  <si>
    <t>SOCA6640</t>
  </si>
  <si>
    <t>SOCA6670</t>
  </si>
  <si>
    <t>SOCS1100</t>
  </si>
  <si>
    <t>SOCS2200</t>
  </si>
  <si>
    <t>SOCS2300</t>
  </si>
  <si>
    <t>SOCS2400</t>
  </si>
  <si>
    <t>SOCS3100</t>
  </si>
  <si>
    <t>SOCS3200</t>
  </si>
  <si>
    <t>SOCS3300</t>
  </si>
  <si>
    <t>SWRK1010</t>
  </si>
  <si>
    <t>SWRK1020</t>
  </si>
  <si>
    <t>SWRK2001</t>
  </si>
  <si>
    <t>SWRK2003</t>
  </si>
  <si>
    <t>SWRK2005</t>
  </si>
  <si>
    <t>SWRK2200</t>
  </si>
  <si>
    <t>SWRK3002</t>
  </si>
  <si>
    <t>SWRK3007</t>
  </si>
  <si>
    <t>SWRK3300</t>
  </si>
  <si>
    <t>SWRK4009</t>
  </si>
  <si>
    <t>SWRK4300</t>
  </si>
  <si>
    <t>SWRK4400</t>
  </si>
  <si>
    <t>SWRK4500</t>
  </si>
  <si>
    <t>College</t>
  </si>
  <si>
    <t>School Unit</t>
  </si>
  <si>
    <t>Year</t>
  </si>
  <si>
    <t>Term code</t>
  </si>
  <si>
    <t>Term</t>
  </si>
  <si>
    <t>note</t>
  </si>
  <si>
    <t>CHSF</t>
  </si>
  <si>
    <t>S1</t>
  </si>
  <si>
    <t>["NCL"]</t>
  </si>
  <si>
    <t>S2</t>
  </si>
  <si>
    <t>["CAL"]</t>
  </si>
  <si>
    <t>["ON"]</t>
  </si>
  <si>
    <t>changed to NCL-SEM2</t>
  </si>
  <si>
    <t>SU2</t>
  </si>
  <si>
    <t>deleted</t>
  </si>
  <si>
    <t>["OUR"]</t>
  </si>
  <si>
    <t>W</t>
  </si>
  <si>
    <t>need to add a NCL-SEM1 offering</t>
  </si>
  <si>
    <t>need to add a NCL -SEM1 offering</t>
  </si>
  <si>
    <t>SU1</t>
  </si>
  <si>
    <t>should this also be CAL-SEM2 and ONL-SEM2?</t>
  </si>
  <si>
    <t>need to remove the CAL-SEM2 and ONL-SEM2 offerings on CAL</t>
  </si>
  <si>
    <t>Deleted</t>
  </si>
  <si>
    <t>do we really need to add a NCL-SEM1 offering? Could SWRK students do ONL?</t>
  </si>
  <si>
    <t>Course Code</t>
  </si>
  <si>
    <t>Course Title</t>
  </si>
  <si>
    <t>Primary Program</t>
  </si>
  <si>
    <t>Campus Location Requirements</t>
  </si>
  <si>
    <t>Core, Comp, Dirctd</t>
  </si>
  <si>
    <t>Prior Year Census Enrols</t>
  </si>
  <si>
    <t>Forecast Enrols</t>
  </si>
  <si>
    <t>Forecast Course size</t>
  </si>
  <si>
    <t>Actual Census Enrols</t>
  </si>
  <si>
    <t>Forecast Base course (value) % allocated</t>
  </si>
  <si>
    <t>Delivery</t>
  </si>
  <si>
    <t>Co-badge</t>
  </si>
  <si>
    <t>Co-badge course</t>
  </si>
  <si>
    <t>Course Contact - Complexity Weighting</t>
  </si>
  <si>
    <t>Course Contact - Complexity Factors</t>
  </si>
  <si>
    <t>Course Availability - Complexity Weighting</t>
  </si>
  <si>
    <t>Course Availability - Complexity Factors</t>
  </si>
  <si>
    <t>Course Assessment - Complexity Weighting</t>
  </si>
  <si>
    <t>Course Assessment Complexity - Summary</t>
  </si>
  <si>
    <t>Course Units - Complexity Weighting</t>
  </si>
  <si>
    <t>Course Units - Complexity Factors</t>
  </si>
  <si>
    <t>Space Allocation Requirements - Complexity Weighting</t>
  </si>
  <si>
    <t>Space Allocation Requirements - Complexity Factors</t>
  </si>
  <si>
    <t>Accreditation - Complexity Weighting</t>
  </si>
  <si>
    <t>Accreditation - Complexity Factors</t>
  </si>
  <si>
    <t>Course Coordination - Complexity Weighting</t>
  </si>
  <si>
    <t>Course Coordination - Complexity Factors</t>
  </si>
  <si>
    <t>MULTIPLIER</t>
  </si>
  <si>
    <t>Forecast overall course (value) % allocation</t>
  </si>
  <si>
    <t>% change if required at census</t>
  </si>
  <si>
    <t>Multiplier Explanation Summary</t>
  </si>
  <si>
    <t>Proposed Coordinator</t>
  </si>
  <si>
    <t>Proposed Coordinator - allocation</t>
  </si>
  <si>
    <t>Externally Funded Coordinator</t>
  </si>
  <si>
    <t>Team Teaching Contributor 1</t>
  </si>
  <si>
    <t>Team Teaching Contributor 1 allocation</t>
  </si>
  <si>
    <t>Team Teaching Contributor 2</t>
  </si>
  <si>
    <t>Team Teaching Contributor 2 allocation</t>
  </si>
  <si>
    <t>New Course Developer 1</t>
  </si>
  <si>
    <t>New Course Developer 1 allocation (up to 5 or 10%)</t>
  </si>
  <si>
    <t>New Course Developer 2</t>
  </si>
  <si>
    <t>New Course Developer 2 allocation (up to 5 or 10%)</t>
  </si>
  <si>
    <t>New Course Developer 3</t>
  </si>
  <si>
    <t>New Course Developer 3 allocation (up to 5 or 10%)</t>
  </si>
  <si>
    <t>% Casual Staffing Forecast</t>
  </si>
  <si>
    <t>Excluded from EFTSL %</t>
  </si>
  <si>
    <t>% variance allocation to weighting</t>
  </si>
  <si>
    <t>NA</t>
  </si>
  <si>
    <t>non-standard assessments</t>
  </si>
  <si>
    <t>Mix of complex coordination - lecture/tutorial and lectorial formats</t>
  </si>
  <si>
    <t>Small course - Studio/CMM/Languages - 16-25</t>
  </si>
  <si>
    <t>-2.5</t>
  </si>
  <si>
    <t>2.5</t>
  </si>
  <si>
    <t>Meets the criteria of one of the following 'exceptional' complexities:
Large - additional complex assessment &gt;140 OR Placement &gt;15
20 or 30 units
Small course - Studio/CMM/Languages - 16-25
Large / XL Multidisciplinary team taught OR High risk multiple delivery 500+ course</t>
  </si>
  <si>
    <t>long form assessment, limited/no auto marking</t>
  </si>
  <si>
    <t>10</t>
  </si>
  <si>
    <t>Large - additional complex assessment &gt;140</t>
  </si>
  <si>
    <t>-10</t>
  </si>
  <si>
    <t>20 units</t>
  </si>
  <si>
    <t>Placement</t>
  </si>
  <si>
    <t>-5</t>
  </si>
  <si>
    <t>-15</t>
  </si>
  <si>
    <t xml:space="preserve">Two locations </t>
  </si>
  <si>
    <t>Y</t>
  </si>
  <si>
    <t>5</t>
  </si>
  <si>
    <t>Large / XL Multidisciplinary Team Taught</t>
  </si>
  <si>
    <t>Three locations</t>
  </si>
  <si>
    <t>High risk multiple delivery 500+ course</t>
  </si>
  <si>
    <t>7.5</t>
  </si>
  <si>
    <t>Two locations</t>
  </si>
  <si>
    <t xml:space="preserve">44 HRS PER SEM CONTACT </t>
  </si>
  <si>
    <t>accredited program</t>
  </si>
  <si>
    <t>30 units</t>
  </si>
  <si>
    <t>Directed</t>
  </si>
  <si>
    <t>Outside model due to either of the following: large additional complex assessment &gt;140; placement &gt;15; 20 or 30 units; studio contact type between 16-25; high risk multiple delivery 500+ course.</t>
  </si>
  <si>
    <t xml:space="preserve">                     </t>
  </si>
  <si>
    <t>Connie Skibinski_437174</t>
  </si>
  <si>
    <t>0</t>
  </si>
  <si>
    <t>CAL/OUR/NCL/ONL</t>
  </si>
  <si>
    <t>Compulsory</t>
  </si>
  <si>
    <t>&lt;16, but languages time and contact required weighted at .8 instead of .5</t>
  </si>
  <si>
    <t>Core</t>
  </si>
  <si>
    <t>CAL/ONL</t>
  </si>
  <si>
    <t>&lt;16, but 20 units so weighted at 1 instead of .5</t>
  </si>
  <si>
    <t>Emma Clifton_416618</t>
  </si>
  <si>
    <t>&lt;16, but OUR time weighted at .8 instead of .5</t>
  </si>
  <si>
    <t>CAL/OUR/ONL</t>
  </si>
  <si>
    <t>Michele Seah_409337</t>
  </si>
  <si>
    <t>CAL/OUR</t>
  </si>
  <si>
    <t>NCL/OUR</t>
  </si>
  <si>
    <t>&lt;16 enrolments</t>
  </si>
  <si>
    <t>PHIL1090</t>
  </si>
  <si>
    <t>PHIL6090</t>
  </si>
  <si>
    <t>co-badge UG taught together with PG</t>
  </si>
  <si>
    <t>Online</t>
  </si>
  <si>
    <t>80% automarked multiple choice tests</t>
  </si>
  <si>
    <t>Meaghan Katrak-Harris_402958</t>
  </si>
  <si>
    <t>CAL/GOS</t>
  </si>
  <si>
    <t>DIrected</t>
  </si>
  <si>
    <t>CAL/GOS/NCL/ONL</t>
  </si>
  <si>
    <t>CAL/GOS/ONL</t>
  </si>
  <si>
    <t>NCL/GOS</t>
  </si>
  <si>
    <t>Fixed Term or Ongoing</t>
  </si>
  <si>
    <t>FTE</t>
  </si>
  <si>
    <t>Target % Teaching Load</t>
  </si>
  <si>
    <t>New Course %</t>
  </si>
  <si>
    <t>Total Actual Allocation</t>
  </si>
  <si>
    <t>Consultation Notes</t>
  </si>
  <si>
    <t>Consultation Date</t>
  </si>
  <si>
    <t>HR Notes</t>
  </si>
  <si>
    <t>Governance Role</t>
  </si>
  <si>
    <t>Governance % Allocation</t>
  </si>
  <si>
    <t>Approved Project Allocation</t>
  </si>
  <si>
    <t>Project % Allocation</t>
  </si>
  <si>
    <t>Agreed Research Focused %</t>
  </si>
  <si>
    <t>FTE reductions for SSP and/or external governance</t>
  </si>
  <si>
    <t>Base Governance %</t>
  </si>
  <si>
    <t>Total Governance %</t>
  </si>
  <si>
    <t>Total Project %</t>
  </si>
  <si>
    <t>Total Research %</t>
  </si>
  <si>
    <t>Contractual Base Governance Reduction</t>
  </si>
  <si>
    <t>Contractual Research Reduction</t>
  </si>
  <si>
    <t>Contractual Teaching Reduction</t>
  </si>
  <si>
    <t>WAMS total Teaching</t>
  </si>
  <si>
    <t>WAMS total Reseach</t>
  </si>
  <si>
    <t>WAMS total Leadership</t>
  </si>
  <si>
    <t>WAMS total</t>
  </si>
  <si>
    <r>
      <rPr>
        <sz val="11"/>
        <color theme="1"/>
        <rFont val="Calibri"/>
        <family val="2"/>
        <scheme val="minor"/>
      </rPr>
      <t>WAMS</t>
    </r>
    <r>
      <rPr>
        <sz val="11"/>
        <color theme="1"/>
        <rFont val="Calibri"/>
        <family val="2"/>
        <scheme val="minor"/>
      </rPr>
      <t xml:space="preserve"> Target </t>
    </r>
    <r>
      <rPr>
        <sz val="11"/>
        <color theme="1"/>
        <rFont val="Calibri"/>
        <family val="2"/>
        <scheme val="minor"/>
      </rPr>
      <t>Teaching Size</t>
    </r>
  </si>
  <si>
    <r>
      <t xml:space="preserve">Difference in </t>
    </r>
    <r>
      <rPr>
        <b/>
        <sz val="11"/>
        <color theme="1"/>
        <rFont val="Calibri"/>
        <family val="2"/>
        <scheme val="minor"/>
      </rPr>
      <t>Teaching</t>
    </r>
    <r>
      <rPr>
        <sz val="11"/>
        <color theme="1"/>
        <rFont val="Calibri"/>
        <family val="2"/>
        <scheme val="minor"/>
      </rPr>
      <t xml:space="preserve"> on WAMS</t>
    </r>
  </si>
  <si>
    <t>Bennett</t>
  </si>
  <si>
    <t>Kim</t>
  </si>
  <si>
    <t>Jonathan</t>
  </si>
  <si>
    <t>Ian</t>
  </si>
  <si>
    <t>Daniel</t>
  </si>
  <si>
    <t>Amanda</t>
  </si>
  <si>
    <t>Nicole</t>
  </si>
  <si>
    <t>Sarah</t>
  </si>
  <si>
    <t>Emily</t>
  </si>
  <si>
    <t>Robert</t>
  </si>
  <si>
    <t>song</t>
  </si>
  <si>
    <t>George Nguyen_888198</t>
  </si>
  <si>
    <t>George Nguyen</t>
  </si>
  <si>
    <t>George</t>
  </si>
  <si>
    <t>Nguyen</t>
  </si>
  <si>
    <t>Brent Santana_517713</t>
  </si>
  <si>
    <t>Brent Santana</t>
  </si>
  <si>
    <t>Brent</t>
  </si>
  <si>
    <t>Santana</t>
  </si>
  <si>
    <t>Diane Hansen_977465</t>
  </si>
  <si>
    <t>Diane Hansen</t>
  </si>
  <si>
    <t>Diane</t>
  </si>
  <si>
    <t>Hansen</t>
  </si>
  <si>
    <t>Paula Miller_497282</t>
  </si>
  <si>
    <t>Paula Miller</t>
  </si>
  <si>
    <t>Paula</t>
  </si>
  <si>
    <t>Miller</t>
  </si>
  <si>
    <t>Jonathan Lewis_436007</t>
  </si>
  <si>
    <t>Jonathan Lewis</t>
  </si>
  <si>
    <t>Dale Torres_396721</t>
  </si>
  <si>
    <t>Dale Torres</t>
  </si>
  <si>
    <t>Dale</t>
  </si>
  <si>
    <t>Torres</t>
  </si>
  <si>
    <t>Nicole Martinez_214200</t>
  </si>
  <si>
    <t>Nicole Martinez</t>
  </si>
  <si>
    <t>Martinez</t>
  </si>
  <si>
    <t>Daniel Castro_440762</t>
  </si>
  <si>
    <t>Daniel Castro</t>
  </si>
  <si>
    <t>Castro</t>
  </si>
  <si>
    <t>Michelle Reed_418099</t>
  </si>
  <si>
    <t>Michelle Reed</t>
  </si>
  <si>
    <t>Michelle</t>
  </si>
  <si>
    <t>Reed</t>
  </si>
  <si>
    <t>Gary Miller_454904</t>
  </si>
  <si>
    <t>Gary Miller</t>
  </si>
  <si>
    <t>Gary</t>
  </si>
  <si>
    <t>Karen King_746465</t>
  </si>
  <si>
    <t>Karen King</t>
  </si>
  <si>
    <t>King</t>
  </si>
  <si>
    <t>John Evans_184866</t>
  </si>
  <si>
    <t>John Evans</t>
  </si>
  <si>
    <t>John</t>
  </si>
  <si>
    <t>Evans</t>
  </si>
  <si>
    <t>Deanna Becker_128655</t>
  </si>
  <si>
    <t>Deanna Becker</t>
  </si>
  <si>
    <t>Deanna</t>
  </si>
  <si>
    <t>Becker</t>
  </si>
  <si>
    <t>John Patterson_130786</t>
  </si>
  <si>
    <t>John Patterson</t>
  </si>
  <si>
    <t>Patterson</t>
  </si>
  <si>
    <t>Steven Joseph_427141</t>
  </si>
  <si>
    <t>Steven Joseph</t>
  </si>
  <si>
    <t>Joseph</t>
  </si>
  <si>
    <t>Makayla Torres_920089</t>
  </si>
  <si>
    <t>Makayla Torres</t>
  </si>
  <si>
    <t>Makayla</t>
  </si>
  <si>
    <t>Robert Jones_864685</t>
  </si>
  <si>
    <t>Robert Jones</t>
  </si>
  <si>
    <t>Jones</t>
  </si>
  <si>
    <t>Anthony Martinez_497960</t>
  </si>
  <si>
    <t>Anthony Martinez</t>
  </si>
  <si>
    <t>Anthony</t>
  </si>
  <si>
    <t>Richard Williams_490148</t>
  </si>
  <si>
    <t>Richard Williams</t>
  </si>
  <si>
    <t>Richard</t>
  </si>
  <si>
    <t>Williams</t>
  </si>
  <si>
    <t>Blake Wilson_675155</t>
  </si>
  <si>
    <t>Blake Wilson</t>
  </si>
  <si>
    <t>Blake</t>
  </si>
  <si>
    <t>Wilson</t>
  </si>
  <si>
    <t>Tricia Rodgers_267264</t>
  </si>
  <si>
    <t>Tricia Rodgers</t>
  </si>
  <si>
    <t>Tricia</t>
  </si>
  <si>
    <t>Rodgers</t>
  </si>
  <si>
    <t>Dorothy Long_252046</t>
  </si>
  <si>
    <t>Dorothy Long</t>
  </si>
  <si>
    <t>Dorothy</t>
  </si>
  <si>
    <t>Long</t>
  </si>
  <si>
    <t>Jeremy Wallace_590867</t>
  </si>
  <si>
    <t>Jeremy Wallace</t>
  </si>
  <si>
    <t>Jeremy</t>
  </si>
  <si>
    <t>Wallace</t>
  </si>
  <si>
    <t>Margaret Huerta_296921</t>
  </si>
  <si>
    <t>Margaret Huerta</t>
  </si>
  <si>
    <t>Huerta</t>
  </si>
  <si>
    <t>Ian Huffman_312495</t>
  </si>
  <si>
    <t>Ian Huffman</t>
  </si>
  <si>
    <t>Huffman</t>
  </si>
  <si>
    <t>Kevin Richards_403035</t>
  </si>
  <si>
    <t>Kevin Richards</t>
  </si>
  <si>
    <t>Kevin</t>
  </si>
  <si>
    <t>Richards</t>
  </si>
  <si>
    <t>Jacob Golden_716027</t>
  </si>
  <si>
    <t>Jacob Golden</t>
  </si>
  <si>
    <t>Jacob</t>
  </si>
  <si>
    <t>Golden</t>
  </si>
  <si>
    <t>Michael King_757977</t>
  </si>
  <si>
    <t>Michael King</t>
  </si>
  <si>
    <t>Jessica Warner_529458</t>
  </si>
  <si>
    <t>Jessica Warner</t>
  </si>
  <si>
    <t>Jessica</t>
  </si>
  <si>
    <t>Warner</t>
  </si>
  <si>
    <t>John Fox_865559</t>
  </si>
  <si>
    <t>John Fox</t>
  </si>
  <si>
    <t>Fox</t>
  </si>
  <si>
    <t>Meredith Anderson_682660</t>
  </si>
  <si>
    <t>Meredith Anderson</t>
  </si>
  <si>
    <t>Meredith</t>
  </si>
  <si>
    <t>Anderson</t>
  </si>
  <si>
    <t>Michael Mann_276843</t>
  </si>
  <si>
    <t>Michael Mann</t>
  </si>
  <si>
    <t>Mann</t>
  </si>
  <si>
    <t>Eric Perry_950102</t>
  </si>
  <si>
    <t>Eric Perry</t>
  </si>
  <si>
    <t>Eric</t>
  </si>
  <si>
    <t>Perry</t>
  </si>
  <si>
    <t>Vanessa Gonzalez_746562</t>
  </si>
  <si>
    <t>Vanessa Gonzalez</t>
  </si>
  <si>
    <t>Gonzalez</t>
  </si>
  <si>
    <t>Dennis Vincent_669073</t>
  </si>
  <si>
    <t>Dennis Vincent</t>
  </si>
  <si>
    <t>Dennis</t>
  </si>
  <si>
    <t>Vincent</t>
  </si>
  <si>
    <t>Tonya Shepherd_792043</t>
  </si>
  <si>
    <t>Tonya Shepherd</t>
  </si>
  <si>
    <t>Tonya</t>
  </si>
  <si>
    <t>Shepherd</t>
  </si>
  <si>
    <t>Erik Archer_966058</t>
  </si>
  <si>
    <t>Erik Archer</t>
  </si>
  <si>
    <t>Erik</t>
  </si>
  <si>
    <t>Archer</t>
  </si>
  <si>
    <t>Joshua Jimenez_918212</t>
  </si>
  <si>
    <t>Joshua Jimenez</t>
  </si>
  <si>
    <t>Joshua</t>
  </si>
  <si>
    <t>Jimenez</t>
  </si>
  <si>
    <t>Emily Patel_268547</t>
  </si>
  <si>
    <t>Emily Patel</t>
  </si>
  <si>
    <t>Patel</t>
  </si>
  <si>
    <t>Michelle Green_460615</t>
  </si>
  <si>
    <t>Michelle Green</t>
  </si>
  <si>
    <t>Green</t>
  </si>
  <si>
    <t>Jason Campos_226375</t>
  </si>
  <si>
    <t>Jason Campos</t>
  </si>
  <si>
    <t>Jason</t>
  </si>
  <si>
    <t>Campos</t>
  </si>
  <si>
    <t>Meghan Porter_106269</t>
  </si>
  <si>
    <t>Meghan Porter</t>
  </si>
  <si>
    <t>Meghan</t>
  </si>
  <si>
    <t>Porter</t>
  </si>
  <si>
    <t>Roger Knight_855174</t>
  </si>
  <si>
    <t>Roger Knight</t>
  </si>
  <si>
    <t>Roger</t>
  </si>
  <si>
    <t>Knight</t>
  </si>
  <si>
    <t>Christopher Wagner_417170</t>
  </si>
  <si>
    <t>Christopher Wagner</t>
  </si>
  <si>
    <t>Christopher</t>
  </si>
  <si>
    <t>Wagner</t>
  </si>
  <si>
    <t>David Horton_909244</t>
  </si>
  <si>
    <t>David Horton</t>
  </si>
  <si>
    <t>Horton</t>
  </si>
  <si>
    <t>Timothy Gutierrez_427805</t>
  </si>
  <si>
    <t>Timothy Gutierrez</t>
  </si>
  <si>
    <t>Gutierrez</t>
  </si>
  <si>
    <t>Sarah Brooks_495771</t>
  </si>
  <si>
    <t>Sarah Brooks</t>
  </si>
  <si>
    <t>Brooks</t>
  </si>
  <si>
    <t>Melissa Martin_611768</t>
  </si>
  <si>
    <t>Melissa Martin</t>
  </si>
  <si>
    <t>Melissa</t>
  </si>
  <si>
    <t>Jacob Kim_105072</t>
  </si>
  <si>
    <t>Jacob Kim</t>
  </si>
  <si>
    <t>Melissa Gonzalez_651625</t>
  </si>
  <si>
    <t>Melissa Gonzalez</t>
  </si>
  <si>
    <t>Richard Gonzalez_833864</t>
  </si>
  <si>
    <t>Richard Gonzalez</t>
  </si>
  <si>
    <t>Jenny Tucker_288735</t>
  </si>
  <si>
    <t>Jenny Tucker</t>
  </si>
  <si>
    <t>Jenny</t>
  </si>
  <si>
    <t>Tucker</t>
  </si>
  <si>
    <t>Kimberly Fisher_788860</t>
  </si>
  <si>
    <t>Kimberly Fisher</t>
  </si>
  <si>
    <t>Kimberly</t>
  </si>
  <si>
    <t>Fisher</t>
  </si>
  <si>
    <t>Kimberly Booker_745330</t>
  </si>
  <si>
    <t>Kimberly Booker</t>
  </si>
  <si>
    <t>Booker</t>
  </si>
  <si>
    <t>Benjamin Arellano_810151</t>
  </si>
  <si>
    <t>Benjamin Arellano</t>
  </si>
  <si>
    <t>Benjamin</t>
  </si>
  <si>
    <t>Arellano</t>
  </si>
  <si>
    <t>Nicholas Clay_670485</t>
  </si>
  <si>
    <t>Nicholas Clay</t>
  </si>
  <si>
    <t>Nicholas</t>
  </si>
  <si>
    <t>Clay</t>
  </si>
  <si>
    <t>Amanda Anderson_823070</t>
  </si>
  <si>
    <t>Amanda Anderson</t>
  </si>
  <si>
    <t>Maria Hardin_558207</t>
  </si>
  <si>
    <t>Maria Hardin</t>
  </si>
  <si>
    <t>Maria</t>
  </si>
  <si>
    <t>Hardin</t>
  </si>
  <si>
    <t>Joseph Price_784778</t>
  </si>
  <si>
    <t>Joseph Price</t>
  </si>
  <si>
    <t>Price</t>
  </si>
  <si>
    <t>William Church_358041</t>
  </si>
  <si>
    <t>William Church</t>
  </si>
  <si>
    <t>Church</t>
  </si>
  <si>
    <t>Jessica Smith_640272</t>
  </si>
  <si>
    <t>Jessica Smith</t>
  </si>
  <si>
    <t>Smith</t>
  </si>
  <si>
    <t>Tracey Gilmore_730803</t>
  </si>
  <si>
    <t>Tracey Gilmore</t>
  </si>
  <si>
    <t>Tracey</t>
  </si>
  <si>
    <t>Gilmore</t>
  </si>
  <si>
    <t>Dustin Lewis_931132</t>
  </si>
  <si>
    <t>Dustin Lewis</t>
  </si>
  <si>
    <t>Dustin</t>
  </si>
  <si>
    <t>Susan Griffith_863359</t>
  </si>
  <si>
    <t>Susan Griffith</t>
  </si>
  <si>
    <t>Susan</t>
  </si>
  <si>
    <t>Griffith</t>
  </si>
  <si>
    <t>Angela Simmons_884795</t>
  </si>
  <si>
    <t>Angela Simmons</t>
  </si>
  <si>
    <t>Angela</t>
  </si>
  <si>
    <t>Simmons</t>
  </si>
  <si>
    <t>Robert Dominguez_447521</t>
  </si>
  <si>
    <t>Robert Dominguez</t>
  </si>
  <si>
    <t>Dominguez</t>
  </si>
  <si>
    <t>Erica Irwin_873129</t>
  </si>
  <si>
    <t>Erica Irwin</t>
  </si>
  <si>
    <t>Erica</t>
  </si>
  <si>
    <t>Amy Valdez_555535</t>
  </si>
  <si>
    <t>Amy Valdez</t>
  </si>
  <si>
    <t>Amy</t>
  </si>
  <si>
    <t>Valdez</t>
  </si>
  <si>
    <t>Cindy Morales_384012</t>
  </si>
  <si>
    <t>Cindy Morales</t>
  </si>
  <si>
    <t>Cindy</t>
  </si>
  <si>
    <t>Morales</t>
  </si>
  <si>
    <t>Richard Williams_457844</t>
  </si>
  <si>
    <t>Monica Allen_946376</t>
  </si>
  <si>
    <t>Monica Allen</t>
  </si>
  <si>
    <t>Monica</t>
  </si>
  <si>
    <t>Allen</t>
  </si>
  <si>
    <t>Mitchell Clark_981061</t>
  </si>
  <si>
    <t>Mitchell Clark</t>
  </si>
  <si>
    <t>Clark</t>
  </si>
  <si>
    <t>Ryan Washington_951092</t>
  </si>
  <si>
    <t>Ryan Washington</t>
  </si>
  <si>
    <t>Washington</t>
  </si>
  <si>
    <t>James Gillespie_795275</t>
  </si>
  <si>
    <t>James Gillespie</t>
  </si>
  <si>
    <t>James</t>
  </si>
  <si>
    <t>Gillespie</t>
  </si>
  <si>
    <t>Katherine Carroll_438705</t>
  </si>
  <si>
    <t>Katherine Carroll</t>
  </si>
  <si>
    <t>Katherine</t>
  </si>
  <si>
    <t>Carroll</t>
  </si>
  <si>
    <t>Matthew Hill_760585</t>
  </si>
  <si>
    <t>Matthew Hill</t>
  </si>
  <si>
    <t>Matthew</t>
  </si>
  <si>
    <t>Hill</t>
  </si>
  <si>
    <t>Robert Morgan_266965</t>
  </si>
  <si>
    <t>Robert Morgan</t>
  </si>
  <si>
    <t>Cynthia Doyle_140428</t>
  </si>
  <si>
    <t>Cynthia Doyle</t>
  </si>
  <si>
    <t>Cynthia</t>
  </si>
  <si>
    <t>Doyle</t>
  </si>
  <si>
    <t>Lindsey Jones_990886</t>
  </si>
  <si>
    <t>Lindsey Jones</t>
  </si>
  <si>
    <t>Lindsey</t>
  </si>
  <si>
    <t>Daniel Ruiz_947855</t>
  </si>
  <si>
    <t>Daniel Ruiz</t>
  </si>
  <si>
    <t>Ruiz</t>
  </si>
  <si>
    <t>Jackie Rivas_995553</t>
  </si>
  <si>
    <t>Jackie Rivas</t>
  </si>
  <si>
    <t>Jackie</t>
  </si>
  <si>
    <t>Rivas</t>
  </si>
  <si>
    <t>Glen Smith_195035</t>
  </si>
  <si>
    <t>Glen Smith</t>
  </si>
  <si>
    <t>Glen</t>
  </si>
  <si>
    <t>Wendy Duarte_576988</t>
  </si>
  <si>
    <t>Wendy Duarte</t>
  </si>
  <si>
    <t>Duarte</t>
  </si>
  <si>
    <t>Joseph Garcia_236584</t>
  </si>
  <si>
    <t>Joseph Garcia</t>
  </si>
  <si>
    <t>Garcia</t>
  </si>
  <si>
    <t>Lori Evans_340239</t>
  </si>
  <si>
    <t>Lori Evans</t>
  </si>
  <si>
    <t>Lori</t>
  </si>
  <si>
    <t>Sharon Shields_437400</t>
  </si>
  <si>
    <t>Sharon Shields</t>
  </si>
  <si>
    <t>Sharon</t>
  </si>
  <si>
    <t>Shields</t>
  </si>
  <si>
    <t>Linda Wolfe_123844</t>
  </si>
  <si>
    <t>Linda Wolfe</t>
  </si>
  <si>
    <t>Linda</t>
  </si>
  <si>
    <t>Wolfe</t>
  </si>
  <si>
    <t>John Wong_991117</t>
  </si>
  <si>
    <t>John Wong</t>
  </si>
  <si>
    <t>Wong</t>
  </si>
  <si>
    <t>Matthew Craig_192189</t>
  </si>
  <si>
    <t>Matthew Craig</t>
  </si>
  <si>
    <t>Catherine Delgado_413118</t>
  </si>
  <si>
    <t>Catherine Delgado</t>
  </si>
  <si>
    <t>Catherine</t>
  </si>
  <si>
    <t>Delgado</t>
  </si>
  <si>
    <t>Pamela Rowe_983734</t>
  </si>
  <si>
    <t>Pamela Rowe</t>
  </si>
  <si>
    <t>Pamela</t>
  </si>
  <si>
    <t>Rowe</t>
  </si>
  <si>
    <t>Rhonda Richards_753421</t>
  </si>
  <si>
    <t>Rhonda Richards</t>
  </si>
  <si>
    <t>Rhonda</t>
  </si>
  <si>
    <t>Jeffrey Adams_849758</t>
  </si>
  <si>
    <t>Jeffrey Adams</t>
  </si>
  <si>
    <t>Jeffrey</t>
  </si>
  <si>
    <t>Adams</t>
  </si>
  <si>
    <t>Robin Bennett_309655</t>
  </si>
  <si>
    <t>Robin Bennett</t>
  </si>
  <si>
    <t>Robin</t>
  </si>
  <si>
    <t>Cheryl Melendez_498255</t>
  </si>
  <si>
    <t>Cheryl Melendez</t>
  </si>
  <si>
    <t>Cheryl</t>
  </si>
  <si>
    <t>Melendez</t>
  </si>
  <si>
    <t>Vanessa Brooks_537023</t>
  </si>
  <si>
    <t>Vanessa Brooks</t>
  </si>
  <si>
    <t>John Marquez_628911</t>
  </si>
  <si>
    <t>John Marquez</t>
  </si>
  <si>
    <t>Marquez</t>
  </si>
  <si>
    <t>Samantha Price_210515</t>
  </si>
  <si>
    <t>Samantha Price</t>
  </si>
  <si>
    <t>Samantha</t>
  </si>
  <si>
    <t>Dana Hamilton_129258</t>
  </si>
  <si>
    <t>Dana Hamilton</t>
  </si>
  <si>
    <t>Dana</t>
  </si>
  <si>
    <t>Hamilton</t>
  </si>
  <si>
    <t>Joshua Smith_305159</t>
  </si>
  <si>
    <t>Joshua Smith</t>
  </si>
  <si>
    <t>Cour1001</t>
  </si>
  <si>
    <t>Cour1002</t>
  </si>
  <si>
    <t>Cour1003</t>
  </si>
  <si>
    <t>Cour1004</t>
  </si>
  <si>
    <t>Cour1005</t>
  </si>
  <si>
    <t>Cour1006</t>
  </si>
  <si>
    <t>Cour1007</t>
  </si>
  <si>
    <t>Cour1008</t>
  </si>
  <si>
    <t>Cour1009</t>
  </si>
  <si>
    <t>Cour1010</t>
  </si>
  <si>
    <t>Cour1011</t>
  </si>
  <si>
    <t>Cour1012</t>
  </si>
  <si>
    <t>Cour1013</t>
  </si>
  <si>
    <t>Cour1014</t>
  </si>
  <si>
    <t>Cour1015</t>
  </si>
  <si>
    <t>Cour1016</t>
  </si>
  <si>
    <t>Cour1017</t>
  </si>
  <si>
    <t>Cour1018</t>
  </si>
  <si>
    <t>Cour1019</t>
  </si>
  <si>
    <t>Cour1020</t>
  </si>
  <si>
    <t>Cour1021</t>
  </si>
  <si>
    <t>Cour1022</t>
  </si>
  <si>
    <t>Cour1023</t>
  </si>
  <si>
    <t>Cour1024</t>
  </si>
  <si>
    <t>Cour1025</t>
  </si>
  <si>
    <t>Cour1026</t>
  </si>
  <si>
    <t>Cour1027</t>
  </si>
  <si>
    <t>Cour1028</t>
  </si>
  <si>
    <t>Cour1029</t>
  </si>
  <si>
    <t>Cour1030</t>
  </si>
  <si>
    <t>Cour1031</t>
  </si>
  <si>
    <t>Cour1032</t>
  </si>
  <si>
    <t>Cour1033</t>
  </si>
  <si>
    <t>Cour1034</t>
  </si>
  <si>
    <t>Cour1035</t>
  </si>
  <si>
    <t>Cour1036</t>
  </si>
  <si>
    <t>Cour1037</t>
  </si>
  <si>
    <t>Cour1038</t>
  </si>
  <si>
    <t>Cour1039</t>
  </si>
  <si>
    <t>Cour1040</t>
  </si>
  <si>
    <t>Cour1041</t>
  </si>
  <si>
    <t>Cour1042</t>
  </si>
  <si>
    <t>Cour1043</t>
  </si>
  <si>
    <t>Cour1044</t>
  </si>
  <si>
    <t>Cour1045</t>
  </si>
  <si>
    <t>Cour1046</t>
  </si>
  <si>
    <t>Cour1047</t>
  </si>
  <si>
    <t>Cour1048</t>
  </si>
  <si>
    <t>Cour1049</t>
  </si>
  <si>
    <t>Cour1050</t>
  </si>
  <si>
    <t>Cour1051</t>
  </si>
  <si>
    <t>Cour1052</t>
  </si>
  <si>
    <t>Cour1053</t>
  </si>
  <si>
    <t>Cour1054</t>
  </si>
  <si>
    <t>Cour1055</t>
  </si>
  <si>
    <t>Cour1056</t>
  </si>
  <si>
    <t>Cour1057</t>
  </si>
  <si>
    <t>Cour1058</t>
  </si>
  <si>
    <t>Cour1059</t>
  </si>
  <si>
    <t>Cour1060</t>
  </si>
  <si>
    <t>Cour1061</t>
  </si>
  <si>
    <t>Cour1062</t>
  </si>
  <si>
    <t>Cour1063</t>
  </si>
  <si>
    <t>Cour1064</t>
  </si>
  <si>
    <t>Cour1065</t>
  </si>
  <si>
    <t>Cour1066</t>
  </si>
  <si>
    <t>Cour1067</t>
  </si>
  <si>
    <t>Cour1068</t>
  </si>
  <si>
    <t>Cour1069</t>
  </si>
  <si>
    <t>Cour1070</t>
  </si>
  <si>
    <t>Cour1071</t>
  </si>
  <si>
    <t>Cour1072</t>
  </si>
  <si>
    <t>Cour1073</t>
  </si>
  <si>
    <t>Cour1074</t>
  </si>
  <si>
    <t>Cour1075</t>
  </si>
  <si>
    <t>Cour1076</t>
  </si>
  <si>
    <t>Cour1077</t>
  </si>
  <si>
    <t>Cour1078</t>
  </si>
  <si>
    <t>Cour1079</t>
  </si>
  <si>
    <t>Cour1080</t>
  </si>
  <si>
    <t>Cour1081</t>
  </si>
  <si>
    <t>Cour1082</t>
  </si>
  <si>
    <t>Cour1083</t>
  </si>
  <si>
    <t>Cour1084</t>
  </si>
  <si>
    <t>Cour1085</t>
  </si>
  <si>
    <t>Cour1086</t>
  </si>
  <si>
    <t>Cour1087</t>
  </si>
  <si>
    <t>Cour1088</t>
  </si>
  <si>
    <t>Cour1089</t>
  </si>
  <si>
    <t>Cour1090</t>
  </si>
  <si>
    <t>Cour1091</t>
  </si>
  <si>
    <t>Cour1092</t>
  </si>
  <si>
    <t>Cour1093</t>
  </si>
  <si>
    <t>Cour1094</t>
  </si>
  <si>
    <t>Cour1095</t>
  </si>
  <si>
    <t>Cour1096</t>
  </si>
  <si>
    <t>Cour1097</t>
  </si>
  <si>
    <t>Cour1098</t>
  </si>
  <si>
    <t>Cour1099</t>
  </si>
  <si>
    <t>Cour1100</t>
  </si>
  <si>
    <t>Cour1101</t>
  </si>
  <si>
    <t>Cour1102</t>
  </si>
  <si>
    <t>Cour1103</t>
  </si>
  <si>
    <t>Cour1104</t>
  </si>
  <si>
    <t>Cour1105</t>
  </si>
  <si>
    <t>Cour1106</t>
  </si>
  <si>
    <t>Cour1107</t>
  </si>
  <si>
    <t>Cour1108</t>
  </si>
  <si>
    <t>Cour1109</t>
  </si>
  <si>
    <t>Cour1110</t>
  </si>
  <si>
    <t>Cour1111</t>
  </si>
  <si>
    <t>Cour1112</t>
  </si>
  <si>
    <t>Cour1113</t>
  </si>
  <si>
    <t>Cour1114</t>
  </si>
  <si>
    <t>Cour1115</t>
  </si>
  <si>
    <t>Cour1116</t>
  </si>
  <si>
    <t>Cour1117</t>
  </si>
  <si>
    <t>Cour1118</t>
  </si>
  <si>
    <t>Cour1119</t>
  </si>
  <si>
    <t>Cour1120</t>
  </si>
  <si>
    <t>Cour1121</t>
  </si>
  <si>
    <t>Cour1122</t>
  </si>
  <si>
    <t>Cour1123</t>
  </si>
  <si>
    <t>Cour1124</t>
  </si>
  <si>
    <t>Cour1125</t>
  </si>
  <si>
    <t>Cour1126</t>
  </si>
  <si>
    <t>Cour1127</t>
  </si>
  <si>
    <t>Cour1128</t>
  </si>
  <si>
    <t>Cour1129</t>
  </si>
  <si>
    <t>Cour1130</t>
  </si>
  <si>
    <t>Cour1131</t>
  </si>
  <si>
    <t>Cour1132</t>
  </si>
  <si>
    <t>Cour1133</t>
  </si>
  <si>
    <t>Cour1134</t>
  </si>
  <si>
    <t>Cour1135</t>
  </si>
  <si>
    <t>Cour1136</t>
  </si>
  <si>
    <t>Cour1137</t>
  </si>
  <si>
    <t>Cour1138</t>
  </si>
  <si>
    <t>Cour1139</t>
  </si>
  <si>
    <t>Cour1140</t>
  </si>
  <si>
    <t>Cour1141</t>
  </si>
  <si>
    <t>Cour1142</t>
  </si>
  <si>
    <t>Cour1143</t>
  </si>
  <si>
    <t>Cour1144</t>
  </si>
  <si>
    <t>Cour1145</t>
  </si>
  <si>
    <t>Cour1146</t>
  </si>
  <si>
    <t>Cour1147</t>
  </si>
  <si>
    <t>Cour1148</t>
  </si>
  <si>
    <t>Cour1149</t>
  </si>
  <si>
    <t>Cour1150</t>
  </si>
  <si>
    <t>Cour1151</t>
  </si>
  <si>
    <t>Cour1152</t>
  </si>
  <si>
    <t>Cour1153</t>
  </si>
  <si>
    <t>Cour1154</t>
  </si>
  <si>
    <t>Cour1155</t>
  </si>
  <si>
    <t>Cour1156</t>
  </si>
  <si>
    <t>Cour1157</t>
  </si>
  <si>
    <t>Cour1158</t>
  </si>
  <si>
    <t>Cour1159</t>
  </si>
  <si>
    <t>Cour1160</t>
  </si>
  <si>
    <t>Cour1161</t>
  </si>
  <si>
    <t>Cour1162</t>
  </si>
  <si>
    <t>Cour1163</t>
  </si>
  <si>
    <t>Cour1164</t>
  </si>
  <si>
    <t>Cour1165</t>
  </si>
  <si>
    <t>Cour1166</t>
  </si>
  <si>
    <t>Cour1167</t>
  </si>
  <si>
    <t>Cour1168</t>
  </si>
  <si>
    <t>Cour1169</t>
  </si>
  <si>
    <t>Cour1170</t>
  </si>
  <si>
    <t>Cour1171</t>
  </si>
  <si>
    <t>Cour1172</t>
  </si>
  <si>
    <t>Cour1173</t>
  </si>
  <si>
    <t>Cour1174</t>
  </si>
  <si>
    <t>Cour1175</t>
  </si>
  <si>
    <t>Cour1176</t>
  </si>
  <si>
    <t>Cour1177</t>
  </si>
  <si>
    <t>Cour1178</t>
  </si>
  <si>
    <t>Cour1179</t>
  </si>
  <si>
    <t>Cour1180</t>
  </si>
  <si>
    <t>Cour1181</t>
  </si>
  <si>
    <t>Cour1182</t>
  </si>
  <si>
    <t>Cour1183</t>
  </si>
  <si>
    <t>Cour1184</t>
  </si>
  <si>
    <t>Cour1185</t>
  </si>
  <si>
    <t>Cour1186</t>
  </si>
  <si>
    <t>Cour1187</t>
  </si>
  <si>
    <t>Cour1188</t>
  </si>
  <si>
    <t>Cour1189</t>
  </si>
  <si>
    <t>Cour1190</t>
  </si>
  <si>
    <t>Cour1191</t>
  </si>
  <si>
    <t>Cour1192</t>
  </si>
  <si>
    <t>Cour1193</t>
  </si>
  <si>
    <t>Cour1194</t>
  </si>
  <si>
    <t>Cour1195</t>
  </si>
  <si>
    <t>Cour1196</t>
  </si>
  <si>
    <t>Cour1197</t>
  </si>
  <si>
    <t>Cour1198</t>
  </si>
  <si>
    <t>Cour1199</t>
  </si>
  <si>
    <t>Cour1200</t>
  </si>
  <si>
    <t>Cour1201</t>
  </si>
  <si>
    <t>Cour1202</t>
  </si>
  <si>
    <t>Cour1203</t>
  </si>
  <si>
    <t>Cour1204</t>
  </si>
  <si>
    <t>Cour1205</t>
  </si>
  <si>
    <t>Cour1206</t>
  </si>
  <si>
    <t>Cour1207</t>
  </si>
  <si>
    <t>Cour1208</t>
  </si>
  <si>
    <t>Cour1209</t>
  </si>
  <si>
    <t>Cour1210</t>
  </si>
  <si>
    <t>Cour1211</t>
  </si>
  <si>
    <t>Cour1212</t>
  </si>
  <si>
    <t>Cour1213</t>
  </si>
  <si>
    <t>Cour1214</t>
  </si>
  <si>
    <t>Cour1215</t>
  </si>
  <si>
    <t>Cour1216</t>
  </si>
  <si>
    <t>Cour1217</t>
  </si>
  <si>
    <t>Cour1218</t>
  </si>
  <si>
    <t>Cour1219</t>
  </si>
  <si>
    <t>Cour1220</t>
  </si>
  <si>
    <t>Cour1221</t>
  </si>
  <si>
    <t>Cour1222</t>
  </si>
  <si>
    <t>Cour1223</t>
  </si>
  <si>
    <t>Cour1224</t>
  </si>
  <si>
    <t>Cour1225</t>
  </si>
  <si>
    <t>Cour1226</t>
  </si>
  <si>
    <t>Cour1227</t>
  </si>
  <si>
    <t>Cour1228</t>
  </si>
  <si>
    <t>Cour1229</t>
  </si>
  <si>
    <t>Cour1230</t>
  </si>
  <si>
    <t>Cour1231</t>
  </si>
  <si>
    <t>Cour1232</t>
  </si>
  <si>
    <t>Cour1233</t>
  </si>
  <si>
    <t>Cour1234</t>
  </si>
  <si>
    <t>Cour1235</t>
  </si>
  <si>
    <t>Cour1236</t>
  </si>
  <si>
    <t>Cour1237</t>
  </si>
  <si>
    <t>Cour1238</t>
  </si>
  <si>
    <t>Cour1239</t>
  </si>
  <si>
    <t>Cour1240</t>
  </si>
  <si>
    <t>Cour1241</t>
  </si>
  <si>
    <t>Cour1242</t>
  </si>
  <si>
    <t>Cour1243</t>
  </si>
  <si>
    <t>Cour1244</t>
  </si>
  <si>
    <t>Cour1245</t>
  </si>
  <si>
    <t>Cour1246</t>
  </si>
  <si>
    <t>Cour1247</t>
  </si>
  <si>
    <t>Cour1248</t>
  </si>
  <si>
    <t>Cour1249</t>
  </si>
  <si>
    <t>Cour1250</t>
  </si>
  <si>
    <t>Cour1251</t>
  </si>
  <si>
    <t>Cour1252</t>
  </si>
  <si>
    <t>Cour1253</t>
  </si>
  <si>
    <t>Cour1254</t>
  </si>
  <si>
    <t>Cour1255</t>
  </si>
  <si>
    <t>Cour1256</t>
  </si>
  <si>
    <t>Cour1257</t>
  </si>
  <si>
    <t>Cour1258</t>
  </si>
  <si>
    <t>Cour1259</t>
  </si>
  <si>
    <t>Cour1260</t>
  </si>
  <si>
    <t>Cour1261</t>
  </si>
  <si>
    <t>Cour1262</t>
  </si>
  <si>
    <t>Cour1263</t>
  </si>
  <si>
    <t>Cour1264</t>
  </si>
  <si>
    <t>Cour1265</t>
  </si>
  <si>
    <t>Cour1266</t>
  </si>
  <si>
    <t>Cour1267</t>
  </si>
  <si>
    <t>Cour1268</t>
  </si>
  <si>
    <t>Cour1269</t>
  </si>
  <si>
    <t>Cour1270</t>
  </si>
  <si>
    <t>Cour1271</t>
  </si>
  <si>
    <t>Cour1272</t>
  </si>
  <si>
    <t>Cour1273</t>
  </si>
  <si>
    <t>Cour1274</t>
  </si>
  <si>
    <t>Cour1275</t>
  </si>
  <si>
    <t>Cour1276</t>
  </si>
  <si>
    <t>Cour1277</t>
  </si>
  <si>
    <t>Cour1278</t>
  </si>
  <si>
    <t>Cour1279</t>
  </si>
  <si>
    <t>Cour1280</t>
  </si>
  <si>
    <t>Cour1281</t>
  </si>
  <si>
    <t>Cour1282</t>
  </si>
  <si>
    <t>Cour1283</t>
  </si>
  <si>
    <t>Cour1284</t>
  </si>
  <si>
    <t>Cour1285</t>
  </si>
  <si>
    <t>Cour1286</t>
  </si>
  <si>
    <t>Cour1287</t>
  </si>
  <si>
    <t>Cour1288</t>
  </si>
  <si>
    <t>Cour1289</t>
  </si>
  <si>
    <t>Cour1290</t>
  </si>
  <si>
    <t>Cour1291</t>
  </si>
  <si>
    <t>Cour1292</t>
  </si>
  <si>
    <t>Cour1293</t>
  </si>
  <si>
    <t>Cour1294</t>
  </si>
  <si>
    <t>Cour1295</t>
  </si>
  <si>
    <t>Cour1296</t>
  </si>
  <si>
    <t>Cour1297</t>
  </si>
  <si>
    <t>Cour1298</t>
  </si>
  <si>
    <t>Cour1299</t>
  </si>
  <si>
    <t>Cour1300</t>
  </si>
  <si>
    <t>Cour1301</t>
  </si>
  <si>
    <t>Cour1302</t>
  </si>
  <si>
    <t>Cour1303</t>
  </si>
  <si>
    <t>Cour1304</t>
  </si>
  <si>
    <t>Cour1305</t>
  </si>
  <si>
    <t>Cour1306</t>
  </si>
  <si>
    <t>Cour1307</t>
  </si>
  <si>
    <t>Cour1308</t>
  </si>
  <si>
    <t>Cour1309</t>
  </si>
  <si>
    <t>Cour1310</t>
  </si>
  <si>
    <t>Cour1311</t>
  </si>
  <si>
    <t>Cour1312</t>
  </si>
  <si>
    <t>Cour1313</t>
  </si>
  <si>
    <t>Cour1314</t>
  </si>
  <si>
    <t>Cour1315</t>
  </si>
  <si>
    <t>Cour1316</t>
  </si>
  <si>
    <t>Cour1317</t>
  </si>
  <si>
    <t>Cour1318</t>
  </si>
  <si>
    <t>Cour1319</t>
  </si>
  <si>
    <t>Cour1320</t>
  </si>
  <si>
    <t>Cour1321</t>
  </si>
  <si>
    <t>Cour1322</t>
  </si>
  <si>
    <t>Cour1323</t>
  </si>
  <si>
    <t>Cour1324</t>
  </si>
  <si>
    <t>Cour1325</t>
  </si>
  <si>
    <t>Cour1326</t>
  </si>
  <si>
    <t>Cour1327</t>
  </si>
  <si>
    <t>Cour1328</t>
  </si>
  <si>
    <t>Cour1329</t>
  </si>
  <si>
    <t>Cour1330</t>
  </si>
  <si>
    <t>Cour1331</t>
  </si>
  <si>
    <t>Cour1332</t>
  </si>
  <si>
    <t>Cour1333</t>
  </si>
  <si>
    <t>Cour1334</t>
  </si>
  <si>
    <t>Cour1335</t>
  </si>
  <si>
    <t>Cour1336</t>
  </si>
  <si>
    <t>Cour1337</t>
  </si>
  <si>
    <t>Cour1338</t>
  </si>
  <si>
    <t>Cour1339</t>
  </si>
  <si>
    <t>Cour1340</t>
  </si>
  <si>
    <t>Cour1341</t>
  </si>
  <si>
    <t>Cour1342</t>
  </si>
  <si>
    <t>Cour1343</t>
  </si>
  <si>
    <t>Cour1344</t>
  </si>
  <si>
    <t>Cour1345</t>
  </si>
  <si>
    <t>Cour1346</t>
  </si>
  <si>
    <t>Cour1347</t>
  </si>
  <si>
    <t>Cour1348</t>
  </si>
  <si>
    <t>Cour1349</t>
  </si>
  <si>
    <t>Cour1350</t>
  </si>
  <si>
    <t>Cour1351</t>
  </si>
  <si>
    <t>Cour1352</t>
  </si>
  <si>
    <t>Cour1353</t>
  </si>
  <si>
    <t>Cour1354</t>
  </si>
  <si>
    <t>Cour1355</t>
  </si>
  <si>
    <t>Cour1356</t>
  </si>
  <si>
    <t>Cour1357</t>
  </si>
  <si>
    <t>Cour1358</t>
  </si>
  <si>
    <t>Cour1359</t>
  </si>
  <si>
    <t>Cour1360</t>
  </si>
  <si>
    <t>Cour1361</t>
  </si>
  <si>
    <t>Cour1362</t>
  </si>
  <si>
    <t>Cour1363</t>
  </si>
  <si>
    <t>Cour1364</t>
  </si>
  <si>
    <t>Cour1365</t>
  </si>
  <si>
    <t>Cour1366</t>
  </si>
  <si>
    <t>Cour1367</t>
  </si>
  <si>
    <t>Cour1368</t>
  </si>
  <si>
    <t>Cour1369</t>
  </si>
  <si>
    <t>Cour1370</t>
  </si>
  <si>
    <t>Cour1371</t>
  </si>
  <si>
    <t>Cour1372</t>
  </si>
  <si>
    <t>Cour1373</t>
  </si>
  <si>
    <t>Cour1374</t>
  </si>
  <si>
    <t>Cour1375</t>
  </si>
  <si>
    <t>Cour1376</t>
  </si>
  <si>
    <t>Cour1377</t>
  </si>
  <si>
    <t>Cour1378</t>
  </si>
  <si>
    <t>Cour1379</t>
  </si>
  <si>
    <t>Cour1380</t>
  </si>
  <si>
    <t>Cour1381</t>
  </si>
  <si>
    <t>Cour1382</t>
  </si>
  <si>
    <t>Cour1383</t>
  </si>
  <si>
    <t>Cour1384</t>
  </si>
  <si>
    <t>Cour1385</t>
  </si>
  <si>
    <t>Cour1386</t>
  </si>
  <si>
    <t>Cour1387</t>
  </si>
  <si>
    <t>Cour1388</t>
  </si>
  <si>
    <t>Cour1389</t>
  </si>
  <si>
    <t>Cour1390</t>
  </si>
  <si>
    <t>Cour1391</t>
  </si>
  <si>
    <t>Cour1392</t>
  </si>
  <si>
    <t>Cour1393</t>
  </si>
  <si>
    <t>Cour1394</t>
  </si>
  <si>
    <t>Cour1395</t>
  </si>
  <si>
    <t>Cour1396</t>
  </si>
  <si>
    <t>Cour1397</t>
  </si>
  <si>
    <t>Cour1398</t>
  </si>
  <si>
    <t>Cour1399</t>
  </si>
  <si>
    <t>Cour1400</t>
  </si>
  <si>
    <t>Cour1401</t>
  </si>
  <si>
    <t>Cour1402</t>
  </si>
  <si>
    <t>Cour1403</t>
  </si>
  <si>
    <t>Cour1404</t>
  </si>
  <si>
    <t>Course 1</t>
  </si>
  <si>
    <t>Course 2</t>
  </si>
  <si>
    <t>Course 3</t>
  </si>
  <si>
    <t>Course 4</t>
  </si>
  <si>
    <t>Course 5</t>
  </si>
  <si>
    <t>Course 6</t>
  </si>
  <si>
    <t>Course 7</t>
  </si>
  <si>
    <t>Course 8</t>
  </si>
  <si>
    <t>Course 9</t>
  </si>
  <si>
    <t>Course 10</t>
  </si>
  <si>
    <t>Course 11</t>
  </si>
  <si>
    <t>Course 12</t>
  </si>
  <si>
    <t>Course 13</t>
  </si>
  <si>
    <t>Course 14</t>
  </si>
  <si>
    <t>Course 15</t>
  </si>
  <si>
    <t>Course 16</t>
  </si>
  <si>
    <t>Course 17</t>
  </si>
  <si>
    <t>Course 18</t>
  </si>
  <si>
    <t>Course 19</t>
  </si>
  <si>
    <t>Course 20</t>
  </si>
  <si>
    <t>Course 21</t>
  </si>
  <si>
    <t>Course 22</t>
  </si>
  <si>
    <t>Course 23</t>
  </si>
  <si>
    <t>Course 24</t>
  </si>
  <si>
    <t>Course 25</t>
  </si>
  <si>
    <t>Course 26</t>
  </si>
  <si>
    <t>Course 27</t>
  </si>
  <si>
    <t>Course 28</t>
  </si>
  <si>
    <t>Course 29</t>
  </si>
  <si>
    <t>Course 30</t>
  </si>
  <si>
    <t>Course 31</t>
  </si>
  <si>
    <t>Course 32</t>
  </si>
  <si>
    <t>Course 33</t>
  </si>
  <si>
    <t>Course 34</t>
  </si>
  <si>
    <t>Course 35</t>
  </si>
  <si>
    <t>Course 36</t>
  </si>
  <si>
    <t>Course 37</t>
  </si>
  <si>
    <t>Course 38</t>
  </si>
  <si>
    <t>Course 39</t>
  </si>
  <si>
    <t>Course 40</t>
  </si>
  <si>
    <t>Course 41</t>
  </si>
  <si>
    <t>Course 42</t>
  </si>
  <si>
    <t>Course 43</t>
  </si>
  <si>
    <t>Course 44</t>
  </si>
  <si>
    <t>Course 45</t>
  </si>
  <si>
    <t>Course 46</t>
  </si>
  <si>
    <t>Course 47</t>
  </si>
  <si>
    <t>Course 48</t>
  </si>
  <si>
    <t>Course 49</t>
  </si>
  <si>
    <t>Course 50</t>
  </si>
  <si>
    <t>Course 51</t>
  </si>
  <si>
    <t>Course 52</t>
  </si>
  <si>
    <t>Course 53</t>
  </si>
  <si>
    <t>Course 54</t>
  </si>
  <si>
    <t>Course 55</t>
  </si>
  <si>
    <t>Course 56</t>
  </si>
  <si>
    <t>Course 57</t>
  </si>
  <si>
    <t>Course 58</t>
  </si>
  <si>
    <t>Course 59</t>
  </si>
  <si>
    <t>Course 60</t>
  </si>
  <si>
    <t>Course 61</t>
  </si>
  <si>
    <t>Course 62</t>
  </si>
  <si>
    <t>Course 63</t>
  </si>
  <si>
    <t>Course 64</t>
  </si>
  <si>
    <t>Course 65</t>
  </si>
  <si>
    <t>Course 66</t>
  </si>
  <si>
    <t>Course 67</t>
  </si>
  <si>
    <t>Course 68</t>
  </si>
  <si>
    <t>Course 69</t>
  </si>
  <si>
    <t>Course 70</t>
  </si>
  <si>
    <t>Course 71</t>
  </si>
  <si>
    <t>Course 72</t>
  </si>
  <si>
    <t>Course 73</t>
  </si>
  <si>
    <t>Course 74</t>
  </si>
  <si>
    <t>Course 75</t>
  </si>
  <si>
    <t>Course 76</t>
  </si>
  <si>
    <t>Course 77</t>
  </si>
  <si>
    <t>Course 78</t>
  </si>
  <si>
    <t>Course 79</t>
  </si>
  <si>
    <t>Course 80</t>
  </si>
  <si>
    <t>Course 81</t>
  </si>
  <si>
    <t>Course 82</t>
  </si>
  <si>
    <t>Course 83</t>
  </si>
  <si>
    <t>Course 84</t>
  </si>
  <si>
    <t>Course 85</t>
  </si>
  <si>
    <t>Course 86</t>
  </si>
  <si>
    <t>Course 87</t>
  </si>
  <si>
    <t>Course 88</t>
  </si>
  <si>
    <t>Course 89</t>
  </si>
  <si>
    <t>Course 90</t>
  </si>
  <si>
    <t>Course 91</t>
  </si>
  <si>
    <t>Course 92</t>
  </si>
  <si>
    <t>Course 93</t>
  </si>
  <si>
    <t>Course 94</t>
  </si>
  <si>
    <t>Course 95</t>
  </si>
  <si>
    <t>Course 96</t>
  </si>
  <si>
    <t>Course 97</t>
  </si>
  <si>
    <t>Course 98</t>
  </si>
  <si>
    <t>Course 99</t>
  </si>
  <si>
    <t>Course 100</t>
  </si>
  <si>
    <t>Course 101</t>
  </si>
  <si>
    <t>Course 102</t>
  </si>
  <si>
    <t>Course 103</t>
  </si>
  <si>
    <t>Course 104</t>
  </si>
  <si>
    <t>Course 105</t>
  </si>
  <si>
    <t>Course 106</t>
  </si>
  <si>
    <t>Course 107</t>
  </si>
  <si>
    <t>Course 108</t>
  </si>
  <si>
    <t>Course 109</t>
  </si>
  <si>
    <t>Course 110</t>
  </si>
  <si>
    <t>Course 111</t>
  </si>
  <si>
    <t>Course 112</t>
  </si>
  <si>
    <t>Course 113</t>
  </si>
  <si>
    <t>Course 114</t>
  </si>
  <si>
    <t>Course 115</t>
  </si>
  <si>
    <t>Course 116</t>
  </si>
  <si>
    <t>Course 117</t>
  </si>
  <si>
    <t>Course 118</t>
  </si>
  <si>
    <t>Course 119</t>
  </si>
  <si>
    <t>Course 120</t>
  </si>
  <si>
    <t>Course 121</t>
  </si>
  <si>
    <t>Course 122</t>
  </si>
  <si>
    <t>Course 123</t>
  </si>
  <si>
    <t>Course 124</t>
  </si>
  <si>
    <t>Course 125</t>
  </si>
  <si>
    <t>Course 126</t>
  </si>
  <si>
    <t>Course 127</t>
  </si>
  <si>
    <t>Course 128</t>
  </si>
  <si>
    <t>Course 129</t>
  </si>
  <si>
    <t>Course 130</t>
  </si>
  <si>
    <t>Course 131</t>
  </si>
  <si>
    <t>Course 132</t>
  </si>
  <si>
    <t>Course 133</t>
  </si>
  <si>
    <t>Course 134</t>
  </si>
  <si>
    <t>Course 135</t>
  </si>
  <si>
    <t>Course 136</t>
  </si>
  <si>
    <t>Course 137</t>
  </si>
  <si>
    <t>Course 138</t>
  </si>
  <si>
    <t>Course 139</t>
  </si>
  <si>
    <t>Course 140</t>
  </si>
  <si>
    <t>Course 141</t>
  </si>
  <si>
    <t>Course 142</t>
  </si>
  <si>
    <t>Course 143</t>
  </si>
  <si>
    <t>Course 144</t>
  </si>
  <si>
    <t>Course 145</t>
  </si>
  <si>
    <t>Course 146</t>
  </si>
  <si>
    <t>Course 147</t>
  </si>
  <si>
    <t>Course 148</t>
  </si>
  <si>
    <t>Course 149</t>
  </si>
  <si>
    <t>Course 150</t>
  </si>
  <si>
    <t>Course 151</t>
  </si>
  <si>
    <t>Course 152</t>
  </si>
  <si>
    <t>Course 153</t>
  </si>
  <si>
    <t>Course 154</t>
  </si>
  <si>
    <t>Course 155</t>
  </si>
  <si>
    <t>Course 156</t>
  </si>
  <si>
    <t>Course 157</t>
  </si>
  <si>
    <t>Course 158</t>
  </si>
  <si>
    <t>Course 159</t>
  </si>
  <si>
    <t>Course 160</t>
  </si>
  <si>
    <t>Course 161</t>
  </si>
  <si>
    <t>Course 162</t>
  </si>
  <si>
    <t>Course 163</t>
  </si>
  <si>
    <t>Course 164</t>
  </si>
  <si>
    <t>Course 165</t>
  </si>
  <si>
    <t>Course 166</t>
  </si>
  <si>
    <t>Course 167</t>
  </si>
  <si>
    <t>Course 168</t>
  </si>
  <si>
    <t>Course 169</t>
  </si>
  <si>
    <t>Course 170</t>
  </si>
  <si>
    <t>Course 171</t>
  </si>
  <si>
    <t>Course 172</t>
  </si>
  <si>
    <t>Course 173</t>
  </si>
  <si>
    <t>Course 174</t>
  </si>
  <si>
    <t>Course 175</t>
  </si>
  <si>
    <t>Course 176</t>
  </si>
  <si>
    <t>Course 177</t>
  </si>
  <si>
    <t>Course 178</t>
  </si>
  <si>
    <t>Course 179</t>
  </si>
  <si>
    <t>Course 180</t>
  </si>
  <si>
    <t>Course 181</t>
  </si>
  <si>
    <t>Course 182</t>
  </si>
  <si>
    <t>Course 183</t>
  </si>
  <si>
    <t>Course 184</t>
  </si>
  <si>
    <t>Course 185</t>
  </si>
  <si>
    <t>Course 186</t>
  </si>
  <si>
    <t>Course 187</t>
  </si>
  <si>
    <t>Course 188</t>
  </si>
  <si>
    <t>Course 189</t>
  </si>
  <si>
    <t>Course 190</t>
  </si>
  <si>
    <t>Course 191</t>
  </si>
  <si>
    <t>Course 192</t>
  </si>
  <si>
    <t>Course 193</t>
  </si>
  <si>
    <t>Course 194</t>
  </si>
  <si>
    <t>Course 195</t>
  </si>
  <si>
    <t>Course 196</t>
  </si>
  <si>
    <t>Course 197</t>
  </si>
  <si>
    <t>Course 198</t>
  </si>
  <si>
    <t>Course 199</t>
  </si>
  <si>
    <t>Course 200</t>
  </si>
  <si>
    <t>Course 201</t>
  </si>
  <si>
    <t>Course 202</t>
  </si>
  <si>
    <t>Course 203</t>
  </si>
  <si>
    <t>Course 204</t>
  </si>
  <si>
    <t>Course 205</t>
  </si>
  <si>
    <t>Course 206</t>
  </si>
  <si>
    <t>Course 207</t>
  </si>
  <si>
    <t>Course 208</t>
  </si>
  <si>
    <t>Course 209</t>
  </si>
  <si>
    <t>Course 210</t>
  </si>
  <si>
    <t>Course 211</t>
  </si>
  <si>
    <t>Course 212</t>
  </si>
  <si>
    <t>Course 213</t>
  </si>
  <si>
    <t>Course 214</t>
  </si>
  <si>
    <t>Course 215</t>
  </si>
  <si>
    <t>Course 216</t>
  </si>
  <si>
    <t>Course 217</t>
  </si>
  <si>
    <t>Course 218</t>
  </si>
  <si>
    <t>Course 219</t>
  </si>
  <si>
    <t>Course 220</t>
  </si>
  <si>
    <t>Course 221</t>
  </si>
  <si>
    <t>Course 222</t>
  </si>
  <si>
    <t>Course 223</t>
  </si>
  <si>
    <t>Course 224</t>
  </si>
  <si>
    <t>Course 225</t>
  </si>
  <si>
    <t>Course 226</t>
  </si>
  <si>
    <t>Course 227</t>
  </si>
  <si>
    <t>Course 228</t>
  </si>
  <si>
    <t>Course 229</t>
  </si>
  <si>
    <t>Course 230</t>
  </si>
  <si>
    <t>Course 231</t>
  </si>
  <si>
    <t>Course 232</t>
  </si>
  <si>
    <t>Course 233</t>
  </si>
  <si>
    <t>Course 234</t>
  </si>
  <si>
    <t>Course 235</t>
  </si>
  <si>
    <t>Course 236</t>
  </si>
  <si>
    <t>Course 237</t>
  </si>
  <si>
    <t>Course 238</t>
  </si>
  <si>
    <t>Course 239</t>
  </si>
  <si>
    <t>Course 240</t>
  </si>
  <si>
    <t>Course 241</t>
  </si>
  <si>
    <t>Course 242</t>
  </si>
  <si>
    <t>Course 243</t>
  </si>
  <si>
    <t>Course 244</t>
  </si>
  <si>
    <t>Course 245</t>
  </si>
  <si>
    <t>Course 246</t>
  </si>
  <si>
    <t>Course 247</t>
  </si>
  <si>
    <t>Course 248</t>
  </si>
  <si>
    <t>Course 249</t>
  </si>
  <si>
    <t>Course 250</t>
  </si>
  <si>
    <t>Course 251</t>
  </si>
  <si>
    <t>Course 252</t>
  </si>
  <si>
    <t>Course 253</t>
  </si>
  <si>
    <t>Course 254</t>
  </si>
  <si>
    <t>Course 255</t>
  </si>
  <si>
    <t>Course 256</t>
  </si>
  <si>
    <t>Course 257</t>
  </si>
  <si>
    <t>Course 258</t>
  </si>
  <si>
    <t>Course 259</t>
  </si>
  <si>
    <t>Course 260</t>
  </si>
  <si>
    <t>Course 261</t>
  </si>
  <si>
    <t>Course 262</t>
  </si>
  <si>
    <t>Course 263</t>
  </si>
  <si>
    <t>Course 264</t>
  </si>
  <si>
    <t>Course 265</t>
  </si>
  <si>
    <t>Course 266</t>
  </si>
  <si>
    <t>Course 267</t>
  </si>
  <si>
    <t>Course 268</t>
  </si>
  <si>
    <t>Course 269</t>
  </si>
  <si>
    <t>Course 270</t>
  </si>
  <si>
    <t>Course 271</t>
  </si>
  <si>
    <t>Course 272</t>
  </si>
  <si>
    <t>Course 273</t>
  </si>
  <si>
    <t>Course 274</t>
  </si>
  <si>
    <t>Course 275</t>
  </si>
  <si>
    <t>Course 276</t>
  </si>
  <si>
    <t>Course 277</t>
  </si>
  <si>
    <t>Course 278</t>
  </si>
  <si>
    <t>Course 279</t>
  </si>
  <si>
    <t>Course 280</t>
  </si>
  <si>
    <t>Course 281</t>
  </si>
  <si>
    <t>Course 282</t>
  </si>
  <si>
    <t>Course 283</t>
  </si>
  <si>
    <t>Course 284</t>
  </si>
  <si>
    <t>Course 285</t>
  </si>
  <si>
    <t>Course 286</t>
  </si>
  <si>
    <t>Course 287</t>
  </si>
  <si>
    <t>Course 288</t>
  </si>
  <si>
    <t>Course 289</t>
  </si>
  <si>
    <t>Course 290</t>
  </si>
  <si>
    <t>Course 291</t>
  </si>
  <si>
    <t>Course 292</t>
  </si>
  <si>
    <t>Course 293</t>
  </si>
  <si>
    <t>Course 294</t>
  </si>
  <si>
    <t>Course 295</t>
  </si>
  <si>
    <t>Course 296</t>
  </si>
  <si>
    <t>Course 297</t>
  </si>
  <si>
    <t>Course 298</t>
  </si>
  <si>
    <t>Course 299</t>
  </si>
  <si>
    <t>Course 300</t>
  </si>
  <si>
    <t>Course 301</t>
  </si>
  <si>
    <t>Course 302</t>
  </si>
  <si>
    <t>Course 303</t>
  </si>
  <si>
    <t>Course 304</t>
  </si>
  <si>
    <t>Course 305</t>
  </si>
  <si>
    <t>Course 306</t>
  </si>
  <si>
    <t>Course 307</t>
  </si>
  <si>
    <t>Course 308</t>
  </si>
  <si>
    <t>Course 309</t>
  </si>
  <si>
    <t>Course 310</t>
  </si>
  <si>
    <t>Course 311</t>
  </si>
  <si>
    <t>Course 312</t>
  </si>
  <si>
    <t>Course 313</t>
  </si>
  <si>
    <t>Course 314</t>
  </si>
  <si>
    <t>Course 315</t>
  </si>
  <si>
    <t>Course 316</t>
  </si>
  <si>
    <t>Course 317</t>
  </si>
  <si>
    <t>Course 318</t>
  </si>
  <si>
    <t>Course 319</t>
  </si>
  <si>
    <t>Course 320</t>
  </si>
  <si>
    <t>Course 321</t>
  </si>
  <si>
    <t>Course 322</t>
  </si>
  <si>
    <t>Course 323</t>
  </si>
  <si>
    <t>Course 324</t>
  </si>
  <si>
    <t>Course 325</t>
  </si>
  <si>
    <t>Course 326</t>
  </si>
  <si>
    <t>Course 327</t>
  </si>
  <si>
    <t>Course 328</t>
  </si>
  <si>
    <t>Course 329</t>
  </si>
  <si>
    <t>Course 330</t>
  </si>
  <si>
    <t>Course 331</t>
  </si>
  <si>
    <t>Course 332</t>
  </si>
  <si>
    <t>Course 333</t>
  </si>
  <si>
    <t>Course 334</t>
  </si>
  <si>
    <t>Course 335</t>
  </si>
  <si>
    <t>Course 336</t>
  </si>
  <si>
    <t>Course 337</t>
  </si>
  <si>
    <t>Course 338</t>
  </si>
  <si>
    <t>Course 339</t>
  </si>
  <si>
    <t>Course 340</t>
  </si>
  <si>
    <t>Course 341</t>
  </si>
  <si>
    <t>Course 342</t>
  </si>
  <si>
    <t>Course 343</t>
  </si>
  <si>
    <t>Course 344</t>
  </si>
  <si>
    <t>Course 345</t>
  </si>
  <si>
    <t>Course 346</t>
  </si>
  <si>
    <t>Course 347</t>
  </si>
  <si>
    <t>Course 348</t>
  </si>
  <si>
    <t>Course 349</t>
  </si>
  <si>
    <t>Course 350</t>
  </si>
  <si>
    <t>Course 351</t>
  </si>
  <si>
    <t>Course 352</t>
  </si>
  <si>
    <t>Course 353</t>
  </si>
  <si>
    <t>Course 354</t>
  </si>
  <si>
    <t>Course 355</t>
  </si>
  <si>
    <t>Course 356</t>
  </si>
  <si>
    <t>Course 357</t>
  </si>
  <si>
    <t>Course 358</t>
  </si>
  <si>
    <t>Course 359</t>
  </si>
  <si>
    <t>Course 360</t>
  </si>
  <si>
    <t>Course 361</t>
  </si>
  <si>
    <t>Course 362</t>
  </si>
  <si>
    <t>Course 363</t>
  </si>
  <si>
    <t>Course 364</t>
  </si>
  <si>
    <t>Course 365</t>
  </si>
  <si>
    <t>Course 366</t>
  </si>
  <si>
    <t>Course 367</t>
  </si>
  <si>
    <t>Course 368</t>
  </si>
  <si>
    <t>Course 369</t>
  </si>
  <si>
    <t>Course 370</t>
  </si>
  <si>
    <t>Course 371</t>
  </si>
  <si>
    <t>Course 372</t>
  </si>
  <si>
    <t>Course 373</t>
  </si>
  <si>
    <t>Course 374</t>
  </si>
  <si>
    <t>Course 375</t>
  </si>
  <si>
    <t>Course 376</t>
  </si>
  <si>
    <t>Course 377</t>
  </si>
  <si>
    <t>Course 378</t>
  </si>
  <si>
    <t>Course 379</t>
  </si>
  <si>
    <t>Course 380</t>
  </si>
  <si>
    <t>Course 381</t>
  </si>
  <si>
    <t>Course 382</t>
  </si>
  <si>
    <t>Course 383</t>
  </si>
  <si>
    <t>Course 384</t>
  </si>
  <si>
    <t>Course 385</t>
  </si>
  <si>
    <t>Course 386</t>
  </si>
  <si>
    <t>Course 387</t>
  </si>
  <si>
    <t>Course 388</t>
  </si>
  <si>
    <t>Course 389</t>
  </si>
  <si>
    <t>Course 390</t>
  </si>
  <si>
    <t>Course 391</t>
  </si>
  <si>
    <t>Course 392</t>
  </si>
  <si>
    <t>Course 393</t>
  </si>
  <si>
    <t>Course 394</t>
  </si>
  <si>
    <t>Course 395</t>
  </si>
  <si>
    <t>Course 396</t>
  </si>
  <si>
    <t>Course 397</t>
  </si>
  <si>
    <t>Course 398</t>
  </si>
  <si>
    <t>Course 399</t>
  </si>
  <si>
    <t>Course 400</t>
  </si>
  <si>
    <t>Course 401</t>
  </si>
  <si>
    <t>Course 402</t>
  </si>
  <si>
    <t>Course 403</t>
  </si>
  <si>
    <t>Course 404</t>
  </si>
  <si>
    <t>CFO</t>
  </si>
  <si>
    <t>School of fun</t>
  </si>
  <si>
    <t>Dale Torres_396722</t>
  </si>
  <si>
    <t>Dale Torres_396725</t>
  </si>
  <si>
    <t>Dale Torres_396726</t>
  </si>
  <si>
    <t>Dale Torres_396729</t>
  </si>
  <si>
    <t>Dale Torres_396730</t>
  </si>
  <si>
    <t>Dale Torres_396731</t>
  </si>
  <si>
    <t>Dale Torres_396732</t>
  </si>
  <si>
    <t>Dale Torres_396733</t>
  </si>
  <si>
    <t>Dale Torres_396734</t>
  </si>
  <si>
    <t>Dale Torres_396735</t>
  </si>
  <si>
    <t>Dale Torres_396736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</si>
</sst>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trike/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Aptos Narrow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9" tint="0.39994506668294322"/>
      </right>
      <top/>
      <bottom/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 style="thin">
        <color theme="9" tint="0.399914548173467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1454817346722"/>
      </bottom>
      <diagonal/>
    </border>
    <border>
      <left style="thin">
        <color theme="9" tint="0.39994506668294322"/>
      </left>
      <right/>
      <top/>
      <bottom style="thin">
        <color theme="9" tint="0.39991454817346722"/>
      </bottom>
      <diagonal/>
    </border>
    <border>
      <left/>
      <right style="thin">
        <color theme="9" tint="0.399945066682943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9D08E"/>
      </left>
      <right style="thin">
        <color rgb="FFA9D08E"/>
      </right>
      <top/>
      <bottom style="thin">
        <color rgb="FFA9D08E"/>
      </bottom>
      <diagonal/>
    </border>
    <border>
      <left/>
      <right style="thin">
        <color rgb="FFA9D08E"/>
      </right>
      <top/>
      <bottom style="thin">
        <color rgb="FFA9D08E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/>
      <bottom/>
      <diagonal/>
    </border>
    <border>
      <left/>
      <right style="thin">
        <color rgb="FFA9D08E"/>
      </right>
      <top/>
      <bottom/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1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64">
    <xf numFmtId="0" fontId="0" fillId="0" borderId="0" xfId="0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horizontal="center" vertical="center"/>
    </xf>
    <xf numFmtId="0" fontId="17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5" fillId="0" borderId="0" xfId="0" applyFont="1"/>
    <xf numFmtId="0" fontId="15" fillId="0" borderId="0" xfId="0" applyFont="1" applyProtection="1">
      <protection locked="0"/>
    </xf>
    <xf numFmtId="0" fontId="15" fillId="0" borderId="0" xfId="0" applyFont="1" applyAlignment="1">
      <alignment horizontal="center" vertical="center"/>
    </xf>
    <xf numFmtId="0" fontId="0" fillId="36" borderId="0" xfId="0" applyFill="1"/>
    <xf numFmtId="0" fontId="0" fillId="36" borderId="0" xfId="0" applyFill="1" applyAlignment="1">
      <alignment horizontal="center" vertical="center"/>
    </xf>
    <xf numFmtId="0" fontId="15" fillId="36" borderId="0" xfId="0" applyFont="1" applyFill="1"/>
    <xf numFmtId="0" fontId="15" fillId="36" borderId="0" xfId="0" applyFont="1" applyFill="1" applyAlignment="1">
      <alignment horizontal="center" vertical="center"/>
    </xf>
    <xf numFmtId="0" fontId="0" fillId="0" borderId="0" xfId="0" quotePrefix="1"/>
    <xf numFmtId="0" fontId="17" fillId="0" borderId="0" xfId="43" applyFont="1" applyAlignment="1">
      <alignment wrapText="1"/>
    </xf>
    <xf numFmtId="0" fontId="2" fillId="0" borderId="0" xfId="43"/>
    <xf numFmtId="0" fontId="17" fillId="34" borderId="0" xfId="43" applyFont="1" applyFill="1" applyAlignment="1">
      <alignment wrapText="1"/>
    </xf>
    <xf numFmtId="0" fontId="2" fillId="34" borderId="0" xfId="43" applyFill="1"/>
    <xf numFmtId="0" fontId="0" fillId="0" borderId="0" xfId="0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35" borderId="14" xfId="0" applyFill="1" applyBorder="1" applyProtection="1">
      <protection locked="0"/>
    </xf>
    <xf numFmtId="0" fontId="0" fillId="0" borderId="13" xfId="0" applyBorder="1" applyAlignment="1" applyProtection="1">
      <alignment wrapText="1"/>
      <protection locked="0"/>
    </xf>
    <xf numFmtId="0" fontId="0" fillId="35" borderId="13" xfId="0" applyFill="1" applyBorder="1" applyAlignment="1" applyProtection="1">
      <alignment wrapText="1"/>
      <protection locked="0"/>
    </xf>
    <xf numFmtId="0" fontId="22" fillId="0" borderId="0" xfId="0" quotePrefix="1" applyFont="1"/>
    <xf numFmtId="0" fontId="0" fillId="0" borderId="17" xfId="42" applyNumberFormat="1" applyFont="1" applyFill="1" applyBorder="1" applyAlignment="1" applyProtection="1">
      <alignment horizontal="center"/>
    </xf>
    <xf numFmtId="0" fontId="0" fillId="0" borderId="0" xfId="42" applyNumberFormat="1" applyFont="1" applyFill="1" applyBorder="1" applyAlignment="1" applyProtection="1">
      <alignment horizontal="center"/>
    </xf>
    <xf numFmtId="0" fontId="0" fillId="0" borderId="17" xfId="42" applyNumberFormat="1" applyFont="1" applyFill="1" applyBorder="1" applyProtection="1"/>
    <xf numFmtId="0" fontId="24" fillId="0" borderId="0" xfId="0" applyFont="1"/>
    <xf numFmtId="0" fontId="15" fillId="34" borderId="0" xfId="0" applyFont="1" applyFill="1"/>
    <xf numFmtId="0" fontId="0" fillId="0" borderId="0" xfId="0" applyAlignment="1" applyProtection="1">
      <alignment wrapText="1"/>
      <protection locked="0"/>
    </xf>
    <xf numFmtId="0" fontId="17" fillId="0" borderId="0" xfId="0" applyFont="1"/>
    <xf numFmtId="0" fontId="22" fillId="0" borderId="28" xfId="0" applyFont="1" applyBorder="1"/>
    <xf numFmtId="0" fontId="22" fillId="37" borderId="28" xfId="0" applyFont="1" applyFill="1" applyBorder="1"/>
    <xf numFmtId="0" fontId="22" fillId="38" borderId="28" xfId="0" applyFont="1" applyFill="1" applyBorder="1"/>
    <xf numFmtId="0" fontId="0" fillId="0" borderId="25" xfId="0" applyBorder="1"/>
    <xf numFmtId="0" fontId="0" fillId="0" borderId="12" xfId="0" applyBorder="1"/>
    <xf numFmtId="0" fontId="0" fillId="0" borderId="10" xfId="0" applyBorder="1"/>
    <xf numFmtId="0" fontId="0" fillId="0" borderId="31" xfId="0" applyBorder="1"/>
    <xf numFmtId="0" fontId="23" fillId="0" borderId="28" xfId="0" applyFont="1" applyBorder="1"/>
    <xf numFmtId="0" fontId="0" fillId="0" borderId="13" xfId="0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right"/>
    </xf>
    <xf numFmtId="0" fontId="0" fillId="0" borderId="17" xfId="42" applyNumberFormat="1" applyFont="1" applyBorder="1" applyAlignment="1" applyProtection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4" fillId="0" borderId="0" xfId="0" applyFont="1" applyProtection="1">
      <protection locked="0"/>
    </xf>
    <xf numFmtId="0" fontId="0" fillId="33" borderId="0" xfId="0" applyFill="1" applyProtection="1">
      <protection locked="0"/>
    </xf>
    <xf numFmtId="0" fontId="15" fillId="33" borderId="0" xfId="0" applyFont="1" applyFill="1" applyProtection="1">
      <protection locked="0"/>
    </xf>
    <xf numFmtId="0" fontId="0" fillId="33" borderId="0" xfId="0" applyFill="1"/>
    <xf numFmtId="0" fontId="0" fillId="44" borderId="0" xfId="0" applyFill="1" applyProtection="1">
      <protection locked="0"/>
    </xf>
    <xf numFmtId="0" fontId="27" fillId="0" borderId="25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45" borderId="17" xfId="42" applyNumberFormat="1" applyFont="1" applyFill="1" applyBorder="1" applyAlignment="1" applyProtection="1">
      <alignment horizontal="center" vertical="center" wrapText="1"/>
    </xf>
    <xf numFmtId="0" fontId="20" fillId="0" borderId="0" xfId="0" applyFont="1"/>
    <xf numFmtId="0" fontId="2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 applyProtection="1">
      <alignment horizontal="left"/>
      <protection locked="0"/>
    </xf>
    <xf numFmtId="0" fontId="20" fillId="0" borderId="33" xfId="0" applyFont="1" applyBorder="1" applyAlignment="1" applyProtection="1">
      <alignment horizontal="left" vertical="center"/>
      <protection locked="0"/>
    </xf>
    <xf numFmtId="0" fontId="27" fillId="0" borderId="0" xfId="0" applyFont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14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 wrapText="1"/>
      <protection locked="0"/>
    </xf>
    <xf numFmtId="0" fontId="25" fillId="0" borderId="12" xfId="0" applyFont="1" applyBorder="1" applyAlignment="1" applyProtection="1">
      <alignment horizontal="left" vertical="center" wrapText="1"/>
      <protection locked="0"/>
    </xf>
    <xf numFmtId="0" fontId="20" fillId="0" borderId="12" xfId="0" applyFont="1" applyBorder="1" applyAlignment="1" applyProtection="1">
      <alignment horizontal="left" vertical="center" wrapText="1"/>
      <protection locked="0"/>
    </xf>
    <xf numFmtId="49" fontId="0" fillId="0" borderId="12" xfId="0" applyNumberFormat="1" applyBorder="1" applyAlignment="1" applyProtection="1">
      <alignment horizontal="left" vertical="center" wrapText="1"/>
      <protection locked="0"/>
    </xf>
    <xf numFmtId="14" fontId="0" fillId="0" borderId="27" xfId="0" applyNumberFormat="1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15" fontId="0" fillId="0" borderId="27" xfId="0" applyNumberFormat="1" applyBorder="1" applyAlignment="1" applyProtection="1">
      <alignment horizontal="left" vertical="center"/>
      <protection locked="0"/>
    </xf>
    <xf numFmtId="14" fontId="0" fillId="0" borderId="14" xfId="0" applyNumberFormat="1" applyBorder="1" applyAlignment="1" applyProtection="1">
      <alignment horizontal="left" vertical="center"/>
      <protection locked="0"/>
    </xf>
    <xf numFmtId="0" fontId="27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42" borderId="0" xfId="0" applyFont="1" applyFill="1" applyAlignment="1">
      <alignment horizontal="center" vertical="center" wrapText="1"/>
    </xf>
    <xf numFmtId="0" fontId="27" fillId="46" borderId="0" xfId="0" applyFont="1" applyFill="1" applyAlignment="1">
      <alignment horizontal="center" vertical="center" wrapText="1"/>
    </xf>
    <xf numFmtId="0" fontId="0" fillId="0" borderId="13" xfId="0" applyBorder="1" applyAlignment="1">
      <alignment wrapText="1"/>
    </xf>
    <xf numFmtId="0" fontId="27" fillId="39" borderId="26" xfId="0" applyFont="1" applyFill="1" applyBorder="1" applyAlignment="1">
      <alignment horizontal="center" vertical="center" wrapText="1"/>
    </xf>
    <xf numFmtId="0" fontId="27" fillId="47" borderId="0" xfId="0" applyFont="1" applyFill="1" applyAlignment="1">
      <alignment horizontal="center" vertical="center" wrapText="1"/>
    </xf>
    <xf numFmtId="0" fontId="0" fillId="48" borderId="0" xfId="0" applyFill="1"/>
    <xf numFmtId="0" fontId="0" fillId="0" borderId="13" xfId="0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0" fillId="44" borderId="32" xfId="0" applyFont="1" applyFill="1" applyBorder="1"/>
    <xf numFmtId="164" fontId="0" fillId="0" borderId="0" xfId="0" applyNumberFormat="1" applyAlignment="1">
      <alignment horizontal="center" vertical="center"/>
    </xf>
    <xf numFmtId="0" fontId="0" fillId="0" borderId="11" xfId="0" applyBorder="1"/>
    <xf numFmtId="0" fontId="0" fillId="0" borderId="14" xfId="0" applyBorder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0" fillId="34" borderId="0" xfId="0" applyFill="1"/>
    <xf numFmtId="0" fontId="0" fillId="33" borderId="0" xfId="0" applyFill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33" borderId="21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0" fillId="0" borderId="0" xfId="0" applyFont="1" applyAlignment="1">
      <alignment horizontal="left" wrapText="1"/>
    </xf>
    <xf numFmtId="1" fontId="0" fillId="33" borderId="22" xfId="0" applyNumberFormat="1" applyFill="1" applyBorder="1" applyAlignment="1">
      <alignment horizontal="center" vertical="center"/>
    </xf>
    <xf numFmtId="0" fontId="20" fillId="33" borderId="22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4" fillId="33" borderId="22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3" borderId="23" xfId="0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1" fontId="0" fillId="35" borderId="23" xfId="0" applyNumberFormat="1" applyFill="1" applyBorder="1" applyAlignment="1">
      <alignment horizontal="center" vertical="center"/>
    </xf>
    <xf numFmtId="0" fontId="15" fillId="35" borderId="22" xfId="0" applyFont="1" applyFill="1" applyBorder="1" applyAlignment="1">
      <alignment horizontal="center" vertical="center"/>
    </xf>
    <xf numFmtId="0" fontId="15" fillId="33" borderId="22" xfId="0" applyFont="1" applyFill="1" applyBorder="1" applyAlignment="1">
      <alignment horizontal="center" vertical="center"/>
    </xf>
    <xf numFmtId="0" fontId="15" fillId="35" borderId="23" xfId="0" applyFont="1" applyFill="1" applyBorder="1" applyAlignment="1">
      <alignment horizontal="center" vertical="center"/>
    </xf>
    <xf numFmtId="0" fontId="15" fillId="33" borderId="23" xfId="0" applyFont="1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6" xfId="0" applyBorder="1"/>
    <xf numFmtId="164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2" xfId="0" applyBorder="1" applyAlignment="1" applyProtection="1">
      <alignment horizontal="left" vertical="center" wrapText="1"/>
      <protection locked="0"/>
    </xf>
    <xf numFmtId="0" fontId="0" fillId="0" borderId="13" xfId="0" applyBorder="1"/>
    <xf numFmtId="14" fontId="0" fillId="0" borderId="0" xfId="0" applyNumberFormat="1" applyAlignment="1" applyProtection="1">
      <alignment horizontal="left" vertical="center"/>
      <protection locked="0"/>
    </xf>
    <xf numFmtId="15" fontId="0" fillId="0" borderId="0" xfId="0" applyNumberFormat="1" applyAlignment="1" applyProtection="1">
      <alignment horizontal="left" vertical="center"/>
      <protection locked="0"/>
    </xf>
    <xf numFmtId="15" fontId="0" fillId="0" borderId="0" xfId="0" applyNumberFormat="1" applyAlignment="1" applyProtection="1">
      <alignment horizontal="left" vertical="center" wrapText="1"/>
      <protection locked="0"/>
    </xf>
    <xf numFmtId="14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2" xfId="0" applyBorder="1" applyAlignment="1" applyProtection="1">
      <alignment wrapText="1"/>
      <protection locked="0"/>
    </xf>
    <xf numFmtId="15" fontId="0" fillId="0" borderId="14" xfId="0" applyNumberFormat="1" applyBorder="1" applyAlignment="1" applyProtection="1">
      <alignment horizontal="left" vertical="center"/>
      <protection locked="0"/>
    </xf>
    <xf numFmtId="14" fontId="20" fillId="0" borderId="0" xfId="0" applyNumberFormat="1" applyFont="1" applyAlignment="1" applyProtection="1">
      <alignment horizontal="left" vertical="center" wrapText="1"/>
      <protection locked="0"/>
    </xf>
    <xf numFmtId="164" fontId="0" fillId="0" borderId="12" xfId="0" applyNumberFormat="1" applyBorder="1" applyAlignment="1">
      <alignment horizontal="center" vertical="center"/>
    </xf>
    <xf numFmtId="0" fontId="0" fillId="0" borderId="27" xfId="0" applyBorder="1" applyProtection="1">
      <protection locked="0"/>
    </xf>
    <xf numFmtId="2" fontId="0" fillId="0" borderId="0" xfId="0" applyNumberFormat="1" applyAlignment="1">
      <alignment horizontal="right"/>
    </xf>
    <xf numFmtId="0" fontId="0" fillId="35" borderId="21" xfId="0" applyFill="1" applyBorder="1" applyAlignment="1">
      <alignment horizontal="center" vertical="center"/>
    </xf>
    <xf numFmtId="49" fontId="0" fillId="0" borderId="13" xfId="0" applyNumberFormat="1" applyBorder="1" applyAlignment="1" applyProtection="1">
      <alignment horizontal="left" vertical="center" wrapText="1"/>
      <protection locked="0"/>
    </xf>
    <xf numFmtId="0" fontId="25" fillId="0" borderId="13" xfId="0" applyFont="1" applyBorder="1" applyAlignment="1" applyProtection="1">
      <alignment horizontal="left" vertical="center" wrapText="1"/>
      <protection locked="0"/>
    </xf>
    <xf numFmtId="0" fontId="20" fillId="0" borderId="13" xfId="0" applyFont="1" applyBorder="1" applyAlignment="1" applyProtection="1">
      <alignment horizontal="left" vertical="center" wrapText="1"/>
      <protection locked="0"/>
    </xf>
    <xf numFmtId="0" fontId="20" fillId="0" borderId="11" xfId="0" applyFont="1" applyBorder="1"/>
    <xf numFmtId="0" fontId="0" fillId="0" borderId="11" xfId="0" applyBorder="1" applyAlignment="1" applyProtection="1">
      <alignment horizontal="left" vertical="center" wrapText="1"/>
      <protection locked="0"/>
    </xf>
    <xf numFmtId="0" fontId="27" fillId="0" borderId="0" xfId="0" applyFont="1" applyAlignment="1">
      <alignment horizontal="center" vertical="center"/>
    </xf>
    <xf numFmtId="0" fontId="27" fillId="0" borderId="16" xfId="0" applyFont="1" applyBorder="1" applyAlignment="1">
      <alignment horizontal="center" vertical="center" wrapText="1"/>
    </xf>
    <xf numFmtId="2" fontId="27" fillId="0" borderId="0" xfId="0" applyNumberFormat="1" applyFont="1" applyAlignment="1">
      <alignment horizont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164" fontId="0" fillId="0" borderId="0" xfId="42" applyNumberFormat="1" applyFont="1" applyAlignment="1" applyProtection="1">
      <alignment horizontal="righ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0" fillId="0" borderId="22" xfId="0" applyBorder="1"/>
    <xf numFmtId="0" fontId="0" fillId="0" borderId="17" xfId="0" applyBorder="1"/>
    <xf numFmtId="0" fontId="24" fillId="33" borderId="0" xfId="0" applyFont="1" applyFill="1" applyAlignment="1">
      <alignment horizontal="center" vertical="center"/>
    </xf>
    <xf numFmtId="0" fontId="15" fillId="33" borderId="0" xfId="0" applyFont="1" applyFill="1" applyAlignment="1">
      <alignment horizontal="center" vertical="center"/>
    </xf>
    <xf numFmtId="0" fontId="15" fillId="33" borderId="0" xfId="0" applyFont="1" applyFill="1"/>
    <xf numFmtId="0" fontId="0" fillId="41" borderId="0" xfId="0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4" xfId="0" applyBorder="1" applyAlignment="1">
      <alignment horizontal="center"/>
    </xf>
    <xf numFmtId="0" fontId="0" fillId="33" borderId="35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3" borderId="37" xfId="0" applyFill="1" applyBorder="1" applyAlignment="1">
      <alignment horizontal="center" vertical="center"/>
    </xf>
    <xf numFmtId="0" fontId="20" fillId="49" borderId="0" xfId="0" applyFont="1" applyFill="1"/>
    <xf numFmtId="0" fontId="20" fillId="43" borderId="0" xfId="0" applyFont="1" applyFill="1"/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2" fontId="20" fillId="0" borderId="0" xfId="0" applyNumberFormat="1" applyFont="1" applyAlignment="1">
      <alignment horizontal="right"/>
    </xf>
    <xf numFmtId="0" fontId="20" fillId="49" borderId="21" xfId="0" applyFont="1" applyFill="1" applyBorder="1" applyAlignment="1">
      <alignment horizontal="center" vertical="center"/>
    </xf>
    <xf numFmtId="0" fontId="20" fillId="49" borderId="22" xfId="0" applyFont="1" applyFill="1" applyBorder="1" applyAlignment="1">
      <alignment horizontal="center" vertical="center"/>
    </xf>
    <xf numFmtId="0" fontId="20" fillId="50" borderId="22" xfId="0" applyFont="1" applyFill="1" applyBorder="1" applyAlignment="1">
      <alignment horizontal="center" vertical="center"/>
    </xf>
    <xf numFmtId="0" fontId="20" fillId="50" borderId="23" xfId="0" applyFont="1" applyFill="1" applyBorder="1" applyAlignment="1">
      <alignment horizontal="center" vertical="center"/>
    </xf>
    <xf numFmtId="0" fontId="20" fillId="49" borderId="23" xfId="0" applyFont="1" applyFill="1" applyBorder="1" applyAlignment="1">
      <alignment horizontal="center" vertical="center"/>
    </xf>
    <xf numFmtId="0" fontId="20" fillId="49" borderId="0" xfId="0" applyFont="1" applyFill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8" fillId="35" borderId="22" xfId="0" applyFont="1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38" xfId="0" applyFill="1" applyBorder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20" fillId="44" borderId="0" xfId="0" applyFont="1" applyFill="1"/>
    <xf numFmtId="0" fontId="20" fillId="0" borderId="32" xfId="0" applyFont="1" applyBorder="1" applyAlignment="1" applyProtection="1">
      <alignment horizontal="left" vertical="center" wrapText="1"/>
      <protection locked="0"/>
    </xf>
    <xf numFmtId="49" fontId="0" fillId="0" borderId="0" xfId="0" applyNumberFormat="1" applyAlignment="1">
      <alignment vertical="top" wrapText="1"/>
    </xf>
    <xf numFmtId="0" fontId="1" fillId="0" borderId="0" xfId="0" applyFont="1"/>
    <xf numFmtId="0" fontId="1" fillId="0" borderId="12" xfId="0" applyFont="1" applyBorder="1"/>
    <xf numFmtId="14" fontId="0" fillId="0" borderId="15" xfId="0" applyNumberFormat="1" applyBorder="1" applyAlignment="1" applyProtection="1">
      <alignment horizontal="left" vertical="center"/>
      <protection locked="0"/>
    </xf>
    <xf numFmtId="0" fontId="1" fillId="0" borderId="11" xfId="0" applyFont="1" applyBorder="1"/>
    <xf numFmtId="0" fontId="1" fillId="0" borderId="12" xfId="0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 applyProtection="1">
      <alignment horizontal="left" vertical="center" wrapText="1"/>
      <protection locked="0"/>
    </xf>
    <xf numFmtId="0" fontId="0" fillId="44" borderId="0" xfId="0" applyFill="1"/>
    <xf numFmtId="0" fontId="1" fillId="44" borderId="12" xfId="0" applyFont="1" applyFill="1" applyBorder="1"/>
    <xf numFmtId="0" fontId="0" fillId="44" borderId="12" xfId="0" applyFill="1" applyBorder="1" applyAlignment="1">
      <alignment horizontal="center" vertical="center"/>
    </xf>
    <xf numFmtId="0" fontId="0" fillId="44" borderId="26" xfId="0" applyFill="1" applyBorder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4" borderId="0" xfId="0" applyFill="1" applyAlignment="1">
      <alignment horizontal="center" vertical="center" wrapText="1"/>
    </xf>
    <xf numFmtId="0" fontId="0" fillId="44" borderId="0" xfId="0" applyFill="1" applyAlignment="1">
      <alignment wrapText="1"/>
    </xf>
    <xf numFmtId="0" fontId="0" fillId="44" borderId="0" xfId="0" applyFill="1" applyAlignment="1">
      <alignment horizontal="right"/>
    </xf>
    <xf numFmtId="0" fontId="0" fillId="44" borderId="12" xfId="0" applyFill="1" applyBorder="1" applyAlignment="1" applyProtection="1">
      <alignment horizontal="left" vertical="center" wrapText="1"/>
      <protection locked="0"/>
    </xf>
    <xf numFmtId="15" fontId="0" fillId="44" borderId="27" xfId="0" applyNumberFormat="1" applyFill="1" applyBorder="1" applyAlignment="1" applyProtection="1">
      <alignment horizontal="left" vertical="center"/>
      <protection locked="0"/>
    </xf>
    <xf numFmtId="14" fontId="20" fillId="44" borderId="0" xfId="0" applyNumberFormat="1" applyFont="1" applyFill="1" applyAlignment="1" applyProtection="1">
      <alignment horizontal="left" vertical="center" wrapText="1"/>
      <protection locked="0"/>
    </xf>
    <xf numFmtId="0" fontId="0" fillId="51" borderId="0" xfId="0" applyFill="1"/>
    <xf numFmtId="0" fontId="0" fillId="51" borderId="12" xfId="0" applyFill="1" applyBorder="1" applyAlignment="1">
      <alignment horizontal="center" vertical="center"/>
    </xf>
    <xf numFmtId="15" fontId="0" fillId="51" borderId="27" xfId="0" applyNumberFormat="1" applyFill="1" applyBorder="1" applyAlignment="1">
      <alignment horizontal="left" vertical="center"/>
    </xf>
    <xf numFmtId="14" fontId="20" fillId="51" borderId="0" xfId="0" applyNumberFormat="1" applyFont="1" applyFill="1" applyAlignment="1">
      <alignment horizontal="left" vertical="center" wrapText="1"/>
    </xf>
    <xf numFmtId="0" fontId="0" fillId="51" borderId="0" xfId="0" applyFill="1" applyAlignment="1">
      <alignment horizontal="center" vertical="center" wrapText="1"/>
    </xf>
    <xf numFmtId="0" fontId="0" fillId="51" borderId="0" xfId="0" applyFill="1" applyAlignment="1">
      <alignment horizontal="center" vertical="center"/>
    </xf>
    <xf numFmtId="0" fontId="0" fillId="51" borderId="0" xfId="0" applyFill="1" applyAlignment="1">
      <alignment wrapText="1"/>
    </xf>
    <xf numFmtId="0" fontId="0" fillId="51" borderId="0" xfId="0" applyFill="1" applyAlignment="1">
      <alignment horizontal="right"/>
    </xf>
    <xf numFmtId="0" fontId="0" fillId="35" borderId="0" xfId="0" applyFill="1" applyAlignment="1">
      <alignment horizontal="center" vertical="center"/>
    </xf>
    <xf numFmtId="0" fontId="0" fillId="51" borderId="13" xfId="0" applyFill="1" applyBorder="1" applyAlignment="1">
      <alignment horizontal="left" vertical="center" wrapText="1"/>
    </xf>
    <xf numFmtId="0" fontId="15" fillId="44" borderId="32" xfId="0" applyFont="1" applyFill="1" applyBorder="1"/>
    <xf numFmtId="0" fontId="15" fillId="35" borderId="26" xfId="0" applyFont="1" applyFill="1" applyBorder="1" applyAlignment="1">
      <alignment horizontal="center" vertical="center"/>
    </xf>
    <xf numFmtId="0" fontId="15" fillId="44" borderId="0" xfId="0" applyFont="1" applyFill="1"/>
    <xf numFmtId="0" fontId="23" fillId="44" borderId="12" xfId="0" applyFont="1" applyFill="1" applyBorder="1"/>
    <xf numFmtId="0" fontId="15" fillId="44" borderId="12" xfId="0" applyFont="1" applyFill="1" applyBorder="1" applyAlignment="1">
      <alignment horizontal="center" vertical="center"/>
    </xf>
    <xf numFmtId="0" fontId="15" fillId="44" borderId="26" xfId="0" applyFont="1" applyFill="1" applyBorder="1" applyAlignment="1">
      <alignment horizontal="center" vertical="center"/>
    </xf>
    <xf numFmtId="0" fontId="23" fillId="44" borderId="32" xfId="0" applyFont="1" applyFill="1" applyBorder="1" applyAlignment="1" applyProtection="1">
      <alignment horizontal="left" vertical="center" wrapText="1"/>
      <protection locked="0"/>
    </xf>
    <xf numFmtId="14" fontId="15" fillId="44" borderId="27" xfId="0" applyNumberFormat="1" applyFont="1" applyFill="1" applyBorder="1" applyAlignment="1" applyProtection="1">
      <alignment horizontal="left" vertical="center"/>
      <protection locked="0"/>
    </xf>
    <xf numFmtId="14" fontId="15" fillId="44" borderId="0" xfId="0" applyNumberFormat="1" applyFont="1" applyFill="1" applyAlignment="1" applyProtection="1">
      <alignment horizontal="left" vertical="center"/>
      <protection locked="0"/>
    </xf>
    <xf numFmtId="0" fontId="15" fillId="44" borderId="0" xfId="0" applyFont="1" applyFill="1" applyAlignment="1">
      <alignment horizontal="center" vertical="center"/>
    </xf>
    <xf numFmtId="0" fontId="15" fillId="44" borderId="0" xfId="0" applyFont="1" applyFill="1" applyAlignment="1">
      <alignment horizontal="center" vertical="center" wrapText="1"/>
    </xf>
    <xf numFmtId="0" fontId="15" fillId="44" borderId="0" xfId="0" applyFont="1" applyFill="1" applyAlignment="1">
      <alignment wrapText="1"/>
    </xf>
    <xf numFmtId="0" fontId="15" fillId="44" borderId="0" xfId="0" applyFont="1" applyFill="1" applyAlignment="1">
      <alignment horizontal="right"/>
    </xf>
    <xf numFmtId="0" fontId="15" fillId="44" borderId="0" xfId="0" applyFont="1" applyFill="1" applyProtection="1">
      <protection locked="0"/>
    </xf>
    <xf numFmtId="0" fontId="23" fillId="0" borderId="12" xfId="0" applyFont="1" applyBorder="1"/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 applyAlignment="1" applyProtection="1">
      <alignment horizontal="left" vertical="center" wrapText="1"/>
      <protection locked="0"/>
    </xf>
    <xf numFmtId="15" fontId="15" fillId="0" borderId="27" xfId="0" applyNumberFormat="1" applyFont="1" applyBorder="1" applyAlignment="1" applyProtection="1">
      <alignment horizontal="left" vertical="center"/>
      <protection locked="0"/>
    </xf>
    <xf numFmtId="14" fontId="15" fillId="0" borderId="0" xfId="0" applyNumberFormat="1" applyFont="1" applyAlignment="1" applyProtection="1">
      <alignment horizontal="left" vertical="center" wrapText="1"/>
      <protection locked="0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right"/>
    </xf>
    <xf numFmtId="0" fontId="29" fillId="0" borderId="32" xfId="0" applyFont="1" applyBorder="1" applyAlignment="1" applyProtection="1">
      <alignment horizontal="left" vertical="center" wrapText="1"/>
      <protection locked="0"/>
    </xf>
    <xf numFmtId="15" fontId="15" fillId="0" borderId="0" xfId="0" applyNumberFormat="1" applyFont="1" applyAlignment="1" applyProtection="1">
      <alignment horizontal="left" vertical="center"/>
      <protection locked="0"/>
    </xf>
    <xf numFmtId="0" fontId="0" fillId="0" borderId="0" xfId="42" applyNumberFormat="1" applyFont="1" applyBorder="1" applyAlignment="1" applyProtection="1">
      <alignment horizontal="center"/>
    </xf>
    <xf numFmtId="0" fontId="0" fillId="0" borderId="17" xfId="42" applyNumberFormat="1" applyFont="1" applyBorder="1" applyAlignment="1">
      <alignment horizontal="center"/>
    </xf>
    <xf numFmtId="0" fontId="27" fillId="40" borderId="0" xfId="0" applyFont="1" applyFill="1" applyAlignment="1">
      <alignment horizontal="center" vertical="center" wrapText="1"/>
    </xf>
    <xf numFmtId="0" fontId="27" fillId="42" borderId="40" xfId="0" applyFont="1" applyFill="1" applyBorder="1" applyAlignment="1">
      <alignment horizontal="center" vertical="center" wrapText="1"/>
    </xf>
    <xf numFmtId="0" fontId="0" fillId="0" borderId="40" xfId="0" applyBorder="1"/>
    <xf numFmtId="0" fontId="17" fillId="0" borderId="40" xfId="0" applyFont="1" applyBorder="1"/>
    <xf numFmtId="0" fontId="15" fillId="44" borderId="40" xfId="0" applyFont="1" applyFill="1" applyBorder="1"/>
    <xf numFmtId="0" fontId="0" fillId="44" borderId="40" xfId="0" applyFill="1" applyBorder="1"/>
    <xf numFmtId="0" fontId="15" fillId="0" borderId="40" xfId="0" applyFont="1" applyBorder="1"/>
    <xf numFmtId="0" fontId="0" fillId="51" borderId="40" xfId="0" applyFill="1" applyBorder="1"/>
    <xf numFmtId="0" fontId="27" fillId="52" borderId="40" xfId="0" applyFont="1" applyFill="1" applyBorder="1" applyAlignment="1" applyProtection="1">
      <alignment horizontal="center" vertical="center" wrapText="1"/>
      <protection locked="0"/>
    </xf>
    <xf numFmtId="0" fontId="27" fillId="52" borderId="0" xfId="0" applyFont="1" applyFill="1" applyAlignment="1" applyProtection="1">
      <alignment horizontal="center" vertical="center" wrapText="1"/>
      <protection locked="0"/>
    </xf>
    <xf numFmtId="0" fontId="27" fillId="53" borderId="0" xfId="0" applyFont="1" applyFill="1" applyAlignment="1" applyProtection="1">
      <alignment horizontal="center" vertical="center" wrapText="1"/>
      <protection locked="0"/>
    </xf>
    <xf numFmtId="0" fontId="27" fillId="53" borderId="39" xfId="0" applyFont="1" applyFill="1" applyBorder="1" applyAlignment="1" applyProtection="1">
      <alignment horizontal="center" vertical="center" wrapText="1"/>
      <protection locked="0"/>
    </xf>
    <xf numFmtId="0" fontId="0" fillId="0" borderId="40" xfId="0" applyBorder="1" applyProtection="1">
      <protection locked="0"/>
    </xf>
    <xf numFmtId="0" fontId="0" fillId="0" borderId="39" xfId="0" applyBorder="1" applyProtection="1">
      <protection locked="0"/>
    </xf>
    <xf numFmtId="0" fontId="0" fillId="0" borderId="39" xfId="0" applyBorder="1"/>
    <xf numFmtId="164" fontId="0" fillId="0" borderId="40" xfId="0" applyNumberFormat="1" applyBorder="1"/>
    <xf numFmtId="164" fontId="17" fillId="0" borderId="40" xfId="0" applyNumberFormat="1" applyFont="1" applyBorder="1"/>
    <xf numFmtId="164" fontId="15" fillId="44" borderId="40" xfId="0" applyNumberFormat="1" applyFont="1" applyFill="1" applyBorder="1"/>
    <xf numFmtId="164" fontId="0" fillId="44" borderId="40" xfId="0" applyNumberFormat="1" applyFill="1" applyBorder="1"/>
    <xf numFmtId="164" fontId="15" fillId="0" borderId="40" xfId="0" applyNumberFormat="1" applyFont="1" applyBorder="1"/>
    <xf numFmtId="0" fontId="0" fillId="33" borderId="30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51" borderId="31" xfId="0" applyFont="1" applyFill="1" applyBorder="1"/>
    <xf numFmtId="0" fontId="0" fillId="0" borderId="31" xfId="0" applyFont="1" applyBorder="1"/>
    <xf numFmtId="0" fontId="0" fillId="0" borderId="41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3" xr:uid="{52D36BBC-56C7-40AC-A5FA-FD696B87B8DE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164" formatCode="0.0"/>
      <border diagonalUp="0" diagonalDown="0">
        <left style="thin">
          <color indexed="64"/>
        </left>
        <right/>
        <top/>
        <bottom/>
      </border>
      <protection locked="1" hidden="0"/>
    </dxf>
    <dxf>
      <border outline="0">
        <right style="thin">
          <color indexed="64"/>
        </right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theme="4" tint="0.39994506668294322"/>
        </right>
        <top/>
        <bottom/>
        <vertical/>
        <horizontal/>
      </border>
      <protection locked="0" hidden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 style="thin">
          <color theme="4" tint="0.3999755851924192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450666829432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diagonalUp="0" diagonalDown="0">
        <left style="thin">
          <color theme="4" tint="0.39997558519241921"/>
        </left>
        <right/>
        <top/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85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0582327D-EA9E-4EC8-9F09-4B708DE16266}">
    <nsvFilter filterId="{00000000-0001-0000-0000-000000000000}" ref="A1:BA1096" tableId="0">
      <columnFilter colId="7">
        <filter colId="7">
          <x:filters>
            <x:filter val="2025"/>
            <x:filter val="2026"/>
          </x:filters>
        </filter>
      </columnFilter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BF7A6-9B7E-1847-A368-EB82D4DBDFAC}" name="Table1" displayName="Table1" ref="A1:AI291" totalsRowShown="0" headerRowDxfId="114" tableBorderDxfId="113">
  <autoFilter ref="A1:AI291" xr:uid="{B4B18C52-E06C-AD4D-8E58-BB16385CE557}"/>
  <sortState xmlns:xlrd2="http://schemas.microsoft.com/office/spreadsheetml/2017/richdata2" ref="A93:AI291">
    <sortCondition ref="G1:G291"/>
  </sortState>
  <tableColumns count="35">
    <tableColumn id="1" xr3:uid="{0935495B-E227-1448-9C6E-60A978F25582}" name="Staff"/>
    <tableColumn id="2" xr3:uid="{6623EBC8-510C-BC44-A1E1-AFECA4E9A42D}" name="Staff name" dataDxfId="112"/>
    <tableColumn id="3" xr3:uid="{B7B1DDA8-DEAE-174D-8420-3530A4E9BE36}" name="First Name" dataDxfId="111"/>
    <tableColumn id="4" xr3:uid="{5F4E3AD9-5738-5D4A-B051-50DAF49E6A04}" name="Last Name" dataDxfId="110"/>
    <tableColumn id="5" xr3:uid="{C1B6B9B6-D638-0E4D-962A-562EC654CD23}" name="Number" dataDxfId="109"/>
    <tableColumn id="6" xr3:uid="{BC819887-1E44-C141-9DC2-E6F36F203E09}" name="Discipline" dataDxfId="108"/>
    <tableColumn id="7" xr3:uid="{EB70F5D5-D488-0A48-A6AF-BC05AEFB8D90}" name="Year" dataDxfId="107"/>
    <tableColumn id="8" xr3:uid="{3B9BAB9E-1DF5-8741-A9C8-CC9AB7691919}" name="Fixed Term or Ongoing" dataDxfId="106"/>
    <tableColumn id="9" xr3:uid="{C8168FE1-01C7-2341-B558-931E0967F26A}" name="Level" dataDxfId="105"/>
    <tableColumn id="10" xr3:uid="{1DAB363E-89C7-3A45-9212-4C24C7CC62C0}" name="FTE" dataDxfId="104"/>
    <tableColumn id="11" xr3:uid="{007D975D-8C03-5645-A565-93A4DC7E12AF}" name="Target % Teaching Load" dataDxfId="103">
      <calculatedColumnFormula>SUM(70*J2*V2)-R2-T2-U2+AB2-AC2</calculatedColumnFormula>
    </tableColumn>
    <tableColumn id="12" xr3:uid="{E7F038A7-5112-B843-A55D-E1A6C559E591}" name="New Course %" dataDxfId="102">
      <calculatedColumnFormula>SUMIFS('course data'!AT:AT,'course data'!AS:AS,A2,'course data'!H:H,2025)+SUMIFS('course data'!AV:AV,'course data'!AU:AU,A2,'course data'!H:H,2025)+SUMIFS('course data'!AX:AX,'course data'!AW:AW,A2,'course data'!H:H,2025)</calculatedColumnFormula>
    </tableColumn>
    <tableColumn id="13" xr3:uid="{6576F975-C7E2-9141-9DB4-F733BF708996}" name="Total Actual Allocation" dataDxfId="101">
      <calculatedColumnFormula>SUMIFS('course data'!AM:AM,'course data'!AL:AL,A2,'course data'!H:H,2025)+SUMIFS('course data'!AP:AP,'course data'!AO:AO,A2,'course data'!H:H,2025)+SUMIFS('course data'!AR:AR,'course data'!AQ:AQ,A2,'course data'!H:H,2025)+SUMIFS('course data'!#REF!,'course data'!#REF!,A2,'course data'!H:H,2025)+SUMIFS('course data'!#REF!,'course data'!#REF!,A2,'course data'!H:H,2025)+SUMIFS('course data'!#REF!,'course data'!#REF!,A2,'course data'!H:H,2025)+SUMIFS('course data'!#REF!,'course data'!#REF!,A2,'course data'!H:H,2025)+SUMIFS('course data'!#REF!,'course data'!#REF!,A2,'course data'!H:H,2025)+SUMIFS('course data'!#REF!,'course data'!#REF!,A2,'course data'!H:H,2025)+SUMIFS('course data'!#REF!,'course data'!#REF!,A2,'course data'!H:H,2025)+SUMIFS('course data'!#REF!,'course data'!#REF!,A2,'course data'!H:H,2025)+SUMIFS('course data'!#REF!,'course data'!#REF!,A2,'course data'!H:H,2025)+SUMIFS('course data'!#REF!,'course data'!#REF!,A2,'course data'!H:H,2025)+SUMIFS('course data'!#REF!,'course data'!#REF!,A2,'course data'!H:H,2025)+SUMIFS('course data'!#REF!,'course data'!#REF!,A2,'course data'!H:H,2025)+L2</calculatedColumnFormula>
    </tableColumn>
    <tableColumn id="14" xr3:uid="{F081D4E3-6E97-F64B-B03D-0E32BEE13EE0}" name="Consultation Notes" dataDxfId="100"/>
    <tableColumn id="15" xr3:uid="{AA55363C-6B39-2B43-830B-EB896E15A11B}" name="Consultation Date"/>
    <tableColumn id="16" xr3:uid="{9A3F26D2-2FBD-DA42-9CE8-D22081502EDF}" name="HR Notes"/>
    <tableColumn id="17" xr3:uid="{59B70A70-050B-DC4E-ACCC-2854D7B75E4E}" name="Governance Role" dataDxfId="99"/>
    <tableColumn id="18" xr3:uid="{452CE2B1-8C1F-6D40-82DF-CDED077A4DB7}" name="Governance % Allocation" dataDxfId="98">
      <calculatedColumnFormula>_xlfn.IFNA(VLOOKUP(Q2,Data!$AL$2:$AM$101,2,FALSE), "0")</calculatedColumnFormula>
    </tableColumn>
    <tableColumn id="19" xr3:uid="{18850D7B-41B0-D740-AABF-80DFDD095ADE}" name="Approved Project Allocation" dataDxfId="97"/>
    <tableColumn id="20" xr3:uid="{6E9382EE-7C6E-5146-BFEF-1172A89B3047}" name="Project % Allocation" dataDxfId="96">
      <calculatedColumnFormula>_xlfn.IFNA(VLOOKUP(S2,Data!$AN$2:$AO$121,2,FALSE), "0")</calculatedColumnFormula>
    </tableColumn>
    <tableColumn id="21" xr3:uid="{0C1E7EBC-B5C7-3A44-B445-0F739250ED47}" name="Agreed Research Focused %" dataDxfId="95"/>
    <tableColumn id="22" xr3:uid="{17287302-0B13-A649-8F24-05CAE62A4C4B}" name="FTE reductions for SSP and/or external governance" dataDxfId="94"/>
    <tableColumn id="23" xr3:uid="{46C55884-3B50-B748-BC96-3D7BAB41A247}" name="Base Governance %">
      <calculatedColumnFormula>(J2*V2*10)-AA2</calculatedColumnFormula>
    </tableColumn>
    <tableColumn id="24" xr3:uid="{34D95AB5-05CD-3643-BBFD-DCDB3C6EAC85}" name="Total Governance %" dataDxfId="93">
      <calculatedColumnFormula>(R2)</calculatedColumnFormula>
    </tableColumn>
    <tableColumn id="25" xr3:uid="{48414E11-0EE4-A342-8896-05FD4310F581}" name="Total Project %">
      <calculatedColumnFormula>(T2)</calculatedColumnFormula>
    </tableColumn>
    <tableColumn id="26" xr3:uid="{3D82FE5C-CB08-6A4D-A769-39702E42A73B}" name="Total Research %">
      <calculatedColumnFormula>(J2*V2*100)-(K2+W2+X2+Y2)-AC2</calculatedColumnFormula>
    </tableColumn>
    <tableColumn id="27" xr3:uid="{32F99B42-ECE9-2944-A33F-D740355548E4}" name="Contractual Base Governance Reduction" dataDxfId="92"/>
    <tableColumn id="28" xr3:uid="{9900FB66-31B7-254F-ADDC-77CB2E64E3D3}" name="Contractual Research Reduction"/>
    <tableColumn id="29" xr3:uid="{9D11147F-21D4-6A40-A1B6-A8B925946295}" name="Contractual Teaching Reduction" dataDxfId="91"/>
    <tableColumn id="30" xr3:uid="{F857C98B-E922-4428-BDBB-5EFFBB646B95}" name="WAMS total Teaching" dataDxfId="90">
      <calculatedColumnFormula>M2-AC2</calculatedColumnFormula>
    </tableColumn>
    <tableColumn id="31" xr3:uid="{57A19989-C523-4AA0-AE0D-67E68C0702C1}" name="WAMS total Reseach" dataDxfId="89">
      <calculatedColumnFormula>Z2-AB2</calculatedColumnFormula>
    </tableColumn>
    <tableColumn id="32" xr3:uid="{595BD68F-685C-456B-86CB-C9547DAE74EE}" name="WAMS total Leadership" dataDxfId="88">
      <calculatedColumnFormula>W2+X2+Y2-AA2</calculatedColumnFormula>
    </tableColumn>
    <tableColumn id="33" xr3:uid="{FBA0A86B-2A7C-4B3D-A2D1-5043CAAD93B6}" name="WAMS total" dataDxfId="87">
      <calculatedColumnFormula>AD2+AE2+AF2</calculatedColumnFormula>
    </tableColumn>
    <tableColumn id="34" xr3:uid="{E37FFDAB-1A16-461C-9E81-6CAE91C1DE0F}" name="WAMS Target Teaching Size" dataDxfId="86">
      <calculatedColumnFormula>K2-AC2</calculatedColumnFormula>
    </tableColumn>
    <tableColumn id="35" xr3:uid="{D3B85923-7721-40DC-BD3A-2398CBD882BC}" name="Difference in Teaching on WAMS" dataDxfId="85">
      <calculatedColumnFormula>AD2-AH2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04A7-E02B-4D21-B76B-D17A254E27B4}">
  <sheetPr codeName="Sheet1"/>
  <dimension ref="A1:BE701"/>
  <sheetViews>
    <sheetView topLeftCell="W2" workbookViewId="0">
      <selection activeCell="BA14" sqref="BA14"/>
    </sheetView>
  </sheetViews>
  <sheetFormatPr defaultColWidth="8.81640625" defaultRowHeight="14.5" x14ac:dyDescent="0.35"/>
  <cols>
    <col min="1" max="1" width="33.453125" bestFit="1" customWidth="1"/>
    <col min="2" max="2" width="19.453125" bestFit="1" customWidth="1"/>
    <col min="3" max="5" width="19.453125" customWidth="1"/>
    <col min="6" max="6" width="12.453125" bestFit="1" customWidth="1"/>
    <col min="7" max="7" width="30" bestFit="1" customWidth="1"/>
    <col min="8" max="8" width="16.453125" customWidth="1"/>
    <col min="9" max="9" width="9.1796875" bestFit="1" customWidth="1"/>
    <col min="10" max="10" width="14.453125" customWidth="1"/>
    <col min="16" max="16" width="11.81640625" bestFit="1" customWidth="1"/>
    <col min="18" max="18" width="29.453125" customWidth="1"/>
    <col min="19" max="19" width="16.453125" customWidth="1"/>
    <col min="20" max="20" width="20.1796875" customWidth="1"/>
    <col min="22" max="22" width="17.1796875" customWidth="1"/>
    <col min="27" max="27" width="14.1796875" bestFit="1" customWidth="1"/>
    <col min="28" max="28" width="17.453125" bestFit="1" customWidth="1"/>
    <col min="33" max="33" width="31.453125" customWidth="1"/>
    <col min="36" max="36" width="18.1796875" customWidth="1"/>
    <col min="38" max="38" width="20.453125" customWidth="1"/>
    <col min="40" max="40" width="17.1796875" customWidth="1"/>
    <col min="49" max="49" width="20.1796875" bestFit="1" customWidth="1"/>
    <col min="55" max="55" width="11.1796875" bestFit="1" customWidth="1"/>
    <col min="57" max="57" width="13.81640625" bestFit="1" customWidth="1"/>
  </cols>
  <sheetData>
    <row r="1" spans="1:57" ht="29" x14ac:dyDescent="0.35">
      <c r="A1" s="59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1" t="s">
        <v>5</v>
      </c>
      <c r="G1" s="35" t="s">
        <v>6</v>
      </c>
      <c r="H1" s="17" t="s">
        <v>7</v>
      </c>
      <c r="I1" s="17" t="s">
        <v>8</v>
      </c>
      <c r="J1" s="17" t="s">
        <v>9</v>
      </c>
      <c r="L1" s="17" t="s">
        <v>7</v>
      </c>
      <c r="M1" s="17" t="s">
        <v>8</v>
      </c>
      <c r="N1" s="19" t="s">
        <v>10</v>
      </c>
      <c r="P1" s="7" t="s">
        <v>11</v>
      </c>
      <c r="R1" s="35" t="s">
        <v>12</v>
      </c>
      <c r="S1" s="35" t="s">
        <v>13</v>
      </c>
      <c r="T1" s="46" t="s">
        <v>14</v>
      </c>
      <c r="U1" s="46" t="s">
        <v>10</v>
      </c>
      <c r="V1" s="35" t="s">
        <v>15</v>
      </c>
      <c r="W1" s="35" t="s">
        <v>10</v>
      </c>
      <c r="X1" s="35"/>
      <c r="Y1" s="35" t="s">
        <v>16</v>
      </c>
      <c r="Z1" s="35"/>
      <c r="AA1" s="35" t="s">
        <v>17</v>
      </c>
      <c r="AB1" s="35" t="s">
        <v>18</v>
      </c>
      <c r="AC1" s="35"/>
      <c r="AD1" s="35" t="s">
        <v>19</v>
      </c>
      <c r="AG1" s="35" t="s">
        <v>20</v>
      </c>
      <c r="AH1" s="35" t="s">
        <v>13</v>
      </c>
      <c r="AJ1" s="63" t="s">
        <v>21</v>
      </c>
      <c r="AK1" s="63" t="s">
        <v>10</v>
      </c>
      <c r="AL1" s="35" t="s">
        <v>22</v>
      </c>
      <c r="AN1" s="35" t="s">
        <v>23</v>
      </c>
      <c r="AQ1" t="s">
        <v>24</v>
      </c>
      <c r="AS1" t="s">
        <v>25</v>
      </c>
      <c r="AU1" t="s">
        <v>26</v>
      </c>
      <c r="AW1" t="s">
        <v>27</v>
      </c>
      <c r="AY1" t="s">
        <v>28</v>
      </c>
      <c r="BA1" t="s">
        <v>29</v>
      </c>
      <c r="BC1" s="60" t="s">
        <v>30</v>
      </c>
      <c r="BE1" s="68" t="s">
        <v>31</v>
      </c>
    </row>
    <row r="2" spans="1:57" x14ac:dyDescent="0.35">
      <c r="A2" s="42" t="s">
        <v>32</v>
      </c>
      <c r="B2" s="42" t="s">
        <v>33</v>
      </c>
      <c r="C2" t="s">
        <v>34</v>
      </c>
      <c r="D2" t="s">
        <v>35</v>
      </c>
      <c r="E2" s="2">
        <v>300736</v>
      </c>
      <c r="F2" s="2" t="s">
        <v>36</v>
      </c>
      <c r="G2" s="36" t="s">
        <v>37</v>
      </c>
      <c r="H2" s="18" t="s">
        <v>38</v>
      </c>
      <c r="I2" s="18" t="s">
        <v>39</v>
      </c>
      <c r="J2" s="18">
        <v>5</v>
      </c>
      <c r="L2" s="18">
        <v>1</v>
      </c>
      <c r="M2" s="18" t="s">
        <v>39</v>
      </c>
      <c r="N2" s="20">
        <v>5</v>
      </c>
      <c r="P2" t="s">
        <v>40</v>
      </c>
      <c r="R2" t="s">
        <v>41</v>
      </c>
      <c r="S2" s="8">
        <v>50</v>
      </c>
      <c r="T2" s="45" t="s">
        <v>42</v>
      </c>
      <c r="U2" s="45">
        <v>5</v>
      </c>
      <c r="V2" t="s">
        <v>43</v>
      </c>
      <c r="W2" s="8">
        <v>5</v>
      </c>
      <c r="X2" s="8"/>
      <c r="Y2" s="8" t="s">
        <v>44</v>
      </c>
      <c r="Z2" s="8"/>
      <c r="AA2" s="185" t="s">
        <v>45</v>
      </c>
      <c r="AB2" s="185" t="s">
        <v>46</v>
      </c>
      <c r="AD2" t="s">
        <v>47</v>
      </c>
      <c r="AG2" t="s">
        <v>48</v>
      </c>
      <c r="AH2" s="8">
        <v>50</v>
      </c>
      <c r="AJ2" s="64" t="s">
        <v>49</v>
      </c>
      <c r="AK2" s="64">
        <v>5</v>
      </c>
      <c r="AL2" t="s">
        <v>50</v>
      </c>
      <c r="AM2">
        <v>0.5</v>
      </c>
      <c r="AN2" t="s">
        <v>51</v>
      </c>
      <c r="AO2">
        <v>-10</v>
      </c>
      <c r="AQ2" t="s">
        <v>52</v>
      </c>
      <c r="AS2" t="s">
        <v>53</v>
      </c>
      <c r="AU2" t="s">
        <v>54</v>
      </c>
      <c r="AW2">
        <v>0.1</v>
      </c>
      <c r="AY2">
        <v>2024</v>
      </c>
      <c r="BA2" t="s">
        <v>55</v>
      </c>
      <c r="BC2" s="62" t="s">
        <v>36</v>
      </c>
      <c r="BE2" s="57" t="s">
        <v>56</v>
      </c>
    </row>
    <row r="3" spans="1:57" x14ac:dyDescent="0.35">
      <c r="A3" s="42" t="s">
        <v>57</v>
      </c>
      <c r="B3" t="s">
        <v>58</v>
      </c>
      <c r="C3" t="s">
        <v>59</v>
      </c>
      <c r="D3" t="s">
        <v>60</v>
      </c>
      <c r="E3" s="2">
        <v>323578</v>
      </c>
      <c r="F3" s="2" t="s">
        <v>61</v>
      </c>
      <c r="G3" s="37" t="s">
        <v>62</v>
      </c>
      <c r="H3" s="18" t="s">
        <v>63</v>
      </c>
      <c r="I3" s="18" t="s">
        <v>64</v>
      </c>
      <c r="J3" s="18">
        <v>10</v>
      </c>
      <c r="L3" s="18">
        <v>2</v>
      </c>
      <c r="M3" s="18" t="s">
        <v>39</v>
      </c>
      <c r="N3" s="20">
        <v>5</v>
      </c>
      <c r="P3" t="s">
        <v>65</v>
      </c>
      <c r="R3" t="s">
        <v>66</v>
      </c>
      <c r="S3" s="8">
        <v>35</v>
      </c>
      <c r="T3" s="45" t="s">
        <v>67</v>
      </c>
      <c r="U3" s="45">
        <v>5</v>
      </c>
      <c r="V3" s="44" t="s">
        <v>68</v>
      </c>
      <c r="W3" s="8">
        <v>5</v>
      </c>
      <c r="X3" s="8"/>
      <c r="Y3" s="8" t="s">
        <v>69</v>
      </c>
      <c r="Z3" s="8"/>
      <c r="AA3" s="185" t="s">
        <v>70</v>
      </c>
      <c r="AB3" s="185" t="s">
        <v>71</v>
      </c>
      <c r="AC3" s="44"/>
      <c r="AD3" t="s">
        <v>72</v>
      </c>
      <c r="AG3" t="s">
        <v>73</v>
      </c>
      <c r="AH3" s="8">
        <v>10</v>
      </c>
      <c r="AJ3" s="64" t="s">
        <v>42</v>
      </c>
      <c r="AK3" s="64">
        <v>5</v>
      </c>
      <c r="AL3" t="s">
        <v>74</v>
      </c>
      <c r="AM3">
        <v>1</v>
      </c>
      <c r="AN3" t="s">
        <v>75</v>
      </c>
      <c r="AO3">
        <v>-9.5</v>
      </c>
      <c r="AQ3" t="s">
        <v>76</v>
      </c>
      <c r="AS3" t="s">
        <v>77</v>
      </c>
      <c r="AU3" t="s">
        <v>78</v>
      </c>
      <c r="AW3">
        <v>0.2</v>
      </c>
      <c r="AY3">
        <v>2025</v>
      </c>
      <c r="BA3" t="s">
        <v>79</v>
      </c>
      <c r="BC3" s="62" t="s">
        <v>80</v>
      </c>
      <c r="BE3" s="57" t="s">
        <v>81</v>
      </c>
    </row>
    <row r="4" spans="1:57" x14ac:dyDescent="0.35">
      <c r="A4" s="42" t="s">
        <v>82</v>
      </c>
      <c r="B4" t="s">
        <v>83</v>
      </c>
      <c r="C4" t="s">
        <v>84</v>
      </c>
      <c r="D4" t="s">
        <v>85</v>
      </c>
      <c r="E4" s="2">
        <v>444677</v>
      </c>
      <c r="F4" s="2" t="s">
        <v>36</v>
      </c>
      <c r="G4" s="43" t="s">
        <v>86</v>
      </c>
      <c r="H4" s="18" t="s">
        <v>87</v>
      </c>
      <c r="I4" s="18" t="s">
        <v>88</v>
      </c>
      <c r="J4" s="18">
        <v>20</v>
      </c>
      <c r="L4" s="18">
        <v>3</v>
      </c>
      <c r="M4" s="18" t="s">
        <v>39</v>
      </c>
      <c r="N4" s="20">
        <v>5</v>
      </c>
      <c r="P4" t="s">
        <v>89</v>
      </c>
      <c r="R4" t="s">
        <v>90</v>
      </c>
      <c r="S4" s="8">
        <v>20</v>
      </c>
      <c r="T4" s="45" t="s">
        <v>91</v>
      </c>
      <c r="U4" s="45">
        <v>5</v>
      </c>
      <c r="V4" s="44" t="s">
        <v>92</v>
      </c>
      <c r="W4" s="8">
        <v>5</v>
      </c>
      <c r="X4" s="8"/>
      <c r="Y4" s="8" t="s">
        <v>93</v>
      </c>
      <c r="Z4" s="8"/>
      <c r="AA4" s="185" t="s">
        <v>94</v>
      </c>
      <c r="AB4" s="185" t="s">
        <v>95</v>
      </c>
      <c r="AC4" s="44"/>
      <c r="AD4" t="s">
        <v>96</v>
      </c>
      <c r="AG4" t="s">
        <v>97</v>
      </c>
      <c r="AH4" s="8">
        <v>5</v>
      </c>
      <c r="AJ4" s="64" t="s">
        <v>67</v>
      </c>
      <c r="AK4" s="64">
        <v>5</v>
      </c>
      <c r="AL4" t="s">
        <v>98</v>
      </c>
      <c r="AM4">
        <v>1.5</v>
      </c>
      <c r="AN4" t="s">
        <v>99</v>
      </c>
      <c r="AO4">
        <v>-9</v>
      </c>
      <c r="AS4" t="s">
        <v>100</v>
      </c>
      <c r="AU4" t="s">
        <v>101</v>
      </c>
      <c r="AW4">
        <v>0.3</v>
      </c>
      <c r="AY4">
        <v>2026</v>
      </c>
      <c r="BA4" t="s">
        <v>102</v>
      </c>
      <c r="BC4" s="62" t="s">
        <v>103</v>
      </c>
      <c r="BE4" s="57" t="s">
        <v>104</v>
      </c>
    </row>
    <row r="5" spans="1:57" x14ac:dyDescent="0.35">
      <c r="A5" s="42" t="s">
        <v>105</v>
      </c>
      <c r="B5" t="s">
        <v>106</v>
      </c>
      <c r="C5" t="s">
        <v>107</v>
      </c>
      <c r="D5" t="s">
        <v>108</v>
      </c>
      <c r="E5" s="2">
        <v>435597</v>
      </c>
      <c r="F5" s="2" t="s">
        <v>109</v>
      </c>
      <c r="G5" s="36" t="s">
        <v>110</v>
      </c>
      <c r="H5" s="18" t="s">
        <v>111</v>
      </c>
      <c r="I5" s="18" t="s">
        <v>112</v>
      </c>
      <c r="J5" s="18">
        <v>30</v>
      </c>
      <c r="L5" s="18">
        <v>4</v>
      </c>
      <c r="M5" s="18" t="s">
        <v>39</v>
      </c>
      <c r="N5" s="20">
        <v>5</v>
      </c>
      <c r="P5" t="s">
        <v>113</v>
      </c>
      <c r="R5" t="s">
        <v>114</v>
      </c>
      <c r="S5" s="8">
        <v>5</v>
      </c>
      <c r="T5" s="45" t="s">
        <v>115</v>
      </c>
      <c r="U5" s="45">
        <v>5</v>
      </c>
      <c r="V5" t="s">
        <v>116</v>
      </c>
      <c r="W5" s="8">
        <v>10</v>
      </c>
      <c r="X5" s="8"/>
      <c r="Y5" s="8" t="s">
        <v>117</v>
      </c>
      <c r="Z5" s="8"/>
      <c r="AA5" s="185" t="s">
        <v>118</v>
      </c>
      <c r="AB5" s="185" t="s">
        <v>119</v>
      </c>
      <c r="AD5" t="s">
        <v>120</v>
      </c>
      <c r="AG5" t="s">
        <v>121</v>
      </c>
      <c r="AH5" s="8">
        <v>35</v>
      </c>
      <c r="AJ5" s="64" t="s">
        <v>122</v>
      </c>
      <c r="AK5" s="64">
        <v>5</v>
      </c>
      <c r="AL5" t="s">
        <v>123</v>
      </c>
      <c r="AM5">
        <v>2</v>
      </c>
      <c r="AN5" t="s">
        <v>124</v>
      </c>
      <c r="AO5">
        <v>-8.5</v>
      </c>
      <c r="AS5" t="s">
        <v>125</v>
      </c>
      <c r="AU5" t="s">
        <v>126</v>
      </c>
      <c r="AW5">
        <v>0.4</v>
      </c>
      <c r="AY5">
        <v>2027</v>
      </c>
      <c r="BA5" t="s">
        <v>127</v>
      </c>
      <c r="BC5" s="62" t="s">
        <v>128</v>
      </c>
      <c r="BE5" s="57" t="s">
        <v>129</v>
      </c>
    </row>
    <row r="6" spans="1:57" x14ac:dyDescent="0.35">
      <c r="A6" s="42" t="s">
        <v>130</v>
      </c>
      <c r="B6" t="s">
        <v>131</v>
      </c>
      <c r="C6" t="s">
        <v>132</v>
      </c>
      <c r="D6" t="s">
        <v>133</v>
      </c>
      <c r="E6" s="2">
        <v>351635</v>
      </c>
      <c r="F6" s="2" t="s">
        <v>134</v>
      </c>
      <c r="G6" s="43" t="s">
        <v>135</v>
      </c>
      <c r="L6" s="18">
        <v>5</v>
      </c>
      <c r="M6" s="18" t="s">
        <v>39</v>
      </c>
      <c r="N6" s="20">
        <v>5</v>
      </c>
      <c r="P6" t="s">
        <v>136</v>
      </c>
      <c r="R6" t="s">
        <v>137</v>
      </c>
      <c r="S6" s="8">
        <v>40</v>
      </c>
      <c r="T6" s="45" t="s">
        <v>138</v>
      </c>
      <c r="U6" s="45">
        <v>10</v>
      </c>
      <c r="V6" s="44" t="s">
        <v>139</v>
      </c>
      <c r="W6" s="8">
        <v>10</v>
      </c>
      <c r="X6" s="8"/>
      <c r="Y6" s="8" t="s">
        <v>140</v>
      </c>
      <c r="Z6" s="8"/>
      <c r="AA6" s="8" t="s">
        <v>141</v>
      </c>
      <c r="AB6" s="8" t="s">
        <v>142</v>
      </c>
      <c r="AD6" t="s">
        <v>143</v>
      </c>
      <c r="AG6" t="s">
        <v>137</v>
      </c>
      <c r="AH6" s="8">
        <v>40</v>
      </c>
      <c r="AJ6" s="64" t="s">
        <v>144</v>
      </c>
      <c r="AK6" s="64">
        <v>10</v>
      </c>
      <c r="AL6" t="s">
        <v>145</v>
      </c>
      <c r="AM6">
        <v>2.5</v>
      </c>
      <c r="AN6" t="s">
        <v>146</v>
      </c>
      <c r="AO6">
        <v>-8</v>
      </c>
      <c r="AU6" t="s">
        <v>147</v>
      </c>
      <c r="AW6">
        <v>0.5</v>
      </c>
      <c r="AY6">
        <v>2028</v>
      </c>
      <c r="BA6" t="s">
        <v>148</v>
      </c>
      <c r="BC6" s="62" t="s">
        <v>149</v>
      </c>
      <c r="BE6" s="57" t="s">
        <v>150</v>
      </c>
    </row>
    <row r="7" spans="1:57" x14ac:dyDescent="0.35">
      <c r="A7" s="42" t="s">
        <v>151</v>
      </c>
      <c r="B7" t="s">
        <v>152</v>
      </c>
      <c r="C7" t="s">
        <v>153</v>
      </c>
      <c r="D7" t="s">
        <v>154</v>
      </c>
      <c r="E7" s="2">
        <v>427384</v>
      </c>
      <c r="F7" s="2" t="s">
        <v>36</v>
      </c>
      <c r="G7" s="36" t="s">
        <v>155</v>
      </c>
      <c r="L7" s="18">
        <v>6</v>
      </c>
      <c r="M7" s="18" t="s">
        <v>39</v>
      </c>
      <c r="N7" s="20">
        <v>5</v>
      </c>
      <c r="P7" t="s">
        <v>156</v>
      </c>
      <c r="R7" t="s">
        <v>157</v>
      </c>
      <c r="S7" s="8">
        <v>10</v>
      </c>
      <c r="T7" s="45" t="s">
        <v>158</v>
      </c>
      <c r="U7" s="47">
        <v>20</v>
      </c>
      <c r="V7" s="44" t="s">
        <v>159</v>
      </c>
      <c r="W7" s="8">
        <v>10</v>
      </c>
      <c r="X7" s="8"/>
      <c r="Y7" s="8" t="s">
        <v>160</v>
      </c>
      <c r="Z7" s="8"/>
      <c r="AA7" t="s">
        <v>161</v>
      </c>
      <c r="AB7" s="8" t="s">
        <v>162</v>
      </c>
      <c r="AD7" t="s">
        <v>163</v>
      </c>
      <c r="AG7" t="s">
        <v>164</v>
      </c>
      <c r="AH7" s="8">
        <v>10</v>
      </c>
      <c r="AJ7" s="62" t="s">
        <v>165</v>
      </c>
      <c r="AK7" s="65">
        <v>10</v>
      </c>
      <c r="AL7" t="s">
        <v>166</v>
      </c>
      <c r="AM7">
        <v>3</v>
      </c>
      <c r="AN7" t="s">
        <v>167</v>
      </c>
      <c r="AO7">
        <v>-7.5</v>
      </c>
      <c r="AU7" t="s">
        <v>53</v>
      </c>
      <c r="AW7">
        <v>0.6</v>
      </c>
      <c r="AY7">
        <v>2029</v>
      </c>
      <c r="BA7" t="s">
        <v>168</v>
      </c>
      <c r="BC7" s="62" t="s">
        <v>169</v>
      </c>
      <c r="BE7" s="57" t="s">
        <v>170</v>
      </c>
    </row>
    <row r="8" spans="1:57" x14ac:dyDescent="0.35">
      <c r="A8" s="42" t="s">
        <v>171</v>
      </c>
      <c r="B8" t="s">
        <v>172</v>
      </c>
      <c r="C8" t="s">
        <v>173</v>
      </c>
      <c r="D8" t="s">
        <v>174</v>
      </c>
      <c r="E8" s="2">
        <v>371438</v>
      </c>
      <c r="F8" s="2" t="s">
        <v>36</v>
      </c>
      <c r="G8" s="43" t="s">
        <v>175</v>
      </c>
      <c r="L8" s="18">
        <v>7</v>
      </c>
      <c r="M8" s="18" t="s">
        <v>39</v>
      </c>
      <c r="N8" s="20">
        <v>5</v>
      </c>
      <c r="P8" t="s">
        <v>176</v>
      </c>
      <c r="R8" t="s">
        <v>177</v>
      </c>
      <c r="S8" s="8">
        <v>10</v>
      </c>
      <c r="T8" t="s">
        <v>165</v>
      </c>
      <c r="U8" s="47">
        <v>10</v>
      </c>
      <c r="V8" s="49"/>
      <c r="AD8" t="s">
        <v>178</v>
      </c>
      <c r="AG8" t="s">
        <v>179</v>
      </c>
      <c r="AH8" s="8">
        <v>20</v>
      </c>
      <c r="AJ8" s="64" t="s">
        <v>180</v>
      </c>
      <c r="AK8" s="64">
        <v>20</v>
      </c>
      <c r="AL8" t="s">
        <v>181</v>
      </c>
      <c r="AM8">
        <v>3.5</v>
      </c>
      <c r="AN8" t="s">
        <v>182</v>
      </c>
      <c r="AO8">
        <v>-7</v>
      </c>
      <c r="AU8" t="s">
        <v>77</v>
      </c>
      <c r="AW8">
        <v>0.7</v>
      </c>
      <c r="AY8">
        <v>2030</v>
      </c>
      <c r="BA8" t="s">
        <v>183</v>
      </c>
      <c r="BC8" s="62" t="s">
        <v>184</v>
      </c>
    </row>
    <row r="9" spans="1:57" x14ac:dyDescent="0.35">
      <c r="A9" s="42" t="s">
        <v>185</v>
      </c>
      <c r="B9" t="s">
        <v>186</v>
      </c>
      <c r="C9" t="s">
        <v>132</v>
      </c>
      <c r="D9" t="s">
        <v>187</v>
      </c>
      <c r="E9" s="2">
        <v>433505</v>
      </c>
      <c r="F9" s="2" t="s">
        <v>36</v>
      </c>
      <c r="G9" s="36" t="s">
        <v>188</v>
      </c>
      <c r="I9" s="16" t="s">
        <v>189</v>
      </c>
      <c r="L9" s="18">
        <v>8</v>
      </c>
      <c r="M9" s="18" t="s">
        <v>39</v>
      </c>
      <c r="N9" s="20">
        <v>5</v>
      </c>
      <c r="P9" t="s">
        <v>190</v>
      </c>
      <c r="R9" t="s">
        <v>191</v>
      </c>
      <c r="S9" s="8">
        <v>5</v>
      </c>
      <c r="T9" s="45" t="s">
        <v>192</v>
      </c>
      <c r="U9" s="45">
        <v>1.5</v>
      </c>
      <c r="V9" s="23"/>
      <c r="AD9" t="s">
        <v>193</v>
      </c>
      <c r="AG9" t="s">
        <v>194</v>
      </c>
      <c r="AH9" s="8">
        <v>10</v>
      </c>
      <c r="AJ9" s="64" t="s">
        <v>195</v>
      </c>
      <c r="AK9" s="64">
        <v>10</v>
      </c>
      <c r="AL9" t="s">
        <v>196</v>
      </c>
      <c r="AM9">
        <v>4</v>
      </c>
      <c r="AN9" t="s">
        <v>197</v>
      </c>
      <c r="AO9">
        <v>-6.5</v>
      </c>
      <c r="AW9">
        <v>0.8</v>
      </c>
      <c r="AY9">
        <v>2031</v>
      </c>
      <c r="BA9" t="s">
        <v>198</v>
      </c>
      <c r="BC9" s="62" t="s">
        <v>199</v>
      </c>
    </row>
    <row r="10" spans="1:57" x14ac:dyDescent="0.35">
      <c r="A10" s="42" t="s">
        <v>200</v>
      </c>
      <c r="B10" t="s">
        <v>201</v>
      </c>
      <c r="C10" t="s">
        <v>202</v>
      </c>
      <c r="D10" t="s">
        <v>203</v>
      </c>
      <c r="E10" s="2">
        <v>364759</v>
      </c>
      <c r="F10" s="2" t="s">
        <v>61</v>
      </c>
      <c r="G10" s="36" t="s">
        <v>188</v>
      </c>
      <c r="I10" s="28" t="s">
        <v>204</v>
      </c>
      <c r="L10" s="18">
        <v>9</v>
      </c>
      <c r="M10" s="18" t="s">
        <v>39</v>
      </c>
      <c r="N10" s="20">
        <v>5</v>
      </c>
      <c r="P10" t="s">
        <v>205</v>
      </c>
      <c r="R10" t="s">
        <v>206</v>
      </c>
      <c r="S10" s="8">
        <v>5</v>
      </c>
      <c r="T10" t="s">
        <v>207</v>
      </c>
      <c r="U10" s="48">
        <v>2.5</v>
      </c>
      <c r="V10" s="23"/>
      <c r="AD10" t="s">
        <v>208</v>
      </c>
      <c r="AG10" t="s">
        <v>209</v>
      </c>
      <c r="AH10" s="8">
        <v>10</v>
      </c>
      <c r="AJ10" s="64" t="s">
        <v>210</v>
      </c>
      <c r="AK10" s="64">
        <v>5</v>
      </c>
      <c r="AL10" t="s">
        <v>211</v>
      </c>
      <c r="AM10">
        <v>4.5</v>
      </c>
      <c r="AN10" t="s">
        <v>212</v>
      </c>
      <c r="AO10">
        <v>-6</v>
      </c>
      <c r="AW10">
        <v>0.9</v>
      </c>
      <c r="AY10">
        <v>2032</v>
      </c>
      <c r="BA10" t="s">
        <v>213</v>
      </c>
      <c r="BC10" s="62" t="s">
        <v>214</v>
      </c>
    </row>
    <row r="11" spans="1:57" x14ac:dyDescent="0.35">
      <c r="A11" s="42" t="s">
        <v>215</v>
      </c>
      <c r="B11" t="s">
        <v>216</v>
      </c>
      <c r="C11" t="s">
        <v>217</v>
      </c>
      <c r="D11" t="s">
        <v>218</v>
      </c>
      <c r="E11" s="2">
        <v>379729</v>
      </c>
      <c r="F11" s="2" t="s">
        <v>61</v>
      </c>
      <c r="G11" s="36" t="s">
        <v>219</v>
      </c>
      <c r="L11" s="18">
        <v>10</v>
      </c>
      <c r="M11" s="18" t="s">
        <v>39</v>
      </c>
      <c r="N11" s="20">
        <v>5</v>
      </c>
      <c r="P11" t="s">
        <v>220</v>
      </c>
      <c r="R11" t="s">
        <v>221</v>
      </c>
      <c r="S11" s="8">
        <v>5</v>
      </c>
      <c r="T11" t="s">
        <v>222</v>
      </c>
      <c r="U11" s="48">
        <v>5</v>
      </c>
      <c r="V11" s="23"/>
      <c r="AD11" t="s">
        <v>223</v>
      </c>
      <c r="AG11" t="s">
        <v>224</v>
      </c>
      <c r="AH11" s="8">
        <v>5</v>
      </c>
      <c r="AJ11" s="64" t="s">
        <v>225</v>
      </c>
      <c r="AK11" s="64">
        <v>10</v>
      </c>
      <c r="AL11" t="s">
        <v>226</v>
      </c>
      <c r="AM11">
        <v>5</v>
      </c>
      <c r="AN11" t="s">
        <v>227</v>
      </c>
      <c r="AO11">
        <v>-5.5</v>
      </c>
      <c r="AW11">
        <v>1</v>
      </c>
      <c r="AY11">
        <v>2033</v>
      </c>
      <c r="BA11" t="s">
        <v>228</v>
      </c>
      <c r="BC11" s="62" t="s">
        <v>229</v>
      </c>
    </row>
    <row r="12" spans="1:57" x14ac:dyDescent="0.35">
      <c r="A12" s="42" t="s">
        <v>230</v>
      </c>
      <c r="B12" t="s">
        <v>231</v>
      </c>
      <c r="C12" t="s">
        <v>232</v>
      </c>
      <c r="D12" t="s">
        <v>233</v>
      </c>
      <c r="E12" s="2">
        <v>428043</v>
      </c>
      <c r="F12" s="3" t="s">
        <v>234</v>
      </c>
      <c r="G12" s="36" t="s">
        <v>235</v>
      </c>
      <c r="L12" s="18">
        <v>11</v>
      </c>
      <c r="M12" s="18" t="s">
        <v>39</v>
      </c>
      <c r="N12" s="20">
        <v>5</v>
      </c>
      <c r="P12" t="s">
        <v>236</v>
      </c>
      <c r="R12" t="s">
        <v>237</v>
      </c>
      <c r="S12" s="8">
        <v>10</v>
      </c>
      <c r="T12" t="s">
        <v>238</v>
      </c>
      <c r="U12" s="44">
        <v>10</v>
      </c>
      <c r="V12" s="23"/>
      <c r="AD12" t="s">
        <v>239</v>
      </c>
      <c r="AG12" t="s">
        <v>240</v>
      </c>
      <c r="AH12" s="8">
        <v>10</v>
      </c>
      <c r="AJ12" s="64" t="s">
        <v>241</v>
      </c>
      <c r="AK12" s="64">
        <v>15</v>
      </c>
      <c r="AL12" t="s">
        <v>242</v>
      </c>
      <c r="AM12">
        <v>5.5</v>
      </c>
      <c r="AN12" t="s">
        <v>243</v>
      </c>
      <c r="AO12">
        <v>-5</v>
      </c>
      <c r="AW12">
        <v>1.1000000000000001</v>
      </c>
      <c r="AY12">
        <v>2034</v>
      </c>
      <c r="BA12" t="s">
        <v>244</v>
      </c>
      <c r="BC12" s="62" t="s">
        <v>245</v>
      </c>
    </row>
    <row r="13" spans="1:57" x14ac:dyDescent="0.35">
      <c r="A13" s="42" t="s">
        <v>246</v>
      </c>
      <c r="B13" t="s">
        <v>247</v>
      </c>
      <c r="C13" t="s">
        <v>248</v>
      </c>
      <c r="D13" t="s">
        <v>249</v>
      </c>
      <c r="E13" s="2">
        <v>411803</v>
      </c>
      <c r="F13" s="2" t="s">
        <v>36</v>
      </c>
      <c r="G13" s="36" t="s">
        <v>250</v>
      </c>
      <c r="L13" s="18">
        <v>12</v>
      </c>
      <c r="M13" s="18" t="s">
        <v>39</v>
      </c>
      <c r="N13" s="20">
        <v>5</v>
      </c>
      <c r="P13" t="s">
        <v>251</v>
      </c>
      <c r="R13" t="s">
        <v>252</v>
      </c>
      <c r="S13" s="8">
        <v>30</v>
      </c>
      <c r="T13" t="s">
        <v>253</v>
      </c>
      <c r="U13" s="44">
        <v>15</v>
      </c>
      <c r="V13" s="23"/>
      <c r="AD13" t="s">
        <v>254</v>
      </c>
      <c r="AG13" t="s">
        <v>237</v>
      </c>
      <c r="AH13" s="8">
        <v>10</v>
      </c>
      <c r="AJ13" s="64" t="s">
        <v>255</v>
      </c>
      <c r="AK13" s="64">
        <v>5</v>
      </c>
      <c r="AL13" t="s">
        <v>256</v>
      </c>
      <c r="AM13">
        <v>6</v>
      </c>
      <c r="AN13" t="s">
        <v>257</v>
      </c>
      <c r="AO13">
        <v>-4.5</v>
      </c>
      <c r="AW13">
        <v>1.2</v>
      </c>
      <c r="AY13">
        <v>2035</v>
      </c>
      <c r="BA13" t="s">
        <v>258</v>
      </c>
      <c r="BC13" s="62" t="s">
        <v>259</v>
      </c>
    </row>
    <row r="14" spans="1:57" x14ac:dyDescent="0.35">
      <c r="A14" s="42" t="s">
        <v>260</v>
      </c>
      <c r="B14" t="s">
        <v>261</v>
      </c>
      <c r="C14" t="s">
        <v>262</v>
      </c>
      <c r="D14" t="s">
        <v>263</v>
      </c>
      <c r="E14" s="2">
        <v>319022</v>
      </c>
      <c r="F14" s="2" t="s">
        <v>264</v>
      </c>
      <c r="G14" s="38" t="s">
        <v>265</v>
      </c>
      <c r="L14" s="18">
        <v>13</v>
      </c>
      <c r="M14" s="18" t="s">
        <v>39</v>
      </c>
      <c r="N14" s="20">
        <v>5</v>
      </c>
      <c r="P14" t="s">
        <v>266</v>
      </c>
      <c r="R14" t="s">
        <v>267</v>
      </c>
      <c r="S14" s="8">
        <v>25</v>
      </c>
      <c r="T14" s="45" t="s">
        <v>268</v>
      </c>
      <c r="U14" s="45">
        <v>2.5</v>
      </c>
      <c r="V14" s="23"/>
      <c r="AD14" t="s">
        <v>269</v>
      </c>
      <c r="AE14" t="s">
        <v>270</v>
      </c>
      <c r="AG14" t="s">
        <v>271</v>
      </c>
      <c r="AH14" s="8">
        <v>20</v>
      </c>
      <c r="AJ14" s="64" t="s">
        <v>272</v>
      </c>
      <c r="AK14" s="64">
        <v>10</v>
      </c>
      <c r="AL14" t="s">
        <v>273</v>
      </c>
      <c r="AM14">
        <v>6.5</v>
      </c>
      <c r="AN14" t="s">
        <v>274</v>
      </c>
      <c r="AO14">
        <v>-4</v>
      </c>
      <c r="AW14">
        <v>1.3</v>
      </c>
      <c r="BC14" s="62" t="s">
        <v>275</v>
      </c>
    </row>
    <row r="15" spans="1:57" x14ac:dyDescent="0.35">
      <c r="A15" s="42" t="s">
        <v>276</v>
      </c>
      <c r="B15" t="s">
        <v>277</v>
      </c>
      <c r="C15" t="s">
        <v>278</v>
      </c>
      <c r="D15" t="s">
        <v>279</v>
      </c>
      <c r="E15" s="2">
        <v>453264</v>
      </c>
      <c r="F15" s="2" t="s">
        <v>109</v>
      </c>
      <c r="G15" s="36" t="s">
        <v>280</v>
      </c>
      <c r="L15" s="18">
        <v>14</v>
      </c>
      <c r="M15" s="18" t="s">
        <v>39</v>
      </c>
      <c r="N15" s="20">
        <v>5</v>
      </c>
      <c r="P15" t="s">
        <v>281</v>
      </c>
      <c r="R15" t="s">
        <v>282</v>
      </c>
      <c r="S15" s="8">
        <v>5</v>
      </c>
      <c r="T15" s="45" t="s">
        <v>283</v>
      </c>
      <c r="U15" s="45">
        <v>3</v>
      </c>
      <c r="V15" s="23"/>
      <c r="AD15" t="s">
        <v>77</v>
      </c>
      <c r="AE15" t="s">
        <v>284</v>
      </c>
      <c r="AG15" t="s">
        <v>285</v>
      </c>
      <c r="AH15" s="8">
        <v>10</v>
      </c>
      <c r="AJ15" s="64" t="s">
        <v>286</v>
      </c>
      <c r="AK15" s="64">
        <v>10</v>
      </c>
      <c r="AL15" t="s">
        <v>287</v>
      </c>
      <c r="AM15">
        <v>7</v>
      </c>
      <c r="AN15" t="s">
        <v>288</v>
      </c>
      <c r="AO15">
        <v>-3.5</v>
      </c>
      <c r="AW15">
        <v>1.4</v>
      </c>
      <c r="BC15" s="62" t="s">
        <v>289</v>
      </c>
    </row>
    <row r="16" spans="1:57" x14ac:dyDescent="0.35">
      <c r="A16" s="42" t="s">
        <v>290</v>
      </c>
      <c r="B16" s="39" t="s">
        <v>291</v>
      </c>
      <c r="C16" t="s">
        <v>292</v>
      </c>
      <c r="D16" t="s">
        <v>293</v>
      </c>
      <c r="E16" s="2">
        <v>348821</v>
      </c>
      <c r="F16" s="2" t="s">
        <v>61</v>
      </c>
      <c r="G16" s="36" t="s">
        <v>294</v>
      </c>
      <c r="L16" s="18">
        <v>15</v>
      </c>
      <c r="M16" s="18" t="s">
        <v>39</v>
      </c>
      <c r="N16" s="20">
        <v>5</v>
      </c>
      <c r="P16" t="s">
        <v>295</v>
      </c>
      <c r="R16" t="s">
        <v>296</v>
      </c>
      <c r="S16" s="8">
        <v>15</v>
      </c>
      <c r="T16" s="45" t="s">
        <v>297</v>
      </c>
      <c r="U16" s="45">
        <v>3.5</v>
      </c>
      <c r="V16" s="23"/>
      <c r="AE16" t="s">
        <v>298</v>
      </c>
      <c r="AG16" t="s">
        <v>299</v>
      </c>
      <c r="AH16" s="8">
        <v>10</v>
      </c>
      <c r="AJ16" s="64" t="s">
        <v>300</v>
      </c>
      <c r="AK16" s="64">
        <v>10</v>
      </c>
      <c r="AL16" t="s">
        <v>301</v>
      </c>
      <c r="AM16">
        <v>7.5</v>
      </c>
      <c r="AN16" t="s">
        <v>302</v>
      </c>
      <c r="AO16">
        <v>-3</v>
      </c>
      <c r="AW16">
        <v>1.5</v>
      </c>
      <c r="BC16" s="62" t="s">
        <v>234</v>
      </c>
    </row>
    <row r="17" spans="1:55" x14ac:dyDescent="0.35">
      <c r="A17" s="42" t="s">
        <v>303</v>
      </c>
      <c r="B17" t="s">
        <v>304</v>
      </c>
      <c r="C17" t="s">
        <v>305</v>
      </c>
      <c r="D17" t="s">
        <v>306</v>
      </c>
      <c r="E17" s="2">
        <v>405966</v>
      </c>
      <c r="F17" s="3" t="s">
        <v>307</v>
      </c>
      <c r="G17" s="36" t="s">
        <v>308</v>
      </c>
      <c r="L17" s="18">
        <v>16</v>
      </c>
      <c r="M17" s="18" t="s">
        <v>39</v>
      </c>
      <c r="N17" s="20">
        <v>5</v>
      </c>
      <c r="P17" t="s">
        <v>309</v>
      </c>
      <c r="R17" t="s">
        <v>310</v>
      </c>
      <c r="S17" s="8">
        <v>20</v>
      </c>
      <c r="T17" s="45" t="s">
        <v>311</v>
      </c>
      <c r="U17" s="45">
        <v>4</v>
      </c>
      <c r="V17" s="23"/>
      <c r="AE17" t="s">
        <v>312</v>
      </c>
      <c r="AG17" t="s">
        <v>313</v>
      </c>
      <c r="AH17" s="8">
        <v>5</v>
      </c>
      <c r="AJ17" s="64" t="s">
        <v>314</v>
      </c>
      <c r="AK17" s="64">
        <v>5</v>
      </c>
      <c r="AL17" t="s">
        <v>315</v>
      </c>
      <c r="AM17">
        <v>8</v>
      </c>
      <c r="AN17" t="s">
        <v>316</v>
      </c>
      <c r="AO17">
        <v>-2</v>
      </c>
      <c r="AW17">
        <v>1.6</v>
      </c>
      <c r="BC17" s="62" t="s">
        <v>317</v>
      </c>
    </row>
    <row r="18" spans="1:55" x14ac:dyDescent="0.35">
      <c r="A18" s="42" t="s">
        <v>318</v>
      </c>
      <c r="B18" t="s">
        <v>319</v>
      </c>
      <c r="C18" t="s">
        <v>320</v>
      </c>
      <c r="D18" t="s">
        <v>321</v>
      </c>
      <c r="E18" s="2">
        <v>413304</v>
      </c>
      <c r="F18" s="2" t="s">
        <v>134</v>
      </c>
      <c r="G18" s="43" t="s">
        <v>322</v>
      </c>
      <c r="L18" s="18">
        <v>17</v>
      </c>
      <c r="M18" s="18" t="s">
        <v>39</v>
      </c>
      <c r="N18" s="20">
        <v>5</v>
      </c>
      <c r="P18" t="s">
        <v>323</v>
      </c>
      <c r="R18" t="s">
        <v>324</v>
      </c>
      <c r="S18" s="8">
        <v>10</v>
      </c>
      <c r="T18" s="45" t="s">
        <v>325</v>
      </c>
      <c r="U18" s="45">
        <v>4.5</v>
      </c>
      <c r="V18" s="23"/>
      <c r="AE18" t="s">
        <v>326</v>
      </c>
      <c r="AG18" t="s">
        <v>327</v>
      </c>
      <c r="AH18" s="8">
        <v>20</v>
      </c>
      <c r="AJ18" s="64" t="s">
        <v>328</v>
      </c>
      <c r="AK18" s="64">
        <v>5</v>
      </c>
      <c r="AL18" t="s">
        <v>329</v>
      </c>
      <c r="AM18">
        <v>8.5</v>
      </c>
      <c r="AN18" t="s">
        <v>330</v>
      </c>
      <c r="AO18">
        <v>2.5</v>
      </c>
      <c r="AW18">
        <v>1.7</v>
      </c>
    </row>
    <row r="19" spans="1:55" x14ac:dyDescent="0.35">
      <c r="A19" s="42" t="s">
        <v>331</v>
      </c>
      <c r="B19" t="s">
        <v>332</v>
      </c>
      <c r="C19" t="s">
        <v>333</v>
      </c>
      <c r="D19" t="s">
        <v>334</v>
      </c>
      <c r="E19" s="2">
        <v>47073</v>
      </c>
      <c r="F19" s="2" t="s">
        <v>61</v>
      </c>
      <c r="G19" s="36" t="s">
        <v>335</v>
      </c>
      <c r="L19" s="18">
        <v>18</v>
      </c>
      <c r="M19" s="18" t="s">
        <v>39</v>
      </c>
      <c r="N19" s="20">
        <v>5</v>
      </c>
      <c r="P19" t="s">
        <v>336</v>
      </c>
      <c r="R19" t="s">
        <v>337</v>
      </c>
      <c r="S19" s="8">
        <v>10</v>
      </c>
      <c r="T19" s="45" t="s">
        <v>338</v>
      </c>
      <c r="U19" s="45">
        <v>5</v>
      </c>
      <c r="V19" s="23"/>
      <c r="AG19" t="s">
        <v>339</v>
      </c>
      <c r="AH19" s="8">
        <v>10</v>
      </c>
      <c r="AJ19" s="64" t="s">
        <v>340</v>
      </c>
      <c r="AK19" s="64">
        <v>10</v>
      </c>
      <c r="AL19" t="s">
        <v>341</v>
      </c>
      <c r="AM19">
        <v>9</v>
      </c>
      <c r="AN19" t="s">
        <v>342</v>
      </c>
      <c r="AO19">
        <v>-1.5</v>
      </c>
      <c r="AW19">
        <v>1.8</v>
      </c>
    </row>
    <row r="20" spans="1:55" x14ac:dyDescent="0.35">
      <c r="A20" s="42" t="s">
        <v>343</v>
      </c>
      <c r="B20" t="s">
        <v>344</v>
      </c>
      <c r="C20" t="s">
        <v>305</v>
      </c>
      <c r="D20" t="s">
        <v>345</v>
      </c>
      <c r="E20" s="2">
        <v>427317</v>
      </c>
      <c r="F20" s="2" t="s">
        <v>264</v>
      </c>
      <c r="G20" s="43" t="s">
        <v>346</v>
      </c>
      <c r="L20" s="18">
        <v>19</v>
      </c>
      <c r="M20" s="18" t="s">
        <v>39</v>
      </c>
      <c r="N20" s="20">
        <v>5</v>
      </c>
      <c r="P20" t="s">
        <v>347</v>
      </c>
      <c r="R20" t="s">
        <v>348</v>
      </c>
      <c r="S20" s="8">
        <v>5</v>
      </c>
      <c r="T20" s="45" t="s">
        <v>210</v>
      </c>
      <c r="U20" s="45">
        <v>5</v>
      </c>
      <c r="V20" s="23"/>
      <c r="AG20" t="s">
        <v>349</v>
      </c>
      <c r="AH20" s="8">
        <v>5</v>
      </c>
      <c r="AJ20" s="62" t="s">
        <v>350</v>
      </c>
      <c r="AK20" s="66">
        <v>-4</v>
      </c>
      <c r="AL20" t="s">
        <v>351</v>
      </c>
      <c r="AM20">
        <v>9.5</v>
      </c>
      <c r="AN20" t="s">
        <v>352</v>
      </c>
      <c r="AO20">
        <v>-1</v>
      </c>
      <c r="AW20">
        <v>1.9</v>
      </c>
    </row>
    <row r="21" spans="1:55" x14ac:dyDescent="0.35">
      <c r="A21" s="42" t="s">
        <v>353</v>
      </c>
      <c r="B21" t="s">
        <v>354</v>
      </c>
      <c r="C21" t="s">
        <v>355</v>
      </c>
      <c r="D21" t="s">
        <v>356</v>
      </c>
      <c r="E21" s="2">
        <v>132435</v>
      </c>
      <c r="F21" s="3" t="s">
        <v>36</v>
      </c>
      <c r="G21" s="43" t="s">
        <v>357</v>
      </c>
      <c r="L21" s="18">
        <v>20</v>
      </c>
      <c r="M21" s="18" t="s">
        <v>39</v>
      </c>
      <c r="N21" s="20">
        <v>5</v>
      </c>
      <c r="P21" t="s">
        <v>358</v>
      </c>
      <c r="R21" t="s">
        <v>339</v>
      </c>
      <c r="S21" s="8">
        <v>10</v>
      </c>
      <c r="T21" s="45" t="s">
        <v>225</v>
      </c>
      <c r="U21" s="45">
        <v>10</v>
      </c>
      <c r="V21" s="23"/>
      <c r="AG21" t="s">
        <v>359</v>
      </c>
      <c r="AH21" s="8">
        <v>30</v>
      </c>
      <c r="AJ21" s="62" t="s">
        <v>360</v>
      </c>
      <c r="AK21" s="66">
        <v>-5</v>
      </c>
      <c r="AL21" t="s">
        <v>361</v>
      </c>
      <c r="AM21">
        <v>10</v>
      </c>
      <c r="AN21" t="s">
        <v>362</v>
      </c>
      <c r="AO21">
        <v>-0.5</v>
      </c>
      <c r="AW21">
        <v>2</v>
      </c>
    </row>
    <row r="22" spans="1:55" x14ac:dyDescent="0.35">
      <c r="A22" s="42" t="s">
        <v>363</v>
      </c>
      <c r="B22" t="s">
        <v>364</v>
      </c>
      <c r="C22" t="s">
        <v>365</v>
      </c>
      <c r="D22" t="s">
        <v>366</v>
      </c>
      <c r="E22" s="2">
        <v>348557</v>
      </c>
      <c r="F22" s="3" t="s">
        <v>367</v>
      </c>
      <c r="G22" s="36" t="s">
        <v>368</v>
      </c>
      <c r="L22" s="18">
        <v>21</v>
      </c>
      <c r="M22" s="18" t="s">
        <v>39</v>
      </c>
      <c r="N22" s="20">
        <v>5</v>
      </c>
      <c r="P22" t="s">
        <v>369</v>
      </c>
      <c r="R22" t="s">
        <v>349</v>
      </c>
      <c r="S22" s="8">
        <v>5</v>
      </c>
      <c r="T22" s="45" t="s">
        <v>241</v>
      </c>
      <c r="U22" s="45">
        <v>15</v>
      </c>
      <c r="V22" s="23"/>
      <c r="AG22" t="s">
        <v>370</v>
      </c>
      <c r="AH22" s="8">
        <v>30</v>
      </c>
      <c r="AJ22" s="62" t="s">
        <v>371</v>
      </c>
      <c r="AK22" s="67">
        <v>-10</v>
      </c>
      <c r="AL22" t="s">
        <v>372</v>
      </c>
      <c r="AM22">
        <v>10.5</v>
      </c>
      <c r="AN22" t="s">
        <v>373</v>
      </c>
      <c r="AO22">
        <v>0.5</v>
      </c>
      <c r="AW22">
        <v>2.1</v>
      </c>
    </row>
    <row r="23" spans="1:55" x14ac:dyDescent="0.35">
      <c r="A23" s="42" t="s">
        <v>374</v>
      </c>
      <c r="B23" t="s">
        <v>375</v>
      </c>
      <c r="C23" t="s">
        <v>376</v>
      </c>
      <c r="D23" t="s">
        <v>377</v>
      </c>
      <c r="E23" s="2">
        <v>372249</v>
      </c>
      <c r="F23" s="3" t="s">
        <v>134</v>
      </c>
      <c r="G23" s="36" t="s">
        <v>378</v>
      </c>
      <c r="L23" s="18">
        <v>22</v>
      </c>
      <c r="M23" s="18" t="s">
        <v>39</v>
      </c>
      <c r="N23" s="20">
        <v>5</v>
      </c>
      <c r="P23" t="s">
        <v>369</v>
      </c>
      <c r="R23" s="45" t="s">
        <v>379</v>
      </c>
      <c r="S23" s="45">
        <v>40</v>
      </c>
      <c r="T23" s="45" t="s">
        <v>255</v>
      </c>
      <c r="U23" s="45">
        <v>5</v>
      </c>
      <c r="V23" s="23"/>
      <c r="AG23" t="s">
        <v>380</v>
      </c>
      <c r="AH23" s="8">
        <v>10</v>
      </c>
      <c r="AJ23" s="62" t="s">
        <v>381</v>
      </c>
      <c r="AK23" s="66">
        <v>4</v>
      </c>
      <c r="AL23" t="s">
        <v>382</v>
      </c>
      <c r="AM23">
        <v>11</v>
      </c>
      <c r="AN23" t="s">
        <v>383</v>
      </c>
      <c r="AO23">
        <v>1</v>
      </c>
      <c r="AW23">
        <v>2.2000000000000002</v>
      </c>
    </row>
    <row r="24" spans="1:55" x14ac:dyDescent="0.35">
      <c r="A24" s="42" t="s">
        <v>384</v>
      </c>
      <c r="B24" t="s">
        <v>385</v>
      </c>
      <c r="C24" t="s">
        <v>386</v>
      </c>
      <c r="D24" t="s">
        <v>387</v>
      </c>
      <c r="E24" s="2">
        <v>47354</v>
      </c>
      <c r="F24" s="2" t="s">
        <v>109</v>
      </c>
      <c r="G24" s="36" t="s">
        <v>388</v>
      </c>
      <c r="L24" s="18">
        <v>23</v>
      </c>
      <c r="M24" s="18" t="s">
        <v>39</v>
      </c>
      <c r="N24" s="20">
        <v>5</v>
      </c>
      <c r="P24" t="s">
        <v>389</v>
      </c>
      <c r="R24" s="45" t="s">
        <v>390</v>
      </c>
      <c r="S24" s="45">
        <v>30</v>
      </c>
      <c r="T24" s="45" t="s">
        <v>272</v>
      </c>
      <c r="U24" s="45">
        <v>10</v>
      </c>
      <c r="V24" s="23"/>
      <c r="AG24" t="s">
        <v>391</v>
      </c>
      <c r="AH24" s="8">
        <v>10</v>
      </c>
      <c r="AJ24" s="62" t="s">
        <v>392</v>
      </c>
      <c r="AK24" s="66">
        <v>5</v>
      </c>
      <c r="AL24" t="s">
        <v>393</v>
      </c>
      <c r="AM24">
        <v>11.5</v>
      </c>
      <c r="AN24" t="s">
        <v>394</v>
      </c>
      <c r="AO24">
        <v>1.5</v>
      </c>
      <c r="AW24">
        <v>2.2999999999999998</v>
      </c>
    </row>
    <row r="25" spans="1:55" x14ac:dyDescent="0.35">
      <c r="A25" s="42" t="s">
        <v>395</v>
      </c>
      <c r="B25" t="s">
        <v>396</v>
      </c>
      <c r="C25" t="s">
        <v>397</v>
      </c>
      <c r="D25" t="s">
        <v>398</v>
      </c>
      <c r="E25" s="2">
        <v>418624</v>
      </c>
      <c r="F25" s="2" t="s">
        <v>264</v>
      </c>
      <c r="G25" s="36" t="s">
        <v>399</v>
      </c>
      <c r="L25" s="18">
        <v>24</v>
      </c>
      <c r="M25" s="18" t="s">
        <v>39</v>
      </c>
      <c r="N25" s="20">
        <v>5</v>
      </c>
      <c r="P25" t="s">
        <v>389</v>
      </c>
      <c r="R25" t="s">
        <v>359</v>
      </c>
      <c r="S25" s="8">
        <v>30</v>
      </c>
      <c r="T25" s="45" t="s">
        <v>286</v>
      </c>
      <c r="U25" s="45">
        <v>10</v>
      </c>
      <c r="V25" s="23"/>
      <c r="AG25" t="s">
        <v>400</v>
      </c>
      <c r="AH25" s="8">
        <v>20</v>
      </c>
      <c r="AJ25" s="62" t="s">
        <v>401</v>
      </c>
      <c r="AK25" s="67">
        <v>10</v>
      </c>
      <c r="AL25" t="s">
        <v>402</v>
      </c>
      <c r="AM25">
        <v>12</v>
      </c>
      <c r="AN25" t="s">
        <v>403</v>
      </c>
      <c r="AO25">
        <v>2</v>
      </c>
      <c r="AW25">
        <v>2.4</v>
      </c>
    </row>
    <row r="26" spans="1:55" x14ac:dyDescent="0.35">
      <c r="A26" s="42" t="s">
        <v>404</v>
      </c>
      <c r="B26" t="s">
        <v>405</v>
      </c>
      <c r="C26" t="s">
        <v>406</v>
      </c>
      <c r="D26" t="s">
        <v>407</v>
      </c>
      <c r="E26" s="2">
        <v>306191</v>
      </c>
      <c r="F26" s="2" t="s">
        <v>36</v>
      </c>
      <c r="G26" s="36" t="s">
        <v>408</v>
      </c>
      <c r="L26" s="18">
        <v>25</v>
      </c>
      <c r="M26" s="18" t="s">
        <v>39</v>
      </c>
      <c r="N26" s="20">
        <v>5</v>
      </c>
      <c r="P26" t="s">
        <v>409</v>
      </c>
      <c r="R26" t="s">
        <v>410</v>
      </c>
      <c r="S26" s="8">
        <v>5</v>
      </c>
      <c r="T26" s="45" t="s">
        <v>300</v>
      </c>
      <c r="U26" s="45">
        <v>10</v>
      </c>
      <c r="V26" s="23"/>
      <c r="AH26" s="8"/>
      <c r="AJ26" s="62" t="s">
        <v>411</v>
      </c>
      <c r="AK26" s="66">
        <v>0.5</v>
      </c>
      <c r="AL26" t="s">
        <v>412</v>
      </c>
      <c r="AM26">
        <v>12.5</v>
      </c>
      <c r="AN26" t="s">
        <v>413</v>
      </c>
      <c r="AO26">
        <v>2.5</v>
      </c>
      <c r="AW26">
        <v>2.5</v>
      </c>
    </row>
    <row r="27" spans="1:55" x14ac:dyDescent="0.35">
      <c r="A27" s="42" t="s">
        <v>414</v>
      </c>
      <c r="B27" t="s">
        <v>415</v>
      </c>
      <c r="C27" t="s">
        <v>416</v>
      </c>
      <c r="D27" t="s">
        <v>417</v>
      </c>
      <c r="E27" s="2">
        <v>427971</v>
      </c>
      <c r="F27" s="2" t="s">
        <v>134</v>
      </c>
      <c r="G27" s="36" t="s">
        <v>418</v>
      </c>
      <c r="L27" s="18">
        <v>26</v>
      </c>
      <c r="M27" s="18" t="s">
        <v>39</v>
      </c>
      <c r="N27" s="20">
        <v>5</v>
      </c>
      <c r="P27" t="s">
        <v>419</v>
      </c>
      <c r="R27" t="s">
        <v>420</v>
      </c>
      <c r="S27" s="8">
        <v>20</v>
      </c>
      <c r="T27" s="45" t="s">
        <v>328</v>
      </c>
      <c r="U27" s="45">
        <v>5</v>
      </c>
      <c r="V27" s="23"/>
      <c r="W27" s="6"/>
      <c r="X27" s="6"/>
      <c r="Y27" s="6"/>
      <c r="Z27" s="6"/>
      <c r="AA27" s="6"/>
      <c r="AB27" s="6"/>
      <c r="AC27" s="6"/>
      <c r="AJ27" s="62" t="s">
        <v>421</v>
      </c>
      <c r="AK27" s="67">
        <v>1</v>
      </c>
      <c r="AL27" t="s">
        <v>422</v>
      </c>
      <c r="AM27">
        <v>13</v>
      </c>
      <c r="AN27" t="s">
        <v>423</v>
      </c>
      <c r="AO27">
        <v>3</v>
      </c>
      <c r="AW27">
        <v>2.6</v>
      </c>
    </row>
    <row r="28" spans="1:55" x14ac:dyDescent="0.35">
      <c r="A28" s="42" t="s">
        <v>424</v>
      </c>
      <c r="B28" t="s">
        <v>425</v>
      </c>
      <c r="C28" t="s">
        <v>426</v>
      </c>
      <c r="D28" t="s">
        <v>427</v>
      </c>
      <c r="E28" s="2">
        <v>333474</v>
      </c>
      <c r="F28" s="2" t="s">
        <v>134</v>
      </c>
      <c r="G28" s="43" t="s">
        <v>428</v>
      </c>
      <c r="L28" s="18">
        <v>27</v>
      </c>
      <c r="M28" s="18" t="s">
        <v>39</v>
      </c>
      <c r="N28" s="20">
        <v>5</v>
      </c>
      <c r="P28" t="s">
        <v>429</v>
      </c>
      <c r="R28" t="s">
        <v>430</v>
      </c>
      <c r="S28" s="8">
        <v>10</v>
      </c>
      <c r="T28" s="45" t="s">
        <v>431</v>
      </c>
      <c r="U28" s="45">
        <v>10</v>
      </c>
      <c r="V28" s="23"/>
      <c r="W28" s="6"/>
      <c r="X28" s="6"/>
      <c r="Y28" s="6"/>
      <c r="Z28" s="6"/>
      <c r="AA28" s="6"/>
      <c r="AB28" s="6"/>
      <c r="AC28" s="6"/>
      <c r="AJ28" s="62" t="s">
        <v>432</v>
      </c>
      <c r="AK28" s="67">
        <v>2</v>
      </c>
      <c r="AL28" t="s">
        <v>433</v>
      </c>
      <c r="AM28">
        <v>13.5</v>
      </c>
      <c r="AN28" t="s">
        <v>434</v>
      </c>
      <c r="AO28">
        <v>3.5</v>
      </c>
      <c r="AW28">
        <v>2.7</v>
      </c>
    </row>
    <row r="29" spans="1:55" x14ac:dyDescent="0.35">
      <c r="A29" s="42" t="s">
        <v>435</v>
      </c>
      <c r="B29" t="s">
        <v>436</v>
      </c>
      <c r="C29" t="s">
        <v>437</v>
      </c>
      <c r="D29" t="s">
        <v>438</v>
      </c>
      <c r="E29" s="2">
        <v>326743</v>
      </c>
      <c r="F29" s="2" t="s">
        <v>134</v>
      </c>
      <c r="G29" s="36" t="s">
        <v>439</v>
      </c>
      <c r="L29" s="18">
        <v>28</v>
      </c>
      <c r="M29" s="18" t="s">
        <v>39</v>
      </c>
      <c r="N29" s="20">
        <v>5</v>
      </c>
      <c r="P29" t="s">
        <v>440</v>
      </c>
      <c r="R29" t="s">
        <v>441</v>
      </c>
      <c r="S29" s="8">
        <v>50</v>
      </c>
      <c r="T29" t="s">
        <v>350</v>
      </c>
      <c r="U29" s="48">
        <v>-4</v>
      </c>
      <c r="V29" s="23"/>
      <c r="W29" s="6"/>
      <c r="X29" s="6"/>
      <c r="Y29" s="6"/>
      <c r="Z29" s="6"/>
      <c r="AA29" s="6"/>
      <c r="AB29" s="6"/>
      <c r="AC29" s="6"/>
      <c r="AJ29" s="62" t="s">
        <v>442</v>
      </c>
      <c r="AK29" s="66">
        <v>3</v>
      </c>
      <c r="AL29" t="s">
        <v>443</v>
      </c>
      <c r="AM29">
        <v>14</v>
      </c>
      <c r="AN29" t="s">
        <v>444</v>
      </c>
      <c r="AO29">
        <v>4</v>
      </c>
      <c r="AW29">
        <v>2.8</v>
      </c>
    </row>
    <row r="30" spans="1:55" x14ac:dyDescent="0.35">
      <c r="A30" s="42" t="s">
        <v>445</v>
      </c>
      <c r="B30" t="s">
        <v>446</v>
      </c>
      <c r="C30" t="s">
        <v>447</v>
      </c>
      <c r="D30" t="s">
        <v>448</v>
      </c>
      <c r="E30" s="2">
        <v>372044</v>
      </c>
      <c r="F30" s="2" t="s">
        <v>61</v>
      </c>
      <c r="G30" s="36" t="s">
        <v>449</v>
      </c>
      <c r="L30" s="18">
        <v>29</v>
      </c>
      <c r="M30" s="18" t="s">
        <v>39</v>
      </c>
      <c r="N30" s="20">
        <v>5</v>
      </c>
      <c r="P30" t="s">
        <v>450</v>
      </c>
      <c r="R30" t="s">
        <v>451</v>
      </c>
      <c r="S30" s="8">
        <v>20</v>
      </c>
      <c r="T30" t="s">
        <v>360</v>
      </c>
      <c r="U30" s="48">
        <v>-5</v>
      </c>
      <c r="V30" s="23"/>
      <c r="W30" s="6"/>
      <c r="X30" s="6"/>
      <c r="Y30" s="6"/>
      <c r="Z30" s="6"/>
      <c r="AA30" s="6"/>
      <c r="AB30" s="6"/>
      <c r="AC30" s="6"/>
      <c r="AJ30" s="62" t="s">
        <v>222</v>
      </c>
      <c r="AK30" s="66">
        <v>5</v>
      </c>
      <c r="AL30" t="s">
        <v>452</v>
      </c>
      <c r="AM30">
        <v>14.5</v>
      </c>
      <c r="AN30" t="s">
        <v>453</v>
      </c>
      <c r="AO30">
        <v>4.5</v>
      </c>
      <c r="AW30">
        <v>2.9</v>
      </c>
    </row>
    <row r="31" spans="1:55" x14ac:dyDescent="0.35">
      <c r="A31" s="42" t="s">
        <v>454</v>
      </c>
      <c r="B31" t="s">
        <v>455</v>
      </c>
      <c r="C31" t="s">
        <v>456</v>
      </c>
      <c r="D31" t="s">
        <v>457</v>
      </c>
      <c r="E31" s="2">
        <v>327580</v>
      </c>
      <c r="F31" s="2" t="s">
        <v>109</v>
      </c>
      <c r="G31" s="36" t="s">
        <v>458</v>
      </c>
      <c r="L31" s="18">
        <v>30</v>
      </c>
      <c r="M31" s="18" t="s">
        <v>39</v>
      </c>
      <c r="N31" s="20">
        <v>5</v>
      </c>
      <c r="P31" t="s">
        <v>459</v>
      </c>
      <c r="S31" s="8"/>
      <c r="T31" t="s">
        <v>371</v>
      </c>
      <c r="U31" s="44">
        <v>-10</v>
      </c>
      <c r="V31" s="23"/>
      <c r="W31" s="6"/>
      <c r="X31" s="6"/>
      <c r="Y31" s="6"/>
      <c r="Z31" s="6"/>
      <c r="AA31" s="6"/>
      <c r="AB31" s="6"/>
      <c r="AC31" s="6"/>
      <c r="AJ31" s="62" t="s">
        <v>238</v>
      </c>
      <c r="AK31" s="67">
        <v>10</v>
      </c>
      <c r="AL31" t="s">
        <v>460</v>
      </c>
      <c r="AM31">
        <v>15</v>
      </c>
      <c r="AN31" t="s">
        <v>461</v>
      </c>
      <c r="AO31">
        <v>5</v>
      </c>
      <c r="AW31">
        <v>3</v>
      </c>
    </row>
    <row r="32" spans="1:55" x14ac:dyDescent="0.35">
      <c r="A32" s="42" t="s">
        <v>462</v>
      </c>
      <c r="B32" t="s">
        <v>463</v>
      </c>
      <c r="C32" t="s">
        <v>464</v>
      </c>
      <c r="D32" t="s">
        <v>465</v>
      </c>
      <c r="E32" s="2">
        <v>361743</v>
      </c>
      <c r="F32" s="2" t="s">
        <v>109</v>
      </c>
      <c r="G32" s="36" t="s">
        <v>466</v>
      </c>
      <c r="L32" s="18">
        <v>31</v>
      </c>
      <c r="M32" s="18" t="s">
        <v>39</v>
      </c>
      <c r="N32" s="20">
        <v>5</v>
      </c>
      <c r="P32" t="s">
        <v>459</v>
      </c>
      <c r="S32" s="8"/>
      <c r="T32" t="s">
        <v>381</v>
      </c>
      <c r="U32" s="48">
        <v>4</v>
      </c>
      <c r="V32" s="23"/>
      <c r="W32" s="4"/>
      <c r="X32" s="4"/>
      <c r="Y32" s="4"/>
      <c r="Z32" s="4"/>
      <c r="AA32" s="4"/>
      <c r="AB32" s="4"/>
      <c r="AC32" s="4"/>
      <c r="AJ32" s="62" t="s">
        <v>253</v>
      </c>
      <c r="AK32" s="67">
        <v>15</v>
      </c>
      <c r="AL32" t="s">
        <v>467</v>
      </c>
      <c r="AM32">
        <v>15.5</v>
      </c>
      <c r="AN32" t="s">
        <v>468</v>
      </c>
      <c r="AO32">
        <v>5.5</v>
      </c>
      <c r="AW32">
        <v>3.1</v>
      </c>
    </row>
    <row r="33" spans="1:49" x14ac:dyDescent="0.35">
      <c r="A33" s="42" t="s">
        <v>469</v>
      </c>
      <c r="B33" t="s">
        <v>470</v>
      </c>
      <c r="C33" t="s">
        <v>471</v>
      </c>
      <c r="D33" t="s">
        <v>472</v>
      </c>
      <c r="E33" s="2">
        <v>413488</v>
      </c>
      <c r="F33" s="2" t="s">
        <v>61</v>
      </c>
      <c r="G33" s="36" t="s">
        <v>473</v>
      </c>
      <c r="L33" s="18">
        <v>32</v>
      </c>
      <c r="M33" s="18" t="s">
        <v>39</v>
      </c>
      <c r="N33" s="20">
        <v>5</v>
      </c>
      <c r="P33" t="s">
        <v>474</v>
      </c>
      <c r="R33" s="34"/>
      <c r="S33" s="8"/>
      <c r="T33" t="s">
        <v>392</v>
      </c>
      <c r="U33" s="48">
        <v>5</v>
      </c>
      <c r="V33" s="23"/>
      <c r="W33" s="4"/>
      <c r="X33" s="4"/>
      <c r="Y33" s="4"/>
      <c r="Z33" s="4"/>
      <c r="AA33" s="4"/>
      <c r="AB33" s="4"/>
      <c r="AC33" s="4"/>
      <c r="AJ33" s="64" t="s">
        <v>475</v>
      </c>
      <c r="AK33" s="64">
        <v>1</v>
      </c>
      <c r="AL33" t="s">
        <v>476</v>
      </c>
      <c r="AM33">
        <v>16</v>
      </c>
      <c r="AN33" t="s">
        <v>477</v>
      </c>
      <c r="AO33">
        <v>6</v>
      </c>
      <c r="AW33">
        <v>3.2</v>
      </c>
    </row>
    <row r="34" spans="1:49" x14ac:dyDescent="0.35">
      <c r="A34" s="42" t="s">
        <v>478</v>
      </c>
      <c r="B34" t="s">
        <v>479</v>
      </c>
      <c r="C34" t="s">
        <v>480</v>
      </c>
      <c r="D34" t="s">
        <v>481</v>
      </c>
      <c r="E34" s="2">
        <v>406080</v>
      </c>
      <c r="F34" s="2" t="s">
        <v>109</v>
      </c>
      <c r="G34" s="36" t="s">
        <v>482</v>
      </c>
      <c r="L34" s="18">
        <v>33</v>
      </c>
      <c r="M34" s="18" t="s">
        <v>39</v>
      </c>
      <c r="N34" s="20">
        <v>5</v>
      </c>
      <c r="P34" t="s">
        <v>483</v>
      </c>
      <c r="S34" s="8"/>
      <c r="T34" t="s">
        <v>484</v>
      </c>
      <c r="U34" s="44">
        <v>7</v>
      </c>
      <c r="AJ34" s="64" t="s">
        <v>485</v>
      </c>
      <c r="AK34" s="64">
        <v>1.5</v>
      </c>
      <c r="AL34" t="s">
        <v>486</v>
      </c>
      <c r="AM34">
        <v>16.5</v>
      </c>
      <c r="AN34" t="s">
        <v>487</v>
      </c>
      <c r="AO34">
        <v>6.5</v>
      </c>
      <c r="AW34">
        <v>3.3</v>
      </c>
    </row>
    <row r="35" spans="1:49" x14ac:dyDescent="0.35">
      <c r="A35" s="42" t="s">
        <v>488</v>
      </c>
      <c r="B35" t="s">
        <v>489</v>
      </c>
      <c r="C35" t="s">
        <v>490</v>
      </c>
      <c r="D35" t="s">
        <v>491</v>
      </c>
      <c r="E35" s="2">
        <v>360567</v>
      </c>
      <c r="F35" s="2" t="s">
        <v>61</v>
      </c>
      <c r="G35" s="36" t="s">
        <v>492</v>
      </c>
      <c r="L35" s="18">
        <v>34</v>
      </c>
      <c r="M35" s="18" t="s">
        <v>39</v>
      </c>
      <c r="N35" s="20">
        <v>5</v>
      </c>
      <c r="P35" t="s">
        <v>483</v>
      </c>
      <c r="T35" t="s">
        <v>493</v>
      </c>
      <c r="U35" s="44">
        <v>9</v>
      </c>
      <c r="AJ35" s="64" t="s">
        <v>494</v>
      </c>
      <c r="AK35" s="64">
        <v>2</v>
      </c>
      <c r="AL35" t="s">
        <v>495</v>
      </c>
      <c r="AM35">
        <v>17</v>
      </c>
      <c r="AN35" t="s">
        <v>496</v>
      </c>
      <c r="AO35">
        <v>7</v>
      </c>
      <c r="AW35">
        <v>3.4</v>
      </c>
    </row>
    <row r="36" spans="1:49" x14ac:dyDescent="0.35">
      <c r="A36" s="42" t="s">
        <v>497</v>
      </c>
      <c r="B36" t="s">
        <v>498</v>
      </c>
      <c r="C36" t="s">
        <v>499</v>
      </c>
      <c r="D36" t="s">
        <v>500</v>
      </c>
      <c r="E36" s="2">
        <v>348827</v>
      </c>
      <c r="F36" s="2" t="s">
        <v>61</v>
      </c>
      <c r="G36" s="36" t="s">
        <v>501</v>
      </c>
      <c r="L36" s="18">
        <v>35</v>
      </c>
      <c r="M36" s="18" t="s">
        <v>64</v>
      </c>
      <c r="N36" s="20">
        <v>10</v>
      </c>
      <c r="P36" t="s">
        <v>502</v>
      </c>
      <c r="T36" t="s">
        <v>401</v>
      </c>
      <c r="U36" s="44">
        <v>10</v>
      </c>
      <c r="AJ36" s="64" t="s">
        <v>503</v>
      </c>
      <c r="AK36" s="64">
        <v>2.5</v>
      </c>
      <c r="AL36" t="s">
        <v>504</v>
      </c>
      <c r="AM36">
        <v>17.5</v>
      </c>
      <c r="AN36" t="s">
        <v>505</v>
      </c>
      <c r="AO36">
        <v>7.5</v>
      </c>
      <c r="AW36">
        <v>3.5</v>
      </c>
    </row>
    <row r="37" spans="1:49" x14ac:dyDescent="0.35">
      <c r="A37" s="42" t="s">
        <v>506</v>
      </c>
      <c r="B37" t="s">
        <v>507</v>
      </c>
      <c r="C37" t="s">
        <v>508</v>
      </c>
      <c r="D37" t="s">
        <v>509</v>
      </c>
      <c r="E37" s="2">
        <v>429948</v>
      </c>
      <c r="F37" s="2" t="s">
        <v>264</v>
      </c>
      <c r="G37" s="43" t="s">
        <v>510</v>
      </c>
      <c r="L37" s="18">
        <v>36</v>
      </c>
      <c r="M37" s="18" t="s">
        <v>64</v>
      </c>
      <c r="N37" s="20">
        <v>10</v>
      </c>
      <c r="P37" t="s">
        <v>502</v>
      </c>
      <c r="AJ37" s="64" t="s">
        <v>511</v>
      </c>
      <c r="AK37" s="64">
        <v>3</v>
      </c>
      <c r="AL37" t="s">
        <v>512</v>
      </c>
      <c r="AM37">
        <v>18</v>
      </c>
      <c r="AN37" t="s">
        <v>513</v>
      </c>
      <c r="AO37">
        <v>8</v>
      </c>
      <c r="AW37">
        <v>3.6</v>
      </c>
    </row>
    <row r="38" spans="1:49" x14ac:dyDescent="0.35">
      <c r="A38" s="42" t="s">
        <v>514</v>
      </c>
      <c r="B38" t="s">
        <v>515</v>
      </c>
      <c r="C38" t="s">
        <v>516</v>
      </c>
      <c r="D38" t="s">
        <v>517</v>
      </c>
      <c r="E38" s="2">
        <v>428768</v>
      </c>
      <c r="F38" s="2" t="s">
        <v>109</v>
      </c>
      <c r="G38" s="36" t="s">
        <v>518</v>
      </c>
      <c r="L38" s="18">
        <v>37</v>
      </c>
      <c r="M38" s="18" t="s">
        <v>64</v>
      </c>
      <c r="N38" s="20">
        <v>10</v>
      </c>
      <c r="P38" t="s">
        <v>519</v>
      </c>
      <c r="AJ38" s="64" t="s">
        <v>520</v>
      </c>
      <c r="AK38" s="64">
        <v>3.5</v>
      </c>
      <c r="AL38" t="s">
        <v>521</v>
      </c>
      <c r="AM38">
        <v>18.5</v>
      </c>
      <c r="AN38" t="s">
        <v>522</v>
      </c>
      <c r="AO38">
        <v>8.5</v>
      </c>
      <c r="AW38">
        <v>3.7</v>
      </c>
    </row>
    <row r="39" spans="1:49" x14ac:dyDescent="0.35">
      <c r="A39" s="42" t="s">
        <v>523</v>
      </c>
      <c r="B39" t="s">
        <v>524</v>
      </c>
      <c r="C39" t="s">
        <v>525</v>
      </c>
      <c r="D39" t="s">
        <v>526</v>
      </c>
      <c r="E39" s="2">
        <v>341659</v>
      </c>
      <c r="F39" s="2" t="s">
        <v>109</v>
      </c>
      <c r="G39" s="43" t="s">
        <v>527</v>
      </c>
      <c r="L39" s="18">
        <v>38</v>
      </c>
      <c r="M39" s="18" t="s">
        <v>64</v>
      </c>
      <c r="N39" s="20">
        <v>10</v>
      </c>
      <c r="P39" t="s">
        <v>528</v>
      </c>
      <c r="AJ39" s="64" t="s">
        <v>529</v>
      </c>
      <c r="AK39" s="64">
        <v>4</v>
      </c>
      <c r="AL39" t="s">
        <v>530</v>
      </c>
      <c r="AM39">
        <v>19</v>
      </c>
      <c r="AN39" t="s">
        <v>531</v>
      </c>
      <c r="AO39">
        <v>9</v>
      </c>
      <c r="AW39">
        <v>3.8</v>
      </c>
    </row>
    <row r="40" spans="1:49" x14ac:dyDescent="0.35">
      <c r="A40" s="42" t="s">
        <v>532</v>
      </c>
      <c r="B40" t="s">
        <v>533</v>
      </c>
      <c r="C40" t="s">
        <v>534</v>
      </c>
      <c r="D40" t="s">
        <v>535</v>
      </c>
      <c r="E40" s="2">
        <v>432659</v>
      </c>
      <c r="F40" s="2" t="s">
        <v>264</v>
      </c>
      <c r="G40" s="36" t="s">
        <v>536</v>
      </c>
      <c r="L40" s="18">
        <v>39</v>
      </c>
      <c r="M40" s="18" t="s">
        <v>64</v>
      </c>
      <c r="N40" s="20">
        <v>10</v>
      </c>
      <c r="P40" t="s">
        <v>537</v>
      </c>
      <c r="AJ40" s="64" t="s">
        <v>538</v>
      </c>
      <c r="AK40" s="64">
        <v>4.5</v>
      </c>
      <c r="AL40" t="s">
        <v>539</v>
      </c>
      <c r="AM40">
        <v>19.5</v>
      </c>
      <c r="AN40" t="s">
        <v>540</v>
      </c>
      <c r="AO40">
        <v>9.5</v>
      </c>
      <c r="AW40">
        <v>3.9</v>
      </c>
    </row>
    <row r="41" spans="1:49" x14ac:dyDescent="0.35">
      <c r="A41" s="42" t="s">
        <v>541</v>
      </c>
      <c r="B41" t="s">
        <v>542</v>
      </c>
      <c r="C41" t="s">
        <v>543</v>
      </c>
      <c r="D41" t="s">
        <v>544</v>
      </c>
      <c r="E41" s="2">
        <v>405063</v>
      </c>
      <c r="F41" s="2" t="s">
        <v>61</v>
      </c>
      <c r="G41" s="36" t="s">
        <v>545</v>
      </c>
      <c r="L41" s="18">
        <v>40</v>
      </c>
      <c r="M41" s="18" t="s">
        <v>64</v>
      </c>
      <c r="N41" s="20">
        <v>10</v>
      </c>
      <c r="P41" t="s">
        <v>546</v>
      </c>
      <c r="S41" s="8"/>
      <c r="AJ41" s="64" t="s">
        <v>547</v>
      </c>
      <c r="AK41" s="64">
        <v>5</v>
      </c>
      <c r="AL41" t="s">
        <v>548</v>
      </c>
      <c r="AM41">
        <v>20</v>
      </c>
      <c r="AN41" t="s">
        <v>549</v>
      </c>
      <c r="AO41">
        <v>10</v>
      </c>
      <c r="AW41">
        <v>4</v>
      </c>
    </row>
    <row r="42" spans="1:49" x14ac:dyDescent="0.35">
      <c r="A42" s="42" t="s">
        <v>550</v>
      </c>
      <c r="B42" t="s">
        <v>551</v>
      </c>
      <c r="C42" t="s">
        <v>552</v>
      </c>
      <c r="D42" t="s">
        <v>553</v>
      </c>
      <c r="E42" s="2">
        <v>405647</v>
      </c>
      <c r="F42" s="2" t="s">
        <v>134</v>
      </c>
      <c r="G42" s="36" t="s">
        <v>554</v>
      </c>
      <c r="L42" s="18">
        <v>41</v>
      </c>
      <c r="M42" s="18" t="s">
        <v>64</v>
      </c>
      <c r="N42" s="20">
        <v>10</v>
      </c>
      <c r="P42" t="s">
        <v>555</v>
      </c>
      <c r="AL42" t="s">
        <v>556</v>
      </c>
      <c r="AM42">
        <v>20.5</v>
      </c>
      <c r="AN42" t="s">
        <v>557</v>
      </c>
      <c r="AO42">
        <v>10.5</v>
      </c>
      <c r="AW42">
        <v>4.0999999999999996</v>
      </c>
    </row>
    <row r="43" spans="1:49" x14ac:dyDescent="0.35">
      <c r="A43" s="42" t="s">
        <v>558</v>
      </c>
      <c r="B43" t="s">
        <v>559</v>
      </c>
      <c r="C43" t="s">
        <v>560</v>
      </c>
      <c r="D43" t="s">
        <v>561</v>
      </c>
      <c r="E43" s="2">
        <v>342595</v>
      </c>
      <c r="F43" s="3" t="s">
        <v>134</v>
      </c>
      <c r="G43" s="36" t="s">
        <v>562</v>
      </c>
      <c r="L43" s="18">
        <v>42</v>
      </c>
      <c r="M43" s="18" t="s">
        <v>64</v>
      </c>
      <c r="N43" s="20">
        <v>10</v>
      </c>
      <c r="P43" t="s">
        <v>563</v>
      </c>
      <c r="AL43" t="s">
        <v>564</v>
      </c>
      <c r="AM43">
        <v>21</v>
      </c>
      <c r="AN43" t="s">
        <v>565</v>
      </c>
      <c r="AO43">
        <v>11</v>
      </c>
      <c r="AW43">
        <v>4.2</v>
      </c>
    </row>
    <row r="44" spans="1:49" x14ac:dyDescent="0.35">
      <c r="A44" s="42" t="s">
        <v>566</v>
      </c>
      <c r="B44" t="s">
        <v>567</v>
      </c>
      <c r="C44" t="s">
        <v>568</v>
      </c>
      <c r="D44" t="s">
        <v>569</v>
      </c>
      <c r="E44" s="2">
        <v>441888</v>
      </c>
      <c r="F44" s="3" t="s">
        <v>61</v>
      </c>
      <c r="G44" s="36" t="s">
        <v>570</v>
      </c>
      <c r="L44" s="18">
        <v>43</v>
      </c>
      <c r="M44" s="18" t="s">
        <v>64</v>
      </c>
      <c r="N44" s="20">
        <v>10</v>
      </c>
      <c r="P44" t="s">
        <v>571</v>
      </c>
      <c r="AL44" t="s">
        <v>572</v>
      </c>
      <c r="AM44">
        <v>21.5</v>
      </c>
      <c r="AN44" t="s">
        <v>573</v>
      </c>
      <c r="AO44">
        <v>11.5</v>
      </c>
      <c r="AW44">
        <v>4.3</v>
      </c>
    </row>
    <row r="45" spans="1:49" x14ac:dyDescent="0.35">
      <c r="A45" s="42" t="s">
        <v>574</v>
      </c>
      <c r="B45" t="s">
        <v>575</v>
      </c>
      <c r="C45" t="s">
        <v>576</v>
      </c>
      <c r="D45" t="s">
        <v>577</v>
      </c>
      <c r="E45" s="2">
        <v>382031</v>
      </c>
      <c r="F45" s="3" t="s">
        <v>61</v>
      </c>
      <c r="G45" s="43" t="s">
        <v>578</v>
      </c>
      <c r="L45" s="18">
        <v>44</v>
      </c>
      <c r="M45" s="18" t="s">
        <v>64</v>
      </c>
      <c r="N45" s="20">
        <v>10</v>
      </c>
      <c r="P45" t="s">
        <v>579</v>
      </c>
      <c r="AL45" t="s">
        <v>580</v>
      </c>
      <c r="AM45">
        <v>22</v>
      </c>
      <c r="AN45" t="s">
        <v>581</v>
      </c>
      <c r="AO45">
        <v>12</v>
      </c>
      <c r="AW45">
        <v>4.4000000000000004</v>
      </c>
    </row>
    <row r="46" spans="1:49" x14ac:dyDescent="0.35">
      <c r="A46" s="42" t="s">
        <v>582</v>
      </c>
      <c r="B46" t="s">
        <v>583</v>
      </c>
      <c r="C46" t="s">
        <v>584</v>
      </c>
      <c r="D46" t="s">
        <v>585</v>
      </c>
      <c r="E46" s="2">
        <v>420878</v>
      </c>
      <c r="F46" s="3" t="s">
        <v>234</v>
      </c>
      <c r="G46" s="36" t="s">
        <v>586</v>
      </c>
      <c r="L46" s="18">
        <v>45</v>
      </c>
      <c r="M46" s="18" t="s">
        <v>64</v>
      </c>
      <c r="N46" s="20">
        <v>10</v>
      </c>
      <c r="P46" t="s">
        <v>587</v>
      </c>
      <c r="AL46" t="s">
        <v>588</v>
      </c>
      <c r="AM46">
        <v>22.5</v>
      </c>
      <c r="AN46" t="s">
        <v>589</v>
      </c>
      <c r="AO46">
        <v>12.5</v>
      </c>
      <c r="AW46">
        <v>4.5</v>
      </c>
    </row>
    <row r="47" spans="1:49" x14ac:dyDescent="0.35">
      <c r="A47" s="42" t="s">
        <v>590</v>
      </c>
      <c r="B47" t="s">
        <v>591</v>
      </c>
      <c r="C47" t="s">
        <v>592</v>
      </c>
      <c r="D47" t="s">
        <v>593</v>
      </c>
      <c r="E47" s="2">
        <v>425696</v>
      </c>
      <c r="F47" s="2" t="s">
        <v>109</v>
      </c>
      <c r="G47" s="36" t="s">
        <v>594</v>
      </c>
      <c r="L47" s="18">
        <v>46</v>
      </c>
      <c r="M47" s="18" t="s">
        <v>64</v>
      </c>
      <c r="N47" s="20">
        <v>10</v>
      </c>
      <c r="P47" t="s">
        <v>595</v>
      </c>
      <c r="AL47" t="s">
        <v>596</v>
      </c>
      <c r="AM47">
        <v>23</v>
      </c>
      <c r="AN47" t="s">
        <v>597</v>
      </c>
      <c r="AO47">
        <v>13</v>
      </c>
      <c r="AW47">
        <v>4.5999999999999996</v>
      </c>
    </row>
    <row r="48" spans="1:49" x14ac:dyDescent="0.35">
      <c r="A48" s="42" t="s">
        <v>598</v>
      </c>
      <c r="B48" t="s">
        <v>599</v>
      </c>
      <c r="C48" t="s">
        <v>600</v>
      </c>
      <c r="D48" t="s">
        <v>601</v>
      </c>
      <c r="E48" s="2">
        <v>423890</v>
      </c>
      <c r="F48" s="2" t="s">
        <v>61</v>
      </c>
      <c r="G48" s="36" t="s">
        <v>602</v>
      </c>
      <c r="L48" s="18">
        <v>47</v>
      </c>
      <c r="M48" s="18" t="s">
        <v>64</v>
      </c>
      <c r="N48" s="20">
        <v>10</v>
      </c>
      <c r="P48" t="s">
        <v>603</v>
      </c>
      <c r="AL48" t="s">
        <v>604</v>
      </c>
      <c r="AM48">
        <v>23.5</v>
      </c>
      <c r="AN48" t="s">
        <v>605</v>
      </c>
      <c r="AO48">
        <v>13.5</v>
      </c>
      <c r="AW48">
        <v>4.7</v>
      </c>
    </row>
    <row r="49" spans="1:49" x14ac:dyDescent="0.35">
      <c r="A49" s="42" t="s">
        <v>606</v>
      </c>
      <c r="B49" t="s">
        <v>607</v>
      </c>
      <c r="C49" t="s">
        <v>608</v>
      </c>
      <c r="D49" t="s">
        <v>609</v>
      </c>
      <c r="E49" s="2">
        <v>382396</v>
      </c>
      <c r="F49" s="2" t="s">
        <v>109</v>
      </c>
      <c r="G49" s="43" t="s">
        <v>610</v>
      </c>
      <c r="L49" s="18">
        <v>48</v>
      </c>
      <c r="M49" s="18" t="s">
        <v>64</v>
      </c>
      <c r="N49" s="20">
        <v>10</v>
      </c>
      <c r="P49" t="s">
        <v>611</v>
      </c>
      <c r="AL49" t="s">
        <v>612</v>
      </c>
      <c r="AM49">
        <v>24</v>
      </c>
      <c r="AN49" t="s">
        <v>613</v>
      </c>
      <c r="AO49">
        <v>14</v>
      </c>
      <c r="AW49">
        <v>4.8</v>
      </c>
    </row>
    <row r="50" spans="1:49" x14ac:dyDescent="0.35">
      <c r="A50" s="42" t="s">
        <v>614</v>
      </c>
      <c r="B50" t="s">
        <v>615</v>
      </c>
      <c r="C50" t="s">
        <v>616</v>
      </c>
      <c r="D50" t="s">
        <v>617</v>
      </c>
      <c r="E50" s="2">
        <v>445201</v>
      </c>
      <c r="F50" s="2" t="s">
        <v>61</v>
      </c>
      <c r="G50" s="43" t="s">
        <v>618</v>
      </c>
      <c r="L50" s="18">
        <v>49</v>
      </c>
      <c r="M50" s="18" t="s">
        <v>64</v>
      </c>
      <c r="N50" s="20">
        <v>10</v>
      </c>
      <c r="P50" t="s">
        <v>619</v>
      </c>
      <c r="AL50" t="s">
        <v>620</v>
      </c>
      <c r="AM50">
        <v>24.5</v>
      </c>
      <c r="AN50" t="s">
        <v>621</v>
      </c>
      <c r="AO50">
        <v>14.5</v>
      </c>
      <c r="AW50">
        <v>4.9000000000000004</v>
      </c>
    </row>
    <row r="51" spans="1:49" x14ac:dyDescent="0.35">
      <c r="A51" s="42" t="s">
        <v>622</v>
      </c>
      <c r="B51" t="s">
        <v>623</v>
      </c>
      <c r="C51" t="s">
        <v>624</v>
      </c>
      <c r="D51" t="s">
        <v>625</v>
      </c>
      <c r="E51" s="2">
        <v>443050</v>
      </c>
      <c r="F51" s="2" t="s">
        <v>264</v>
      </c>
      <c r="G51" s="36" t="s">
        <v>626</v>
      </c>
      <c r="L51" s="18">
        <v>50</v>
      </c>
      <c r="M51" s="18" t="s">
        <v>64</v>
      </c>
      <c r="N51" s="20">
        <v>10</v>
      </c>
      <c r="P51" t="s">
        <v>627</v>
      </c>
      <c r="AL51" t="s">
        <v>628</v>
      </c>
      <c r="AM51">
        <v>25</v>
      </c>
      <c r="AN51" t="s">
        <v>629</v>
      </c>
      <c r="AO51">
        <v>15</v>
      </c>
      <c r="AW51">
        <v>5</v>
      </c>
    </row>
    <row r="52" spans="1:49" x14ac:dyDescent="0.35">
      <c r="A52" s="42" t="s">
        <v>630</v>
      </c>
      <c r="B52" t="s">
        <v>631</v>
      </c>
      <c r="C52" t="s">
        <v>632</v>
      </c>
      <c r="D52" t="s">
        <v>633</v>
      </c>
      <c r="E52" s="2">
        <v>419981</v>
      </c>
      <c r="F52" s="2" t="s">
        <v>109</v>
      </c>
      <c r="G52" s="36" t="s">
        <v>634</v>
      </c>
      <c r="L52" s="18">
        <v>51</v>
      </c>
      <c r="M52" s="18" t="s">
        <v>64</v>
      </c>
      <c r="N52" s="20">
        <v>10</v>
      </c>
      <c r="P52" t="s">
        <v>635</v>
      </c>
      <c r="AL52" t="s">
        <v>636</v>
      </c>
      <c r="AM52">
        <v>25.5</v>
      </c>
      <c r="AN52" t="s">
        <v>637</v>
      </c>
      <c r="AO52">
        <v>15.5</v>
      </c>
      <c r="AW52">
        <v>5.0999999999999996</v>
      </c>
    </row>
    <row r="53" spans="1:49" x14ac:dyDescent="0.35">
      <c r="A53" s="42" t="s">
        <v>638</v>
      </c>
      <c r="B53" t="s">
        <v>639</v>
      </c>
      <c r="C53" t="s">
        <v>640</v>
      </c>
      <c r="D53" t="s">
        <v>641</v>
      </c>
      <c r="E53" s="2">
        <v>363140</v>
      </c>
      <c r="F53" s="2" t="s">
        <v>109</v>
      </c>
      <c r="G53" s="36" t="s">
        <v>642</v>
      </c>
      <c r="L53" s="18">
        <v>52</v>
      </c>
      <c r="M53" s="18" t="s">
        <v>64</v>
      </c>
      <c r="N53" s="20">
        <v>10</v>
      </c>
      <c r="P53" t="s">
        <v>643</v>
      </c>
      <c r="AL53" t="s">
        <v>644</v>
      </c>
      <c r="AM53">
        <v>26</v>
      </c>
      <c r="AN53" t="s">
        <v>645</v>
      </c>
      <c r="AO53">
        <v>16</v>
      </c>
      <c r="AW53">
        <v>5.2</v>
      </c>
    </row>
    <row r="54" spans="1:49" x14ac:dyDescent="0.35">
      <c r="A54" s="42" t="s">
        <v>646</v>
      </c>
      <c r="B54" t="s">
        <v>647</v>
      </c>
      <c r="C54" t="s">
        <v>648</v>
      </c>
      <c r="D54" t="s">
        <v>649</v>
      </c>
      <c r="E54" s="2">
        <v>315286</v>
      </c>
      <c r="F54" s="2" t="s">
        <v>61</v>
      </c>
      <c r="G54" s="36" t="s">
        <v>650</v>
      </c>
      <c r="L54" s="18">
        <v>53</v>
      </c>
      <c r="M54" s="18" t="s">
        <v>64</v>
      </c>
      <c r="N54" s="20">
        <v>10</v>
      </c>
      <c r="P54" t="s">
        <v>651</v>
      </c>
      <c r="AL54" t="s">
        <v>652</v>
      </c>
      <c r="AM54">
        <v>26.5</v>
      </c>
      <c r="AN54" t="s">
        <v>653</v>
      </c>
      <c r="AO54">
        <v>16.5</v>
      </c>
      <c r="AW54">
        <v>5.3</v>
      </c>
    </row>
    <row r="55" spans="1:49" x14ac:dyDescent="0.35">
      <c r="A55" s="42" t="s">
        <v>654</v>
      </c>
      <c r="B55" t="s">
        <v>655</v>
      </c>
      <c r="C55" t="s">
        <v>656</v>
      </c>
      <c r="D55" t="s">
        <v>657</v>
      </c>
      <c r="E55" s="2">
        <v>305584</v>
      </c>
      <c r="F55" s="2" t="s">
        <v>109</v>
      </c>
      <c r="G55" s="43" t="s">
        <v>658</v>
      </c>
      <c r="L55" s="18">
        <v>54</v>
      </c>
      <c r="M55" s="18" t="s">
        <v>64</v>
      </c>
      <c r="N55" s="20">
        <v>10</v>
      </c>
      <c r="P55" t="s">
        <v>659</v>
      </c>
      <c r="AL55" t="s">
        <v>660</v>
      </c>
      <c r="AM55">
        <v>27</v>
      </c>
      <c r="AN55" t="s">
        <v>661</v>
      </c>
      <c r="AO55">
        <v>17</v>
      </c>
      <c r="AW55">
        <v>5.4</v>
      </c>
    </row>
    <row r="56" spans="1:49" x14ac:dyDescent="0.35">
      <c r="A56" s="42" t="s">
        <v>662</v>
      </c>
      <c r="B56" t="s">
        <v>663</v>
      </c>
      <c r="C56" t="s">
        <v>664</v>
      </c>
      <c r="D56" t="s">
        <v>665</v>
      </c>
      <c r="E56" s="2">
        <v>429606</v>
      </c>
      <c r="F56" s="3" t="s">
        <v>367</v>
      </c>
      <c r="G56" s="36" t="s">
        <v>666</v>
      </c>
      <c r="L56" s="18">
        <v>55</v>
      </c>
      <c r="M56" s="18" t="s">
        <v>64</v>
      </c>
      <c r="N56" s="20">
        <v>10</v>
      </c>
      <c r="P56" t="s">
        <v>667</v>
      </c>
      <c r="AL56" t="s">
        <v>668</v>
      </c>
      <c r="AM56">
        <v>27.5</v>
      </c>
      <c r="AN56" t="s">
        <v>669</v>
      </c>
      <c r="AO56">
        <v>17.5</v>
      </c>
      <c r="AW56">
        <v>5.5</v>
      </c>
    </row>
    <row r="57" spans="1:49" x14ac:dyDescent="0.35">
      <c r="A57" s="42" t="s">
        <v>670</v>
      </c>
      <c r="B57" t="s">
        <v>671</v>
      </c>
      <c r="C57" t="s">
        <v>672</v>
      </c>
      <c r="D57" t="s">
        <v>673</v>
      </c>
      <c r="E57" s="2">
        <v>69420</v>
      </c>
      <c r="F57" s="2" t="s">
        <v>61</v>
      </c>
      <c r="G57" s="36" t="s">
        <v>666</v>
      </c>
      <c r="L57" s="18">
        <v>56</v>
      </c>
      <c r="M57" s="18" t="s">
        <v>64</v>
      </c>
      <c r="N57" s="20">
        <v>10</v>
      </c>
      <c r="P57" t="s">
        <v>674</v>
      </c>
      <c r="AL57" t="s">
        <v>675</v>
      </c>
      <c r="AM57">
        <v>28</v>
      </c>
      <c r="AN57" t="s">
        <v>676</v>
      </c>
      <c r="AO57">
        <v>18</v>
      </c>
      <c r="AW57">
        <v>5.6</v>
      </c>
    </row>
    <row r="58" spans="1:49" x14ac:dyDescent="0.35">
      <c r="A58" s="42" t="s">
        <v>677</v>
      </c>
      <c r="B58" t="s">
        <v>678</v>
      </c>
      <c r="C58" t="s">
        <v>679</v>
      </c>
      <c r="D58" t="s">
        <v>680</v>
      </c>
      <c r="E58" s="2">
        <v>430596</v>
      </c>
      <c r="F58" s="3" t="s">
        <v>681</v>
      </c>
      <c r="G58" s="36" t="s">
        <v>682</v>
      </c>
      <c r="L58" s="18">
        <v>57</v>
      </c>
      <c r="M58" s="18" t="s">
        <v>64</v>
      </c>
      <c r="N58" s="20">
        <v>10</v>
      </c>
      <c r="P58" t="s">
        <v>683</v>
      </c>
      <c r="AL58" t="s">
        <v>684</v>
      </c>
      <c r="AM58">
        <v>28.5</v>
      </c>
      <c r="AN58" t="s">
        <v>685</v>
      </c>
      <c r="AO58">
        <v>18.5</v>
      </c>
      <c r="AW58">
        <v>5.7</v>
      </c>
    </row>
    <row r="59" spans="1:49" x14ac:dyDescent="0.35">
      <c r="A59" s="42" t="s">
        <v>686</v>
      </c>
      <c r="B59" t="s">
        <v>687</v>
      </c>
      <c r="C59" t="s">
        <v>688</v>
      </c>
      <c r="D59" t="s">
        <v>689</v>
      </c>
      <c r="E59" s="2">
        <v>305586</v>
      </c>
      <c r="F59" s="2" t="s">
        <v>36</v>
      </c>
      <c r="G59" s="43" t="s">
        <v>690</v>
      </c>
      <c r="L59" s="18">
        <v>58</v>
      </c>
      <c r="M59" s="18" t="s">
        <v>64</v>
      </c>
      <c r="N59" s="20">
        <v>10</v>
      </c>
      <c r="P59" t="s">
        <v>691</v>
      </c>
      <c r="AL59" t="s">
        <v>692</v>
      </c>
      <c r="AM59">
        <v>29</v>
      </c>
      <c r="AN59" t="s">
        <v>693</v>
      </c>
      <c r="AO59">
        <v>19</v>
      </c>
      <c r="AW59">
        <v>5.8</v>
      </c>
    </row>
    <row r="60" spans="1:49" x14ac:dyDescent="0.35">
      <c r="A60" s="42" t="s">
        <v>694</v>
      </c>
      <c r="B60" t="s">
        <v>695</v>
      </c>
      <c r="C60" t="s">
        <v>696</v>
      </c>
      <c r="D60" t="s">
        <v>689</v>
      </c>
      <c r="E60" s="2">
        <v>228169</v>
      </c>
      <c r="F60" s="2" t="s">
        <v>109</v>
      </c>
      <c r="G60" s="36" t="s">
        <v>697</v>
      </c>
      <c r="L60" s="18">
        <v>59</v>
      </c>
      <c r="M60" s="18" t="s">
        <v>64</v>
      </c>
      <c r="N60" s="20">
        <v>10</v>
      </c>
      <c r="P60" t="s">
        <v>698</v>
      </c>
      <c r="AL60" t="s">
        <v>699</v>
      </c>
      <c r="AM60">
        <v>29.5</v>
      </c>
      <c r="AN60" t="s">
        <v>700</v>
      </c>
      <c r="AO60">
        <v>19.5</v>
      </c>
      <c r="AW60">
        <v>5.9</v>
      </c>
    </row>
    <row r="61" spans="1:49" x14ac:dyDescent="0.35">
      <c r="A61" s="42" t="s">
        <v>701</v>
      </c>
      <c r="B61" t="s">
        <v>702</v>
      </c>
      <c r="C61" t="s">
        <v>703</v>
      </c>
      <c r="D61" t="s">
        <v>704</v>
      </c>
      <c r="E61" s="2">
        <v>370481</v>
      </c>
      <c r="F61" s="2" t="s">
        <v>61</v>
      </c>
      <c r="G61" s="36" t="s">
        <v>705</v>
      </c>
      <c r="L61" s="18">
        <v>60</v>
      </c>
      <c r="M61" s="18" t="s">
        <v>64</v>
      </c>
      <c r="N61" s="20">
        <v>10</v>
      </c>
      <c r="P61" t="s">
        <v>706</v>
      </c>
      <c r="AL61" t="s">
        <v>707</v>
      </c>
      <c r="AM61">
        <v>30</v>
      </c>
      <c r="AN61" t="s">
        <v>708</v>
      </c>
      <c r="AO61">
        <v>20</v>
      </c>
      <c r="AW61">
        <v>6</v>
      </c>
    </row>
    <row r="62" spans="1:49" x14ac:dyDescent="0.35">
      <c r="A62" s="42" t="s">
        <v>709</v>
      </c>
      <c r="B62" t="s">
        <v>710</v>
      </c>
      <c r="C62" t="s">
        <v>711</v>
      </c>
      <c r="D62" t="s">
        <v>712</v>
      </c>
      <c r="E62" s="2">
        <v>47565</v>
      </c>
      <c r="F62" s="2" t="s">
        <v>134</v>
      </c>
      <c r="G62" s="43" t="s">
        <v>713</v>
      </c>
      <c r="L62" s="18">
        <v>61</v>
      </c>
      <c r="M62" s="18" t="s">
        <v>64</v>
      </c>
      <c r="N62" s="20">
        <v>10</v>
      </c>
      <c r="P62" t="s">
        <v>714</v>
      </c>
      <c r="AL62" t="s">
        <v>715</v>
      </c>
      <c r="AM62">
        <v>30.5</v>
      </c>
      <c r="AN62" t="s">
        <v>716</v>
      </c>
      <c r="AO62">
        <v>20.5</v>
      </c>
      <c r="AW62">
        <v>6.1</v>
      </c>
    </row>
    <row r="63" spans="1:49" x14ac:dyDescent="0.35">
      <c r="A63" s="42" t="s">
        <v>717</v>
      </c>
      <c r="B63" t="s">
        <v>718</v>
      </c>
      <c r="C63" t="s">
        <v>719</v>
      </c>
      <c r="D63" t="s">
        <v>720</v>
      </c>
      <c r="E63" s="2">
        <v>405732</v>
      </c>
      <c r="F63" s="2" t="s">
        <v>109</v>
      </c>
      <c r="G63" s="36" t="s">
        <v>721</v>
      </c>
      <c r="L63" s="18">
        <v>62</v>
      </c>
      <c r="M63" s="18" t="s">
        <v>64</v>
      </c>
      <c r="N63" s="20">
        <v>10</v>
      </c>
      <c r="P63" t="s">
        <v>722</v>
      </c>
      <c r="AL63" t="s">
        <v>723</v>
      </c>
      <c r="AM63">
        <v>31</v>
      </c>
      <c r="AN63" t="s">
        <v>724</v>
      </c>
      <c r="AO63">
        <v>21</v>
      </c>
      <c r="AW63">
        <v>6.2</v>
      </c>
    </row>
    <row r="64" spans="1:49" x14ac:dyDescent="0.35">
      <c r="A64" s="42" t="s">
        <v>725</v>
      </c>
      <c r="B64" t="s">
        <v>726</v>
      </c>
      <c r="C64" t="s">
        <v>727</v>
      </c>
      <c r="D64" t="s">
        <v>728</v>
      </c>
      <c r="E64" s="2">
        <v>329694</v>
      </c>
      <c r="F64" s="2" t="s">
        <v>61</v>
      </c>
      <c r="G64" s="36" t="s">
        <v>729</v>
      </c>
      <c r="L64" s="18">
        <v>63</v>
      </c>
      <c r="M64" s="18" t="s">
        <v>64</v>
      </c>
      <c r="N64" s="20">
        <v>10</v>
      </c>
      <c r="P64" t="s">
        <v>730</v>
      </c>
      <c r="AL64" t="s">
        <v>731</v>
      </c>
      <c r="AM64">
        <v>31.5</v>
      </c>
      <c r="AN64" t="s">
        <v>732</v>
      </c>
      <c r="AO64">
        <v>21.5</v>
      </c>
      <c r="AW64">
        <v>6.3</v>
      </c>
    </row>
    <row r="65" spans="1:49" x14ac:dyDescent="0.35">
      <c r="A65" s="42" t="s">
        <v>733</v>
      </c>
      <c r="B65" s="39" t="s">
        <v>734</v>
      </c>
      <c r="C65" t="s">
        <v>735</v>
      </c>
      <c r="D65" t="s">
        <v>736</v>
      </c>
      <c r="E65" s="2">
        <v>373547</v>
      </c>
      <c r="F65" s="2" t="s">
        <v>134</v>
      </c>
      <c r="G65" s="36" t="s">
        <v>737</v>
      </c>
      <c r="L65" s="18">
        <v>64</v>
      </c>
      <c r="M65" s="18" t="s">
        <v>64</v>
      </c>
      <c r="N65" s="20">
        <v>10</v>
      </c>
      <c r="P65" t="s">
        <v>738</v>
      </c>
      <c r="AL65" t="s">
        <v>739</v>
      </c>
      <c r="AM65">
        <v>32</v>
      </c>
      <c r="AN65" t="s">
        <v>740</v>
      </c>
      <c r="AO65">
        <v>22</v>
      </c>
      <c r="AW65">
        <v>6.4</v>
      </c>
    </row>
    <row r="66" spans="1:49" x14ac:dyDescent="0.35">
      <c r="A66" s="42" t="s">
        <v>741</v>
      </c>
      <c r="B66" t="s">
        <v>742</v>
      </c>
      <c r="C66" t="s">
        <v>153</v>
      </c>
      <c r="D66" t="s">
        <v>743</v>
      </c>
      <c r="E66" s="2">
        <v>369729</v>
      </c>
      <c r="F66" s="2" t="s">
        <v>36</v>
      </c>
      <c r="G66" s="36" t="s">
        <v>744</v>
      </c>
      <c r="L66" s="18">
        <v>65</v>
      </c>
      <c r="M66" s="18" t="s">
        <v>64</v>
      </c>
      <c r="N66" s="20">
        <v>10</v>
      </c>
      <c r="P66" t="s">
        <v>745</v>
      </c>
      <c r="AL66" t="s">
        <v>746</v>
      </c>
      <c r="AM66">
        <v>32.5</v>
      </c>
      <c r="AN66" t="s">
        <v>747</v>
      </c>
      <c r="AO66">
        <v>22.5</v>
      </c>
      <c r="AW66">
        <v>6.5</v>
      </c>
    </row>
    <row r="67" spans="1:49" x14ac:dyDescent="0.35">
      <c r="A67" s="42" t="s">
        <v>748</v>
      </c>
      <c r="B67" t="s">
        <v>749</v>
      </c>
      <c r="C67" t="s">
        <v>750</v>
      </c>
      <c r="D67" t="s">
        <v>751</v>
      </c>
      <c r="E67" s="2">
        <v>414755</v>
      </c>
      <c r="F67" s="2" t="s">
        <v>134</v>
      </c>
      <c r="G67" s="36" t="s">
        <v>752</v>
      </c>
      <c r="L67" s="18">
        <v>66</v>
      </c>
      <c r="M67" s="18" t="s">
        <v>64</v>
      </c>
      <c r="N67" s="20">
        <v>10</v>
      </c>
      <c r="P67" t="s">
        <v>753</v>
      </c>
      <c r="AL67" t="s">
        <v>754</v>
      </c>
      <c r="AM67">
        <v>33</v>
      </c>
      <c r="AN67" t="s">
        <v>755</v>
      </c>
      <c r="AO67">
        <v>23</v>
      </c>
      <c r="AW67">
        <v>6.6</v>
      </c>
    </row>
    <row r="68" spans="1:49" x14ac:dyDescent="0.35">
      <c r="A68" s="42" t="s">
        <v>756</v>
      </c>
      <c r="B68" t="s">
        <v>757</v>
      </c>
      <c r="C68" t="s">
        <v>758</v>
      </c>
      <c r="D68" t="s">
        <v>759</v>
      </c>
      <c r="E68" s="2">
        <v>313440</v>
      </c>
      <c r="F68" s="2" t="s">
        <v>134</v>
      </c>
      <c r="G68" s="36" t="s">
        <v>760</v>
      </c>
      <c r="L68" s="18">
        <v>67</v>
      </c>
      <c r="M68" s="18" t="s">
        <v>64</v>
      </c>
      <c r="N68" s="20">
        <v>10</v>
      </c>
      <c r="P68" t="s">
        <v>761</v>
      </c>
      <c r="AL68" t="s">
        <v>762</v>
      </c>
      <c r="AM68">
        <v>33.5</v>
      </c>
      <c r="AN68" t="s">
        <v>763</v>
      </c>
      <c r="AO68">
        <v>23.5</v>
      </c>
      <c r="AW68">
        <v>6.7</v>
      </c>
    </row>
    <row r="69" spans="1:49" x14ac:dyDescent="0.35">
      <c r="A69" s="42" t="s">
        <v>764</v>
      </c>
      <c r="B69" t="s">
        <v>765</v>
      </c>
      <c r="C69" t="s">
        <v>766</v>
      </c>
      <c r="D69" t="s">
        <v>767</v>
      </c>
      <c r="E69" s="2">
        <v>340322</v>
      </c>
      <c r="F69" s="2" t="s">
        <v>134</v>
      </c>
      <c r="G69" s="36" t="s">
        <v>768</v>
      </c>
      <c r="L69" s="18">
        <v>68</v>
      </c>
      <c r="M69" s="18" t="s">
        <v>64</v>
      </c>
      <c r="N69" s="20">
        <v>10</v>
      </c>
      <c r="P69" s="9" t="s">
        <v>769</v>
      </c>
      <c r="AL69" t="s">
        <v>770</v>
      </c>
      <c r="AM69">
        <v>34</v>
      </c>
      <c r="AN69" t="s">
        <v>771</v>
      </c>
      <c r="AO69">
        <v>24</v>
      </c>
      <c r="AW69">
        <v>6.8</v>
      </c>
    </row>
    <row r="70" spans="1:49" x14ac:dyDescent="0.35">
      <c r="A70" s="42" t="s">
        <v>772</v>
      </c>
      <c r="B70" t="s">
        <v>773</v>
      </c>
      <c r="C70" t="s">
        <v>774</v>
      </c>
      <c r="D70" t="s">
        <v>775</v>
      </c>
      <c r="E70" s="2">
        <v>442457</v>
      </c>
      <c r="F70" s="2" t="s">
        <v>264</v>
      </c>
      <c r="G70" s="36" t="s">
        <v>776</v>
      </c>
      <c r="L70" s="18">
        <v>69</v>
      </c>
      <c r="M70" s="18" t="s">
        <v>64</v>
      </c>
      <c r="N70" s="20">
        <v>10</v>
      </c>
      <c r="P70" t="s">
        <v>777</v>
      </c>
      <c r="AL70" t="s">
        <v>778</v>
      </c>
      <c r="AM70">
        <v>34.5</v>
      </c>
      <c r="AN70" t="s">
        <v>779</v>
      </c>
      <c r="AO70">
        <v>24.5</v>
      </c>
      <c r="AW70">
        <v>6.9</v>
      </c>
    </row>
    <row r="71" spans="1:49" x14ac:dyDescent="0.35">
      <c r="A71" s="42" t="s">
        <v>780</v>
      </c>
      <c r="B71" t="s">
        <v>781</v>
      </c>
      <c r="C71" t="s">
        <v>782</v>
      </c>
      <c r="D71" t="s">
        <v>783</v>
      </c>
      <c r="E71" s="2">
        <v>368885</v>
      </c>
      <c r="F71" s="2" t="s">
        <v>61</v>
      </c>
      <c r="G71" s="36" t="s">
        <v>776</v>
      </c>
      <c r="L71" s="18">
        <v>70</v>
      </c>
      <c r="M71" s="18" t="s">
        <v>64</v>
      </c>
      <c r="N71" s="20">
        <v>10</v>
      </c>
      <c r="P71" t="s">
        <v>784</v>
      </c>
      <c r="AL71" t="s">
        <v>785</v>
      </c>
      <c r="AM71">
        <v>35</v>
      </c>
      <c r="AN71" t="s">
        <v>786</v>
      </c>
      <c r="AO71">
        <v>25</v>
      </c>
      <c r="AW71">
        <v>7</v>
      </c>
    </row>
    <row r="72" spans="1:49" x14ac:dyDescent="0.35">
      <c r="A72" s="42" t="s">
        <v>787</v>
      </c>
      <c r="B72" t="s">
        <v>788</v>
      </c>
      <c r="C72" t="s">
        <v>789</v>
      </c>
      <c r="D72" t="s">
        <v>790</v>
      </c>
      <c r="E72" s="2">
        <v>373080</v>
      </c>
      <c r="F72" s="2" t="s">
        <v>109</v>
      </c>
      <c r="G72" s="36" t="s">
        <v>791</v>
      </c>
      <c r="L72" s="18">
        <v>71</v>
      </c>
      <c r="M72" s="18" t="s">
        <v>64</v>
      </c>
      <c r="N72" s="20">
        <v>10</v>
      </c>
      <c r="P72" t="s">
        <v>792</v>
      </c>
      <c r="AL72" t="s">
        <v>793</v>
      </c>
      <c r="AM72">
        <v>35.5</v>
      </c>
      <c r="AN72" t="s">
        <v>794</v>
      </c>
      <c r="AO72">
        <v>25.5</v>
      </c>
      <c r="AW72">
        <v>7.1</v>
      </c>
    </row>
    <row r="73" spans="1:49" x14ac:dyDescent="0.35">
      <c r="A73" s="42" t="s">
        <v>795</v>
      </c>
      <c r="B73" t="s">
        <v>796</v>
      </c>
      <c r="C73" t="s">
        <v>797</v>
      </c>
      <c r="D73" t="s">
        <v>798</v>
      </c>
      <c r="E73" s="2">
        <v>414459</v>
      </c>
      <c r="F73" s="2" t="s">
        <v>134</v>
      </c>
      <c r="G73" s="43" t="s">
        <v>799</v>
      </c>
      <c r="L73" s="18">
        <v>72</v>
      </c>
      <c r="M73" s="18" t="s">
        <v>64</v>
      </c>
      <c r="N73" s="20">
        <v>10</v>
      </c>
      <c r="P73" t="s">
        <v>800</v>
      </c>
      <c r="AL73" t="s">
        <v>801</v>
      </c>
      <c r="AM73">
        <v>36</v>
      </c>
      <c r="AN73" t="s">
        <v>802</v>
      </c>
      <c r="AO73">
        <v>26</v>
      </c>
      <c r="AW73">
        <v>7.2</v>
      </c>
    </row>
    <row r="74" spans="1:49" x14ac:dyDescent="0.35">
      <c r="A74" s="42" t="s">
        <v>803</v>
      </c>
      <c r="B74" t="s">
        <v>804</v>
      </c>
      <c r="C74" t="s">
        <v>805</v>
      </c>
      <c r="D74" t="s">
        <v>806</v>
      </c>
      <c r="E74" s="2">
        <v>310194</v>
      </c>
      <c r="F74" s="2" t="s">
        <v>134</v>
      </c>
      <c r="G74" s="36" t="s">
        <v>807</v>
      </c>
      <c r="L74" s="18">
        <v>73</v>
      </c>
      <c r="M74" s="18" t="s">
        <v>64</v>
      </c>
      <c r="N74" s="20">
        <v>10</v>
      </c>
      <c r="P74" t="s">
        <v>800</v>
      </c>
      <c r="AL74" t="s">
        <v>808</v>
      </c>
      <c r="AM74">
        <v>36.5</v>
      </c>
      <c r="AN74" t="s">
        <v>809</v>
      </c>
      <c r="AO74">
        <v>26.5</v>
      </c>
      <c r="AW74">
        <v>7.3</v>
      </c>
    </row>
    <row r="75" spans="1:49" x14ac:dyDescent="0.35">
      <c r="A75" s="42" t="s">
        <v>810</v>
      </c>
      <c r="B75" t="s">
        <v>811</v>
      </c>
      <c r="C75" t="s">
        <v>812</v>
      </c>
      <c r="D75" t="s">
        <v>813</v>
      </c>
      <c r="E75" s="2">
        <v>305744</v>
      </c>
      <c r="F75" t="s">
        <v>814</v>
      </c>
      <c r="G75" s="36" t="s">
        <v>815</v>
      </c>
      <c r="L75" s="18">
        <v>74</v>
      </c>
      <c r="M75" s="18" t="s">
        <v>64</v>
      </c>
      <c r="N75" s="20">
        <v>10</v>
      </c>
      <c r="P75" t="s">
        <v>816</v>
      </c>
      <c r="AL75" t="s">
        <v>817</v>
      </c>
      <c r="AM75">
        <v>37</v>
      </c>
      <c r="AN75" t="s">
        <v>818</v>
      </c>
      <c r="AO75">
        <v>27</v>
      </c>
      <c r="AW75">
        <v>7.4</v>
      </c>
    </row>
    <row r="76" spans="1:49" x14ac:dyDescent="0.35">
      <c r="A76" s="42" t="s">
        <v>819</v>
      </c>
      <c r="B76" t="s">
        <v>820</v>
      </c>
      <c r="C76" t="s">
        <v>821</v>
      </c>
      <c r="D76" t="s">
        <v>822</v>
      </c>
      <c r="E76" s="2">
        <v>294867</v>
      </c>
      <c r="F76" s="2" t="s">
        <v>234</v>
      </c>
      <c r="G76" s="43" t="s">
        <v>823</v>
      </c>
      <c r="L76" s="18">
        <v>75</v>
      </c>
      <c r="M76" s="18" t="s">
        <v>88</v>
      </c>
      <c r="N76" s="20">
        <v>20</v>
      </c>
      <c r="P76" t="s">
        <v>824</v>
      </c>
      <c r="AL76" t="s">
        <v>825</v>
      </c>
      <c r="AM76">
        <v>37.5</v>
      </c>
      <c r="AN76" t="s">
        <v>826</v>
      </c>
      <c r="AO76">
        <v>27.5</v>
      </c>
      <c r="AW76">
        <v>7.5</v>
      </c>
    </row>
    <row r="77" spans="1:49" x14ac:dyDescent="0.35">
      <c r="A77" s="42" t="s">
        <v>827</v>
      </c>
      <c r="B77" t="s">
        <v>828</v>
      </c>
      <c r="C77" t="s">
        <v>386</v>
      </c>
      <c r="D77" t="s">
        <v>829</v>
      </c>
      <c r="E77" s="2">
        <v>429162</v>
      </c>
      <c r="F77" s="2" t="s">
        <v>61</v>
      </c>
      <c r="G77" s="36" t="s">
        <v>830</v>
      </c>
      <c r="L77" s="18">
        <v>76</v>
      </c>
      <c r="M77" s="18" t="s">
        <v>88</v>
      </c>
      <c r="N77" s="20">
        <v>20</v>
      </c>
      <c r="P77" t="s">
        <v>831</v>
      </c>
      <c r="AL77" t="s">
        <v>832</v>
      </c>
      <c r="AM77">
        <v>38</v>
      </c>
      <c r="AN77" t="s">
        <v>833</v>
      </c>
      <c r="AO77">
        <v>28</v>
      </c>
      <c r="AW77">
        <v>7.6</v>
      </c>
    </row>
    <row r="78" spans="1:49" x14ac:dyDescent="0.35">
      <c r="A78" s="42" t="s">
        <v>834</v>
      </c>
      <c r="B78" t="s">
        <v>835</v>
      </c>
      <c r="C78" t="s">
        <v>836</v>
      </c>
      <c r="D78" t="s">
        <v>837</v>
      </c>
      <c r="E78" s="2">
        <v>352976</v>
      </c>
      <c r="F78" s="2" t="s">
        <v>109</v>
      </c>
      <c r="G78" s="43" t="s">
        <v>838</v>
      </c>
      <c r="L78" s="18">
        <v>77</v>
      </c>
      <c r="M78" s="18" t="s">
        <v>88</v>
      </c>
      <c r="N78" s="20">
        <v>20</v>
      </c>
      <c r="P78" t="s">
        <v>839</v>
      </c>
      <c r="AL78" t="s">
        <v>840</v>
      </c>
      <c r="AM78">
        <v>38.5</v>
      </c>
      <c r="AN78" t="s">
        <v>841</v>
      </c>
      <c r="AO78">
        <v>28.5</v>
      </c>
      <c r="AW78">
        <v>7.7</v>
      </c>
    </row>
    <row r="79" spans="1:49" x14ac:dyDescent="0.35">
      <c r="A79" s="42" t="s">
        <v>842</v>
      </c>
      <c r="B79" t="s">
        <v>843</v>
      </c>
      <c r="C79" t="s">
        <v>844</v>
      </c>
      <c r="D79" t="s">
        <v>845</v>
      </c>
      <c r="E79" s="2">
        <v>416653</v>
      </c>
      <c r="F79" s="2" t="s">
        <v>61</v>
      </c>
      <c r="G79" s="36" t="s">
        <v>846</v>
      </c>
      <c r="L79" s="18">
        <v>78</v>
      </c>
      <c r="M79" s="18" t="s">
        <v>88</v>
      </c>
      <c r="N79" s="20">
        <v>20</v>
      </c>
      <c r="P79" t="s">
        <v>847</v>
      </c>
      <c r="AL79" t="s">
        <v>848</v>
      </c>
      <c r="AM79">
        <v>39</v>
      </c>
      <c r="AN79" t="s">
        <v>849</v>
      </c>
      <c r="AO79">
        <v>29</v>
      </c>
      <c r="AW79">
        <v>7.8</v>
      </c>
    </row>
    <row r="80" spans="1:49" x14ac:dyDescent="0.35">
      <c r="A80" s="42" t="s">
        <v>850</v>
      </c>
      <c r="B80" t="s">
        <v>851</v>
      </c>
      <c r="C80" t="s">
        <v>852</v>
      </c>
      <c r="D80" t="s">
        <v>853</v>
      </c>
      <c r="E80" s="2">
        <v>177948</v>
      </c>
      <c r="F80" s="2" t="s">
        <v>134</v>
      </c>
      <c r="G80" s="36" t="s">
        <v>854</v>
      </c>
      <c r="L80" s="18">
        <v>79</v>
      </c>
      <c r="M80" s="18" t="s">
        <v>88</v>
      </c>
      <c r="N80" s="20">
        <v>20</v>
      </c>
      <c r="P80" t="s">
        <v>855</v>
      </c>
      <c r="AL80" t="s">
        <v>856</v>
      </c>
      <c r="AM80">
        <v>39.5</v>
      </c>
      <c r="AN80" t="s">
        <v>857</v>
      </c>
      <c r="AO80">
        <v>29.5</v>
      </c>
      <c r="AW80">
        <v>7.9</v>
      </c>
    </row>
    <row r="81" spans="1:49" x14ac:dyDescent="0.35">
      <c r="A81" s="42" t="s">
        <v>858</v>
      </c>
      <c r="B81" t="s">
        <v>859</v>
      </c>
      <c r="C81" t="s">
        <v>860</v>
      </c>
      <c r="D81" t="s">
        <v>861</v>
      </c>
      <c r="E81" s="2">
        <v>372417</v>
      </c>
      <c r="F81" s="2" t="s">
        <v>109</v>
      </c>
      <c r="G81" s="36" t="s">
        <v>862</v>
      </c>
      <c r="L81" s="18">
        <v>80</v>
      </c>
      <c r="M81" s="18" t="s">
        <v>88</v>
      </c>
      <c r="N81" s="20">
        <v>20</v>
      </c>
      <c r="P81" t="s">
        <v>863</v>
      </c>
      <c r="AL81" t="s">
        <v>864</v>
      </c>
      <c r="AM81">
        <v>40</v>
      </c>
      <c r="AN81" t="s">
        <v>865</v>
      </c>
      <c r="AO81">
        <v>30</v>
      </c>
      <c r="AW81">
        <v>8</v>
      </c>
    </row>
    <row r="82" spans="1:49" x14ac:dyDescent="0.35">
      <c r="A82" s="42" t="s">
        <v>866</v>
      </c>
      <c r="B82" t="s">
        <v>867</v>
      </c>
      <c r="C82" t="s">
        <v>868</v>
      </c>
      <c r="D82" t="s">
        <v>869</v>
      </c>
      <c r="E82" s="2">
        <v>441769</v>
      </c>
      <c r="F82" s="2" t="s">
        <v>109</v>
      </c>
      <c r="G82" s="36" t="s">
        <v>870</v>
      </c>
      <c r="L82" s="18">
        <v>81</v>
      </c>
      <c r="M82" s="18" t="s">
        <v>88</v>
      </c>
      <c r="N82" s="20">
        <v>20</v>
      </c>
      <c r="P82" t="s">
        <v>871</v>
      </c>
      <c r="AL82" t="s">
        <v>872</v>
      </c>
      <c r="AM82">
        <v>40.5</v>
      </c>
      <c r="AN82" t="s">
        <v>873</v>
      </c>
      <c r="AO82">
        <v>30.5</v>
      </c>
      <c r="AW82">
        <v>8.1</v>
      </c>
    </row>
    <row r="83" spans="1:49" x14ac:dyDescent="0.35">
      <c r="A83" s="42" t="s">
        <v>874</v>
      </c>
      <c r="B83" s="39" t="s">
        <v>875</v>
      </c>
      <c r="C83" t="s">
        <v>876</v>
      </c>
      <c r="D83" t="s">
        <v>877</v>
      </c>
      <c r="E83" s="2">
        <v>428157</v>
      </c>
      <c r="F83" s="3" t="s">
        <v>134</v>
      </c>
      <c r="G83" s="36" t="s">
        <v>878</v>
      </c>
      <c r="L83" s="18">
        <v>82</v>
      </c>
      <c r="M83" s="18" t="s">
        <v>88</v>
      </c>
      <c r="N83" s="20">
        <v>20</v>
      </c>
      <c r="P83" t="s">
        <v>879</v>
      </c>
      <c r="AL83" t="s">
        <v>880</v>
      </c>
      <c r="AM83">
        <v>41</v>
      </c>
      <c r="AN83" t="s">
        <v>881</v>
      </c>
      <c r="AO83">
        <v>31</v>
      </c>
      <c r="AW83">
        <v>8.1999999999999993</v>
      </c>
    </row>
    <row r="84" spans="1:49" x14ac:dyDescent="0.35">
      <c r="A84" s="42" t="s">
        <v>882</v>
      </c>
      <c r="B84" t="s">
        <v>883</v>
      </c>
      <c r="C84" t="s">
        <v>884</v>
      </c>
      <c r="D84" t="s">
        <v>885</v>
      </c>
      <c r="E84" s="2">
        <v>397338</v>
      </c>
      <c r="F84" s="2" t="s">
        <v>109</v>
      </c>
      <c r="G84" s="43" t="s">
        <v>886</v>
      </c>
      <c r="L84" s="18">
        <v>83</v>
      </c>
      <c r="M84" s="18" t="s">
        <v>88</v>
      </c>
      <c r="N84" s="20">
        <v>20</v>
      </c>
      <c r="P84" t="s">
        <v>887</v>
      </c>
      <c r="AL84" t="s">
        <v>888</v>
      </c>
      <c r="AM84">
        <v>41.5</v>
      </c>
      <c r="AN84" t="s">
        <v>889</v>
      </c>
      <c r="AO84">
        <v>31.5</v>
      </c>
      <c r="AW84">
        <v>8.3000000000000007</v>
      </c>
    </row>
    <row r="85" spans="1:49" x14ac:dyDescent="0.35">
      <c r="A85" s="42" t="s">
        <v>890</v>
      </c>
      <c r="B85" t="s">
        <v>891</v>
      </c>
      <c r="C85" t="s">
        <v>892</v>
      </c>
      <c r="D85" t="s">
        <v>893</v>
      </c>
      <c r="E85" s="2">
        <v>312878</v>
      </c>
      <c r="G85" s="43" t="s">
        <v>894</v>
      </c>
      <c r="L85" s="18">
        <v>84</v>
      </c>
      <c r="M85" s="18" t="s">
        <v>88</v>
      </c>
      <c r="N85" s="20">
        <v>20</v>
      </c>
      <c r="P85" t="s">
        <v>895</v>
      </c>
      <c r="AL85" t="s">
        <v>896</v>
      </c>
      <c r="AM85">
        <v>42</v>
      </c>
      <c r="AN85" t="s">
        <v>897</v>
      </c>
      <c r="AO85">
        <v>32</v>
      </c>
      <c r="AW85">
        <v>8.4</v>
      </c>
    </row>
    <row r="86" spans="1:49" x14ac:dyDescent="0.35">
      <c r="A86" s="42" t="s">
        <v>898</v>
      </c>
      <c r="B86" t="s">
        <v>899</v>
      </c>
      <c r="C86" t="s">
        <v>900</v>
      </c>
      <c r="D86" t="s">
        <v>901</v>
      </c>
      <c r="E86" s="2">
        <v>433011</v>
      </c>
      <c r="F86" s="2"/>
      <c r="G86" s="36" t="s">
        <v>902</v>
      </c>
      <c r="L86" s="18">
        <v>85</v>
      </c>
      <c r="M86" s="18" t="s">
        <v>88</v>
      </c>
      <c r="N86" s="20">
        <v>20</v>
      </c>
      <c r="P86" t="s">
        <v>903</v>
      </c>
      <c r="AL86" t="s">
        <v>904</v>
      </c>
      <c r="AM86">
        <v>42.5</v>
      </c>
      <c r="AN86" t="s">
        <v>905</v>
      </c>
      <c r="AO86">
        <v>32.5</v>
      </c>
      <c r="AW86">
        <v>8.5</v>
      </c>
    </row>
    <row r="87" spans="1:49" x14ac:dyDescent="0.35">
      <c r="A87" s="42" t="s">
        <v>906</v>
      </c>
      <c r="B87" t="s">
        <v>907</v>
      </c>
      <c r="C87" t="s">
        <v>908</v>
      </c>
      <c r="D87" t="s">
        <v>909</v>
      </c>
      <c r="E87" s="2">
        <v>198994</v>
      </c>
      <c r="F87" s="2"/>
      <c r="G87" s="43" t="s">
        <v>910</v>
      </c>
      <c r="L87" s="18">
        <v>86</v>
      </c>
      <c r="M87" s="18" t="s">
        <v>88</v>
      </c>
      <c r="N87" s="20">
        <v>20</v>
      </c>
      <c r="P87" t="s">
        <v>911</v>
      </c>
      <c r="AL87" t="s">
        <v>912</v>
      </c>
      <c r="AM87">
        <v>43</v>
      </c>
      <c r="AN87" t="s">
        <v>913</v>
      </c>
      <c r="AO87">
        <v>33</v>
      </c>
      <c r="AW87">
        <v>8.6</v>
      </c>
    </row>
    <row r="88" spans="1:49" x14ac:dyDescent="0.35">
      <c r="A88" s="42" t="s">
        <v>914</v>
      </c>
      <c r="B88" t="s">
        <v>915</v>
      </c>
      <c r="C88" t="s">
        <v>916</v>
      </c>
      <c r="D88" t="s">
        <v>917</v>
      </c>
      <c r="E88" s="2">
        <v>313469</v>
      </c>
      <c r="F88" s="2"/>
      <c r="G88" s="36" t="s">
        <v>918</v>
      </c>
      <c r="L88" s="18">
        <v>87</v>
      </c>
      <c r="M88" s="18" t="s">
        <v>88</v>
      </c>
      <c r="N88" s="20">
        <v>20</v>
      </c>
      <c r="P88" t="s">
        <v>919</v>
      </c>
      <c r="AL88" t="s">
        <v>920</v>
      </c>
      <c r="AM88">
        <v>43.5</v>
      </c>
      <c r="AN88" t="s">
        <v>921</v>
      </c>
      <c r="AO88">
        <v>33.5</v>
      </c>
      <c r="AW88">
        <v>8.6999999999999993</v>
      </c>
    </row>
    <row r="89" spans="1:49" x14ac:dyDescent="0.35">
      <c r="A89" s="42" t="s">
        <v>922</v>
      </c>
      <c r="B89" t="s">
        <v>923</v>
      </c>
      <c r="C89" t="s">
        <v>924</v>
      </c>
      <c r="D89" t="s">
        <v>925</v>
      </c>
      <c r="E89" s="2">
        <v>412314</v>
      </c>
      <c r="F89" s="3"/>
      <c r="G89" s="36" t="s">
        <v>926</v>
      </c>
      <c r="L89" s="18">
        <v>88</v>
      </c>
      <c r="M89" s="18" t="s">
        <v>88</v>
      </c>
      <c r="N89" s="20">
        <v>20</v>
      </c>
      <c r="P89" t="s">
        <v>927</v>
      </c>
      <c r="AL89" t="s">
        <v>928</v>
      </c>
      <c r="AM89">
        <v>44</v>
      </c>
      <c r="AN89" t="s">
        <v>929</v>
      </c>
      <c r="AO89">
        <v>34</v>
      </c>
      <c r="AW89">
        <v>8.8000000000000007</v>
      </c>
    </row>
    <row r="90" spans="1:49" x14ac:dyDescent="0.35">
      <c r="A90" s="42" t="s">
        <v>930</v>
      </c>
      <c r="B90" t="s">
        <v>931</v>
      </c>
      <c r="C90" t="s">
        <v>932</v>
      </c>
      <c r="D90" t="s">
        <v>933</v>
      </c>
      <c r="E90" s="2">
        <v>442282</v>
      </c>
      <c r="F90" s="2"/>
      <c r="G90" s="36" t="s">
        <v>934</v>
      </c>
      <c r="L90" s="18">
        <v>89</v>
      </c>
      <c r="M90" s="18" t="s">
        <v>88</v>
      </c>
      <c r="N90" s="20">
        <v>20</v>
      </c>
      <c r="P90" t="s">
        <v>935</v>
      </c>
      <c r="AL90" t="s">
        <v>936</v>
      </c>
      <c r="AM90">
        <v>44.5</v>
      </c>
      <c r="AN90" t="s">
        <v>937</v>
      </c>
      <c r="AO90">
        <v>34.5</v>
      </c>
      <c r="AW90">
        <v>8.9</v>
      </c>
    </row>
    <row r="91" spans="1:49" x14ac:dyDescent="0.35">
      <c r="A91" s="42" t="s">
        <v>938</v>
      </c>
      <c r="B91" t="s">
        <v>77</v>
      </c>
      <c r="C91" t="s">
        <v>77</v>
      </c>
      <c r="D91" t="s">
        <v>77</v>
      </c>
      <c r="E91" s="2">
        <v>22222</v>
      </c>
      <c r="F91" s="2"/>
      <c r="G91" s="36" t="s">
        <v>939</v>
      </c>
      <c r="L91" s="18">
        <v>90</v>
      </c>
      <c r="M91" s="18" t="s">
        <v>88</v>
      </c>
      <c r="N91" s="20">
        <v>20</v>
      </c>
      <c r="P91" t="s">
        <v>940</v>
      </c>
      <c r="AL91" t="s">
        <v>941</v>
      </c>
      <c r="AM91">
        <v>45</v>
      </c>
      <c r="AN91" t="s">
        <v>942</v>
      </c>
      <c r="AO91">
        <v>35</v>
      </c>
      <c r="AW91">
        <v>9</v>
      </c>
    </row>
    <row r="92" spans="1:49" x14ac:dyDescent="0.35">
      <c r="A92" s="42" t="s">
        <v>943</v>
      </c>
      <c r="B92" t="s">
        <v>53</v>
      </c>
      <c r="C92" t="s">
        <v>53</v>
      </c>
      <c r="D92" t="s">
        <v>53</v>
      </c>
      <c r="E92" s="2">
        <v>11111</v>
      </c>
      <c r="F92" s="2"/>
      <c r="G92" s="36" t="s">
        <v>944</v>
      </c>
      <c r="L92" s="18">
        <v>91</v>
      </c>
      <c r="M92" s="18" t="s">
        <v>88</v>
      </c>
      <c r="N92" s="20">
        <v>20</v>
      </c>
      <c r="P92" t="s">
        <v>945</v>
      </c>
      <c r="AL92" t="s">
        <v>242</v>
      </c>
      <c r="AM92">
        <v>5.5</v>
      </c>
      <c r="AN92" t="s">
        <v>946</v>
      </c>
      <c r="AO92">
        <v>35.5</v>
      </c>
      <c r="AW92">
        <v>9.1</v>
      </c>
    </row>
    <row r="93" spans="1:49" x14ac:dyDescent="0.35">
      <c r="A93" s="42" t="s">
        <v>185</v>
      </c>
      <c r="B93" s="39" t="s">
        <v>186</v>
      </c>
      <c r="C93" s="187" t="s">
        <v>132</v>
      </c>
      <c r="D93" s="187" t="s">
        <v>187</v>
      </c>
      <c r="E93" s="2">
        <v>34567</v>
      </c>
      <c r="F93" s="2"/>
      <c r="G93" s="43" t="s">
        <v>947</v>
      </c>
      <c r="L93" s="18">
        <v>92</v>
      </c>
      <c r="M93" s="18" t="s">
        <v>88</v>
      </c>
      <c r="N93" s="20">
        <v>20</v>
      </c>
      <c r="P93" t="s">
        <v>948</v>
      </c>
      <c r="AL93" t="s">
        <v>949</v>
      </c>
      <c r="AM93">
        <v>46</v>
      </c>
      <c r="AN93" t="s">
        <v>950</v>
      </c>
      <c r="AO93">
        <v>36</v>
      </c>
      <c r="AW93">
        <v>9.1999999999999993</v>
      </c>
    </row>
    <row r="94" spans="1:49" x14ac:dyDescent="0.35">
      <c r="A94" s="42" t="s">
        <v>951</v>
      </c>
      <c r="B94" s="39" t="s">
        <v>952</v>
      </c>
      <c r="C94" s="40" t="s">
        <v>953</v>
      </c>
      <c r="D94" s="40" t="s">
        <v>954</v>
      </c>
      <c r="E94" s="2">
        <v>446120</v>
      </c>
      <c r="F94" s="2"/>
      <c r="G94" s="36" t="s">
        <v>955</v>
      </c>
      <c r="L94" s="18">
        <v>93</v>
      </c>
      <c r="M94" s="18" t="s">
        <v>88</v>
      </c>
      <c r="N94" s="20">
        <v>20</v>
      </c>
      <c r="P94" t="s">
        <v>956</v>
      </c>
      <c r="AL94" t="s">
        <v>957</v>
      </c>
      <c r="AM94">
        <v>46.5</v>
      </c>
      <c r="AN94" t="s">
        <v>958</v>
      </c>
      <c r="AO94">
        <v>36.5</v>
      </c>
      <c r="AW94">
        <v>9.3000000000000007</v>
      </c>
    </row>
    <row r="95" spans="1:49" x14ac:dyDescent="0.35">
      <c r="A95" s="42" t="s">
        <v>959</v>
      </c>
      <c r="B95" s="39" t="s">
        <v>960</v>
      </c>
      <c r="C95" s="40" t="s">
        <v>960</v>
      </c>
      <c r="D95" s="40" t="s">
        <v>960</v>
      </c>
      <c r="E95" s="2">
        <v>123456</v>
      </c>
      <c r="F95" s="2"/>
      <c r="G95" s="38" t="s">
        <v>961</v>
      </c>
      <c r="L95" s="18">
        <v>94</v>
      </c>
      <c r="M95" s="18" t="s">
        <v>88</v>
      </c>
      <c r="N95" s="20">
        <v>20</v>
      </c>
      <c r="P95" t="s">
        <v>962</v>
      </c>
      <c r="AL95" t="s">
        <v>963</v>
      </c>
      <c r="AM95">
        <v>47</v>
      </c>
      <c r="AN95" t="s">
        <v>964</v>
      </c>
      <c r="AO95">
        <v>37</v>
      </c>
      <c r="AW95">
        <v>9.4</v>
      </c>
    </row>
    <row r="96" spans="1:49" x14ac:dyDescent="0.35">
      <c r="A96" s="42" t="s">
        <v>478</v>
      </c>
      <c r="B96" s="39" t="s">
        <v>479</v>
      </c>
      <c r="C96" s="39" t="s">
        <v>480</v>
      </c>
      <c r="D96" s="39" t="s">
        <v>481</v>
      </c>
      <c r="E96" s="2">
        <v>406080</v>
      </c>
      <c r="F96" s="2"/>
      <c r="G96" s="43" t="s">
        <v>965</v>
      </c>
      <c r="L96" s="18">
        <v>95</v>
      </c>
      <c r="M96" s="18" t="s">
        <v>88</v>
      </c>
      <c r="N96" s="20">
        <v>20</v>
      </c>
      <c r="P96" t="s">
        <v>966</v>
      </c>
      <c r="AL96" t="s">
        <v>967</v>
      </c>
      <c r="AM96">
        <v>47.5</v>
      </c>
      <c r="AN96" t="s">
        <v>968</v>
      </c>
      <c r="AO96">
        <v>37.5</v>
      </c>
      <c r="AW96">
        <v>9.5</v>
      </c>
    </row>
    <row r="97" spans="1:49" x14ac:dyDescent="0.35">
      <c r="A97" s="42" t="s">
        <v>969</v>
      </c>
      <c r="B97" s="39" t="s">
        <v>970</v>
      </c>
      <c r="C97" s="40" t="s">
        <v>971</v>
      </c>
      <c r="D97" s="40" t="s">
        <v>972</v>
      </c>
      <c r="E97" s="2">
        <v>446398</v>
      </c>
      <c r="G97" s="36" t="s">
        <v>973</v>
      </c>
      <c r="L97" s="18">
        <v>96</v>
      </c>
      <c r="M97" s="18" t="s">
        <v>88</v>
      </c>
      <c r="N97" s="20">
        <v>20</v>
      </c>
      <c r="P97" t="s">
        <v>974</v>
      </c>
      <c r="AL97" t="s">
        <v>975</v>
      </c>
      <c r="AM97">
        <v>48</v>
      </c>
      <c r="AN97" t="s">
        <v>976</v>
      </c>
      <c r="AO97">
        <v>38</v>
      </c>
      <c r="AW97">
        <v>9.6</v>
      </c>
    </row>
    <row r="98" spans="1:49" x14ac:dyDescent="0.35">
      <c r="A98" s="42" t="s">
        <v>977</v>
      </c>
      <c r="B98" s="39" t="s">
        <v>978</v>
      </c>
      <c r="C98" s="40" t="s">
        <v>979</v>
      </c>
      <c r="D98" s="40" t="s">
        <v>689</v>
      </c>
      <c r="E98" s="2">
        <v>406114</v>
      </c>
      <c r="G98" s="43" t="s">
        <v>980</v>
      </c>
      <c r="L98" s="18">
        <v>97</v>
      </c>
      <c r="M98" s="18" t="s">
        <v>88</v>
      </c>
      <c r="N98" s="20">
        <v>20</v>
      </c>
      <c r="P98" t="s">
        <v>981</v>
      </c>
      <c r="AL98" t="s">
        <v>982</v>
      </c>
      <c r="AM98">
        <v>48.5</v>
      </c>
      <c r="AN98" t="s">
        <v>983</v>
      </c>
      <c r="AO98">
        <v>38.5</v>
      </c>
      <c r="AW98">
        <v>9.6999999999999993</v>
      </c>
    </row>
    <row r="99" spans="1:49" x14ac:dyDescent="0.35">
      <c r="A99" s="42" t="s">
        <v>694</v>
      </c>
      <c r="B99" s="39" t="s">
        <v>695</v>
      </c>
      <c r="C99" s="40" t="s">
        <v>696</v>
      </c>
      <c r="D99" s="40" t="s">
        <v>689</v>
      </c>
      <c r="E99" s="2">
        <v>228169</v>
      </c>
      <c r="G99" s="36" t="s">
        <v>984</v>
      </c>
      <c r="L99" s="18">
        <v>98</v>
      </c>
      <c r="M99" s="18" t="s">
        <v>88</v>
      </c>
      <c r="N99" s="20">
        <v>20</v>
      </c>
      <c r="P99" t="s">
        <v>985</v>
      </c>
      <c r="AL99" t="s">
        <v>986</v>
      </c>
      <c r="AM99">
        <v>49</v>
      </c>
      <c r="AN99" t="s">
        <v>987</v>
      </c>
      <c r="AO99">
        <v>39</v>
      </c>
      <c r="AW99">
        <v>9.8000000000000007</v>
      </c>
    </row>
    <row r="100" spans="1:49" x14ac:dyDescent="0.35">
      <c r="A100" s="42" t="s">
        <v>988</v>
      </c>
      <c r="B100" s="39" t="s">
        <v>989</v>
      </c>
      <c r="C100" s="187"/>
      <c r="D100" s="187"/>
      <c r="E100" s="2">
        <v>45678</v>
      </c>
      <c r="G100" s="36" t="s">
        <v>990</v>
      </c>
      <c r="L100" s="18">
        <v>99</v>
      </c>
      <c r="M100" s="18" t="s">
        <v>88</v>
      </c>
      <c r="N100" s="20">
        <v>20</v>
      </c>
      <c r="P100" t="s">
        <v>985</v>
      </c>
      <c r="AL100" t="s">
        <v>991</v>
      </c>
      <c r="AM100">
        <v>49.5</v>
      </c>
      <c r="AN100" t="s">
        <v>992</v>
      </c>
      <c r="AO100">
        <v>39.5</v>
      </c>
      <c r="AW100">
        <v>9.9</v>
      </c>
    </row>
    <row r="101" spans="1:49" x14ac:dyDescent="0.35">
      <c r="A101" s="42" t="s">
        <v>993</v>
      </c>
      <c r="B101" s="39" t="s">
        <v>994</v>
      </c>
      <c r="C101" s="40" t="s">
        <v>656</v>
      </c>
      <c r="D101" s="40" t="s">
        <v>995</v>
      </c>
      <c r="E101" s="2">
        <v>428143</v>
      </c>
      <c r="G101" s="36" t="s">
        <v>996</v>
      </c>
      <c r="L101" s="18">
        <v>100</v>
      </c>
      <c r="M101" s="18" t="s">
        <v>88</v>
      </c>
      <c r="N101" s="20">
        <v>20</v>
      </c>
      <c r="P101" s="9" t="s">
        <v>997</v>
      </c>
      <c r="AL101" t="s">
        <v>998</v>
      </c>
      <c r="AM101">
        <v>50</v>
      </c>
      <c r="AN101" t="s">
        <v>999</v>
      </c>
      <c r="AO101">
        <v>40</v>
      </c>
      <c r="AW101">
        <v>10</v>
      </c>
    </row>
    <row r="102" spans="1:49" x14ac:dyDescent="0.35">
      <c r="A102" s="42" t="s">
        <v>882</v>
      </c>
      <c r="B102" s="39" t="s">
        <v>883</v>
      </c>
      <c r="C102" s="39" t="s">
        <v>884</v>
      </c>
      <c r="D102" s="39" t="s">
        <v>885</v>
      </c>
      <c r="E102" s="2">
        <v>397338</v>
      </c>
      <c r="G102" s="36" t="s">
        <v>1000</v>
      </c>
      <c r="L102" s="18">
        <v>101</v>
      </c>
      <c r="M102" s="18" t="s">
        <v>88</v>
      </c>
      <c r="N102" s="20">
        <v>20</v>
      </c>
      <c r="P102" s="32" t="s">
        <v>1001</v>
      </c>
      <c r="AN102" t="s">
        <v>1002</v>
      </c>
      <c r="AO102">
        <v>40.5</v>
      </c>
      <c r="AW102">
        <v>10.1</v>
      </c>
    </row>
    <row r="103" spans="1:49" x14ac:dyDescent="0.35">
      <c r="A103" s="42" t="s">
        <v>1003</v>
      </c>
      <c r="B103" s="39" t="s">
        <v>1004</v>
      </c>
      <c r="C103" s="39" t="s">
        <v>1004</v>
      </c>
      <c r="D103" s="39" t="s">
        <v>1004</v>
      </c>
      <c r="E103" s="2">
        <v>22345</v>
      </c>
      <c r="G103" s="43" t="s">
        <v>1005</v>
      </c>
      <c r="L103" s="18">
        <v>102</v>
      </c>
      <c r="M103" s="18" t="s">
        <v>88</v>
      </c>
      <c r="N103" s="20">
        <v>20</v>
      </c>
      <c r="P103" t="s">
        <v>1001</v>
      </c>
      <c r="AN103" t="s">
        <v>1006</v>
      </c>
      <c r="AO103">
        <v>41</v>
      </c>
      <c r="AW103">
        <v>10.199999999999999</v>
      </c>
    </row>
    <row r="104" spans="1:49" x14ac:dyDescent="0.35">
      <c r="A104" s="42" t="s">
        <v>1007</v>
      </c>
      <c r="B104" s="39" t="s">
        <v>1008</v>
      </c>
      <c r="C104" s="40" t="s">
        <v>1008</v>
      </c>
      <c r="D104" s="40" t="s">
        <v>1008</v>
      </c>
      <c r="E104" s="2">
        <v>23455</v>
      </c>
      <c r="G104" s="36" t="s">
        <v>1009</v>
      </c>
      <c r="L104" s="18">
        <v>103</v>
      </c>
      <c r="M104" s="18" t="s">
        <v>88</v>
      </c>
      <c r="N104" s="20">
        <v>20</v>
      </c>
      <c r="P104" t="s">
        <v>1010</v>
      </c>
      <c r="AN104" t="s">
        <v>1011</v>
      </c>
      <c r="AO104">
        <v>41.5</v>
      </c>
      <c r="AW104">
        <v>10.3</v>
      </c>
    </row>
    <row r="105" spans="1:49" x14ac:dyDescent="0.35">
      <c r="A105" s="42" t="s">
        <v>1012</v>
      </c>
      <c r="B105" s="39" t="s">
        <v>1013</v>
      </c>
      <c r="C105" s="40" t="s">
        <v>1013</v>
      </c>
      <c r="D105" s="40" t="s">
        <v>1013</v>
      </c>
      <c r="E105" s="2">
        <v>234567</v>
      </c>
      <c r="G105" s="36" t="s">
        <v>1014</v>
      </c>
      <c r="L105" s="18">
        <v>104</v>
      </c>
      <c r="M105" s="18" t="s">
        <v>88</v>
      </c>
      <c r="N105" s="20">
        <v>20</v>
      </c>
      <c r="P105" t="s">
        <v>1015</v>
      </c>
      <c r="AN105" t="s">
        <v>1016</v>
      </c>
      <c r="AO105">
        <v>42</v>
      </c>
      <c r="AW105">
        <v>10.4</v>
      </c>
    </row>
    <row r="106" spans="1:49" x14ac:dyDescent="0.35">
      <c r="A106" s="42" t="s">
        <v>1017</v>
      </c>
      <c r="B106" s="39" t="s">
        <v>1013</v>
      </c>
      <c r="C106" s="40" t="s">
        <v>1013</v>
      </c>
      <c r="D106" s="40" t="s">
        <v>1013</v>
      </c>
      <c r="E106" s="2">
        <v>345678</v>
      </c>
      <c r="G106" s="43" t="s">
        <v>1018</v>
      </c>
      <c r="L106" s="18">
        <v>105</v>
      </c>
      <c r="M106" s="18" t="s">
        <v>88</v>
      </c>
      <c r="N106" s="20">
        <v>20</v>
      </c>
      <c r="P106" t="s">
        <v>1015</v>
      </c>
      <c r="AN106" t="s">
        <v>1019</v>
      </c>
      <c r="AO106">
        <v>42.5</v>
      </c>
      <c r="AW106">
        <v>10.5</v>
      </c>
    </row>
    <row r="107" spans="1:49" x14ac:dyDescent="0.35">
      <c r="A107" s="42" t="s">
        <v>1020</v>
      </c>
      <c r="B107" s="39" t="s">
        <v>1013</v>
      </c>
      <c r="C107" s="40" t="s">
        <v>1013</v>
      </c>
      <c r="D107" s="40" t="s">
        <v>1013</v>
      </c>
      <c r="E107" s="2">
        <v>456789</v>
      </c>
      <c r="G107" s="43" t="s">
        <v>1021</v>
      </c>
      <c r="L107" s="18">
        <v>106</v>
      </c>
      <c r="M107" s="18" t="s">
        <v>88</v>
      </c>
      <c r="N107" s="20">
        <v>20</v>
      </c>
      <c r="P107" s="32" t="s">
        <v>1022</v>
      </c>
      <c r="AN107" t="s">
        <v>1023</v>
      </c>
      <c r="AO107">
        <v>43</v>
      </c>
      <c r="AW107">
        <v>10.6</v>
      </c>
    </row>
    <row r="108" spans="1:49" x14ac:dyDescent="0.35">
      <c r="A108" s="42" t="s">
        <v>1024</v>
      </c>
      <c r="B108" s="39" t="s">
        <v>1013</v>
      </c>
      <c r="C108" s="40" t="s">
        <v>1013</v>
      </c>
      <c r="D108" s="40" t="s">
        <v>1013</v>
      </c>
      <c r="E108" s="2">
        <v>44444</v>
      </c>
      <c r="G108" s="43" t="s">
        <v>1025</v>
      </c>
      <c r="L108" s="18">
        <v>107</v>
      </c>
      <c r="M108" s="18" t="s">
        <v>88</v>
      </c>
      <c r="N108" s="20">
        <v>20</v>
      </c>
      <c r="P108" t="s">
        <v>1026</v>
      </c>
      <c r="AN108" t="s">
        <v>1027</v>
      </c>
      <c r="AO108">
        <v>43.5</v>
      </c>
      <c r="AW108">
        <v>10.7</v>
      </c>
    </row>
    <row r="109" spans="1:49" x14ac:dyDescent="0.35">
      <c r="A109" s="42" t="s">
        <v>1028</v>
      </c>
      <c r="B109" s="39" t="s">
        <v>1029</v>
      </c>
      <c r="C109" s="40"/>
      <c r="D109" s="40"/>
      <c r="E109" s="2">
        <v>54321</v>
      </c>
      <c r="G109" s="36" t="s">
        <v>1030</v>
      </c>
      <c r="L109" s="18">
        <v>108</v>
      </c>
      <c r="M109" s="18" t="s">
        <v>88</v>
      </c>
      <c r="N109" s="20">
        <v>20</v>
      </c>
      <c r="P109" t="s">
        <v>1026</v>
      </c>
      <c r="AN109" t="s">
        <v>1031</v>
      </c>
      <c r="AO109">
        <v>44</v>
      </c>
      <c r="AW109">
        <v>10.8</v>
      </c>
    </row>
    <row r="110" spans="1:49" x14ac:dyDescent="0.35">
      <c r="A110" s="42" t="s">
        <v>1032</v>
      </c>
      <c r="B110" s="39" t="s">
        <v>1033</v>
      </c>
      <c r="C110" s="40"/>
      <c r="D110" s="40"/>
      <c r="E110" s="2">
        <v>65432</v>
      </c>
      <c r="G110" s="36" t="s">
        <v>1034</v>
      </c>
      <c r="L110" s="18">
        <v>109</v>
      </c>
      <c r="M110" s="18" t="s">
        <v>88</v>
      </c>
      <c r="N110" s="20">
        <v>20</v>
      </c>
      <c r="P110" t="s">
        <v>1026</v>
      </c>
      <c r="AN110" t="s">
        <v>1035</v>
      </c>
      <c r="AO110">
        <v>44.5</v>
      </c>
      <c r="AW110">
        <v>10.9</v>
      </c>
    </row>
    <row r="111" spans="1:49" x14ac:dyDescent="0.35">
      <c r="A111" s="42"/>
      <c r="B111" s="39"/>
      <c r="C111" s="187"/>
      <c r="D111" s="187"/>
      <c r="G111" s="36" t="s">
        <v>1036</v>
      </c>
      <c r="L111" s="18">
        <v>110</v>
      </c>
      <c r="M111" s="18" t="s">
        <v>88</v>
      </c>
      <c r="N111" s="20">
        <v>20</v>
      </c>
      <c r="P111" t="s">
        <v>1037</v>
      </c>
      <c r="AN111" t="s">
        <v>1038</v>
      </c>
      <c r="AO111">
        <v>45</v>
      </c>
      <c r="AW111">
        <v>11</v>
      </c>
    </row>
    <row r="112" spans="1:49" x14ac:dyDescent="0.35">
      <c r="A112" s="42"/>
      <c r="B112" s="39"/>
      <c r="C112" s="40"/>
      <c r="D112" s="40"/>
      <c r="G112" s="36" t="s">
        <v>1039</v>
      </c>
      <c r="L112" s="18">
        <v>111</v>
      </c>
      <c r="M112" s="18" t="s">
        <v>88</v>
      </c>
      <c r="N112" s="20">
        <v>20</v>
      </c>
      <c r="P112" s="32" t="s">
        <v>1040</v>
      </c>
      <c r="AN112" t="s">
        <v>468</v>
      </c>
      <c r="AO112">
        <v>5.5</v>
      </c>
      <c r="AW112">
        <v>11.1</v>
      </c>
    </row>
    <row r="113" spans="1:49" x14ac:dyDescent="0.35">
      <c r="A113" s="42"/>
      <c r="B113" s="39"/>
      <c r="C113" s="40"/>
      <c r="D113" s="40"/>
      <c r="G113" s="36" t="s">
        <v>1041</v>
      </c>
      <c r="L113" s="18">
        <v>112</v>
      </c>
      <c r="M113" s="18" t="s">
        <v>88</v>
      </c>
      <c r="N113" s="20">
        <v>20</v>
      </c>
      <c r="P113" s="33" t="s">
        <v>1042</v>
      </c>
      <c r="AN113" t="s">
        <v>1043</v>
      </c>
      <c r="AO113">
        <v>46</v>
      </c>
      <c r="AW113">
        <v>11.2</v>
      </c>
    </row>
    <row r="114" spans="1:49" x14ac:dyDescent="0.35">
      <c r="A114" s="42"/>
      <c r="B114" s="39"/>
      <c r="C114" s="40"/>
      <c r="D114" s="40"/>
      <c r="G114" s="43" t="s">
        <v>1044</v>
      </c>
      <c r="L114" s="18">
        <v>113</v>
      </c>
      <c r="M114" s="18" t="s">
        <v>88</v>
      </c>
      <c r="N114" s="20">
        <v>20</v>
      </c>
      <c r="P114" t="s">
        <v>1045</v>
      </c>
      <c r="AN114" t="s">
        <v>1046</v>
      </c>
      <c r="AO114">
        <v>46.5</v>
      </c>
      <c r="AW114">
        <v>11.3</v>
      </c>
    </row>
    <row r="115" spans="1:49" x14ac:dyDescent="0.35">
      <c r="A115" s="42"/>
      <c r="B115" s="39"/>
      <c r="C115" s="187"/>
      <c r="D115" s="187"/>
      <c r="G115" s="36" t="s">
        <v>1047</v>
      </c>
      <c r="L115" s="18">
        <v>114</v>
      </c>
      <c r="M115" s="18" t="s">
        <v>88</v>
      </c>
      <c r="N115" s="20">
        <v>20</v>
      </c>
      <c r="P115" t="s">
        <v>1048</v>
      </c>
      <c r="AN115" t="s">
        <v>1049</v>
      </c>
      <c r="AO115">
        <v>47</v>
      </c>
      <c r="AW115">
        <v>11.4</v>
      </c>
    </row>
    <row r="116" spans="1:49" x14ac:dyDescent="0.35">
      <c r="A116" s="42"/>
      <c r="B116" s="39"/>
      <c r="C116" s="187"/>
      <c r="D116" s="187"/>
      <c r="G116" s="36" t="s">
        <v>1047</v>
      </c>
      <c r="L116" s="18">
        <v>115</v>
      </c>
      <c r="M116" s="18" t="s">
        <v>88</v>
      </c>
      <c r="N116" s="20">
        <v>20</v>
      </c>
      <c r="P116" t="s">
        <v>1050</v>
      </c>
      <c r="AN116" t="s">
        <v>1051</v>
      </c>
      <c r="AO116">
        <v>47.5</v>
      </c>
      <c r="AW116">
        <v>11.5</v>
      </c>
    </row>
    <row r="117" spans="1:49" x14ac:dyDescent="0.35">
      <c r="A117" s="42"/>
      <c r="B117" s="39"/>
      <c r="C117" s="187"/>
      <c r="D117" s="187"/>
      <c r="G117" s="43" t="s">
        <v>1052</v>
      </c>
      <c r="L117" s="18">
        <v>116</v>
      </c>
      <c r="M117" s="18" t="s">
        <v>88</v>
      </c>
      <c r="N117" s="20">
        <v>20</v>
      </c>
      <c r="P117" t="s">
        <v>1053</v>
      </c>
      <c r="AN117" t="s">
        <v>1054</v>
      </c>
      <c r="AO117">
        <v>48</v>
      </c>
      <c r="AW117">
        <v>11.6</v>
      </c>
    </row>
    <row r="118" spans="1:49" x14ac:dyDescent="0.35">
      <c r="A118" s="42"/>
      <c r="B118" s="39"/>
      <c r="C118" s="187"/>
      <c r="D118" s="187"/>
      <c r="G118" s="36" t="s">
        <v>1055</v>
      </c>
      <c r="L118" s="18">
        <v>117</v>
      </c>
      <c r="M118" s="18" t="s">
        <v>88</v>
      </c>
      <c r="N118" s="20">
        <v>20</v>
      </c>
      <c r="P118" t="s">
        <v>1056</v>
      </c>
      <c r="AN118" t="s">
        <v>1057</v>
      </c>
      <c r="AO118">
        <v>48.5</v>
      </c>
      <c r="AW118">
        <v>11.7</v>
      </c>
    </row>
    <row r="119" spans="1:49" x14ac:dyDescent="0.35">
      <c r="A119" s="42"/>
      <c r="B119" s="39"/>
      <c r="C119" s="187"/>
      <c r="D119" s="187"/>
      <c r="G119" s="36" t="s">
        <v>1058</v>
      </c>
      <c r="L119" s="18">
        <v>118</v>
      </c>
      <c r="M119" s="18" t="s">
        <v>88</v>
      </c>
      <c r="N119" s="20">
        <v>20</v>
      </c>
      <c r="P119" t="s">
        <v>1059</v>
      </c>
      <c r="AN119" t="s">
        <v>1060</v>
      </c>
      <c r="AO119">
        <v>49</v>
      </c>
      <c r="AW119">
        <v>11.8</v>
      </c>
    </row>
    <row r="120" spans="1:49" x14ac:dyDescent="0.35">
      <c r="A120" s="42"/>
      <c r="B120" s="39"/>
      <c r="C120" s="187"/>
      <c r="D120" s="187"/>
      <c r="G120" s="36" t="s">
        <v>1061</v>
      </c>
      <c r="L120" s="18">
        <v>119</v>
      </c>
      <c r="M120" s="18" t="s">
        <v>88</v>
      </c>
      <c r="N120" s="20">
        <v>20</v>
      </c>
      <c r="P120" t="s">
        <v>1059</v>
      </c>
      <c r="AN120" t="s">
        <v>1062</v>
      </c>
      <c r="AO120">
        <v>49.5</v>
      </c>
      <c r="AW120">
        <v>11.9</v>
      </c>
    </row>
    <row r="121" spans="1:49" x14ac:dyDescent="0.35">
      <c r="A121" s="42"/>
      <c r="B121" s="39"/>
      <c r="C121" s="40"/>
      <c r="D121" s="40"/>
      <c r="G121" s="43" t="s">
        <v>1063</v>
      </c>
      <c r="L121" s="18">
        <v>120</v>
      </c>
      <c r="M121" s="18" t="s">
        <v>88</v>
      </c>
      <c r="N121" s="20">
        <v>20</v>
      </c>
      <c r="P121" t="s">
        <v>1064</v>
      </c>
      <c r="AN121" t="s">
        <v>1065</v>
      </c>
      <c r="AO121">
        <v>50</v>
      </c>
      <c r="AW121">
        <v>12</v>
      </c>
    </row>
    <row r="122" spans="1:49" x14ac:dyDescent="0.35">
      <c r="A122" s="42"/>
      <c r="B122" s="39"/>
      <c r="C122" s="187"/>
      <c r="D122" s="187"/>
      <c r="G122" s="36" t="s">
        <v>1066</v>
      </c>
      <c r="L122" s="18">
        <v>121</v>
      </c>
      <c r="M122" s="18" t="s">
        <v>88</v>
      </c>
      <c r="N122" s="20">
        <v>20</v>
      </c>
      <c r="P122" t="s">
        <v>1067</v>
      </c>
      <c r="AW122">
        <v>12.1</v>
      </c>
    </row>
    <row r="123" spans="1:49" x14ac:dyDescent="0.35">
      <c r="A123" s="42"/>
      <c r="B123" s="39"/>
      <c r="C123" s="187"/>
      <c r="D123" s="187"/>
      <c r="G123" s="43" t="s">
        <v>1068</v>
      </c>
      <c r="L123" s="18">
        <v>122</v>
      </c>
      <c r="M123" s="18" t="s">
        <v>88</v>
      </c>
      <c r="N123" s="20">
        <v>20</v>
      </c>
      <c r="P123" t="s">
        <v>1067</v>
      </c>
      <c r="AW123">
        <v>12.2</v>
      </c>
    </row>
    <row r="124" spans="1:49" x14ac:dyDescent="0.35">
      <c r="A124" s="42"/>
      <c r="B124" s="39"/>
      <c r="C124" s="39"/>
      <c r="D124" s="39"/>
      <c r="G124" s="36" t="s">
        <v>1069</v>
      </c>
      <c r="L124" s="18">
        <v>123</v>
      </c>
      <c r="M124" s="18" t="s">
        <v>88</v>
      </c>
      <c r="N124" s="20">
        <v>20</v>
      </c>
      <c r="P124" s="32" t="s">
        <v>1070</v>
      </c>
      <c r="AW124">
        <v>12.3</v>
      </c>
    </row>
    <row r="125" spans="1:49" x14ac:dyDescent="0.35">
      <c r="A125" s="42"/>
      <c r="B125" s="39"/>
      <c r="C125" s="187"/>
      <c r="D125" s="187"/>
      <c r="G125" s="36" t="s">
        <v>1071</v>
      </c>
      <c r="L125" s="18">
        <v>124</v>
      </c>
      <c r="M125" s="18" t="s">
        <v>88</v>
      </c>
      <c r="N125" s="20">
        <v>20</v>
      </c>
      <c r="P125" t="s">
        <v>1072</v>
      </c>
      <c r="AW125">
        <v>12.4</v>
      </c>
    </row>
    <row r="126" spans="1:49" x14ac:dyDescent="0.35">
      <c r="A126" s="42"/>
      <c r="B126" s="39"/>
      <c r="C126" s="187"/>
      <c r="D126" s="187"/>
      <c r="G126" s="36" t="s">
        <v>1073</v>
      </c>
      <c r="L126" s="18">
        <v>125</v>
      </c>
      <c r="M126" s="18" t="s">
        <v>88</v>
      </c>
      <c r="N126" s="20">
        <v>20</v>
      </c>
      <c r="P126" t="s">
        <v>1072</v>
      </c>
      <c r="AW126">
        <v>12.5</v>
      </c>
    </row>
    <row r="127" spans="1:49" x14ac:dyDescent="0.35">
      <c r="A127" s="42"/>
      <c r="B127" s="39"/>
      <c r="C127" s="187"/>
      <c r="D127" s="187"/>
      <c r="G127" s="36" t="s">
        <v>1074</v>
      </c>
      <c r="L127" s="18">
        <v>126</v>
      </c>
      <c r="M127" s="18" t="s">
        <v>88</v>
      </c>
      <c r="N127" s="20">
        <v>20</v>
      </c>
      <c r="P127" t="s">
        <v>1075</v>
      </c>
      <c r="AW127">
        <v>12.6</v>
      </c>
    </row>
    <row r="128" spans="1:49" x14ac:dyDescent="0.35">
      <c r="A128" s="42"/>
      <c r="B128" s="39"/>
      <c r="C128" s="187"/>
      <c r="D128" s="187"/>
      <c r="G128" s="36" t="s">
        <v>1076</v>
      </c>
      <c r="L128" s="18">
        <v>127</v>
      </c>
      <c r="M128" s="18" t="s">
        <v>88</v>
      </c>
      <c r="N128" s="20">
        <v>20</v>
      </c>
      <c r="P128" t="s">
        <v>1075</v>
      </c>
      <c r="AW128">
        <v>12.7</v>
      </c>
    </row>
    <row r="129" spans="1:49" x14ac:dyDescent="0.35">
      <c r="A129" s="42"/>
      <c r="B129" s="39"/>
      <c r="C129" s="40"/>
      <c r="D129" s="40"/>
      <c r="G129" s="36" t="s">
        <v>1077</v>
      </c>
      <c r="L129" s="18">
        <v>128</v>
      </c>
      <c r="M129" s="18" t="s">
        <v>88</v>
      </c>
      <c r="N129" s="20">
        <v>20</v>
      </c>
      <c r="P129" t="s">
        <v>1075</v>
      </c>
      <c r="AW129">
        <v>12.8</v>
      </c>
    </row>
    <row r="130" spans="1:49" x14ac:dyDescent="0.35">
      <c r="A130" s="42"/>
      <c r="B130" s="39"/>
      <c r="C130" s="187"/>
      <c r="D130" s="187"/>
      <c r="G130" s="36" t="s">
        <v>1078</v>
      </c>
      <c r="L130" s="18">
        <v>129</v>
      </c>
      <c r="M130" s="18" t="s">
        <v>88</v>
      </c>
      <c r="N130" s="20">
        <v>20</v>
      </c>
      <c r="P130" t="s">
        <v>1079</v>
      </c>
      <c r="AW130">
        <v>12.9</v>
      </c>
    </row>
    <row r="131" spans="1:49" x14ac:dyDescent="0.35">
      <c r="A131" s="42"/>
      <c r="B131" s="39"/>
      <c r="C131" s="187"/>
      <c r="D131" s="187"/>
      <c r="G131" s="43" t="s">
        <v>1080</v>
      </c>
      <c r="L131" s="18">
        <v>130</v>
      </c>
      <c r="M131" s="18" t="s">
        <v>88</v>
      </c>
      <c r="N131" s="20">
        <v>20</v>
      </c>
      <c r="P131" t="s">
        <v>1079</v>
      </c>
      <c r="AW131">
        <v>13</v>
      </c>
    </row>
    <row r="132" spans="1:49" x14ac:dyDescent="0.35">
      <c r="A132" s="42"/>
      <c r="B132" s="39"/>
      <c r="C132" s="187"/>
      <c r="D132" s="187"/>
      <c r="G132" s="36" t="s">
        <v>1081</v>
      </c>
      <c r="L132" s="18">
        <v>131</v>
      </c>
      <c r="M132" s="18" t="s">
        <v>88</v>
      </c>
      <c r="N132" s="20">
        <v>20</v>
      </c>
      <c r="P132" t="s">
        <v>1079</v>
      </c>
      <c r="AW132">
        <v>13.1</v>
      </c>
    </row>
    <row r="133" spans="1:49" x14ac:dyDescent="0.35">
      <c r="A133" s="42"/>
      <c r="B133" s="39"/>
      <c r="C133" s="187"/>
      <c r="D133" s="187"/>
      <c r="G133" s="36" t="s">
        <v>1082</v>
      </c>
      <c r="L133" s="18">
        <v>132</v>
      </c>
      <c r="M133" s="18" t="s">
        <v>88</v>
      </c>
      <c r="N133" s="20">
        <v>20</v>
      </c>
      <c r="P133" t="s">
        <v>1083</v>
      </c>
      <c r="AW133">
        <v>13.2</v>
      </c>
    </row>
    <row r="134" spans="1:49" x14ac:dyDescent="0.35">
      <c r="A134" s="42"/>
      <c r="B134" s="39"/>
      <c r="C134" s="187"/>
      <c r="D134" s="187"/>
      <c r="G134" s="43" t="s">
        <v>1084</v>
      </c>
      <c r="L134" s="18">
        <v>133</v>
      </c>
      <c r="M134" s="18" t="s">
        <v>88</v>
      </c>
      <c r="N134" s="20">
        <v>20</v>
      </c>
      <c r="P134" t="s">
        <v>1083</v>
      </c>
      <c r="AW134">
        <v>13.3</v>
      </c>
    </row>
    <row r="135" spans="1:49" x14ac:dyDescent="0.35">
      <c r="A135" s="42"/>
      <c r="B135" s="39"/>
      <c r="C135" s="187"/>
      <c r="D135" s="187"/>
      <c r="G135" s="38" t="s">
        <v>1085</v>
      </c>
      <c r="L135" s="18">
        <v>134</v>
      </c>
      <c r="M135" s="18" t="s">
        <v>88</v>
      </c>
      <c r="N135" s="20">
        <v>20</v>
      </c>
      <c r="P135" t="s">
        <v>1086</v>
      </c>
      <c r="AW135">
        <v>13.4</v>
      </c>
    </row>
    <row r="136" spans="1:49" x14ac:dyDescent="0.35">
      <c r="A136" s="42"/>
      <c r="B136" s="39"/>
      <c r="C136" s="187"/>
      <c r="D136" s="187"/>
      <c r="G136" s="43" t="s">
        <v>1087</v>
      </c>
      <c r="L136" s="18">
        <v>135</v>
      </c>
      <c r="M136" s="18" t="s">
        <v>88</v>
      </c>
      <c r="N136" s="20">
        <v>20</v>
      </c>
      <c r="P136" t="s">
        <v>1086</v>
      </c>
      <c r="AW136">
        <v>13.5</v>
      </c>
    </row>
    <row r="137" spans="1:49" x14ac:dyDescent="0.35">
      <c r="A137" s="42"/>
      <c r="B137" s="39"/>
      <c r="C137" s="187"/>
      <c r="D137" s="187"/>
      <c r="G137" s="36" t="s">
        <v>1088</v>
      </c>
      <c r="L137" s="18">
        <v>136</v>
      </c>
      <c r="M137" s="18" t="s">
        <v>88</v>
      </c>
      <c r="N137" s="20">
        <v>20</v>
      </c>
      <c r="P137" t="s">
        <v>1089</v>
      </c>
      <c r="AW137">
        <v>13.6</v>
      </c>
    </row>
    <row r="138" spans="1:49" x14ac:dyDescent="0.35">
      <c r="A138" s="42"/>
      <c r="B138" s="39"/>
      <c r="C138" s="187"/>
      <c r="D138" s="187"/>
      <c r="G138" s="36" t="s">
        <v>1088</v>
      </c>
      <c r="L138" s="18">
        <v>137</v>
      </c>
      <c r="M138" s="18" t="s">
        <v>88</v>
      </c>
      <c r="N138" s="20">
        <v>20</v>
      </c>
      <c r="P138" t="s">
        <v>1089</v>
      </c>
      <c r="AW138">
        <v>13.7</v>
      </c>
    </row>
    <row r="139" spans="1:49" x14ac:dyDescent="0.35">
      <c r="A139" s="42"/>
      <c r="B139" s="39"/>
      <c r="C139" s="187"/>
      <c r="D139" s="187"/>
      <c r="G139" s="38" t="s">
        <v>1090</v>
      </c>
      <c r="L139" s="18">
        <v>138</v>
      </c>
      <c r="M139" s="18" t="s">
        <v>88</v>
      </c>
      <c r="N139" s="20">
        <v>20</v>
      </c>
      <c r="P139" t="s">
        <v>1091</v>
      </c>
      <c r="AW139">
        <v>13.8</v>
      </c>
    </row>
    <row r="140" spans="1:49" x14ac:dyDescent="0.35">
      <c r="A140" s="42"/>
      <c r="B140" s="39"/>
      <c r="C140" s="187"/>
      <c r="D140" s="187"/>
      <c r="G140" s="43" t="s">
        <v>1092</v>
      </c>
      <c r="L140" s="18">
        <v>139</v>
      </c>
      <c r="M140" s="18" t="s">
        <v>88</v>
      </c>
      <c r="N140" s="20">
        <v>20</v>
      </c>
      <c r="P140" t="s">
        <v>1091</v>
      </c>
      <c r="AW140">
        <v>13.9</v>
      </c>
    </row>
    <row r="141" spans="1:49" x14ac:dyDescent="0.35">
      <c r="A141" s="42"/>
      <c r="B141" s="39"/>
      <c r="C141" s="187"/>
      <c r="D141" s="187"/>
      <c r="G141" s="36" t="s">
        <v>1093</v>
      </c>
      <c r="L141" s="18">
        <v>140</v>
      </c>
      <c r="M141" s="18" t="s">
        <v>88</v>
      </c>
      <c r="N141" s="20">
        <v>20</v>
      </c>
      <c r="P141" t="s">
        <v>1094</v>
      </c>
      <c r="AW141">
        <v>14</v>
      </c>
    </row>
    <row r="142" spans="1:49" x14ac:dyDescent="0.35">
      <c r="A142" s="42"/>
      <c r="B142" s="39"/>
      <c r="C142" s="40"/>
      <c r="D142" s="40"/>
      <c r="G142" s="36" t="s">
        <v>1095</v>
      </c>
      <c r="L142" s="18">
        <v>141</v>
      </c>
      <c r="M142" s="18" t="s">
        <v>88</v>
      </c>
      <c r="N142" s="20">
        <v>20</v>
      </c>
      <c r="P142" t="s">
        <v>1096</v>
      </c>
      <c r="AW142">
        <v>14.1</v>
      </c>
    </row>
    <row r="143" spans="1:49" x14ac:dyDescent="0.35">
      <c r="A143" s="42"/>
      <c r="B143" s="39"/>
      <c r="C143" s="39"/>
      <c r="D143" s="39"/>
      <c r="G143" s="36" t="s">
        <v>1097</v>
      </c>
      <c r="L143" s="18">
        <v>142</v>
      </c>
      <c r="M143" s="18" t="s">
        <v>88</v>
      </c>
      <c r="N143" s="20">
        <v>20</v>
      </c>
      <c r="P143" t="s">
        <v>1098</v>
      </c>
      <c r="AW143">
        <v>14.2</v>
      </c>
    </row>
    <row r="144" spans="1:49" x14ac:dyDescent="0.35">
      <c r="A144" s="42"/>
      <c r="B144" s="39"/>
      <c r="C144" s="187"/>
      <c r="D144" s="187"/>
      <c r="G144" s="36" t="s">
        <v>1099</v>
      </c>
      <c r="L144" s="18">
        <v>143</v>
      </c>
      <c r="M144" s="18" t="s">
        <v>88</v>
      </c>
      <c r="N144" s="20">
        <v>20</v>
      </c>
      <c r="P144" t="s">
        <v>1100</v>
      </c>
      <c r="AW144">
        <v>14.3</v>
      </c>
    </row>
    <row r="145" spans="1:49" x14ac:dyDescent="0.35">
      <c r="A145" s="42"/>
      <c r="B145" s="39"/>
      <c r="C145" s="187"/>
      <c r="D145" s="187"/>
      <c r="G145" s="43" t="s">
        <v>1101</v>
      </c>
      <c r="L145" s="18">
        <v>144</v>
      </c>
      <c r="M145" s="18" t="s">
        <v>88</v>
      </c>
      <c r="N145" s="20">
        <v>20</v>
      </c>
      <c r="P145" t="s">
        <v>1102</v>
      </c>
      <c r="AW145">
        <v>14.4</v>
      </c>
    </row>
    <row r="146" spans="1:49" x14ac:dyDescent="0.35">
      <c r="A146" s="42"/>
      <c r="B146" s="39"/>
      <c r="C146" s="39"/>
      <c r="D146" s="39"/>
      <c r="G146" s="43" t="s">
        <v>1103</v>
      </c>
      <c r="L146" s="18">
        <v>145</v>
      </c>
      <c r="M146" s="18" t="s">
        <v>88</v>
      </c>
      <c r="N146" s="20">
        <v>20</v>
      </c>
      <c r="P146" t="s">
        <v>1104</v>
      </c>
      <c r="AW146">
        <v>14.5</v>
      </c>
    </row>
    <row r="147" spans="1:49" x14ac:dyDescent="0.35">
      <c r="A147" s="42"/>
      <c r="B147" s="39"/>
      <c r="C147" s="40"/>
      <c r="D147" s="40"/>
      <c r="G147" s="36" t="s">
        <v>1105</v>
      </c>
      <c r="L147" s="18">
        <v>146</v>
      </c>
      <c r="M147" s="18" t="s">
        <v>88</v>
      </c>
      <c r="N147" s="20">
        <v>20</v>
      </c>
      <c r="P147" t="s">
        <v>1106</v>
      </c>
      <c r="AW147">
        <v>14.6</v>
      </c>
    </row>
    <row r="148" spans="1:49" x14ac:dyDescent="0.35">
      <c r="A148" s="42"/>
      <c r="B148" s="39"/>
      <c r="C148" s="39"/>
      <c r="D148" s="39"/>
      <c r="G148" s="36" t="s">
        <v>1107</v>
      </c>
      <c r="L148" s="18">
        <v>147</v>
      </c>
      <c r="M148" s="18" t="s">
        <v>88</v>
      </c>
      <c r="N148" s="20">
        <v>20</v>
      </c>
      <c r="P148" t="s">
        <v>1108</v>
      </c>
      <c r="AW148">
        <v>14.7</v>
      </c>
    </row>
    <row r="149" spans="1:49" x14ac:dyDescent="0.35">
      <c r="A149" s="42"/>
      <c r="B149" s="39"/>
      <c r="C149" s="187"/>
      <c r="D149" s="187"/>
      <c r="G149" s="43" t="s">
        <v>1109</v>
      </c>
      <c r="L149" s="18">
        <v>148</v>
      </c>
      <c r="M149" s="18" t="s">
        <v>88</v>
      </c>
      <c r="N149" s="20">
        <v>20</v>
      </c>
      <c r="P149" t="s">
        <v>1110</v>
      </c>
      <c r="AW149">
        <v>14.8</v>
      </c>
    </row>
    <row r="150" spans="1:49" x14ac:dyDescent="0.35">
      <c r="A150" s="42"/>
      <c r="B150" s="39"/>
      <c r="C150" s="187"/>
      <c r="D150" s="187"/>
      <c r="G150" s="36" t="s">
        <v>1111</v>
      </c>
      <c r="L150" s="18">
        <v>149</v>
      </c>
      <c r="M150" s="18" t="s">
        <v>88</v>
      </c>
      <c r="N150" s="20">
        <v>20</v>
      </c>
      <c r="P150" t="s">
        <v>1112</v>
      </c>
      <c r="AW150">
        <v>14.9</v>
      </c>
    </row>
    <row r="151" spans="1:49" x14ac:dyDescent="0.35">
      <c r="A151" s="42"/>
      <c r="B151" s="39"/>
      <c r="C151" s="39"/>
      <c r="D151" s="39"/>
      <c r="G151" s="43" t="s">
        <v>1113</v>
      </c>
      <c r="L151" s="18">
        <v>150</v>
      </c>
      <c r="M151" s="18" t="s">
        <v>88</v>
      </c>
      <c r="N151" s="20">
        <v>20</v>
      </c>
      <c r="P151" t="s">
        <v>1114</v>
      </c>
      <c r="AW151">
        <v>15</v>
      </c>
    </row>
    <row r="152" spans="1:49" x14ac:dyDescent="0.35">
      <c r="A152" s="42"/>
      <c r="B152" s="39"/>
      <c r="C152" s="187"/>
      <c r="D152" s="187"/>
      <c r="G152" s="36" t="s">
        <v>1115</v>
      </c>
      <c r="L152" s="18">
        <v>151</v>
      </c>
      <c r="M152" s="18" t="s">
        <v>88</v>
      </c>
      <c r="N152" s="20">
        <v>20</v>
      </c>
      <c r="P152" t="s">
        <v>1114</v>
      </c>
      <c r="AW152">
        <v>15.1</v>
      </c>
    </row>
    <row r="153" spans="1:49" x14ac:dyDescent="0.35">
      <c r="A153" s="42"/>
      <c r="B153" s="39"/>
      <c r="C153" s="187"/>
      <c r="D153" s="187"/>
      <c r="G153" s="36" t="s">
        <v>1116</v>
      </c>
      <c r="L153" s="18">
        <v>152</v>
      </c>
      <c r="M153" s="18" t="s">
        <v>88</v>
      </c>
      <c r="N153" s="20">
        <v>20</v>
      </c>
      <c r="P153" t="s">
        <v>1114</v>
      </c>
      <c r="AW153">
        <v>15.2</v>
      </c>
    </row>
    <row r="154" spans="1:49" x14ac:dyDescent="0.35">
      <c r="A154" s="42"/>
      <c r="B154" s="39"/>
      <c r="C154" s="187"/>
      <c r="D154" s="187"/>
      <c r="G154" s="36" t="s">
        <v>1117</v>
      </c>
      <c r="L154" s="18">
        <v>153</v>
      </c>
      <c r="M154" s="18" t="s">
        <v>88</v>
      </c>
      <c r="N154" s="20">
        <v>20</v>
      </c>
      <c r="P154" t="s">
        <v>1118</v>
      </c>
      <c r="AW154">
        <v>15.3</v>
      </c>
    </row>
    <row r="155" spans="1:49" x14ac:dyDescent="0.35">
      <c r="A155" s="42"/>
      <c r="B155" s="39"/>
      <c r="C155" s="187"/>
      <c r="D155" s="187"/>
      <c r="G155" s="43" t="s">
        <v>1119</v>
      </c>
      <c r="L155" s="18">
        <v>154</v>
      </c>
      <c r="M155" s="18" t="s">
        <v>88</v>
      </c>
      <c r="N155" s="20">
        <v>20</v>
      </c>
      <c r="P155" t="s">
        <v>1118</v>
      </c>
      <c r="AW155">
        <v>15.4</v>
      </c>
    </row>
    <row r="156" spans="1:49" x14ac:dyDescent="0.35">
      <c r="A156" s="42"/>
      <c r="B156" s="39"/>
      <c r="C156" s="187"/>
      <c r="D156" s="187"/>
      <c r="G156" s="43" t="s">
        <v>1120</v>
      </c>
      <c r="L156" s="18">
        <v>155</v>
      </c>
      <c r="M156" s="18" t="s">
        <v>88</v>
      </c>
      <c r="N156" s="20">
        <v>20</v>
      </c>
      <c r="P156" t="s">
        <v>1121</v>
      </c>
      <c r="AW156">
        <v>15.5</v>
      </c>
    </row>
    <row r="157" spans="1:49" x14ac:dyDescent="0.35">
      <c r="A157" s="42"/>
      <c r="B157" s="39"/>
      <c r="C157" s="187"/>
      <c r="D157" s="187"/>
      <c r="G157" s="43" t="s">
        <v>1122</v>
      </c>
      <c r="L157" s="18">
        <v>156</v>
      </c>
      <c r="M157" s="18" t="s">
        <v>88</v>
      </c>
      <c r="N157" s="20">
        <v>20</v>
      </c>
      <c r="P157" t="s">
        <v>1121</v>
      </c>
      <c r="AW157">
        <v>15.6</v>
      </c>
    </row>
    <row r="158" spans="1:49" x14ac:dyDescent="0.35">
      <c r="A158" s="42"/>
      <c r="B158" s="39"/>
      <c r="C158" s="187"/>
      <c r="D158" s="187"/>
      <c r="G158" s="36" t="s">
        <v>1123</v>
      </c>
      <c r="L158" s="18">
        <v>157</v>
      </c>
      <c r="M158" s="18" t="s">
        <v>88</v>
      </c>
      <c r="N158" s="20">
        <v>20</v>
      </c>
      <c r="P158" t="s">
        <v>1124</v>
      </c>
      <c r="AW158">
        <v>15.7</v>
      </c>
    </row>
    <row r="159" spans="1:49" x14ac:dyDescent="0.35">
      <c r="A159" s="42"/>
      <c r="B159" s="39"/>
      <c r="C159" s="187"/>
      <c r="D159" s="187"/>
      <c r="G159" s="43" t="s">
        <v>1125</v>
      </c>
      <c r="L159" s="18">
        <v>158</v>
      </c>
      <c r="M159" s="18" t="s">
        <v>88</v>
      </c>
      <c r="N159" s="20">
        <v>20</v>
      </c>
      <c r="P159" t="s">
        <v>1126</v>
      </c>
      <c r="AW159">
        <v>15.8</v>
      </c>
    </row>
    <row r="160" spans="1:49" x14ac:dyDescent="0.35">
      <c r="A160" s="42"/>
      <c r="B160" s="39"/>
      <c r="C160" s="40"/>
      <c r="D160" s="40"/>
      <c r="G160" s="36" t="s">
        <v>1127</v>
      </c>
      <c r="L160" s="18">
        <v>159</v>
      </c>
      <c r="M160" s="18" t="s">
        <v>88</v>
      </c>
      <c r="N160" s="20">
        <v>20</v>
      </c>
      <c r="P160" t="s">
        <v>1128</v>
      </c>
      <c r="AW160">
        <v>15.9</v>
      </c>
    </row>
    <row r="161" spans="1:49" x14ac:dyDescent="0.35">
      <c r="A161" s="42"/>
      <c r="B161" s="39"/>
      <c r="C161" s="187"/>
      <c r="D161" s="187"/>
      <c r="G161" s="43" t="s">
        <v>1129</v>
      </c>
      <c r="L161" s="18">
        <v>160</v>
      </c>
      <c r="M161" s="18" t="s">
        <v>88</v>
      </c>
      <c r="N161" s="20">
        <v>20</v>
      </c>
      <c r="P161" t="s">
        <v>1130</v>
      </c>
      <c r="AW161">
        <v>16</v>
      </c>
    </row>
    <row r="162" spans="1:49" x14ac:dyDescent="0.35">
      <c r="A162" s="42"/>
      <c r="B162" s="39"/>
      <c r="C162" s="187"/>
      <c r="D162" s="187"/>
      <c r="G162" s="36" t="s">
        <v>1131</v>
      </c>
      <c r="L162" s="18">
        <v>161</v>
      </c>
      <c r="M162" s="18" t="s">
        <v>88</v>
      </c>
      <c r="N162" s="20">
        <v>20</v>
      </c>
      <c r="P162" t="s">
        <v>1132</v>
      </c>
      <c r="AW162">
        <v>16.100000000000001</v>
      </c>
    </row>
    <row r="163" spans="1:49" x14ac:dyDescent="0.35">
      <c r="A163" s="42"/>
      <c r="B163" s="39"/>
      <c r="C163" s="187"/>
      <c r="D163" s="187"/>
      <c r="G163" s="36" t="s">
        <v>1133</v>
      </c>
      <c r="L163" s="18">
        <v>162</v>
      </c>
      <c r="M163" s="18" t="s">
        <v>88</v>
      </c>
      <c r="N163" s="20">
        <v>20</v>
      </c>
      <c r="P163" t="s">
        <v>1134</v>
      </c>
      <c r="AW163">
        <v>16.2</v>
      </c>
    </row>
    <row r="164" spans="1:49" x14ac:dyDescent="0.35">
      <c r="A164" s="42"/>
      <c r="B164" s="39"/>
      <c r="C164" s="187"/>
      <c r="D164" s="187"/>
      <c r="G164" s="36" t="s">
        <v>1135</v>
      </c>
      <c r="L164" s="18">
        <v>163</v>
      </c>
      <c r="M164" s="18" t="s">
        <v>88</v>
      </c>
      <c r="N164" s="20">
        <v>20</v>
      </c>
      <c r="P164" t="s">
        <v>1134</v>
      </c>
      <c r="AW164">
        <v>16.3</v>
      </c>
    </row>
    <row r="165" spans="1:49" x14ac:dyDescent="0.35">
      <c r="A165" s="42"/>
      <c r="B165" s="39"/>
      <c r="C165" s="187"/>
      <c r="D165" s="187"/>
      <c r="G165" s="2"/>
      <c r="L165" s="18">
        <v>164</v>
      </c>
      <c r="M165" s="18" t="s">
        <v>88</v>
      </c>
      <c r="N165" s="20">
        <v>20</v>
      </c>
      <c r="P165" t="s">
        <v>1136</v>
      </c>
      <c r="AW165">
        <v>16.399999999999999</v>
      </c>
    </row>
    <row r="166" spans="1:49" x14ac:dyDescent="0.35">
      <c r="A166" s="42"/>
      <c r="B166" s="39"/>
      <c r="C166" s="187"/>
      <c r="D166" s="187"/>
      <c r="L166" s="18">
        <v>165</v>
      </c>
      <c r="M166" s="18" t="s">
        <v>88</v>
      </c>
      <c r="N166" s="20">
        <v>20</v>
      </c>
      <c r="P166" t="s">
        <v>1136</v>
      </c>
      <c r="AW166">
        <v>16.5</v>
      </c>
    </row>
    <row r="167" spans="1:49" x14ac:dyDescent="0.35">
      <c r="A167" s="42"/>
      <c r="B167" s="39"/>
      <c r="C167" s="187"/>
      <c r="D167" s="187"/>
      <c r="L167" s="18">
        <v>166</v>
      </c>
      <c r="M167" s="18" t="s">
        <v>88</v>
      </c>
      <c r="N167" s="20">
        <v>20</v>
      </c>
      <c r="P167" t="s">
        <v>1137</v>
      </c>
      <c r="AW167">
        <v>16.600000000000001</v>
      </c>
    </row>
    <row r="168" spans="1:49" x14ac:dyDescent="0.35">
      <c r="A168" s="42"/>
      <c r="B168" s="39"/>
      <c r="C168" s="40"/>
      <c r="D168" s="40"/>
      <c r="L168" s="18">
        <v>167</v>
      </c>
      <c r="M168" s="18" t="s">
        <v>88</v>
      </c>
      <c r="N168" s="20">
        <v>20</v>
      </c>
      <c r="P168" t="s">
        <v>1137</v>
      </c>
      <c r="AW168">
        <v>16.7</v>
      </c>
    </row>
    <row r="169" spans="1:49" x14ac:dyDescent="0.35">
      <c r="A169" s="42"/>
      <c r="B169" s="39"/>
      <c r="C169" s="40"/>
      <c r="D169" s="40"/>
      <c r="L169" s="18">
        <v>168</v>
      </c>
      <c r="M169" s="18" t="s">
        <v>88</v>
      </c>
      <c r="N169" s="20">
        <v>20</v>
      </c>
      <c r="P169" t="s">
        <v>1137</v>
      </c>
      <c r="AW169">
        <v>16.8</v>
      </c>
    </row>
    <row r="170" spans="1:49" x14ac:dyDescent="0.35">
      <c r="A170" s="42"/>
      <c r="B170" s="39"/>
      <c r="C170" s="40"/>
      <c r="D170" s="40"/>
      <c r="L170" s="18">
        <v>169</v>
      </c>
      <c r="M170" s="18" t="s">
        <v>88</v>
      </c>
      <c r="N170" s="20">
        <v>20</v>
      </c>
      <c r="P170" t="s">
        <v>1138</v>
      </c>
      <c r="AW170">
        <v>16.899999999999999</v>
      </c>
    </row>
    <row r="171" spans="1:49" x14ac:dyDescent="0.35">
      <c r="A171" s="42"/>
      <c r="B171" s="39"/>
      <c r="C171" s="187"/>
      <c r="D171" s="187"/>
      <c r="L171" s="18">
        <v>170</v>
      </c>
      <c r="M171" s="18" t="s">
        <v>88</v>
      </c>
      <c r="N171" s="20">
        <v>20</v>
      </c>
      <c r="P171" t="s">
        <v>1139</v>
      </c>
      <c r="AW171">
        <v>17</v>
      </c>
    </row>
    <row r="172" spans="1:49" x14ac:dyDescent="0.35">
      <c r="A172" s="42"/>
      <c r="B172" s="39"/>
      <c r="C172" s="39"/>
      <c r="D172" s="39"/>
      <c r="L172" s="18">
        <v>171</v>
      </c>
      <c r="M172" s="18" t="s">
        <v>88</v>
      </c>
      <c r="N172" s="20">
        <v>20</v>
      </c>
      <c r="P172" t="s">
        <v>1140</v>
      </c>
      <c r="AW172">
        <v>17.100000000000001</v>
      </c>
    </row>
    <row r="173" spans="1:49" x14ac:dyDescent="0.35">
      <c r="A173" s="42"/>
      <c r="B173" s="39"/>
      <c r="C173" s="187"/>
      <c r="D173" s="187"/>
      <c r="L173" s="18">
        <v>172</v>
      </c>
      <c r="M173" s="18" t="s">
        <v>88</v>
      </c>
      <c r="N173" s="20">
        <v>20</v>
      </c>
      <c r="P173" t="s">
        <v>1141</v>
      </c>
      <c r="AW173">
        <v>17.2</v>
      </c>
    </row>
    <row r="174" spans="1:49" x14ac:dyDescent="0.35">
      <c r="A174" s="42"/>
      <c r="B174" s="39"/>
      <c r="C174" s="187"/>
      <c r="D174" s="187"/>
      <c r="L174" s="18">
        <v>173</v>
      </c>
      <c r="M174" s="18" t="s">
        <v>88</v>
      </c>
      <c r="N174" s="20">
        <v>20</v>
      </c>
      <c r="P174" t="s">
        <v>1142</v>
      </c>
      <c r="AW174">
        <v>17.3</v>
      </c>
    </row>
    <row r="175" spans="1:49" x14ac:dyDescent="0.35">
      <c r="A175" s="42"/>
      <c r="B175" s="39"/>
      <c r="C175" s="187"/>
      <c r="D175" s="187"/>
      <c r="L175" s="18">
        <v>174</v>
      </c>
      <c r="M175" s="18" t="s">
        <v>88</v>
      </c>
      <c r="N175" s="20">
        <v>20</v>
      </c>
      <c r="P175" t="s">
        <v>1143</v>
      </c>
      <c r="AW175">
        <v>17.399999999999999</v>
      </c>
    </row>
    <row r="176" spans="1:49" x14ac:dyDescent="0.35">
      <c r="A176" s="42"/>
      <c r="B176" s="39"/>
      <c r="C176" s="187"/>
      <c r="D176" s="187"/>
      <c r="L176" s="18">
        <v>175</v>
      </c>
      <c r="M176" s="18" t="s">
        <v>88</v>
      </c>
      <c r="N176" s="20">
        <v>20</v>
      </c>
      <c r="P176" t="s">
        <v>1144</v>
      </c>
      <c r="AW176">
        <v>17.5</v>
      </c>
    </row>
    <row r="177" spans="1:49" x14ac:dyDescent="0.35">
      <c r="A177" s="42"/>
      <c r="B177" s="39"/>
      <c r="C177" s="39"/>
      <c r="D177" s="39"/>
      <c r="L177" s="18">
        <v>176</v>
      </c>
      <c r="M177" s="18" t="s">
        <v>88</v>
      </c>
      <c r="N177" s="20">
        <v>20</v>
      </c>
      <c r="P177" t="s">
        <v>1145</v>
      </c>
      <c r="AW177">
        <v>17.600000000000001</v>
      </c>
    </row>
    <row r="178" spans="1:49" x14ac:dyDescent="0.35">
      <c r="A178" s="42"/>
      <c r="B178" s="39"/>
      <c r="C178" s="39"/>
      <c r="D178" s="39"/>
      <c r="L178" s="18">
        <v>177</v>
      </c>
      <c r="M178" s="18" t="s">
        <v>88</v>
      </c>
      <c r="N178" s="20">
        <v>20</v>
      </c>
      <c r="P178" t="s">
        <v>1146</v>
      </c>
      <c r="AW178">
        <v>17.7</v>
      </c>
    </row>
    <row r="179" spans="1:49" x14ac:dyDescent="0.35">
      <c r="A179" s="42"/>
      <c r="B179" s="39"/>
      <c r="C179" s="39"/>
      <c r="D179" s="39"/>
      <c r="L179" s="18">
        <v>178</v>
      </c>
      <c r="M179" s="18" t="s">
        <v>88</v>
      </c>
      <c r="N179" s="20">
        <v>20</v>
      </c>
      <c r="P179" t="s">
        <v>1146</v>
      </c>
      <c r="AW179">
        <v>17.8</v>
      </c>
    </row>
    <row r="180" spans="1:49" x14ac:dyDescent="0.35">
      <c r="A180" s="42"/>
      <c r="B180" s="39"/>
      <c r="C180" s="39"/>
      <c r="D180" s="39"/>
      <c r="L180" s="18">
        <v>179</v>
      </c>
      <c r="M180" s="18" t="s">
        <v>88</v>
      </c>
      <c r="N180" s="20">
        <v>20</v>
      </c>
      <c r="P180" t="s">
        <v>1147</v>
      </c>
      <c r="AW180">
        <v>17.899999999999999</v>
      </c>
    </row>
    <row r="181" spans="1:49" x14ac:dyDescent="0.35">
      <c r="A181" s="42"/>
      <c r="B181" s="39"/>
      <c r="C181" s="39"/>
      <c r="D181" s="39"/>
      <c r="L181" s="18">
        <v>180</v>
      </c>
      <c r="M181" s="18" t="s">
        <v>88</v>
      </c>
      <c r="N181" s="20">
        <v>20</v>
      </c>
      <c r="P181" t="s">
        <v>1148</v>
      </c>
      <c r="AW181">
        <v>18</v>
      </c>
    </row>
    <row r="182" spans="1:49" x14ac:dyDescent="0.35">
      <c r="A182" s="42"/>
      <c r="B182" s="39"/>
      <c r="C182" s="39"/>
      <c r="D182" s="39"/>
      <c r="L182" s="18">
        <v>181</v>
      </c>
      <c r="M182" s="18" t="s">
        <v>88</v>
      </c>
      <c r="N182" s="20">
        <v>20</v>
      </c>
      <c r="P182" t="s">
        <v>1149</v>
      </c>
      <c r="AW182">
        <v>18.100000000000001</v>
      </c>
    </row>
    <row r="183" spans="1:49" x14ac:dyDescent="0.35">
      <c r="A183" s="42"/>
      <c r="B183" s="41"/>
      <c r="C183" s="189"/>
      <c r="D183" s="189"/>
      <c r="L183" s="18">
        <v>182</v>
      </c>
      <c r="M183" s="18" t="s">
        <v>88</v>
      </c>
      <c r="N183" s="20">
        <v>20</v>
      </c>
      <c r="P183" t="s">
        <v>1149</v>
      </c>
      <c r="AW183">
        <v>18.2</v>
      </c>
    </row>
    <row r="184" spans="1:49" x14ac:dyDescent="0.35">
      <c r="L184" s="18">
        <v>183</v>
      </c>
      <c r="M184" s="18" t="s">
        <v>88</v>
      </c>
      <c r="N184" s="20">
        <v>20</v>
      </c>
      <c r="P184" t="s">
        <v>1150</v>
      </c>
      <c r="AW184">
        <v>18.3</v>
      </c>
    </row>
    <row r="185" spans="1:49" x14ac:dyDescent="0.35">
      <c r="L185" s="18">
        <v>184</v>
      </c>
      <c r="M185" s="18" t="s">
        <v>88</v>
      </c>
      <c r="N185" s="20">
        <v>20</v>
      </c>
      <c r="P185" t="s">
        <v>1151</v>
      </c>
      <c r="AW185">
        <v>18.399999999999999</v>
      </c>
    </row>
    <row r="186" spans="1:49" x14ac:dyDescent="0.35">
      <c r="L186" s="18">
        <v>185</v>
      </c>
      <c r="M186" s="18" t="s">
        <v>88</v>
      </c>
      <c r="N186" s="20">
        <v>20</v>
      </c>
      <c r="P186" t="s">
        <v>1152</v>
      </c>
      <c r="AW186">
        <v>18.5</v>
      </c>
    </row>
    <row r="187" spans="1:49" x14ac:dyDescent="0.35">
      <c r="L187" s="18">
        <v>186</v>
      </c>
      <c r="M187" s="18" t="s">
        <v>88</v>
      </c>
      <c r="N187" s="20">
        <v>20</v>
      </c>
      <c r="P187" t="s">
        <v>1153</v>
      </c>
      <c r="AW187">
        <v>18.600000000000001</v>
      </c>
    </row>
    <row r="188" spans="1:49" x14ac:dyDescent="0.35">
      <c r="L188" s="18">
        <v>187</v>
      </c>
      <c r="M188" s="18" t="s">
        <v>88</v>
      </c>
      <c r="N188" s="20">
        <v>20</v>
      </c>
      <c r="P188" t="s">
        <v>1153</v>
      </c>
      <c r="AW188">
        <v>18.7</v>
      </c>
    </row>
    <row r="189" spans="1:49" x14ac:dyDescent="0.35">
      <c r="L189" s="18">
        <v>188</v>
      </c>
      <c r="M189" s="18" t="s">
        <v>88</v>
      </c>
      <c r="N189" s="20">
        <v>20</v>
      </c>
      <c r="P189" t="s">
        <v>1153</v>
      </c>
      <c r="AW189">
        <v>18.8</v>
      </c>
    </row>
    <row r="190" spans="1:49" x14ac:dyDescent="0.35">
      <c r="L190" s="18">
        <v>189</v>
      </c>
      <c r="M190" s="18" t="s">
        <v>88</v>
      </c>
      <c r="N190" s="20">
        <v>20</v>
      </c>
      <c r="P190" t="s">
        <v>1154</v>
      </c>
      <c r="AW190">
        <v>18.899999999999999</v>
      </c>
    </row>
    <row r="191" spans="1:49" x14ac:dyDescent="0.35">
      <c r="L191" s="18">
        <v>190</v>
      </c>
      <c r="M191" s="18" t="s">
        <v>88</v>
      </c>
      <c r="N191" s="20">
        <v>20</v>
      </c>
      <c r="P191" t="s">
        <v>1154</v>
      </c>
      <c r="AW191">
        <v>19</v>
      </c>
    </row>
    <row r="192" spans="1:49" x14ac:dyDescent="0.35">
      <c r="L192" s="18">
        <v>191</v>
      </c>
      <c r="M192" s="18" t="s">
        <v>88</v>
      </c>
      <c r="N192" s="20">
        <v>20</v>
      </c>
      <c r="P192" t="s">
        <v>1155</v>
      </c>
      <c r="AW192">
        <v>19.100000000000001</v>
      </c>
    </row>
    <row r="193" spans="12:49" x14ac:dyDescent="0.35">
      <c r="L193" s="18">
        <v>192</v>
      </c>
      <c r="M193" s="18" t="s">
        <v>88</v>
      </c>
      <c r="N193" s="20">
        <v>20</v>
      </c>
      <c r="P193" t="s">
        <v>1155</v>
      </c>
      <c r="AW193">
        <v>19.2</v>
      </c>
    </row>
    <row r="194" spans="12:49" x14ac:dyDescent="0.35">
      <c r="L194" s="18">
        <v>193</v>
      </c>
      <c r="M194" s="18" t="s">
        <v>88</v>
      </c>
      <c r="N194" s="20">
        <v>20</v>
      </c>
      <c r="P194" t="s">
        <v>1156</v>
      </c>
      <c r="AW194">
        <v>19.3</v>
      </c>
    </row>
    <row r="195" spans="12:49" x14ac:dyDescent="0.35">
      <c r="L195" s="18">
        <v>194</v>
      </c>
      <c r="M195" s="18" t="s">
        <v>88</v>
      </c>
      <c r="N195" s="20">
        <v>20</v>
      </c>
      <c r="P195" t="s">
        <v>1156</v>
      </c>
      <c r="AW195">
        <v>19.399999999999999</v>
      </c>
    </row>
    <row r="196" spans="12:49" x14ac:dyDescent="0.35">
      <c r="L196" s="18">
        <v>195</v>
      </c>
      <c r="M196" s="18" t="s">
        <v>88</v>
      </c>
      <c r="N196" s="20">
        <v>20</v>
      </c>
      <c r="P196" t="s">
        <v>1157</v>
      </c>
      <c r="AW196">
        <v>19.5</v>
      </c>
    </row>
    <row r="197" spans="12:49" x14ac:dyDescent="0.35">
      <c r="L197" s="18">
        <v>196</v>
      </c>
      <c r="M197" s="18" t="s">
        <v>88</v>
      </c>
      <c r="N197" s="20">
        <v>20</v>
      </c>
      <c r="P197" t="s">
        <v>1157</v>
      </c>
      <c r="AW197">
        <v>19.600000000000001</v>
      </c>
    </row>
    <row r="198" spans="12:49" x14ac:dyDescent="0.35">
      <c r="L198" s="18">
        <v>197</v>
      </c>
      <c r="M198" s="18" t="s">
        <v>88</v>
      </c>
      <c r="N198" s="20">
        <v>20</v>
      </c>
      <c r="P198" t="s">
        <v>1158</v>
      </c>
      <c r="AW198">
        <v>19.7</v>
      </c>
    </row>
    <row r="199" spans="12:49" x14ac:dyDescent="0.35">
      <c r="L199" s="18">
        <v>198</v>
      </c>
      <c r="M199" s="18" t="s">
        <v>88</v>
      </c>
      <c r="N199" s="20">
        <v>20</v>
      </c>
      <c r="P199" t="s">
        <v>1158</v>
      </c>
      <c r="AW199">
        <v>19.8</v>
      </c>
    </row>
    <row r="200" spans="12:49" x14ac:dyDescent="0.35">
      <c r="L200" s="18">
        <v>199</v>
      </c>
      <c r="M200" s="18" t="s">
        <v>88</v>
      </c>
      <c r="N200" s="20">
        <v>20</v>
      </c>
      <c r="P200" s="9" t="s">
        <v>1159</v>
      </c>
      <c r="AW200">
        <v>19.899999999999999</v>
      </c>
    </row>
    <row r="201" spans="12:49" x14ac:dyDescent="0.35">
      <c r="L201" s="18">
        <v>200</v>
      </c>
      <c r="M201" s="18" t="s">
        <v>88</v>
      </c>
      <c r="N201" s="20">
        <v>20</v>
      </c>
      <c r="P201" s="9" t="s">
        <v>1159</v>
      </c>
      <c r="AW201">
        <v>20</v>
      </c>
    </row>
    <row r="202" spans="12:49" x14ac:dyDescent="0.35">
      <c r="L202" s="18">
        <v>201</v>
      </c>
      <c r="M202" s="18" t="s">
        <v>88</v>
      </c>
      <c r="N202" s="20">
        <v>20</v>
      </c>
      <c r="P202" t="s">
        <v>1160</v>
      </c>
      <c r="AW202">
        <v>20.100000000000001</v>
      </c>
    </row>
    <row r="203" spans="12:49" x14ac:dyDescent="0.35">
      <c r="L203" s="18">
        <v>202</v>
      </c>
      <c r="M203" s="18" t="s">
        <v>88</v>
      </c>
      <c r="N203" s="20">
        <v>20</v>
      </c>
      <c r="P203" t="s">
        <v>1160</v>
      </c>
      <c r="AW203">
        <v>20.2</v>
      </c>
    </row>
    <row r="204" spans="12:49" x14ac:dyDescent="0.35">
      <c r="L204" s="18">
        <v>203</v>
      </c>
      <c r="M204" s="18" t="s">
        <v>88</v>
      </c>
      <c r="N204" s="20">
        <v>20</v>
      </c>
      <c r="P204" t="s">
        <v>1161</v>
      </c>
      <c r="AW204">
        <v>20.3</v>
      </c>
    </row>
    <row r="205" spans="12:49" x14ac:dyDescent="0.35">
      <c r="L205" s="18">
        <v>204</v>
      </c>
      <c r="M205" s="18" t="s">
        <v>88</v>
      </c>
      <c r="N205" s="20">
        <v>20</v>
      </c>
      <c r="P205" t="s">
        <v>1161</v>
      </c>
      <c r="AW205">
        <v>20.399999999999999</v>
      </c>
    </row>
    <row r="206" spans="12:49" x14ac:dyDescent="0.35">
      <c r="L206" s="18">
        <v>205</v>
      </c>
      <c r="M206" s="18" t="s">
        <v>88</v>
      </c>
      <c r="N206" s="20">
        <v>20</v>
      </c>
      <c r="P206" t="s">
        <v>1162</v>
      </c>
      <c r="AW206">
        <v>20.5</v>
      </c>
    </row>
    <row r="207" spans="12:49" x14ac:dyDescent="0.35">
      <c r="L207" s="18">
        <v>206</v>
      </c>
      <c r="M207" s="18" t="s">
        <v>88</v>
      </c>
      <c r="N207" s="20">
        <v>20</v>
      </c>
      <c r="P207" s="9" t="s">
        <v>1163</v>
      </c>
      <c r="AW207">
        <v>20.6</v>
      </c>
    </row>
    <row r="208" spans="12:49" x14ac:dyDescent="0.35">
      <c r="L208" s="18">
        <v>207</v>
      </c>
      <c r="M208" s="18" t="s">
        <v>88</v>
      </c>
      <c r="N208" s="20">
        <v>20</v>
      </c>
      <c r="P208" s="9" t="s">
        <v>1163</v>
      </c>
      <c r="AW208">
        <v>20.7</v>
      </c>
    </row>
    <row r="209" spans="12:49" x14ac:dyDescent="0.35">
      <c r="L209" s="18">
        <v>208</v>
      </c>
      <c r="M209" s="18" t="s">
        <v>88</v>
      </c>
      <c r="N209" s="20">
        <v>20</v>
      </c>
      <c r="P209" t="s">
        <v>1164</v>
      </c>
      <c r="AW209">
        <v>20.8</v>
      </c>
    </row>
    <row r="210" spans="12:49" x14ac:dyDescent="0.35">
      <c r="L210" s="18">
        <v>209</v>
      </c>
      <c r="M210" s="18" t="s">
        <v>88</v>
      </c>
      <c r="N210" s="20">
        <v>20</v>
      </c>
      <c r="P210" t="s">
        <v>1164</v>
      </c>
      <c r="AW210">
        <v>20.9</v>
      </c>
    </row>
    <row r="211" spans="12:49" x14ac:dyDescent="0.35">
      <c r="L211" s="18">
        <v>210</v>
      </c>
      <c r="M211" s="18" t="s">
        <v>88</v>
      </c>
      <c r="N211" s="20">
        <v>20</v>
      </c>
      <c r="P211" t="s">
        <v>1165</v>
      </c>
      <c r="AW211">
        <v>21</v>
      </c>
    </row>
    <row r="212" spans="12:49" x14ac:dyDescent="0.35">
      <c r="L212" s="18">
        <v>211</v>
      </c>
      <c r="M212" s="18" t="s">
        <v>88</v>
      </c>
      <c r="N212" s="20">
        <v>20</v>
      </c>
      <c r="P212" t="s">
        <v>1166</v>
      </c>
      <c r="AW212">
        <v>21.1</v>
      </c>
    </row>
    <row r="213" spans="12:49" x14ac:dyDescent="0.35">
      <c r="L213" s="18">
        <v>212</v>
      </c>
      <c r="M213" s="18" t="s">
        <v>88</v>
      </c>
      <c r="N213" s="20">
        <v>20</v>
      </c>
      <c r="P213" t="s">
        <v>1167</v>
      </c>
      <c r="AW213">
        <v>21.2</v>
      </c>
    </row>
    <row r="214" spans="12:49" x14ac:dyDescent="0.35">
      <c r="L214" s="18">
        <v>213</v>
      </c>
      <c r="M214" s="18" t="s">
        <v>88</v>
      </c>
      <c r="N214" s="20">
        <v>20</v>
      </c>
      <c r="P214" t="s">
        <v>1168</v>
      </c>
      <c r="AW214">
        <v>21.3</v>
      </c>
    </row>
    <row r="215" spans="12:49" x14ac:dyDescent="0.35">
      <c r="L215" s="18">
        <v>214</v>
      </c>
      <c r="M215" s="18" t="s">
        <v>88</v>
      </c>
      <c r="N215" s="20">
        <v>20</v>
      </c>
      <c r="P215" t="s">
        <v>1168</v>
      </c>
      <c r="AW215">
        <v>21.4</v>
      </c>
    </row>
    <row r="216" spans="12:49" x14ac:dyDescent="0.35">
      <c r="L216" s="18">
        <v>215</v>
      </c>
      <c r="M216" s="18" t="s">
        <v>88</v>
      </c>
      <c r="N216" s="20">
        <v>20</v>
      </c>
      <c r="P216" t="s">
        <v>1168</v>
      </c>
      <c r="AW216">
        <v>21.5</v>
      </c>
    </row>
    <row r="217" spans="12:49" x14ac:dyDescent="0.35">
      <c r="L217" s="18">
        <v>216</v>
      </c>
      <c r="M217" s="18" t="s">
        <v>88</v>
      </c>
      <c r="N217" s="20">
        <v>20</v>
      </c>
      <c r="P217" t="s">
        <v>1169</v>
      </c>
      <c r="AW217">
        <v>21.6</v>
      </c>
    </row>
    <row r="218" spans="12:49" x14ac:dyDescent="0.35">
      <c r="L218" s="18">
        <v>217</v>
      </c>
      <c r="M218" s="18" t="s">
        <v>88</v>
      </c>
      <c r="N218" s="20">
        <v>20</v>
      </c>
      <c r="P218" t="s">
        <v>1169</v>
      </c>
      <c r="AW218">
        <v>21.7</v>
      </c>
    </row>
    <row r="219" spans="12:49" x14ac:dyDescent="0.35">
      <c r="L219" s="18">
        <v>218</v>
      </c>
      <c r="M219" s="18" t="s">
        <v>88</v>
      </c>
      <c r="N219" s="20">
        <v>20</v>
      </c>
      <c r="P219" t="s">
        <v>1169</v>
      </c>
      <c r="AW219">
        <v>21.8</v>
      </c>
    </row>
    <row r="220" spans="12:49" x14ac:dyDescent="0.35">
      <c r="L220" s="18">
        <v>219</v>
      </c>
      <c r="M220" s="18" t="s">
        <v>88</v>
      </c>
      <c r="N220" s="20">
        <v>20</v>
      </c>
      <c r="P220" t="s">
        <v>1170</v>
      </c>
      <c r="AW220">
        <v>21.9</v>
      </c>
    </row>
    <row r="221" spans="12:49" x14ac:dyDescent="0.35">
      <c r="L221" s="18">
        <v>220</v>
      </c>
      <c r="M221" s="18" t="s">
        <v>88</v>
      </c>
      <c r="N221" s="20">
        <v>20</v>
      </c>
      <c r="P221" t="s">
        <v>1170</v>
      </c>
      <c r="AW221">
        <v>22</v>
      </c>
    </row>
    <row r="222" spans="12:49" x14ac:dyDescent="0.35">
      <c r="L222" s="18">
        <v>221</v>
      </c>
      <c r="M222" s="18" t="s">
        <v>88</v>
      </c>
      <c r="N222" s="20">
        <v>20</v>
      </c>
      <c r="P222" t="s">
        <v>1171</v>
      </c>
      <c r="AW222">
        <v>22.1</v>
      </c>
    </row>
    <row r="223" spans="12:49" x14ac:dyDescent="0.35">
      <c r="L223" s="18">
        <v>222</v>
      </c>
      <c r="M223" s="18" t="s">
        <v>88</v>
      </c>
      <c r="N223" s="20">
        <v>20</v>
      </c>
      <c r="P223" t="s">
        <v>1171</v>
      </c>
      <c r="AW223">
        <v>22.2</v>
      </c>
    </row>
    <row r="224" spans="12:49" x14ac:dyDescent="0.35">
      <c r="L224" s="18">
        <v>223</v>
      </c>
      <c r="M224" s="18" t="s">
        <v>88</v>
      </c>
      <c r="N224" s="20">
        <v>20</v>
      </c>
      <c r="P224" t="s">
        <v>1172</v>
      </c>
      <c r="AW224">
        <v>22.3</v>
      </c>
    </row>
    <row r="225" spans="12:49" x14ac:dyDescent="0.35">
      <c r="L225" s="18">
        <v>224</v>
      </c>
      <c r="M225" s="18" t="s">
        <v>88</v>
      </c>
      <c r="N225" s="20">
        <v>20</v>
      </c>
      <c r="P225" t="s">
        <v>1172</v>
      </c>
      <c r="AW225">
        <v>22.4</v>
      </c>
    </row>
    <row r="226" spans="12:49" x14ac:dyDescent="0.35">
      <c r="L226" s="18">
        <v>225</v>
      </c>
      <c r="M226" s="18" t="s">
        <v>88</v>
      </c>
      <c r="N226" s="20">
        <v>20</v>
      </c>
      <c r="P226" t="s">
        <v>1173</v>
      </c>
      <c r="AW226">
        <v>22.5</v>
      </c>
    </row>
    <row r="227" spans="12:49" x14ac:dyDescent="0.35">
      <c r="L227" s="18">
        <v>226</v>
      </c>
      <c r="M227" s="18" t="s">
        <v>88</v>
      </c>
      <c r="N227" s="20">
        <v>20</v>
      </c>
      <c r="P227" t="s">
        <v>1173</v>
      </c>
      <c r="AW227">
        <v>22.6</v>
      </c>
    </row>
    <row r="228" spans="12:49" x14ac:dyDescent="0.35">
      <c r="L228" s="18">
        <v>227</v>
      </c>
      <c r="M228" s="18" t="s">
        <v>88</v>
      </c>
      <c r="N228" s="20">
        <v>20</v>
      </c>
      <c r="P228" t="s">
        <v>1174</v>
      </c>
      <c r="AW228">
        <v>22.7</v>
      </c>
    </row>
    <row r="229" spans="12:49" x14ac:dyDescent="0.35">
      <c r="L229" s="18">
        <v>228</v>
      </c>
      <c r="M229" s="18" t="s">
        <v>88</v>
      </c>
      <c r="N229" s="20">
        <v>20</v>
      </c>
      <c r="P229" t="s">
        <v>1174</v>
      </c>
      <c r="AW229">
        <v>22.8</v>
      </c>
    </row>
    <row r="230" spans="12:49" x14ac:dyDescent="0.35">
      <c r="L230" s="18">
        <v>229</v>
      </c>
      <c r="M230" s="18" t="s">
        <v>88</v>
      </c>
      <c r="N230" s="20">
        <v>20</v>
      </c>
      <c r="P230" t="s">
        <v>1175</v>
      </c>
      <c r="AW230">
        <v>22.9</v>
      </c>
    </row>
    <row r="231" spans="12:49" x14ac:dyDescent="0.35">
      <c r="L231" s="18">
        <v>230</v>
      </c>
      <c r="M231" s="18" t="s">
        <v>88</v>
      </c>
      <c r="N231" s="20">
        <v>20</v>
      </c>
      <c r="P231" t="s">
        <v>1175</v>
      </c>
      <c r="AW231">
        <v>23</v>
      </c>
    </row>
    <row r="232" spans="12:49" x14ac:dyDescent="0.35">
      <c r="L232" s="18">
        <v>231</v>
      </c>
      <c r="M232" s="18" t="s">
        <v>88</v>
      </c>
      <c r="N232" s="20">
        <v>20</v>
      </c>
      <c r="P232" t="s">
        <v>1176</v>
      </c>
      <c r="AW232">
        <v>23.1</v>
      </c>
    </row>
    <row r="233" spans="12:49" x14ac:dyDescent="0.35">
      <c r="L233" s="18">
        <v>232</v>
      </c>
      <c r="M233" s="18" t="s">
        <v>88</v>
      </c>
      <c r="N233" s="20">
        <v>20</v>
      </c>
      <c r="P233" t="s">
        <v>1176</v>
      </c>
      <c r="AW233">
        <v>23.2</v>
      </c>
    </row>
    <row r="234" spans="12:49" x14ac:dyDescent="0.35">
      <c r="L234" s="18">
        <v>233</v>
      </c>
      <c r="M234" s="18" t="s">
        <v>88</v>
      </c>
      <c r="N234" s="20">
        <v>20</v>
      </c>
      <c r="P234" t="s">
        <v>1176</v>
      </c>
      <c r="AW234">
        <v>23.3</v>
      </c>
    </row>
    <row r="235" spans="12:49" x14ac:dyDescent="0.35">
      <c r="L235" s="18">
        <v>234</v>
      </c>
      <c r="M235" s="18" t="s">
        <v>88</v>
      </c>
      <c r="N235" s="20">
        <v>20</v>
      </c>
      <c r="P235" t="s">
        <v>1177</v>
      </c>
      <c r="AW235">
        <v>23.4</v>
      </c>
    </row>
    <row r="236" spans="12:49" x14ac:dyDescent="0.35">
      <c r="L236" s="18">
        <v>235</v>
      </c>
      <c r="M236" s="18" t="s">
        <v>88</v>
      </c>
      <c r="N236" s="20">
        <v>20</v>
      </c>
      <c r="P236" t="s">
        <v>1178</v>
      </c>
      <c r="AW236">
        <v>23.5</v>
      </c>
    </row>
    <row r="237" spans="12:49" x14ac:dyDescent="0.35">
      <c r="L237" s="18">
        <v>236</v>
      </c>
      <c r="M237" s="18" t="s">
        <v>88</v>
      </c>
      <c r="N237" s="20">
        <v>20</v>
      </c>
      <c r="P237" t="s">
        <v>1179</v>
      </c>
      <c r="AW237">
        <v>23.6</v>
      </c>
    </row>
    <row r="238" spans="12:49" x14ac:dyDescent="0.35">
      <c r="L238" s="18">
        <v>237</v>
      </c>
      <c r="M238" s="18" t="s">
        <v>88</v>
      </c>
      <c r="N238" s="20">
        <v>20</v>
      </c>
      <c r="P238" t="s">
        <v>1180</v>
      </c>
      <c r="AW238">
        <v>23.7</v>
      </c>
    </row>
    <row r="239" spans="12:49" x14ac:dyDescent="0.35">
      <c r="L239" s="18">
        <v>238</v>
      </c>
      <c r="M239" s="18" t="s">
        <v>88</v>
      </c>
      <c r="N239" s="20">
        <v>20</v>
      </c>
      <c r="P239" t="s">
        <v>1181</v>
      </c>
      <c r="AW239">
        <v>23.8</v>
      </c>
    </row>
    <row r="240" spans="12:49" x14ac:dyDescent="0.35">
      <c r="L240" s="18">
        <v>239</v>
      </c>
      <c r="M240" s="18" t="s">
        <v>88</v>
      </c>
      <c r="N240" s="20">
        <v>20</v>
      </c>
      <c r="P240" t="s">
        <v>1182</v>
      </c>
      <c r="AW240">
        <v>23.9</v>
      </c>
    </row>
    <row r="241" spans="12:49" x14ac:dyDescent="0.35">
      <c r="L241" s="18">
        <v>240</v>
      </c>
      <c r="M241" s="18" t="s">
        <v>88</v>
      </c>
      <c r="N241" s="20">
        <v>20</v>
      </c>
      <c r="P241" t="s">
        <v>1183</v>
      </c>
      <c r="AW241">
        <v>24</v>
      </c>
    </row>
    <row r="242" spans="12:49" x14ac:dyDescent="0.35">
      <c r="L242" s="18">
        <v>241</v>
      </c>
      <c r="M242" s="18" t="s">
        <v>88</v>
      </c>
      <c r="N242" s="20">
        <v>20</v>
      </c>
      <c r="P242" t="s">
        <v>1184</v>
      </c>
      <c r="AW242">
        <v>24.1</v>
      </c>
    </row>
    <row r="243" spans="12:49" x14ac:dyDescent="0.35">
      <c r="L243" s="18">
        <v>242</v>
      </c>
      <c r="M243" s="18" t="s">
        <v>88</v>
      </c>
      <c r="N243" s="20">
        <v>20</v>
      </c>
      <c r="P243" t="s">
        <v>1185</v>
      </c>
      <c r="AW243">
        <v>24.2</v>
      </c>
    </row>
    <row r="244" spans="12:49" x14ac:dyDescent="0.35">
      <c r="L244" s="18">
        <v>243</v>
      </c>
      <c r="M244" s="18" t="s">
        <v>88</v>
      </c>
      <c r="N244" s="20">
        <v>20</v>
      </c>
      <c r="P244" t="s">
        <v>1186</v>
      </c>
      <c r="AW244">
        <v>24.3</v>
      </c>
    </row>
    <row r="245" spans="12:49" x14ac:dyDescent="0.35">
      <c r="L245" s="18">
        <v>244</v>
      </c>
      <c r="M245" s="18" t="s">
        <v>88</v>
      </c>
      <c r="N245" s="20">
        <v>20</v>
      </c>
      <c r="P245" t="s">
        <v>1186</v>
      </c>
      <c r="AW245">
        <v>24.4</v>
      </c>
    </row>
    <row r="246" spans="12:49" x14ac:dyDescent="0.35">
      <c r="L246" s="18">
        <v>245</v>
      </c>
      <c r="M246" s="18" t="s">
        <v>88</v>
      </c>
      <c r="N246" s="20">
        <v>20</v>
      </c>
      <c r="P246" t="s">
        <v>1186</v>
      </c>
      <c r="AW246">
        <v>24.5</v>
      </c>
    </row>
    <row r="247" spans="12:49" x14ac:dyDescent="0.35">
      <c r="L247" s="18">
        <v>246</v>
      </c>
      <c r="M247" s="18" t="s">
        <v>88</v>
      </c>
      <c r="N247" s="20">
        <v>20</v>
      </c>
      <c r="P247" t="s">
        <v>1186</v>
      </c>
      <c r="AW247">
        <v>24.6</v>
      </c>
    </row>
    <row r="248" spans="12:49" x14ac:dyDescent="0.35">
      <c r="L248" s="18">
        <v>247</v>
      </c>
      <c r="M248" s="18" t="s">
        <v>88</v>
      </c>
      <c r="N248" s="20">
        <v>20</v>
      </c>
      <c r="P248" t="s">
        <v>1187</v>
      </c>
      <c r="AW248">
        <v>24.7</v>
      </c>
    </row>
    <row r="249" spans="12:49" x14ac:dyDescent="0.35">
      <c r="L249" s="18">
        <v>248</v>
      </c>
      <c r="M249" s="18" t="s">
        <v>88</v>
      </c>
      <c r="N249" s="20">
        <v>20</v>
      </c>
      <c r="P249" t="s">
        <v>1187</v>
      </c>
      <c r="AW249">
        <v>24.8</v>
      </c>
    </row>
    <row r="250" spans="12:49" x14ac:dyDescent="0.35">
      <c r="L250" s="18">
        <v>249</v>
      </c>
      <c r="M250" s="18" t="s">
        <v>88</v>
      </c>
      <c r="N250" s="20">
        <v>20</v>
      </c>
      <c r="P250" t="s">
        <v>1188</v>
      </c>
      <c r="AW250">
        <v>24.9</v>
      </c>
    </row>
    <row r="251" spans="12:49" x14ac:dyDescent="0.35">
      <c r="L251" s="18">
        <v>250</v>
      </c>
      <c r="M251" s="18" t="s">
        <v>88</v>
      </c>
      <c r="N251" s="20">
        <v>20</v>
      </c>
      <c r="P251" t="s">
        <v>1188</v>
      </c>
      <c r="AW251">
        <v>25</v>
      </c>
    </row>
    <row r="252" spans="12:49" x14ac:dyDescent="0.35">
      <c r="L252" s="18">
        <v>251</v>
      </c>
      <c r="M252" s="18" t="s">
        <v>88</v>
      </c>
      <c r="N252" s="20">
        <v>20</v>
      </c>
      <c r="P252" t="s">
        <v>1189</v>
      </c>
      <c r="AW252">
        <v>25.1</v>
      </c>
    </row>
    <row r="253" spans="12:49" x14ac:dyDescent="0.35">
      <c r="L253" s="18">
        <v>252</v>
      </c>
      <c r="M253" s="18" t="s">
        <v>88</v>
      </c>
      <c r="N253" s="20">
        <v>20</v>
      </c>
      <c r="P253" t="s">
        <v>1189</v>
      </c>
      <c r="AW253">
        <v>25.2</v>
      </c>
    </row>
    <row r="254" spans="12:49" x14ac:dyDescent="0.35">
      <c r="L254" s="18">
        <v>253</v>
      </c>
      <c r="M254" s="18" t="s">
        <v>88</v>
      </c>
      <c r="N254" s="20">
        <v>20</v>
      </c>
      <c r="P254" t="s">
        <v>1190</v>
      </c>
      <c r="AW254">
        <v>25.3</v>
      </c>
    </row>
    <row r="255" spans="12:49" x14ac:dyDescent="0.35">
      <c r="L255" s="18">
        <v>254</v>
      </c>
      <c r="M255" s="18" t="s">
        <v>88</v>
      </c>
      <c r="N255" s="20">
        <v>20</v>
      </c>
      <c r="P255" t="s">
        <v>1190</v>
      </c>
      <c r="AW255">
        <v>25.4</v>
      </c>
    </row>
    <row r="256" spans="12:49" x14ac:dyDescent="0.35">
      <c r="L256" s="18">
        <v>255</v>
      </c>
      <c r="M256" s="18" t="s">
        <v>88</v>
      </c>
      <c r="N256" s="20">
        <v>20</v>
      </c>
      <c r="P256" t="s">
        <v>1191</v>
      </c>
      <c r="AW256">
        <v>25.5</v>
      </c>
    </row>
    <row r="257" spans="12:49" x14ac:dyDescent="0.35">
      <c r="L257" s="18">
        <v>256</v>
      </c>
      <c r="M257" s="18" t="s">
        <v>88</v>
      </c>
      <c r="N257" s="20">
        <v>20</v>
      </c>
      <c r="P257" t="s">
        <v>1191</v>
      </c>
      <c r="AW257">
        <v>25.6</v>
      </c>
    </row>
    <row r="258" spans="12:49" x14ac:dyDescent="0.35">
      <c r="L258" s="18">
        <v>257</v>
      </c>
      <c r="M258" s="18" t="s">
        <v>88</v>
      </c>
      <c r="N258" s="20">
        <v>20</v>
      </c>
      <c r="P258" t="s">
        <v>1192</v>
      </c>
      <c r="AW258">
        <v>25.7</v>
      </c>
    </row>
    <row r="259" spans="12:49" x14ac:dyDescent="0.35">
      <c r="L259" s="18">
        <v>258</v>
      </c>
      <c r="M259" s="18" t="s">
        <v>88</v>
      </c>
      <c r="N259" s="20">
        <v>20</v>
      </c>
      <c r="P259" t="s">
        <v>1192</v>
      </c>
      <c r="AW259">
        <v>25.8</v>
      </c>
    </row>
    <row r="260" spans="12:49" x14ac:dyDescent="0.35">
      <c r="L260" s="18">
        <v>259</v>
      </c>
      <c r="M260" s="18" t="s">
        <v>88</v>
      </c>
      <c r="N260" s="20">
        <v>20</v>
      </c>
      <c r="P260" t="s">
        <v>1193</v>
      </c>
      <c r="AW260">
        <v>25.9</v>
      </c>
    </row>
    <row r="261" spans="12:49" x14ac:dyDescent="0.35">
      <c r="L261" s="18">
        <v>260</v>
      </c>
      <c r="M261" s="18" t="s">
        <v>88</v>
      </c>
      <c r="N261" s="20">
        <v>20</v>
      </c>
      <c r="P261" t="s">
        <v>1193</v>
      </c>
      <c r="AW261">
        <v>26</v>
      </c>
    </row>
    <row r="262" spans="12:49" x14ac:dyDescent="0.35">
      <c r="L262" s="18">
        <v>261</v>
      </c>
      <c r="M262" s="18" t="s">
        <v>88</v>
      </c>
      <c r="N262" s="20">
        <v>20</v>
      </c>
      <c r="P262" s="9" t="s">
        <v>1194</v>
      </c>
      <c r="AW262">
        <v>26.1</v>
      </c>
    </row>
    <row r="263" spans="12:49" x14ac:dyDescent="0.35">
      <c r="L263" s="18">
        <v>262</v>
      </c>
      <c r="M263" s="18" t="s">
        <v>88</v>
      </c>
      <c r="N263" s="20">
        <v>20</v>
      </c>
      <c r="P263" s="9" t="s">
        <v>1194</v>
      </c>
      <c r="AW263">
        <v>26.2</v>
      </c>
    </row>
    <row r="264" spans="12:49" x14ac:dyDescent="0.35">
      <c r="L264" s="18">
        <v>263</v>
      </c>
      <c r="M264" s="18" t="s">
        <v>88</v>
      </c>
      <c r="N264" s="20">
        <v>20</v>
      </c>
      <c r="P264" t="s">
        <v>1195</v>
      </c>
      <c r="AW264">
        <v>26.3</v>
      </c>
    </row>
    <row r="265" spans="12:49" x14ac:dyDescent="0.35">
      <c r="L265" s="18">
        <v>264</v>
      </c>
      <c r="M265" s="18" t="s">
        <v>88</v>
      </c>
      <c r="N265" s="20">
        <v>20</v>
      </c>
      <c r="P265" t="s">
        <v>1195</v>
      </c>
      <c r="AW265">
        <v>26.4</v>
      </c>
    </row>
    <row r="266" spans="12:49" x14ac:dyDescent="0.35">
      <c r="L266" s="18">
        <v>265</v>
      </c>
      <c r="M266" s="18" t="s">
        <v>88</v>
      </c>
      <c r="N266" s="20">
        <v>20</v>
      </c>
      <c r="P266" t="s">
        <v>1196</v>
      </c>
      <c r="AW266">
        <v>26.5</v>
      </c>
    </row>
    <row r="267" spans="12:49" x14ac:dyDescent="0.35">
      <c r="L267" s="18">
        <v>266</v>
      </c>
      <c r="M267" s="18" t="s">
        <v>88</v>
      </c>
      <c r="N267" s="20">
        <v>20</v>
      </c>
      <c r="P267" t="s">
        <v>1196</v>
      </c>
      <c r="AW267">
        <v>26.6</v>
      </c>
    </row>
    <row r="268" spans="12:49" x14ac:dyDescent="0.35">
      <c r="L268" s="18">
        <v>267</v>
      </c>
      <c r="M268" s="18" t="s">
        <v>88</v>
      </c>
      <c r="N268" s="20">
        <v>20</v>
      </c>
      <c r="P268" t="s">
        <v>1197</v>
      </c>
      <c r="AW268">
        <v>26.7</v>
      </c>
    </row>
    <row r="269" spans="12:49" x14ac:dyDescent="0.35">
      <c r="L269" s="18">
        <v>268</v>
      </c>
      <c r="M269" s="18" t="s">
        <v>88</v>
      </c>
      <c r="N269" s="20">
        <v>20</v>
      </c>
      <c r="P269" t="s">
        <v>1197</v>
      </c>
      <c r="AW269">
        <v>26.8</v>
      </c>
    </row>
    <row r="270" spans="12:49" x14ac:dyDescent="0.35">
      <c r="L270" s="18">
        <v>269</v>
      </c>
      <c r="M270" s="18" t="s">
        <v>88</v>
      </c>
      <c r="N270" s="20">
        <v>20</v>
      </c>
      <c r="P270" t="s">
        <v>1198</v>
      </c>
      <c r="AW270">
        <v>26.9</v>
      </c>
    </row>
    <row r="271" spans="12:49" x14ac:dyDescent="0.35">
      <c r="L271" s="18">
        <v>270</v>
      </c>
      <c r="M271" s="18" t="s">
        <v>88</v>
      </c>
      <c r="N271" s="20">
        <v>20</v>
      </c>
      <c r="P271" t="s">
        <v>1199</v>
      </c>
      <c r="AW271">
        <v>27</v>
      </c>
    </row>
    <row r="272" spans="12:49" x14ac:dyDescent="0.35">
      <c r="L272" s="18">
        <v>271</v>
      </c>
      <c r="M272" s="18" t="s">
        <v>88</v>
      </c>
      <c r="N272" s="20">
        <v>20</v>
      </c>
      <c r="P272" t="s">
        <v>1200</v>
      </c>
      <c r="AW272">
        <v>27.1</v>
      </c>
    </row>
    <row r="273" spans="12:49" x14ac:dyDescent="0.35">
      <c r="L273" s="18">
        <v>272</v>
      </c>
      <c r="M273" s="18" t="s">
        <v>88</v>
      </c>
      <c r="N273" s="20">
        <v>20</v>
      </c>
      <c r="P273" t="s">
        <v>1201</v>
      </c>
      <c r="AW273">
        <v>27.2</v>
      </c>
    </row>
    <row r="274" spans="12:49" x14ac:dyDescent="0.35">
      <c r="L274" s="18">
        <v>273</v>
      </c>
      <c r="M274" s="18" t="s">
        <v>88</v>
      </c>
      <c r="N274" s="20">
        <v>20</v>
      </c>
      <c r="P274" t="s">
        <v>1202</v>
      </c>
      <c r="AW274">
        <v>27.3</v>
      </c>
    </row>
    <row r="275" spans="12:49" x14ac:dyDescent="0.35">
      <c r="L275" s="18">
        <v>274</v>
      </c>
      <c r="M275" s="18" t="s">
        <v>88</v>
      </c>
      <c r="N275" s="20">
        <v>20</v>
      </c>
      <c r="P275" t="s">
        <v>1203</v>
      </c>
      <c r="AW275">
        <v>27.4</v>
      </c>
    </row>
    <row r="276" spans="12:49" x14ac:dyDescent="0.35">
      <c r="L276" s="18">
        <v>275</v>
      </c>
      <c r="M276" s="18" t="s">
        <v>88</v>
      </c>
      <c r="N276" s="20">
        <v>20</v>
      </c>
      <c r="P276" t="s">
        <v>1204</v>
      </c>
      <c r="AW276">
        <v>27.5</v>
      </c>
    </row>
    <row r="277" spans="12:49" x14ac:dyDescent="0.35">
      <c r="L277" s="18">
        <v>276</v>
      </c>
      <c r="M277" s="18" t="s">
        <v>88</v>
      </c>
      <c r="N277" s="20">
        <v>20</v>
      </c>
      <c r="P277" t="s">
        <v>1205</v>
      </c>
      <c r="AW277">
        <v>27.6</v>
      </c>
    </row>
    <row r="278" spans="12:49" x14ac:dyDescent="0.35">
      <c r="L278" s="18">
        <v>277</v>
      </c>
      <c r="M278" s="18" t="s">
        <v>88</v>
      </c>
      <c r="N278" s="20">
        <v>20</v>
      </c>
      <c r="P278" t="s">
        <v>1205</v>
      </c>
      <c r="AW278">
        <v>27.7</v>
      </c>
    </row>
    <row r="279" spans="12:49" x14ac:dyDescent="0.35">
      <c r="L279" s="18">
        <v>278</v>
      </c>
      <c r="M279" s="18" t="s">
        <v>88</v>
      </c>
      <c r="N279" s="20">
        <v>20</v>
      </c>
      <c r="P279" t="s">
        <v>1206</v>
      </c>
      <c r="AW279">
        <v>27.8</v>
      </c>
    </row>
    <row r="280" spans="12:49" x14ac:dyDescent="0.35">
      <c r="L280" s="18">
        <v>279</v>
      </c>
      <c r="M280" s="18" t="s">
        <v>88</v>
      </c>
      <c r="N280" s="20">
        <v>20</v>
      </c>
      <c r="P280" t="s">
        <v>1207</v>
      </c>
      <c r="AW280">
        <v>27.9</v>
      </c>
    </row>
    <row r="281" spans="12:49" x14ac:dyDescent="0.35">
      <c r="L281" s="18">
        <v>280</v>
      </c>
      <c r="M281" s="18" t="s">
        <v>88</v>
      </c>
      <c r="N281" s="20">
        <v>20</v>
      </c>
      <c r="P281" t="s">
        <v>1208</v>
      </c>
      <c r="AW281">
        <v>28</v>
      </c>
    </row>
    <row r="282" spans="12:49" x14ac:dyDescent="0.35">
      <c r="L282" s="18">
        <v>281</v>
      </c>
      <c r="M282" s="18" t="s">
        <v>88</v>
      </c>
      <c r="N282" s="20">
        <v>20</v>
      </c>
      <c r="P282" t="s">
        <v>1209</v>
      </c>
      <c r="AW282">
        <v>28.1</v>
      </c>
    </row>
    <row r="283" spans="12:49" x14ac:dyDescent="0.35">
      <c r="L283" s="18">
        <v>282</v>
      </c>
      <c r="M283" s="18" t="s">
        <v>88</v>
      </c>
      <c r="N283" s="20">
        <v>20</v>
      </c>
      <c r="P283" t="s">
        <v>1210</v>
      </c>
      <c r="AW283">
        <v>28.2</v>
      </c>
    </row>
    <row r="284" spans="12:49" x14ac:dyDescent="0.35">
      <c r="L284" s="18">
        <v>283</v>
      </c>
      <c r="M284" s="18" t="s">
        <v>88</v>
      </c>
      <c r="N284" s="20">
        <v>20</v>
      </c>
      <c r="P284" t="s">
        <v>1211</v>
      </c>
      <c r="AW284">
        <v>28.3</v>
      </c>
    </row>
    <row r="285" spans="12:49" x14ac:dyDescent="0.35">
      <c r="L285" s="18">
        <v>284</v>
      </c>
      <c r="M285" s="18" t="s">
        <v>88</v>
      </c>
      <c r="N285" s="20">
        <v>20</v>
      </c>
      <c r="P285" t="s">
        <v>1212</v>
      </c>
      <c r="AW285">
        <v>28.4</v>
      </c>
    </row>
    <row r="286" spans="12:49" x14ac:dyDescent="0.35">
      <c r="L286" s="18">
        <v>285</v>
      </c>
      <c r="M286" s="18" t="s">
        <v>88</v>
      </c>
      <c r="N286" s="20">
        <v>20</v>
      </c>
      <c r="P286" t="s">
        <v>1213</v>
      </c>
      <c r="AW286">
        <v>28.5</v>
      </c>
    </row>
    <row r="287" spans="12:49" x14ac:dyDescent="0.35">
      <c r="L287" s="18">
        <v>286</v>
      </c>
      <c r="M287" s="18" t="s">
        <v>88</v>
      </c>
      <c r="N287" s="20">
        <v>20</v>
      </c>
      <c r="P287" t="s">
        <v>1214</v>
      </c>
      <c r="AW287">
        <v>28.6</v>
      </c>
    </row>
    <row r="288" spans="12:49" x14ac:dyDescent="0.35">
      <c r="L288" s="18">
        <v>287</v>
      </c>
      <c r="M288" s="18" t="s">
        <v>88</v>
      </c>
      <c r="N288" s="20">
        <v>20</v>
      </c>
      <c r="P288" t="s">
        <v>1215</v>
      </c>
      <c r="AW288">
        <v>28.7</v>
      </c>
    </row>
    <row r="289" spans="12:49" x14ac:dyDescent="0.35">
      <c r="L289" s="18">
        <v>288</v>
      </c>
      <c r="M289" s="18" t="s">
        <v>88</v>
      </c>
      <c r="N289" s="20">
        <v>20</v>
      </c>
      <c r="P289" t="s">
        <v>1216</v>
      </c>
      <c r="AW289">
        <v>28.8</v>
      </c>
    </row>
    <row r="290" spans="12:49" x14ac:dyDescent="0.35">
      <c r="L290" s="18">
        <v>289</v>
      </c>
      <c r="M290" s="18" t="s">
        <v>88</v>
      </c>
      <c r="N290" s="20">
        <v>20</v>
      </c>
      <c r="P290" t="s">
        <v>1217</v>
      </c>
      <c r="AW290">
        <v>28.9</v>
      </c>
    </row>
    <row r="291" spans="12:49" x14ac:dyDescent="0.35">
      <c r="L291" s="18">
        <v>290</v>
      </c>
      <c r="M291" s="18" t="s">
        <v>88</v>
      </c>
      <c r="N291" s="20">
        <v>20</v>
      </c>
      <c r="P291" t="s">
        <v>1218</v>
      </c>
      <c r="AW291">
        <v>29</v>
      </c>
    </row>
    <row r="292" spans="12:49" x14ac:dyDescent="0.35">
      <c r="L292" s="18">
        <v>291</v>
      </c>
      <c r="M292" s="18" t="s">
        <v>88</v>
      </c>
      <c r="N292" s="20">
        <v>20</v>
      </c>
      <c r="P292" t="s">
        <v>1219</v>
      </c>
      <c r="AW292">
        <v>29.1</v>
      </c>
    </row>
    <row r="293" spans="12:49" x14ac:dyDescent="0.35">
      <c r="L293" s="18">
        <v>292</v>
      </c>
      <c r="M293" s="18" t="s">
        <v>88</v>
      </c>
      <c r="N293" s="20">
        <v>20</v>
      </c>
      <c r="P293" t="s">
        <v>1220</v>
      </c>
      <c r="AW293">
        <v>29.2</v>
      </c>
    </row>
    <row r="294" spans="12:49" x14ac:dyDescent="0.35">
      <c r="L294" s="18">
        <v>293</v>
      </c>
      <c r="M294" s="18" t="s">
        <v>88</v>
      </c>
      <c r="N294" s="20">
        <v>20</v>
      </c>
      <c r="P294" t="s">
        <v>1221</v>
      </c>
      <c r="AW294">
        <v>29.3</v>
      </c>
    </row>
    <row r="295" spans="12:49" x14ac:dyDescent="0.35">
      <c r="L295" s="18">
        <v>294</v>
      </c>
      <c r="M295" s="18" t="s">
        <v>88</v>
      </c>
      <c r="N295" s="20">
        <v>20</v>
      </c>
      <c r="P295" t="s">
        <v>1222</v>
      </c>
      <c r="AW295">
        <v>29.4</v>
      </c>
    </row>
    <row r="296" spans="12:49" x14ac:dyDescent="0.35">
      <c r="L296" s="18">
        <v>295</v>
      </c>
      <c r="M296" s="18" t="s">
        <v>88</v>
      </c>
      <c r="N296" s="20">
        <v>20</v>
      </c>
      <c r="P296" t="s">
        <v>1222</v>
      </c>
      <c r="AW296">
        <v>29.5</v>
      </c>
    </row>
    <row r="297" spans="12:49" x14ac:dyDescent="0.35">
      <c r="L297" s="18">
        <v>296</v>
      </c>
      <c r="M297" s="18" t="s">
        <v>88</v>
      </c>
      <c r="N297" s="20">
        <v>20</v>
      </c>
      <c r="P297" t="s">
        <v>1223</v>
      </c>
      <c r="AW297">
        <v>29.6</v>
      </c>
    </row>
    <row r="298" spans="12:49" x14ac:dyDescent="0.35">
      <c r="L298" s="18">
        <v>297</v>
      </c>
      <c r="M298" s="18" t="s">
        <v>88</v>
      </c>
      <c r="N298" s="20">
        <v>20</v>
      </c>
      <c r="P298" t="s">
        <v>1224</v>
      </c>
      <c r="AW298">
        <v>29.7</v>
      </c>
    </row>
    <row r="299" spans="12:49" x14ac:dyDescent="0.35">
      <c r="L299" s="18">
        <v>298</v>
      </c>
      <c r="M299" s="18" t="s">
        <v>88</v>
      </c>
      <c r="N299" s="20">
        <v>20</v>
      </c>
      <c r="P299" t="s">
        <v>1225</v>
      </c>
      <c r="AW299">
        <v>29.8</v>
      </c>
    </row>
    <row r="300" spans="12:49" x14ac:dyDescent="0.35">
      <c r="L300" s="18">
        <v>299</v>
      </c>
      <c r="M300" s="18" t="s">
        <v>88</v>
      </c>
      <c r="N300" s="20">
        <v>20</v>
      </c>
      <c r="P300" t="s">
        <v>1226</v>
      </c>
      <c r="AW300">
        <v>29.9</v>
      </c>
    </row>
    <row r="301" spans="12:49" x14ac:dyDescent="0.35">
      <c r="L301" s="18">
        <v>300</v>
      </c>
      <c r="M301" s="18" t="s">
        <v>112</v>
      </c>
      <c r="N301" s="20">
        <v>30</v>
      </c>
      <c r="P301" t="s">
        <v>1227</v>
      </c>
      <c r="AW301">
        <v>30</v>
      </c>
    </row>
    <row r="302" spans="12:49" x14ac:dyDescent="0.35">
      <c r="L302" s="18">
        <v>301</v>
      </c>
      <c r="M302" s="18" t="s">
        <v>112</v>
      </c>
      <c r="N302" s="20">
        <v>30</v>
      </c>
      <c r="P302" t="s">
        <v>1228</v>
      </c>
      <c r="AW302">
        <v>30.1</v>
      </c>
    </row>
    <row r="303" spans="12:49" x14ac:dyDescent="0.35">
      <c r="L303" s="18">
        <v>302</v>
      </c>
      <c r="M303" s="18" t="s">
        <v>112</v>
      </c>
      <c r="N303" s="20">
        <v>30</v>
      </c>
      <c r="P303" t="s">
        <v>1229</v>
      </c>
      <c r="AW303">
        <v>30.2</v>
      </c>
    </row>
    <row r="304" spans="12:49" x14ac:dyDescent="0.35">
      <c r="L304" s="18">
        <v>303</v>
      </c>
      <c r="M304" s="18" t="s">
        <v>112</v>
      </c>
      <c r="N304" s="20">
        <v>30</v>
      </c>
      <c r="P304" t="s">
        <v>1229</v>
      </c>
      <c r="AW304">
        <v>30.3</v>
      </c>
    </row>
    <row r="305" spans="12:49" x14ac:dyDescent="0.35">
      <c r="L305" s="18">
        <v>304</v>
      </c>
      <c r="M305" s="18" t="s">
        <v>112</v>
      </c>
      <c r="N305" s="20">
        <v>30</v>
      </c>
      <c r="P305" t="s">
        <v>1229</v>
      </c>
      <c r="AW305">
        <v>30.4</v>
      </c>
    </row>
    <row r="306" spans="12:49" x14ac:dyDescent="0.35">
      <c r="L306" s="18">
        <v>305</v>
      </c>
      <c r="M306" s="18" t="s">
        <v>112</v>
      </c>
      <c r="N306" s="20">
        <v>30</v>
      </c>
      <c r="P306" t="s">
        <v>1230</v>
      </c>
      <c r="AW306">
        <v>30.5</v>
      </c>
    </row>
    <row r="307" spans="12:49" x14ac:dyDescent="0.35">
      <c r="L307" s="18">
        <v>306</v>
      </c>
      <c r="M307" s="18" t="s">
        <v>112</v>
      </c>
      <c r="N307" s="20">
        <v>30</v>
      </c>
      <c r="P307" t="s">
        <v>1230</v>
      </c>
      <c r="AW307">
        <v>30.6</v>
      </c>
    </row>
    <row r="308" spans="12:49" x14ac:dyDescent="0.35">
      <c r="L308" s="18">
        <v>307</v>
      </c>
      <c r="M308" s="18" t="s">
        <v>112</v>
      </c>
      <c r="N308" s="20">
        <v>30</v>
      </c>
      <c r="P308" t="s">
        <v>1230</v>
      </c>
      <c r="AW308">
        <v>30.7</v>
      </c>
    </row>
    <row r="309" spans="12:49" x14ac:dyDescent="0.35">
      <c r="L309" s="18">
        <v>308</v>
      </c>
      <c r="M309" s="18" t="s">
        <v>112</v>
      </c>
      <c r="N309" s="20">
        <v>30</v>
      </c>
      <c r="P309" t="s">
        <v>1231</v>
      </c>
      <c r="AW309">
        <v>30.8</v>
      </c>
    </row>
    <row r="310" spans="12:49" x14ac:dyDescent="0.35">
      <c r="L310" s="18">
        <v>309</v>
      </c>
      <c r="M310" s="18" t="s">
        <v>112</v>
      </c>
      <c r="N310" s="20">
        <v>30</v>
      </c>
      <c r="P310" t="s">
        <v>1231</v>
      </c>
      <c r="AW310">
        <v>30.9</v>
      </c>
    </row>
    <row r="311" spans="12:49" x14ac:dyDescent="0.35">
      <c r="L311" s="18">
        <v>310</v>
      </c>
      <c r="M311" s="18" t="s">
        <v>112</v>
      </c>
      <c r="N311" s="20">
        <v>30</v>
      </c>
      <c r="P311" t="s">
        <v>1232</v>
      </c>
      <c r="AW311">
        <v>31</v>
      </c>
    </row>
    <row r="312" spans="12:49" x14ac:dyDescent="0.35">
      <c r="L312" s="18">
        <v>311</v>
      </c>
      <c r="M312" s="18" t="s">
        <v>112</v>
      </c>
      <c r="N312" s="20">
        <v>30</v>
      </c>
      <c r="P312" t="s">
        <v>1232</v>
      </c>
      <c r="AW312">
        <v>31.1</v>
      </c>
    </row>
    <row r="313" spans="12:49" x14ac:dyDescent="0.35">
      <c r="L313" s="18">
        <v>312</v>
      </c>
      <c r="M313" s="18" t="s">
        <v>112</v>
      </c>
      <c r="N313" s="20">
        <v>30</v>
      </c>
      <c r="P313" t="s">
        <v>1233</v>
      </c>
      <c r="AW313">
        <v>31.2</v>
      </c>
    </row>
    <row r="314" spans="12:49" x14ac:dyDescent="0.35">
      <c r="L314" s="18">
        <v>313</v>
      </c>
      <c r="M314" s="18" t="s">
        <v>112</v>
      </c>
      <c r="N314" s="20">
        <v>30</v>
      </c>
      <c r="P314" t="s">
        <v>1234</v>
      </c>
      <c r="AW314">
        <v>31.3</v>
      </c>
    </row>
    <row r="315" spans="12:49" x14ac:dyDescent="0.35">
      <c r="L315" s="18">
        <v>314</v>
      </c>
      <c r="M315" s="18" t="s">
        <v>112</v>
      </c>
      <c r="N315" s="20">
        <v>30</v>
      </c>
      <c r="P315" t="s">
        <v>1235</v>
      </c>
      <c r="AW315">
        <v>31.4</v>
      </c>
    </row>
    <row r="316" spans="12:49" x14ac:dyDescent="0.35">
      <c r="L316" s="18">
        <v>315</v>
      </c>
      <c r="M316" s="18" t="s">
        <v>112</v>
      </c>
      <c r="N316" s="20">
        <v>30</v>
      </c>
      <c r="P316" t="s">
        <v>1236</v>
      </c>
      <c r="AW316">
        <v>31.5</v>
      </c>
    </row>
    <row r="317" spans="12:49" x14ac:dyDescent="0.35">
      <c r="L317" s="18">
        <v>316</v>
      </c>
      <c r="M317" s="18" t="s">
        <v>112</v>
      </c>
      <c r="N317" s="20">
        <v>30</v>
      </c>
      <c r="P317" t="s">
        <v>1236</v>
      </c>
      <c r="AW317">
        <v>31.6</v>
      </c>
    </row>
    <row r="318" spans="12:49" x14ac:dyDescent="0.35">
      <c r="L318" s="18">
        <v>317</v>
      </c>
      <c r="M318" s="18" t="s">
        <v>112</v>
      </c>
      <c r="N318" s="20">
        <v>30</v>
      </c>
      <c r="P318" t="s">
        <v>1237</v>
      </c>
      <c r="AW318">
        <v>31.7</v>
      </c>
    </row>
    <row r="319" spans="12:49" x14ac:dyDescent="0.35">
      <c r="L319" s="18">
        <v>318</v>
      </c>
      <c r="M319" s="18" t="s">
        <v>112</v>
      </c>
      <c r="N319" s="20">
        <v>30</v>
      </c>
      <c r="P319" t="s">
        <v>1237</v>
      </c>
      <c r="AW319">
        <v>31.8</v>
      </c>
    </row>
    <row r="320" spans="12:49" x14ac:dyDescent="0.35">
      <c r="L320" s="18">
        <v>319</v>
      </c>
      <c r="M320" s="18" t="s">
        <v>112</v>
      </c>
      <c r="N320" s="20">
        <v>30</v>
      </c>
      <c r="P320" s="9" t="s">
        <v>1238</v>
      </c>
      <c r="AW320">
        <v>31.9</v>
      </c>
    </row>
    <row r="321" spans="12:49" x14ac:dyDescent="0.35">
      <c r="L321" s="18">
        <v>320</v>
      </c>
      <c r="M321" s="18" t="s">
        <v>112</v>
      </c>
      <c r="N321" s="20">
        <v>30</v>
      </c>
      <c r="P321" s="9" t="s">
        <v>1238</v>
      </c>
      <c r="AW321">
        <v>32</v>
      </c>
    </row>
    <row r="322" spans="12:49" x14ac:dyDescent="0.35">
      <c r="L322" s="18">
        <v>321</v>
      </c>
      <c r="M322" s="18" t="s">
        <v>112</v>
      </c>
      <c r="N322" s="20">
        <v>30</v>
      </c>
      <c r="P322" s="9" t="s">
        <v>1238</v>
      </c>
      <c r="AW322">
        <v>32.1</v>
      </c>
    </row>
    <row r="323" spans="12:49" x14ac:dyDescent="0.35">
      <c r="L323" s="18">
        <v>322</v>
      </c>
      <c r="M323" s="18" t="s">
        <v>112</v>
      </c>
      <c r="N323" s="20">
        <v>30</v>
      </c>
      <c r="P323" t="s">
        <v>1239</v>
      </c>
      <c r="AW323">
        <v>32.200000000000003</v>
      </c>
    </row>
    <row r="324" spans="12:49" x14ac:dyDescent="0.35">
      <c r="L324" s="18">
        <v>323</v>
      </c>
      <c r="M324" s="18" t="s">
        <v>112</v>
      </c>
      <c r="N324" s="20">
        <v>30</v>
      </c>
      <c r="P324" t="s">
        <v>1239</v>
      </c>
      <c r="AW324">
        <v>32.299999999999997</v>
      </c>
    </row>
    <row r="325" spans="12:49" x14ac:dyDescent="0.35">
      <c r="L325" s="18">
        <v>324</v>
      </c>
      <c r="M325" s="18" t="s">
        <v>112</v>
      </c>
      <c r="N325" s="20">
        <v>30</v>
      </c>
      <c r="P325" t="s">
        <v>1239</v>
      </c>
      <c r="AW325">
        <v>32.4</v>
      </c>
    </row>
    <row r="326" spans="12:49" x14ac:dyDescent="0.35">
      <c r="L326" s="18">
        <v>325</v>
      </c>
      <c r="M326" s="18" t="s">
        <v>112</v>
      </c>
      <c r="N326" s="20">
        <v>30</v>
      </c>
      <c r="P326" t="s">
        <v>1240</v>
      </c>
      <c r="AW326">
        <v>32.5</v>
      </c>
    </row>
    <row r="327" spans="12:49" x14ac:dyDescent="0.35">
      <c r="L327" s="18">
        <v>326</v>
      </c>
      <c r="M327" s="18" t="s">
        <v>112</v>
      </c>
      <c r="N327" s="20">
        <v>30</v>
      </c>
      <c r="P327" t="s">
        <v>1240</v>
      </c>
      <c r="AW327">
        <v>32.6</v>
      </c>
    </row>
    <row r="328" spans="12:49" x14ac:dyDescent="0.35">
      <c r="L328" s="18">
        <v>327</v>
      </c>
      <c r="M328" s="18" t="s">
        <v>112</v>
      </c>
      <c r="N328" s="20">
        <v>30</v>
      </c>
      <c r="P328" t="s">
        <v>1240</v>
      </c>
      <c r="AW328">
        <v>32.700000000000003</v>
      </c>
    </row>
    <row r="329" spans="12:49" x14ac:dyDescent="0.35">
      <c r="L329" s="18">
        <v>328</v>
      </c>
      <c r="M329" s="18" t="s">
        <v>112</v>
      </c>
      <c r="N329" s="20">
        <v>30</v>
      </c>
      <c r="P329" t="s">
        <v>1241</v>
      </c>
      <c r="AW329">
        <v>32.799999999999997</v>
      </c>
    </row>
    <row r="330" spans="12:49" x14ac:dyDescent="0.35">
      <c r="L330" s="18">
        <v>329</v>
      </c>
      <c r="M330" s="18" t="s">
        <v>112</v>
      </c>
      <c r="N330" s="20">
        <v>30</v>
      </c>
      <c r="P330" t="s">
        <v>1241</v>
      </c>
      <c r="AW330">
        <v>32.9</v>
      </c>
    </row>
    <row r="331" spans="12:49" x14ac:dyDescent="0.35">
      <c r="L331" s="18">
        <v>330</v>
      </c>
      <c r="M331" s="18" t="s">
        <v>112</v>
      </c>
      <c r="N331" s="20">
        <v>30</v>
      </c>
      <c r="P331" t="s">
        <v>1242</v>
      </c>
      <c r="AW331">
        <v>33</v>
      </c>
    </row>
    <row r="332" spans="12:49" x14ac:dyDescent="0.35">
      <c r="L332" s="18">
        <v>331</v>
      </c>
      <c r="M332" s="18" t="s">
        <v>112</v>
      </c>
      <c r="N332" s="20">
        <v>30</v>
      </c>
      <c r="P332" t="s">
        <v>1242</v>
      </c>
      <c r="AW332">
        <v>33.1</v>
      </c>
    </row>
    <row r="333" spans="12:49" x14ac:dyDescent="0.35">
      <c r="L333" s="18">
        <v>332</v>
      </c>
      <c r="M333" s="18" t="s">
        <v>112</v>
      </c>
      <c r="N333" s="20">
        <v>30</v>
      </c>
      <c r="P333" t="s">
        <v>1243</v>
      </c>
      <c r="AW333">
        <v>33.200000000000003</v>
      </c>
    </row>
    <row r="334" spans="12:49" x14ac:dyDescent="0.35">
      <c r="L334" s="18">
        <v>333</v>
      </c>
      <c r="M334" s="18" t="s">
        <v>112</v>
      </c>
      <c r="N334" s="20">
        <v>30</v>
      </c>
      <c r="P334" t="s">
        <v>1244</v>
      </c>
      <c r="AW334">
        <v>33.299999999999997</v>
      </c>
    </row>
    <row r="335" spans="12:49" x14ac:dyDescent="0.35">
      <c r="L335" s="18">
        <v>334</v>
      </c>
      <c r="M335" s="18" t="s">
        <v>112</v>
      </c>
      <c r="N335" s="20">
        <v>30</v>
      </c>
      <c r="P335" t="s">
        <v>1244</v>
      </c>
      <c r="AW335">
        <v>33.4</v>
      </c>
    </row>
    <row r="336" spans="12:49" x14ac:dyDescent="0.35">
      <c r="L336" s="18">
        <v>335</v>
      </c>
      <c r="M336" s="18" t="s">
        <v>112</v>
      </c>
      <c r="N336" s="20">
        <v>30</v>
      </c>
      <c r="P336" t="s">
        <v>1244</v>
      </c>
      <c r="AW336">
        <v>33.5</v>
      </c>
    </row>
    <row r="337" spans="12:49" x14ac:dyDescent="0.35">
      <c r="L337" s="18">
        <v>336</v>
      </c>
      <c r="M337" s="18" t="s">
        <v>112</v>
      </c>
      <c r="N337" s="20">
        <v>30</v>
      </c>
      <c r="P337" t="s">
        <v>1245</v>
      </c>
      <c r="AW337">
        <v>33.6</v>
      </c>
    </row>
    <row r="338" spans="12:49" x14ac:dyDescent="0.35">
      <c r="L338" s="18">
        <v>337</v>
      </c>
      <c r="M338" s="18" t="s">
        <v>112</v>
      </c>
      <c r="N338" s="20">
        <v>30</v>
      </c>
      <c r="P338" t="s">
        <v>1246</v>
      </c>
      <c r="AW338">
        <v>33.700000000000003</v>
      </c>
    </row>
    <row r="339" spans="12:49" x14ac:dyDescent="0.35">
      <c r="L339" s="18">
        <v>338</v>
      </c>
      <c r="M339" s="18" t="s">
        <v>112</v>
      </c>
      <c r="N339" s="20">
        <v>30</v>
      </c>
      <c r="P339" t="s">
        <v>1246</v>
      </c>
      <c r="AW339">
        <v>33.799999999999997</v>
      </c>
    </row>
    <row r="340" spans="12:49" x14ac:dyDescent="0.35">
      <c r="L340" s="18">
        <v>339</v>
      </c>
      <c r="M340" s="18" t="s">
        <v>112</v>
      </c>
      <c r="N340" s="20">
        <v>30</v>
      </c>
      <c r="P340" t="s">
        <v>1247</v>
      </c>
      <c r="AW340">
        <v>33.9</v>
      </c>
    </row>
    <row r="341" spans="12:49" x14ac:dyDescent="0.35">
      <c r="L341" s="18">
        <v>340</v>
      </c>
      <c r="M341" s="18" t="s">
        <v>112</v>
      </c>
      <c r="N341" s="20">
        <v>30</v>
      </c>
      <c r="P341" t="s">
        <v>1248</v>
      </c>
      <c r="AW341">
        <v>34</v>
      </c>
    </row>
    <row r="342" spans="12:49" x14ac:dyDescent="0.35">
      <c r="L342" s="18">
        <v>341</v>
      </c>
      <c r="M342" s="18" t="s">
        <v>112</v>
      </c>
      <c r="N342" s="20">
        <v>30</v>
      </c>
      <c r="P342" t="s">
        <v>1249</v>
      </c>
      <c r="AW342">
        <v>34.1</v>
      </c>
    </row>
    <row r="343" spans="12:49" x14ac:dyDescent="0.35">
      <c r="L343" s="18">
        <v>342</v>
      </c>
      <c r="M343" s="18" t="s">
        <v>112</v>
      </c>
      <c r="N343" s="20">
        <v>30</v>
      </c>
      <c r="P343" t="s">
        <v>1250</v>
      </c>
      <c r="AW343">
        <v>34.200000000000003</v>
      </c>
    </row>
    <row r="344" spans="12:49" x14ac:dyDescent="0.35">
      <c r="L344" s="18">
        <v>343</v>
      </c>
      <c r="M344" s="18" t="s">
        <v>112</v>
      </c>
      <c r="N344" s="20">
        <v>30</v>
      </c>
      <c r="P344" t="s">
        <v>1251</v>
      </c>
      <c r="AW344">
        <v>34.299999999999997</v>
      </c>
    </row>
    <row r="345" spans="12:49" x14ac:dyDescent="0.35">
      <c r="L345" s="18">
        <v>344</v>
      </c>
      <c r="M345" s="18" t="s">
        <v>112</v>
      </c>
      <c r="N345" s="20">
        <v>30</v>
      </c>
      <c r="P345" t="s">
        <v>1252</v>
      </c>
      <c r="AW345">
        <v>34.4</v>
      </c>
    </row>
    <row r="346" spans="12:49" x14ac:dyDescent="0.35">
      <c r="L346" s="18">
        <v>345</v>
      </c>
      <c r="M346" s="18" t="s">
        <v>112</v>
      </c>
      <c r="N346" s="20">
        <v>30</v>
      </c>
      <c r="P346" t="s">
        <v>1253</v>
      </c>
      <c r="AW346">
        <v>34.5</v>
      </c>
    </row>
    <row r="347" spans="12:49" x14ac:dyDescent="0.35">
      <c r="L347" s="18">
        <v>346</v>
      </c>
      <c r="M347" s="18" t="s">
        <v>112</v>
      </c>
      <c r="N347" s="20">
        <v>30</v>
      </c>
      <c r="P347" t="s">
        <v>1253</v>
      </c>
      <c r="AW347">
        <v>34.6</v>
      </c>
    </row>
    <row r="348" spans="12:49" x14ac:dyDescent="0.35">
      <c r="L348" s="18">
        <v>347</v>
      </c>
      <c r="M348" s="18" t="s">
        <v>112</v>
      </c>
      <c r="N348" s="20">
        <v>30</v>
      </c>
      <c r="P348" t="s">
        <v>1254</v>
      </c>
      <c r="AW348">
        <v>34.700000000000003</v>
      </c>
    </row>
    <row r="349" spans="12:49" x14ac:dyDescent="0.35">
      <c r="L349" s="18">
        <v>348</v>
      </c>
      <c r="M349" s="18" t="s">
        <v>112</v>
      </c>
      <c r="N349" s="20">
        <v>30</v>
      </c>
      <c r="P349" t="s">
        <v>1254</v>
      </c>
      <c r="AW349">
        <v>34.799999999999997</v>
      </c>
    </row>
    <row r="350" spans="12:49" x14ac:dyDescent="0.35">
      <c r="L350" s="18">
        <v>349</v>
      </c>
      <c r="M350" s="18" t="s">
        <v>112</v>
      </c>
      <c r="N350" s="20">
        <v>30</v>
      </c>
      <c r="P350" t="s">
        <v>1254</v>
      </c>
      <c r="AW350">
        <v>34.9</v>
      </c>
    </row>
    <row r="351" spans="12:49" x14ac:dyDescent="0.35">
      <c r="L351" s="18">
        <v>350</v>
      </c>
      <c r="M351" s="18" t="s">
        <v>112</v>
      </c>
      <c r="N351" s="20">
        <v>30</v>
      </c>
      <c r="P351" t="s">
        <v>1254</v>
      </c>
      <c r="AW351">
        <v>35</v>
      </c>
    </row>
    <row r="352" spans="12:49" x14ac:dyDescent="0.35">
      <c r="L352" s="18">
        <v>351</v>
      </c>
      <c r="M352" s="18" t="s">
        <v>112</v>
      </c>
      <c r="N352" s="20">
        <v>30</v>
      </c>
      <c r="P352" t="s">
        <v>1255</v>
      </c>
      <c r="AW352">
        <v>35.1</v>
      </c>
    </row>
    <row r="353" spans="12:49" x14ac:dyDescent="0.35">
      <c r="L353" s="18">
        <v>352</v>
      </c>
      <c r="M353" s="18" t="s">
        <v>112</v>
      </c>
      <c r="N353" s="20">
        <v>30</v>
      </c>
      <c r="P353" t="s">
        <v>1255</v>
      </c>
      <c r="AW353">
        <v>35.200000000000003</v>
      </c>
    </row>
    <row r="354" spans="12:49" x14ac:dyDescent="0.35">
      <c r="L354" s="18">
        <v>353</v>
      </c>
      <c r="M354" s="18" t="s">
        <v>112</v>
      </c>
      <c r="N354" s="20">
        <v>30</v>
      </c>
      <c r="P354" t="s">
        <v>1256</v>
      </c>
      <c r="AW354">
        <v>35.299999999999997</v>
      </c>
    </row>
    <row r="355" spans="12:49" x14ac:dyDescent="0.35">
      <c r="L355" s="18">
        <v>354</v>
      </c>
      <c r="M355" s="18" t="s">
        <v>112</v>
      </c>
      <c r="N355" s="20">
        <v>30</v>
      </c>
      <c r="P355" t="s">
        <v>1256</v>
      </c>
      <c r="AW355">
        <v>35.4</v>
      </c>
    </row>
    <row r="356" spans="12:49" x14ac:dyDescent="0.35">
      <c r="L356" s="18">
        <v>355</v>
      </c>
      <c r="M356" s="18" t="s">
        <v>112</v>
      </c>
      <c r="N356" s="20">
        <v>30</v>
      </c>
      <c r="P356" t="s">
        <v>1257</v>
      </c>
      <c r="AW356">
        <v>35.5</v>
      </c>
    </row>
    <row r="357" spans="12:49" x14ac:dyDescent="0.35">
      <c r="L357" s="18">
        <v>356</v>
      </c>
      <c r="M357" s="18" t="s">
        <v>112</v>
      </c>
      <c r="N357" s="20">
        <v>30</v>
      </c>
      <c r="P357" t="s">
        <v>1257</v>
      </c>
      <c r="AW357">
        <v>35.6</v>
      </c>
    </row>
    <row r="358" spans="12:49" x14ac:dyDescent="0.35">
      <c r="L358" s="18">
        <v>357</v>
      </c>
      <c r="M358" s="18" t="s">
        <v>112</v>
      </c>
      <c r="N358" s="20">
        <v>30</v>
      </c>
      <c r="P358" t="s">
        <v>1258</v>
      </c>
      <c r="AW358">
        <v>35.700000000000003</v>
      </c>
    </row>
    <row r="359" spans="12:49" x14ac:dyDescent="0.35">
      <c r="L359" s="18">
        <v>358</v>
      </c>
      <c r="M359" s="18" t="s">
        <v>112</v>
      </c>
      <c r="N359" s="20">
        <v>30</v>
      </c>
      <c r="P359" t="s">
        <v>1258</v>
      </c>
      <c r="AW359">
        <v>35.799999999999997</v>
      </c>
    </row>
    <row r="360" spans="12:49" x14ac:dyDescent="0.35">
      <c r="L360" s="18">
        <v>359</v>
      </c>
      <c r="M360" s="18" t="s">
        <v>112</v>
      </c>
      <c r="N360" s="20">
        <v>30</v>
      </c>
      <c r="P360" t="s">
        <v>1258</v>
      </c>
      <c r="AW360">
        <v>35.9</v>
      </c>
    </row>
    <row r="361" spans="12:49" x14ac:dyDescent="0.35">
      <c r="L361" s="18">
        <v>360</v>
      </c>
      <c r="M361" s="18" t="s">
        <v>112</v>
      </c>
      <c r="N361" s="20">
        <v>30</v>
      </c>
      <c r="P361" t="s">
        <v>1258</v>
      </c>
      <c r="AW361">
        <v>36</v>
      </c>
    </row>
    <row r="362" spans="12:49" x14ac:dyDescent="0.35">
      <c r="L362" s="18">
        <v>361</v>
      </c>
      <c r="M362" s="18" t="s">
        <v>112</v>
      </c>
      <c r="N362" s="20">
        <v>30</v>
      </c>
      <c r="P362" t="s">
        <v>1259</v>
      </c>
      <c r="AW362">
        <v>36.1</v>
      </c>
    </row>
    <row r="363" spans="12:49" x14ac:dyDescent="0.35">
      <c r="L363" s="18">
        <v>362</v>
      </c>
      <c r="M363" s="18" t="s">
        <v>112</v>
      </c>
      <c r="N363" s="20">
        <v>30</v>
      </c>
      <c r="P363" t="s">
        <v>1259</v>
      </c>
      <c r="AW363">
        <v>36.200000000000003</v>
      </c>
    </row>
    <row r="364" spans="12:49" x14ac:dyDescent="0.35">
      <c r="L364" s="18">
        <v>363</v>
      </c>
      <c r="M364" s="18" t="s">
        <v>112</v>
      </c>
      <c r="N364" s="20">
        <v>30</v>
      </c>
      <c r="P364" t="s">
        <v>1260</v>
      </c>
      <c r="AW364">
        <v>36.299999999999997</v>
      </c>
    </row>
    <row r="365" spans="12:49" x14ac:dyDescent="0.35">
      <c r="L365" s="18">
        <v>364</v>
      </c>
      <c r="M365" s="18" t="s">
        <v>112</v>
      </c>
      <c r="N365" s="20">
        <v>30</v>
      </c>
      <c r="P365" t="s">
        <v>1260</v>
      </c>
      <c r="AW365">
        <v>36.4</v>
      </c>
    </row>
    <row r="366" spans="12:49" x14ac:dyDescent="0.35">
      <c r="L366" s="18">
        <v>365</v>
      </c>
      <c r="M366" s="18" t="s">
        <v>112</v>
      </c>
      <c r="N366" s="20">
        <v>30</v>
      </c>
      <c r="P366" t="s">
        <v>1260</v>
      </c>
      <c r="AW366">
        <v>36.5</v>
      </c>
    </row>
    <row r="367" spans="12:49" x14ac:dyDescent="0.35">
      <c r="L367" s="18">
        <v>366</v>
      </c>
      <c r="M367" s="18" t="s">
        <v>112</v>
      </c>
      <c r="N367" s="20">
        <v>30</v>
      </c>
      <c r="P367" t="s">
        <v>1260</v>
      </c>
      <c r="AW367">
        <v>36.6</v>
      </c>
    </row>
    <row r="368" spans="12:49" x14ac:dyDescent="0.35">
      <c r="L368" s="18">
        <v>367</v>
      </c>
      <c r="M368" s="18" t="s">
        <v>112</v>
      </c>
      <c r="N368" s="20">
        <v>30</v>
      </c>
      <c r="P368" t="s">
        <v>1261</v>
      </c>
      <c r="AW368">
        <v>36.700000000000003</v>
      </c>
    </row>
    <row r="369" spans="12:49" x14ac:dyDescent="0.35">
      <c r="L369" s="18">
        <v>368</v>
      </c>
      <c r="M369" s="18" t="s">
        <v>112</v>
      </c>
      <c r="N369" s="20">
        <v>30</v>
      </c>
      <c r="P369" t="s">
        <v>1261</v>
      </c>
      <c r="AW369">
        <v>36.799999999999997</v>
      </c>
    </row>
    <row r="370" spans="12:49" x14ac:dyDescent="0.35">
      <c r="L370" s="18">
        <v>369</v>
      </c>
      <c r="M370" s="18" t="s">
        <v>112</v>
      </c>
      <c r="N370" s="20">
        <v>30</v>
      </c>
      <c r="P370" t="s">
        <v>1262</v>
      </c>
      <c r="AW370">
        <v>36.9</v>
      </c>
    </row>
    <row r="371" spans="12:49" x14ac:dyDescent="0.35">
      <c r="L371" s="18">
        <v>370</v>
      </c>
      <c r="M371" s="18" t="s">
        <v>112</v>
      </c>
      <c r="N371" s="20">
        <v>30</v>
      </c>
      <c r="P371" t="s">
        <v>1262</v>
      </c>
      <c r="AW371">
        <v>37</v>
      </c>
    </row>
    <row r="372" spans="12:49" x14ac:dyDescent="0.35">
      <c r="L372" s="18">
        <v>371</v>
      </c>
      <c r="M372" s="18" t="s">
        <v>112</v>
      </c>
      <c r="N372" s="20">
        <v>30</v>
      </c>
      <c r="P372" t="s">
        <v>1263</v>
      </c>
      <c r="AW372">
        <v>37.1</v>
      </c>
    </row>
    <row r="373" spans="12:49" x14ac:dyDescent="0.35">
      <c r="L373" s="18">
        <v>372</v>
      </c>
      <c r="M373" s="18" t="s">
        <v>112</v>
      </c>
      <c r="N373" s="20">
        <v>30</v>
      </c>
      <c r="P373" t="s">
        <v>1263</v>
      </c>
      <c r="AW373">
        <v>37.200000000000003</v>
      </c>
    </row>
    <row r="374" spans="12:49" x14ac:dyDescent="0.35">
      <c r="L374" s="18">
        <v>373</v>
      </c>
      <c r="M374" s="18" t="s">
        <v>112</v>
      </c>
      <c r="N374" s="20">
        <v>30</v>
      </c>
      <c r="P374" t="s">
        <v>1263</v>
      </c>
      <c r="AW374">
        <v>37.299999999999997</v>
      </c>
    </row>
    <row r="375" spans="12:49" x14ac:dyDescent="0.35">
      <c r="L375" s="18">
        <v>374</v>
      </c>
      <c r="M375" s="18" t="s">
        <v>112</v>
      </c>
      <c r="N375" s="20">
        <v>30</v>
      </c>
      <c r="P375" t="s">
        <v>1264</v>
      </c>
      <c r="AW375">
        <v>37.4</v>
      </c>
    </row>
    <row r="376" spans="12:49" x14ac:dyDescent="0.35">
      <c r="L376" s="18">
        <v>375</v>
      </c>
      <c r="M376" s="18" t="s">
        <v>112</v>
      </c>
      <c r="N376" s="20">
        <v>30</v>
      </c>
      <c r="P376" t="s">
        <v>1264</v>
      </c>
      <c r="AW376">
        <v>37.5</v>
      </c>
    </row>
    <row r="377" spans="12:49" x14ac:dyDescent="0.35">
      <c r="L377" s="18">
        <v>376</v>
      </c>
      <c r="M377" s="18" t="s">
        <v>112</v>
      </c>
      <c r="N377" s="20">
        <v>30</v>
      </c>
      <c r="P377" t="s">
        <v>1265</v>
      </c>
      <c r="AW377">
        <v>37.6</v>
      </c>
    </row>
    <row r="378" spans="12:49" x14ac:dyDescent="0.35">
      <c r="L378" s="18">
        <v>377</v>
      </c>
      <c r="M378" s="18" t="s">
        <v>112</v>
      </c>
      <c r="N378" s="20">
        <v>30</v>
      </c>
      <c r="P378" t="s">
        <v>1265</v>
      </c>
      <c r="AW378">
        <v>37.700000000000003</v>
      </c>
    </row>
    <row r="379" spans="12:49" x14ac:dyDescent="0.35">
      <c r="L379" s="18">
        <v>378</v>
      </c>
      <c r="M379" s="18" t="s">
        <v>112</v>
      </c>
      <c r="N379" s="20">
        <v>30</v>
      </c>
      <c r="P379" t="s">
        <v>1266</v>
      </c>
      <c r="AW379">
        <v>37.799999999999997</v>
      </c>
    </row>
    <row r="380" spans="12:49" x14ac:dyDescent="0.35">
      <c r="L380" s="18">
        <v>379</v>
      </c>
      <c r="M380" s="18" t="s">
        <v>112</v>
      </c>
      <c r="N380" s="20">
        <v>30</v>
      </c>
      <c r="P380" t="s">
        <v>1266</v>
      </c>
      <c r="AW380">
        <v>37.9</v>
      </c>
    </row>
    <row r="381" spans="12:49" x14ac:dyDescent="0.35">
      <c r="L381" s="18">
        <v>380</v>
      </c>
      <c r="M381" s="18" t="s">
        <v>112</v>
      </c>
      <c r="N381" s="20">
        <v>30</v>
      </c>
      <c r="P381" t="s">
        <v>1266</v>
      </c>
      <c r="AW381">
        <v>38</v>
      </c>
    </row>
    <row r="382" spans="12:49" x14ac:dyDescent="0.35">
      <c r="L382" s="18">
        <v>381</v>
      </c>
      <c r="M382" s="18" t="s">
        <v>112</v>
      </c>
      <c r="N382" s="20">
        <v>30</v>
      </c>
      <c r="P382" t="s">
        <v>1267</v>
      </c>
      <c r="AW382">
        <v>38.1</v>
      </c>
    </row>
    <row r="383" spans="12:49" x14ac:dyDescent="0.35">
      <c r="L383" s="18">
        <v>382</v>
      </c>
      <c r="M383" s="18" t="s">
        <v>112</v>
      </c>
      <c r="N383" s="20">
        <v>30</v>
      </c>
      <c r="P383" t="s">
        <v>1267</v>
      </c>
      <c r="AW383">
        <v>38.200000000000003</v>
      </c>
    </row>
    <row r="384" spans="12:49" x14ac:dyDescent="0.35">
      <c r="L384" s="18">
        <v>383</v>
      </c>
      <c r="M384" s="18" t="s">
        <v>112</v>
      </c>
      <c r="N384" s="20">
        <v>30</v>
      </c>
      <c r="P384" t="s">
        <v>1267</v>
      </c>
      <c r="AW384">
        <v>38.299999999999997</v>
      </c>
    </row>
    <row r="385" spans="12:49" x14ac:dyDescent="0.35">
      <c r="L385" s="18">
        <v>384</v>
      </c>
      <c r="M385" s="18" t="s">
        <v>112</v>
      </c>
      <c r="N385" s="20">
        <v>30</v>
      </c>
      <c r="P385" t="s">
        <v>1268</v>
      </c>
      <c r="AW385">
        <v>38.4</v>
      </c>
    </row>
    <row r="386" spans="12:49" x14ac:dyDescent="0.35">
      <c r="L386" s="18">
        <v>385</v>
      </c>
      <c r="M386" s="18" t="s">
        <v>112</v>
      </c>
      <c r="N386" s="20">
        <v>30</v>
      </c>
      <c r="P386" t="s">
        <v>1268</v>
      </c>
      <c r="AW386">
        <v>38.5</v>
      </c>
    </row>
    <row r="387" spans="12:49" x14ac:dyDescent="0.35">
      <c r="L387" s="18">
        <v>386</v>
      </c>
      <c r="M387" s="18" t="s">
        <v>112</v>
      </c>
      <c r="N387" s="20">
        <v>30</v>
      </c>
      <c r="P387" t="s">
        <v>1269</v>
      </c>
      <c r="AW387">
        <v>38.6</v>
      </c>
    </row>
    <row r="388" spans="12:49" x14ac:dyDescent="0.35">
      <c r="L388" s="18">
        <v>387</v>
      </c>
      <c r="M388" s="18" t="s">
        <v>112</v>
      </c>
      <c r="N388" s="20">
        <v>30</v>
      </c>
      <c r="P388" t="s">
        <v>1269</v>
      </c>
      <c r="AW388">
        <v>38.700000000000003</v>
      </c>
    </row>
    <row r="389" spans="12:49" x14ac:dyDescent="0.35">
      <c r="L389" s="18">
        <v>388</v>
      </c>
      <c r="M389" s="18" t="s">
        <v>112</v>
      </c>
      <c r="N389" s="20">
        <v>30</v>
      </c>
      <c r="P389" t="s">
        <v>1270</v>
      </c>
      <c r="AW389">
        <v>38.799999999999997</v>
      </c>
    </row>
    <row r="390" spans="12:49" x14ac:dyDescent="0.35">
      <c r="L390" s="18">
        <v>389</v>
      </c>
      <c r="M390" s="18" t="s">
        <v>112</v>
      </c>
      <c r="N390" s="20">
        <v>30</v>
      </c>
      <c r="P390" t="s">
        <v>1270</v>
      </c>
      <c r="AW390">
        <v>38.9</v>
      </c>
    </row>
    <row r="391" spans="12:49" x14ac:dyDescent="0.35">
      <c r="L391" s="18">
        <v>390</v>
      </c>
      <c r="M391" s="18" t="s">
        <v>112</v>
      </c>
      <c r="N391" s="20">
        <v>30</v>
      </c>
      <c r="P391" t="s">
        <v>1271</v>
      </c>
      <c r="AW391">
        <v>39</v>
      </c>
    </row>
    <row r="392" spans="12:49" x14ac:dyDescent="0.35">
      <c r="L392" s="18">
        <v>391</v>
      </c>
      <c r="M392" s="18" t="s">
        <v>112</v>
      </c>
      <c r="N392" s="20">
        <v>30</v>
      </c>
      <c r="P392" t="s">
        <v>1271</v>
      </c>
      <c r="AW392">
        <v>39.1</v>
      </c>
    </row>
    <row r="393" spans="12:49" x14ac:dyDescent="0.35">
      <c r="L393" s="18">
        <v>392</v>
      </c>
      <c r="M393" s="18" t="s">
        <v>112</v>
      </c>
      <c r="N393" s="20">
        <v>30</v>
      </c>
      <c r="P393" t="s">
        <v>1272</v>
      </c>
      <c r="AW393">
        <v>39.200000000000003</v>
      </c>
    </row>
    <row r="394" spans="12:49" x14ac:dyDescent="0.35">
      <c r="L394" s="18">
        <v>393</v>
      </c>
      <c r="M394" s="18" t="s">
        <v>112</v>
      </c>
      <c r="N394" s="20">
        <v>30</v>
      </c>
      <c r="P394" t="s">
        <v>1272</v>
      </c>
      <c r="AW394">
        <v>39.299999999999997</v>
      </c>
    </row>
    <row r="395" spans="12:49" x14ac:dyDescent="0.35">
      <c r="L395" s="18">
        <v>394</v>
      </c>
      <c r="M395" s="18" t="s">
        <v>112</v>
      </c>
      <c r="N395" s="20">
        <v>30</v>
      </c>
      <c r="P395" t="s">
        <v>1273</v>
      </c>
      <c r="AW395">
        <v>39.4</v>
      </c>
    </row>
    <row r="396" spans="12:49" x14ac:dyDescent="0.35">
      <c r="L396" s="18">
        <v>395</v>
      </c>
      <c r="M396" s="18" t="s">
        <v>112</v>
      </c>
      <c r="N396" s="20">
        <v>30</v>
      </c>
      <c r="P396" t="s">
        <v>1273</v>
      </c>
      <c r="AW396">
        <v>39.5</v>
      </c>
    </row>
    <row r="397" spans="12:49" x14ac:dyDescent="0.35">
      <c r="L397" s="18">
        <v>396</v>
      </c>
      <c r="M397" s="18" t="s">
        <v>112</v>
      </c>
      <c r="N397" s="20">
        <v>30</v>
      </c>
      <c r="P397" t="s">
        <v>1274</v>
      </c>
      <c r="AW397">
        <v>39.6</v>
      </c>
    </row>
    <row r="398" spans="12:49" x14ac:dyDescent="0.35">
      <c r="L398" s="18">
        <v>397</v>
      </c>
      <c r="M398" s="18" t="s">
        <v>112</v>
      </c>
      <c r="N398" s="20">
        <v>30</v>
      </c>
      <c r="P398" t="s">
        <v>1274</v>
      </c>
      <c r="AW398">
        <v>39.700000000000003</v>
      </c>
    </row>
    <row r="399" spans="12:49" x14ac:dyDescent="0.35">
      <c r="L399" s="18">
        <v>398</v>
      </c>
      <c r="M399" s="18" t="s">
        <v>112</v>
      </c>
      <c r="N399" s="20">
        <v>30</v>
      </c>
      <c r="P399" t="s">
        <v>1275</v>
      </c>
      <c r="AW399">
        <v>39.799999999999997</v>
      </c>
    </row>
    <row r="400" spans="12:49" x14ac:dyDescent="0.35">
      <c r="L400" s="18">
        <v>399</v>
      </c>
      <c r="M400" s="18" t="s">
        <v>112</v>
      </c>
      <c r="N400" s="20">
        <v>30</v>
      </c>
      <c r="P400" t="s">
        <v>1275</v>
      </c>
      <c r="AW400">
        <v>39.9</v>
      </c>
    </row>
    <row r="401" spans="12:49" x14ac:dyDescent="0.35">
      <c r="L401" s="18">
        <v>400</v>
      </c>
      <c r="M401" s="18" t="s">
        <v>112</v>
      </c>
      <c r="N401" s="20">
        <v>30</v>
      </c>
      <c r="P401" t="s">
        <v>1276</v>
      </c>
      <c r="AW401">
        <v>40</v>
      </c>
    </row>
    <row r="402" spans="12:49" x14ac:dyDescent="0.35">
      <c r="L402" s="18">
        <v>401</v>
      </c>
      <c r="M402" s="18" t="s">
        <v>112</v>
      </c>
      <c r="N402" s="20">
        <v>30</v>
      </c>
      <c r="P402" t="s">
        <v>1277</v>
      </c>
      <c r="AW402">
        <v>40.1</v>
      </c>
    </row>
    <row r="403" spans="12:49" x14ac:dyDescent="0.35">
      <c r="L403" s="18">
        <v>402</v>
      </c>
      <c r="M403" s="18" t="s">
        <v>112</v>
      </c>
      <c r="N403" s="20">
        <v>30</v>
      </c>
      <c r="P403" t="s">
        <v>1277</v>
      </c>
      <c r="AW403">
        <v>40.200000000000003</v>
      </c>
    </row>
    <row r="404" spans="12:49" x14ac:dyDescent="0.35">
      <c r="L404" s="18">
        <v>403</v>
      </c>
      <c r="M404" s="18" t="s">
        <v>112</v>
      </c>
      <c r="N404" s="20">
        <v>30</v>
      </c>
      <c r="P404" t="s">
        <v>1278</v>
      </c>
      <c r="AW404">
        <v>40.299999999999997</v>
      </c>
    </row>
    <row r="405" spans="12:49" x14ac:dyDescent="0.35">
      <c r="L405" s="18">
        <v>404</v>
      </c>
      <c r="M405" s="18" t="s">
        <v>112</v>
      </c>
      <c r="N405" s="20">
        <v>30</v>
      </c>
      <c r="P405" t="s">
        <v>1278</v>
      </c>
      <c r="AW405">
        <v>40.4</v>
      </c>
    </row>
    <row r="406" spans="12:49" x14ac:dyDescent="0.35">
      <c r="L406" s="18">
        <v>405</v>
      </c>
      <c r="M406" s="18" t="s">
        <v>112</v>
      </c>
      <c r="N406" s="20">
        <v>30</v>
      </c>
      <c r="P406" t="s">
        <v>1279</v>
      </c>
      <c r="AW406">
        <v>40.5</v>
      </c>
    </row>
    <row r="407" spans="12:49" x14ac:dyDescent="0.35">
      <c r="L407" s="18">
        <v>406</v>
      </c>
      <c r="M407" s="18" t="s">
        <v>112</v>
      </c>
      <c r="N407" s="20">
        <v>30</v>
      </c>
      <c r="P407" t="s">
        <v>1279</v>
      </c>
      <c r="AW407">
        <v>40.6</v>
      </c>
    </row>
    <row r="408" spans="12:49" x14ac:dyDescent="0.35">
      <c r="L408" s="18">
        <v>407</v>
      </c>
      <c r="M408" s="18" t="s">
        <v>112</v>
      </c>
      <c r="N408" s="20">
        <v>30</v>
      </c>
      <c r="P408" t="s">
        <v>1280</v>
      </c>
      <c r="AW408">
        <v>40.700000000000003</v>
      </c>
    </row>
    <row r="409" spans="12:49" x14ac:dyDescent="0.35">
      <c r="L409" s="18">
        <v>408</v>
      </c>
      <c r="M409" s="18" t="s">
        <v>112</v>
      </c>
      <c r="N409" s="20">
        <v>30</v>
      </c>
      <c r="P409" t="s">
        <v>1280</v>
      </c>
      <c r="AW409">
        <v>40.799999999999997</v>
      </c>
    </row>
    <row r="410" spans="12:49" x14ac:dyDescent="0.35">
      <c r="L410" s="18">
        <v>409</v>
      </c>
      <c r="M410" s="18" t="s">
        <v>112</v>
      </c>
      <c r="N410" s="20">
        <v>30</v>
      </c>
      <c r="P410" t="s">
        <v>1281</v>
      </c>
      <c r="AW410">
        <v>40.9</v>
      </c>
    </row>
    <row r="411" spans="12:49" x14ac:dyDescent="0.35">
      <c r="L411" s="18">
        <v>410</v>
      </c>
      <c r="M411" s="18" t="s">
        <v>112</v>
      </c>
      <c r="N411" s="20">
        <v>30</v>
      </c>
      <c r="P411" t="s">
        <v>1281</v>
      </c>
      <c r="AW411">
        <v>41</v>
      </c>
    </row>
    <row r="412" spans="12:49" x14ac:dyDescent="0.35">
      <c r="L412" s="18">
        <v>411</v>
      </c>
      <c r="M412" s="18" t="s">
        <v>112</v>
      </c>
      <c r="N412" s="20">
        <v>30</v>
      </c>
      <c r="AW412">
        <v>41.1</v>
      </c>
    </row>
    <row r="413" spans="12:49" x14ac:dyDescent="0.35">
      <c r="L413" s="18">
        <v>412</v>
      </c>
      <c r="M413" s="18" t="s">
        <v>112</v>
      </c>
      <c r="N413" s="20">
        <v>30</v>
      </c>
      <c r="AW413">
        <v>41.2</v>
      </c>
    </row>
    <row r="414" spans="12:49" x14ac:dyDescent="0.35">
      <c r="L414" s="18">
        <v>413</v>
      </c>
      <c r="M414" s="18" t="s">
        <v>112</v>
      </c>
      <c r="N414" s="20">
        <v>30</v>
      </c>
      <c r="AW414">
        <v>41.3</v>
      </c>
    </row>
    <row r="415" spans="12:49" x14ac:dyDescent="0.35">
      <c r="L415" s="18">
        <v>414</v>
      </c>
      <c r="M415" s="18" t="s">
        <v>112</v>
      </c>
      <c r="N415" s="20">
        <v>30</v>
      </c>
      <c r="AW415">
        <v>41.4</v>
      </c>
    </row>
    <row r="416" spans="12:49" x14ac:dyDescent="0.35">
      <c r="L416" s="18">
        <v>415</v>
      </c>
      <c r="M416" s="18" t="s">
        <v>112</v>
      </c>
      <c r="N416" s="20">
        <v>30</v>
      </c>
      <c r="AW416">
        <v>41.5</v>
      </c>
    </row>
    <row r="417" spans="12:49" x14ac:dyDescent="0.35">
      <c r="L417" s="18">
        <v>416</v>
      </c>
      <c r="M417" s="18" t="s">
        <v>112</v>
      </c>
      <c r="N417" s="20">
        <v>30</v>
      </c>
      <c r="AW417">
        <v>41.6</v>
      </c>
    </row>
    <row r="418" spans="12:49" x14ac:dyDescent="0.35">
      <c r="L418" s="18">
        <v>417</v>
      </c>
      <c r="M418" s="18" t="s">
        <v>112</v>
      </c>
      <c r="N418" s="20">
        <v>30</v>
      </c>
      <c r="AW418">
        <v>41.7</v>
      </c>
    </row>
    <row r="419" spans="12:49" x14ac:dyDescent="0.35">
      <c r="L419" s="18">
        <v>418</v>
      </c>
      <c r="M419" s="18" t="s">
        <v>112</v>
      </c>
      <c r="N419" s="20">
        <v>30</v>
      </c>
      <c r="AW419">
        <v>41.8</v>
      </c>
    </row>
    <row r="420" spans="12:49" x14ac:dyDescent="0.35">
      <c r="L420" s="18">
        <v>419</v>
      </c>
      <c r="M420" s="18" t="s">
        <v>112</v>
      </c>
      <c r="N420" s="20">
        <v>30</v>
      </c>
      <c r="AW420">
        <v>41.9</v>
      </c>
    </row>
    <row r="421" spans="12:49" x14ac:dyDescent="0.35">
      <c r="L421" s="18">
        <v>420</v>
      </c>
      <c r="M421" s="18" t="s">
        <v>112</v>
      </c>
      <c r="N421" s="20">
        <v>30</v>
      </c>
      <c r="AW421">
        <v>42</v>
      </c>
    </row>
    <row r="422" spans="12:49" x14ac:dyDescent="0.35">
      <c r="L422" s="18">
        <v>421</v>
      </c>
      <c r="M422" s="18" t="s">
        <v>112</v>
      </c>
      <c r="N422" s="20">
        <v>30</v>
      </c>
      <c r="AW422">
        <v>42.1</v>
      </c>
    </row>
    <row r="423" spans="12:49" x14ac:dyDescent="0.35">
      <c r="L423" s="18">
        <v>422</v>
      </c>
      <c r="M423" s="18" t="s">
        <v>112</v>
      </c>
      <c r="N423" s="20">
        <v>30</v>
      </c>
      <c r="AW423">
        <v>42.2</v>
      </c>
    </row>
    <row r="424" spans="12:49" x14ac:dyDescent="0.35">
      <c r="L424" s="18">
        <v>423</v>
      </c>
      <c r="M424" s="18" t="s">
        <v>112</v>
      </c>
      <c r="N424" s="20">
        <v>30</v>
      </c>
      <c r="AW424">
        <v>42.3</v>
      </c>
    </row>
    <row r="425" spans="12:49" x14ac:dyDescent="0.35">
      <c r="L425" s="18">
        <v>424</v>
      </c>
      <c r="M425" s="18" t="s">
        <v>112</v>
      </c>
      <c r="N425" s="20">
        <v>30</v>
      </c>
      <c r="AW425">
        <v>42.4</v>
      </c>
    </row>
    <row r="426" spans="12:49" x14ac:dyDescent="0.35">
      <c r="L426" s="18">
        <v>425</v>
      </c>
      <c r="M426" s="18" t="s">
        <v>112</v>
      </c>
      <c r="N426" s="20">
        <v>30</v>
      </c>
      <c r="AW426">
        <v>42.5</v>
      </c>
    </row>
    <row r="427" spans="12:49" x14ac:dyDescent="0.35">
      <c r="L427" s="18">
        <v>426</v>
      </c>
      <c r="M427" s="18" t="s">
        <v>112</v>
      </c>
      <c r="N427" s="20">
        <v>30</v>
      </c>
      <c r="AW427">
        <v>42.6</v>
      </c>
    </row>
    <row r="428" spans="12:49" x14ac:dyDescent="0.35">
      <c r="L428" s="18">
        <v>427</v>
      </c>
      <c r="M428" s="18" t="s">
        <v>112</v>
      </c>
      <c r="N428" s="20">
        <v>30</v>
      </c>
      <c r="AW428">
        <v>42.7</v>
      </c>
    </row>
    <row r="429" spans="12:49" x14ac:dyDescent="0.35">
      <c r="L429" s="18">
        <v>428</v>
      </c>
      <c r="M429" s="18" t="s">
        <v>112</v>
      </c>
      <c r="N429" s="20">
        <v>30</v>
      </c>
      <c r="AW429">
        <v>42.8</v>
      </c>
    </row>
    <row r="430" spans="12:49" x14ac:dyDescent="0.35">
      <c r="L430" s="18">
        <v>429</v>
      </c>
      <c r="M430" s="18" t="s">
        <v>112</v>
      </c>
      <c r="N430" s="20">
        <v>30</v>
      </c>
      <c r="AW430">
        <v>42.9</v>
      </c>
    </row>
    <row r="431" spans="12:49" x14ac:dyDescent="0.35">
      <c r="L431" s="18">
        <v>430</v>
      </c>
      <c r="M431" s="18" t="s">
        <v>112</v>
      </c>
      <c r="N431" s="20">
        <v>30</v>
      </c>
      <c r="AW431">
        <v>43</v>
      </c>
    </row>
    <row r="432" spans="12:49" x14ac:dyDescent="0.35">
      <c r="L432" s="18">
        <v>431</v>
      </c>
      <c r="M432" s="18" t="s">
        <v>112</v>
      </c>
      <c r="N432" s="20">
        <v>30</v>
      </c>
      <c r="AW432">
        <v>43.1</v>
      </c>
    </row>
    <row r="433" spans="12:49" x14ac:dyDescent="0.35">
      <c r="L433" s="18">
        <v>432</v>
      </c>
      <c r="M433" s="18" t="s">
        <v>112</v>
      </c>
      <c r="N433" s="20">
        <v>30</v>
      </c>
      <c r="AW433">
        <v>43.2</v>
      </c>
    </row>
    <row r="434" spans="12:49" x14ac:dyDescent="0.35">
      <c r="L434" s="18">
        <v>433</v>
      </c>
      <c r="M434" s="18" t="s">
        <v>112</v>
      </c>
      <c r="N434" s="20">
        <v>30</v>
      </c>
      <c r="AW434">
        <v>43.3</v>
      </c>
    </row>
    <row r="435" spans="12:49" x14ac:dyDescent="0.35">
      <c r="L435" s="18">
        <v>434</v>
      </c>
      <c r="M435" s="18" t="s">
        <v>112</v>
      </c>
      <c r="N435" s="20">
        <v>30</v>
      </c>
      <c r="AW435">
        <v>43.4</v>
      </c>
    </row>
    <row r="436" spans="12:49" x14ac:dyDescent="0.35">
      <c r="L436" s="18">
        <v>435</v>
      </c>
      <c r="M436" s="18" t="s">
        <v>112</v>
      </c>
      <c r="N436" s="20">
        <v>30</v>
      </c>
      <c r="AW436">
        <v>43.5</v>
      </c>
    </row>
    <row r="437" spans="12:49" x14ac:dyDescent="0.35">
      <c r="L437" s="18">
        <v>436</v>
      </c>
      <c r="M437" s="18" t="s">
        <v>112</v>
      </c>
      <c r="N437" s="20">
        <v>30</v>
      </c>
      <c r="AW437">
        <v>43.6</v>
      </c>
    </row>
    <row r="438" spans="12:49" x14ac:dyDescent="0.35">
      <c r="L438" s="18">
        <v>437</v>
      </c>
      <c r="M438" s="18" t="s">
        <v>112</v>
      </c>
      <c r="N438" s="20">
        <v>30</v>
      </c>
      <c r="AW438">
        <v>43.7</v>
      </c>
    </row>
    <row r="439" spans="12:49" x14ac:dyDescent="0.35">
      <c r="L439" s="18">
        <v>438</v>
      </c>
      <c r="M439" s="18" t="s">
        <v>112</v>
      </c>
      <c r="N439" s="20">
        <v>30</v>
      </c>
      <c r="AW439">
        <v>43.8</v>
      </c>
    </row>
    <row r="440" spans="12:49" x14ac:dyDescent="0.35">
      <c r="L440" s="18">
        <v>439</v>
      </c>
      <c r="M440" s="18" t="s">
        <v>112</v>
      </c>
      <c r="N440" s="20">
        <v>30</v>
      </c>
      <c r="AW440">
        <v>43.9</v>
      </c>
    </row>
    <row r="441" spans="12:49" x14ac:dyDescent="0.35">
      <c r="L441" s="18">
        <v>440</v>
      </c>
      <c r="M441" s="18" t="s">
        <v>112</v>
      </c>
      <c r="N441" s="20">
        <v>30</v>
      </c>
      <c r="AW441">
        <v>44</v>
      </c>
    </row>
    <row r="442" spans="12:49" x14ac:dyDescent="0.35">
      <c r="L442" s="18">
        <v>441</v>
      </c>
      <c r="M442" s="18" t="s">
        <v>112</v>
      </c>
      <c r="N442" s="20">
        <v>30</v>
      </c>
      <c r="AW442">
        <v>44.1</v>
      </c>
    </row>
    <row r="443" spans="12:49" x14ac:dyDescent="0.35">
      <c r="L443" s="18">
        <v>442</v>
      </c>
      <c r="M443" s="18" t="s">
        <v>112</v>
      </c>
      <c r="N443" s="20">
        <v>30</v>
      </c>
      <c r="AW443">
        <v>44.2</v>
      </c>
    </row>
    <row r="444" spans="12:49" x14ac:dyDescent="0.35">
      <c r="L444" s="18">
        <v>443</v>
      </c>
      <c r="M444" s="18" t="s">
        <v>112</v>
      </c>
      <c r="N444" s="20">
        <v>30</v>
      </c>
      <c r="AW444">
        <v>44.3</v>
      </c>
    </row>
    <row r="445" spans="12:49" x14ac:dyDescent="0.35">
      <c r="L445" s="18">
        <v>444</v>
      </c>
      <c r="M445" s="18" t="s">
        <v>112</v>
      </c>
      <c r="N445" s="20">
        <v>30</v>
      </c>
      <c r="AW445">
        <v>44.4</v>
      </c>
    </row>
    <row r="446" spans="12:49" x14ac:dyDescent="0.35">
      <c r="L446" s="18">
        <v>445</v>
      </c>
      <c r="M446" s="18" t="s">
        <v>112</v>
      </c>
      <c r="N446" s="20">
        <v>30</v>
      </c>
      <c r="AW446">
        <v>44.5</v>
      </c>
    </row>
    <row r="447" spans="12:49" x14ac:dyDescent="0.35">
      <c r="L447" s="18">
        <v>446</v>
      </c>
      <c r="M447" s="18" t="s">
        <v>112</v>
      </c>
      <c r="N447" s="20">
        <v>30</v>
      </c>
      <c r="AW447">
        <v>44.6</v>
      </c>
    </row>
    <row r="448" spans="12:49" x14ac:dyDescent="0.35">
      <c r="L448" s="18">
        <v>447</v>
      </c>
      <c r="M448" s="18" t="s">
        <v>112</v>
      </c>
      <c r="N448" s="20">
        <v>30</v>
      </c>
      <c r="AW448">
        <v>44.7</v>
      </c>
    </row>
    <row r="449" spans="12:49" x14ac:dyDescent="0.35">
      <c r="L449" s="18">
        <v>448</v>
      </c>
      <c r="M449" s="18" t="s">
        <v>112</v>
      </c>
      <c r="N449" s="20">
        <v>30</v>
      </c>
      <c r="AW449">
        <v>44.8</v>
      </c>
    </row>
    <row r="450" spans="12:49" x14ac:dyDescent="0.35">
      <c r="L450" s="18">
        <v>449</v>
      </c>
      <c r="M450" s="18" t="s">
        <v>112</v>
      </c>
      <c r="N450" s="20">
        <v>30</v>
      </c>
      <c r="AW450">
        <v>44.9</v>
      </c>
    </row>
    <row r="451" spans="12:49" x14ac:dyDescent="0.35">
      <c r="L451" s="18">
        <v>450</v>
      </c>
      <c r="M451" s="18" t="s">
        <v>112</v>
      </c>
      <c r="N451" s="20">
        <v>30</v>
      </c>
      <c r="AW451">
        <v>45</v>
      </c>
    </row>
    <row r="452" spans="12:49" x14ac:dyDescent="0.35">
      <c r="L452" s="18">
        <v>451</v>
      </c>
      <c r="M452" s="18" t="s">
        <v>112</v>
      </c>
      <c r="N452" s="20">
        <v>30</v>
      </c>
      <c r="AW452">
        <v>45.1</v>
      </c>
    </row>
    <row r="453" spans="12:49" x14ac:dyDescent="0.35">
      <c r="L453" s="18">
        <v>452</v>
      </c>
      <c r="M453" s="18" t="s">
        <v>112</v>
      </c>
      <c r="N453" s="20">
        <v>30</v>
      </c>
      <c r="AW453">
        <v>45.2</v>
      </c>
    </row>
    <row r="454" spans="12:49" x14ac:dyDescent="0.35">
      <c r="L454" s="18">
        <v>453</v>
      </c>
      <c r="M454" s="18" t="s">
        <v>112</v>
      </c>
      <c r="N454" s="20">
        <v>30</v>
      </c>
      <c r="AW454">
        <v>45.3</v>
      </c>
    </row>
    <row r="455" spans="12:49" x14ac:dyDescent="0.35">
      <c r="L455" s="18">
        <v>454</v>
      </c>
      <c r="M455" s="18" t="s">
        <v>112</v>
      </c>
      <c r="N455" s="20">
        <v>30</v>
      </c>
      <c r="AW455">
        <v>45.4</v>
      </c>
    </row>
    <row r="456" spans="12:49" x14ac:dyDescent="0.35">
      <c r="L456" s="18">
        <v>455</v>
      </c>
      <c r="M456" s="18" t="s">
        <v>112</v>
      </c>
      <c r="N456" s="20">
        <v>30</v>
      </c>
      <c r="AW456">
        <v>45.5</v>
      </c>
    </row>
    <row r="457" spans="12:49" x14ac:dyDescent="0.35">
      <c r="L457" s="18">
        <v>456</v>
      </c>
      <c r="M457" s="18" t="s">
        <v>112</v>
      </c>
      <c r="N457" s="20">
        <v>30</v>
      </c>
      <c r="AW457">
        <v>45.6</v>
      </c>
    </row>
    <row r="458" spans="12:49" x14ac:dyDescent="0.35">
      <c r="L458" s="18">
        <v>457</v>
      </c>
      <c r="M458" s="18" t="s">
        <v>112</v>
      </c>
      <c r="N458" s="20">
        <v>30</v>
      </c>
      <c r="AW458">
        <v>45.7</v>
      </c>
    </row>
    <row r="459" spans="12:49" x14ac:dyDescent="0.35">
      <c r="L459" s="18">
        <v>458</v>
      </c>
      <c r="M459" s="18" t="s">
        <v>112</v>
      </c>
      <c r="N459" s="20">
        <v>30</v>
      </c>
      <c r="AW459">
        <v>45.8</v>
      </c>
    </row>
    <row r="460" spans="12:49" x14ac:dyDescent="0.35">
      <c r="L460" s="18">
        <v>459</v>
      </c>
      <c r="M460" s="18" t="s">
        <v>112</v>
      </c>
      <c r="N460" s="20">
        <v>30</v>
      </c>
      <c r="AW460">
        <v>45.9</v>
      </c>
    </row>
    <row r="461" spans="12:49" x14ac:dyDescent="0.35">
      <c r="L461" s="18">
        <v>460</v>
      </c>
      <c r="M461" s="18" t="s">
        <v>112</v>
      </c>
      <c r="N461" s="20">
        <v>30</v>
      </c>
      <c r="AW461">
        <v>46</v>
      </c>
    </row>
    <row r="462" spans="12:49" x14ac:dyDescent="0.35">
      <c r="L462" s="18">
        <v>461</v>
      </c>
      <c r="M462" s="18" t="s">
        <v>112</v>
      </c>
      <c r="N462" s="20">
        <v>30</v>
      </c>
      <c r="AW462">
        <v>46.1</v>
      </c>
    </row>
    <row r="463" spans="12:49" x14ac:dyDescent="0.35">
      <c r="L463" s="18">
        <v>462</v>
      </c>
      <c r="M463" s="18" t="s">
        <v>112</v>
      </c>
      <c r="N463" s="20">
        <v>30</v>
      </c>
      <c r="AW463">
        <v>46.2</v>
      </c>
    </row>
    <row r="464" spans="12:49" x14ac:dyDescent="0.35">
      <c r="L464" s="18">
        <v>463</v>
      </c>
      <c r="M464" s="18" t="s">
        <v>112</v>
      </c>
      <c r="N464" s="20">
        <v>30</v>
      </c>
      <c r="AW464">
        <v>46.3</v>
      </c>
    </row>
    <row r="465" spans="12:49" x14ac:dyDescent="0.35">
      <c r="L465" s="18">
        <v>464</v>
      </c>
      <c r="M465" s="18" t="s">
        <v>112</v>
      </c>
      <c r="N465" s="20">
        <v>30</v>
      </c>
      <c r="AW465">
        <v>46.4</v>
      </c>
    </row>
    <row r="466" spans="12:49" x14ac:dyDescent="0.35">
      <c r="L466" s="18">
        <v>465</v>
      </c>
      <c r="M466" s="18" t="s">
        <v>112</v>
      </c>
      <c r="N466" s="20">
        <v>30</v>
      </c>
      <c r="AW466">
        <v>46.5</v>
      </c>
    </row>
    <row r="467" spans="12:49" x14ac:dyDescent="0.35">
      <c r="L467" s="18">
        <v>466</v>
      </c>
      <c r="M467" s="18" t="s">
        <v>112</v>
      </c>
      <c r="N467" s="20">
        <v>30</v>
      </c>
      <c r="AW467">
        <v>46.6</v>
      </c>
    </row>
    <row r="468" spans="12:49" x14ac:dyDescent="0.35">
      <c r="L468" s="18">
        <v>467</v>
      </c>
      <c r="M468" s="18" t="s">
        <v>112</v>
      </c>
      <c r="N468" s="20">
        <v>30</v>
      </c>
      <c r="AW468">
        <v>46.7</v>
      </c>
    </row>
    <row r="469" spans="12:49" x14ac:dyDescent="0.35">
      <c r="L469" s="18">
        <v>468</v>
      </c>
      <c r="M469" s="18" t="s">
        <v>112</v>
      </c>
      <c r="N469" s="20">
        <v>30</v>
      </c>
      <c r="AW469">
        <v>46.8</v>
      </c>
    </row>
    <row r="470" spans="12:49" x14ac:dyDescent="0.35">
      <c r="L470" s="18">
        <v>469</v>
      </c>
      <c r="M470" s="18" t="s">
        <v>112</v>
      </c>
      <c r="N470" s="20">
        <v>30</v>
      </c>
      <c r="AW470">
        <v>46.9</v>
      </c>
    </row>
    <row r="471" spans="12:49" x14ac:dyDescent="0.35">
      <c r="L471" s="18">
        <v>470</v>
      </c>
      <c r="M471" s="18" t="s">
        <v>112</v>
      </c>
      <c r="N471" s="20">
        <v>30</v>
      </c>
      <c r="AW471">
        <v>47</v>
      </c>
    </row>
    <row r="472" spans="12:49" x14ac:dyDescent="0.35">
      <c r="L472" s="18">
        <v>471</v>
      </c>
      <c r="M472" s="18" t="s">
        <v>112</v>
      </c>
      <c r="N472" s="20">
        <v>30</v>
      </c>
      <c r="AW472">
        <v>47.1</v>
      </c>
    </row>
    <row r="473" spans="12:49" x14ac:dyDescent="0.35">
      <c r="L473" s="18">
        <v>472</v>
      </c>
      <c r="M473" s="18" t="s">
        <v>112</v>
      </c>
      <c r="N473" s="20">
        <v>30</v>
      </c>
      <c r="AW473">
        <v>47.2</v>
      </c>
    </row>
    <row r="474" spans="12:49" x14ac:dyDescent="0.35">
      <c r="L474" s="18">
        <v>473</v>
      </c>
      <c r="M474" s="18" t="s">
        <v>112</v>
      </c>
      <c r="N474" s="20">
        <v>30</v>
      </c>
      <c r="AW474">
        <v>47.3</v>
      </c>
    </row>
    <row r="475" spans="12:49" x14ac:dyDescent="0.35">
      <c r="L475" s="18">
        <v>474</v>
      </c>
      <c r="M475" s="18" t="s">
        <v>112</v>
      </c>
      <c r="N475" s="20">
        <v>30</v>
      </c>
      <c r="AW475">
        <v>47.4</v>
      </c>
    </row>
    <row r="476" spans="12:49" x14ac:dyDescent="0.35">
      <c r="L476" s="18">
        <v>475</v>
      </c>
      <c r="M476" s="18" t="s">
        <v>112</v>
      </c>
      <c r="N476" s="20">
        <v>30</v>
      </c>
      <c r="AW476">
        <v>47.5</v>
      </c>
    </row>
    <row r="477" spans="12:49" x14ac:dyDescent="0.35">
      <c r="L477" s="18">
        <v>476</v>
      </c>
      <c r="M477" s="18" t="s">
        <v>112</v>
      </c>
      <c r="N477" s="20">
        <v>30</v>
      </c>
      <c r="AW477">
        <v>47.6</v>
      </c>
    </row>
    <row r="478" spans="12:49" x14ac:dyDescent="0.35">
      <c r="L478" s="18">
        <v>477</v>
      </c>
      <c r="M478" s="18" t="s">
        <v>112</v>
      </c>
      <c r="N478" s="20">
        <v>30</v>
      </c>
      <c r="AW478">
        <v>47.7</v>
      </c>
    </row>
    <row r="479" spans="12:49" x14ac:dyDescent="0.35">
      <c r="L479" s="18">
        <v>478</v>
      </c>
      <c r="M479" s="18" t="s">
        <v>112</v>
      </c>
      <c r="N479" s="20">
        <v>30</v>
      </c>
      <c r="AW479">
        <v>47.8</v>
      </c>
    </row>
    <row r="480" spans="12:49" x14ac:dyDescent="0.35">
      <c r="L480" s="18">
        <v>479</v>
      </c>
      <c r="M480" s="18" t="s">
        <v>112</v>
      </c>
      <c r="N480" s="20">
        <v>30</v>
      </c>
      <c r="AW480">
        <v>47.9</v>
      </c>
    </row>
    <row r="481" spans="12:49" x14ac:dyDescent="0.35">
      <c r="L481" s="18">
        <v>480</v>
      </c>
      <c r="M481" s="18" t="s">
        <v>112</v>
      </c>
      <c r="N481" s="20">
        <v>30</v>
      </c>
      <c r="AW481">
        <v>48</v>
      </c>
    </row>
    <row r="482" spans="12:49" x14ac:dyDescent="0.35">
      <c r="L482" s="18">
        <v>481</v>
      </c>
      <c r="M482" s="18" t="s">
        <v>112</v>
      </c>
      <c r="N482" s="20">
        <v>30</v>
      </c>
      <c r="AW482">
        <v>48.1</v>
      </c>
    </row>
    <row r="483" spans="12:49" x14ac:dyDescent="0.35">
      <c r="L483" s="18">
        <v>482</v>
      </c>
      <c r="M483" s="18" t="s">
        <v>112</v>
      </c>
      <c r="N483" s="20">
        <v>30</v>
      </c>
      <c r="AW483">
        <v>48.2</v>
      </c>
    </row>
    <row r="484" spans="12:49" x14ac:dyDescent="0.35">
      <c r="L484" s="18">
        <v>483</v>
      </c>
      <c r="M484" s="18" t="s">
        <v>112</v>
      </c>
      <c r="N484" s="20">
        <v>30</v>
      </c>
      <c r="AW484">
        <v>48.3</v>
      </c>
    </row>
    <row r="485" spans="12:49" x14ac:dyDescent="0.35">
      <c r="L485" s="18">
        <v>484</v>
      </c>
      <c r="M485" s="18" t="s">
        <v>112</v>
      </c>
      <c r="N485" s="20">
        <v>30</v>
      </c>
      <c r="AW485">
        <v>48.4</v>
      </c>
    </row>
    <row r="486" spans="12:49" x14ac:dyDescent="0.35">
      <c r="L486" s="18">
        <v>485</v>
      </c>
      <c r="M486" s="18" t="s">
        <v>112</v>
      </c>
      <c r="N486" s="20">
        <v>30</v>
      </c>
      <c r="AW486">
        <v>48.5</v>
      </c>
    </row>
    <row r="487" spans="12:49" x14ac:dyDescent="0.35">
      <c r="L487" s="18">
        <v>486</v>
      </c>
      <c r="M487" s="18" t="s">
        <v>112</v>
      </c>
      <c r="N487" s="20">
        <v>30</v>
      </c>
      <c r="AW487">
        <v>48.6</v>
      </c>
    </row>
    <row r="488" spans="12:49" x14ac:dyDescent="0.35">
      <c r="L488" s="18">
        <v>487</v>
      </c>
      <c r="M488" s="18" t="s">
        <v>112</v>
      </c>
      <c r="N488" s="20">
        <v>30</v>
      </c>
      <c r="AW488">
        <v>48.7</v>
      </c>
    </row>
    <row r="489" spans="12:49" x14ac:dyDescent="0.35">
      <c r="L489" s="18">
        <v>488</v>
      </c>
      <c r="M489" s="18" t="s">
        <v>112</v>
      </c>
      <c r="N489" s="20">
        <v>30</v>
      </c>
      <c r="AW489">
        <v>48.8</v>
      </c>
    </row>
    <row r="490" spans="12:49" x14ac:dyDescent="0.35">
      <c r="L490" s="18">
        <v>489</v>
      </c>
      <c r="M490" s="18" t="s">
        <v>112</v>
      </c>
      <c r="N490" s="20">
        <v>30</v>
      </c>
      <c r="AW490">
        <v>48.9</v>
      </c>
    </row>
    <row r="491" spans="12:49" x14ac:dyDescent="0.35">
      <c r="L491" s="18">
        <v>490</v>
      </c>
      <c r="M491" s="18" t="s">
        <v>112</v>
      </c>
      <c r="N491" s="20">
        <v>30</v>
      </c>
      <c r="AW491">
        <v>49</v>
      </c>
    </row>
    <row r="492" spans="12:49" x14ac:dyDescent="0.35">
      <c r="L492" s="18">
        <v>491</v>
      </c>
      <c r="M492" s="18" t="s">
        <v>112</v>
      </c>
      <c r="N492" s="20">
        <v>30</v>
      </c>
      <c r="AW492">
        <v>49.1</v>
      </c>
    </row>
    <row r="493" spans="12:49" x14ac:dyDescent="0.35">
      <c r="L493" s="18">
        <v>492</v>
      </c>
      <c r="M493" s="18" t="s">
        <v>112</v>
      </c>
      <c r="N493" s="20">
        <v>30</v>
      </c>
      <c r="AW493">
        <v>49.2</v>
      </c>
    </row>
    <row r="494" spans="12:49" x14ac:dyDescent="0.35">
      <c r="L494" s="18">
        <v>493</v>
      </c>
      <c r="M494" s="18" t="s">
        <v>112</v>
      </c>
      <c r="N494" s="20">
        <v>30</v>
      </c>
      <c r="AW494">
        <v>49.3</v>
      </c>
    </row>
    <row r="495" spans="12:49" x14ac:dyDescent="0.35">
      <c r="L495" s="18">
        <v>494</v>
      </c>
      <c r="M495" s="18" t="s">
        <v>112</v>
      </c>
      <c r="N495" s="20">
        <v>30</v>
      </c>
      <c r="AW495">
        <v>49.4</v>
      </c>
    </row>
    <row r="496" spans="12:49" x14ac:dyDescent="0.35">
      <c r="L496" s="18">
        <v>495</v>
      </c>
      <c r="M496" s="18" t="s">
        <v>112</v>
      </c>
      <c r="N496" s="20">
        <v>30</v>
      </c>
      <c r="AW496">
        <v>49.5</v>
      </c>
    </row>
    <row r="497" spans="12:49" x14ac:dyDescent="0.35">
      <c r="L497" s="18">
        <v>496</v>
      </c>
      <c r="M497" s="18" t="s">
        <v>112</v>
      </c>
      <c r="N497" s="20">
        <v>30</v>
      </c>
      <c r="AW497">
        <v>49.6</v>
      </c>
    </row>
    <row r="498" spans="12:49" x14ac:dyDescent="0.35">
      <c r="L498" s="18">
        <v>497</v>
      </c>
      <c r="M498" s="18" t="s">
        <v>112</v>
      </c>
      <c r="N498" s="20">
        <v>30</v>
      </c>
      <c r="AW498">
        <v>49.7</v>
      </c>
    </row>
    <row r="499" spans="12:49" x14ac:dyDescent="0.35">
      <c r="L499" s="18">
        <v>498</v>
      </c>
      <c r="M499" s="18" t="s">
        <v>112</v>
      </c>
      <c r="N499" s="20">
        <v>30</v>
      </c>
      <c r="AW499">
        <v>49.8</v>
      </c>
    </row>
    <row r="500" spans="12:49" x14ac:dyDescent="0.35">
      <c r="L500" s="18">
        <v>499</v>
      </c>
      <c r="M500" s="18" t="s">
        <v>112</v>
      </c>
      <c r="N500" s="20">
        <v>30</v>
      </c>
      <c r="AW500">
        <v>49.9</v>
      </c>
    </row>
    <row r="501" spans="12:49" x14ac:dyDescent="0.35">
      <c r="L501" s="18">
        <v>500</v>
      </c>
      <c r="M501" s="18" t="s">
        <v>112</v>
      </c>
      <c r="N501" s="20">
        <v>30</v>
      </c>
      <c r="AW501">
        <v>50</v>
      </c>
    </row>
    <row r="502" spans="12:49" x14ac:dyDescent="0.35">
      <c r="L502" s="18">
        <v>501</v>
      </c>
      <c r="M502" s="18" t="s">
        <v>112</v>
      </c>
      <c r="N502" s="20">
        <v>30</v>
      </c>
      <c r="AW502">
        <v>50.1</v>
      </c>
    </row>
    <row r="503" spans="12:49" x14ac:dyDescent="0.35">
      <c r="L503" s="18">
        <v>502</v>
      </c>
      <c r="M503" s="18" t="s">
        <v>112</v>
      </c>
      <c r="N503" s="20">
        <v>30</v>
      </c>
      <c r="AW503">
        <v>50.2</v>
      </c>
    </row>
    <row r="504" spans="12:49" x14ac:dyDescent="0.35">
      <c r="L504" s="18">
        <v>503</v>
      </c>
      <c r="M504" s="18" t="s">
        <v>112</v>
      </c>
      <c r="N504" s="20">
        <v>30</v>
      </c>
      <c r="AW504">
        <v>50.3</v>
      </c>
    </row>
    <row r="505" spans="12:49" x14ac:dyDescent="0.35">
      <c r="L505" s="18">
        <v>504</v>
      </c>
      <c r="M505" s="18" t="s">
        <v>112</v>
      </c>
      <c r="N505" s="20">
        <v>30</v>
      </c>
      <c r="AW505">
        <v>50.4</v>
      </c>
    </row>
    <row r="506" spans="12:49" x14ac:dyDescent="0.35">
      <c r="L506" s="18">
        <v>505</v>
      </c>
      <c r="M506" s="18" t="s">
        <v>112</v>
      </c>
      <c r="N506" s="20">
        <v>30</v>
      </c>
      <c r="AW506">
        <v>50.5</v>
      </c>
    </row>
    <row r="507" spans="12:49" x14ac:dyDescent="0.35">
      <c r="L507" s="18">
        <v>506</v>
      </c>
      <c r="M507" s="18" t="s">
        <v>112</v>
      </c>
      <c r="N507" s="20">
        <v>30</v>
      </c>
      <c r="AW507">
        <v>50.6</v>
      </c>
    </row>
    <row r="508" spans="12:49" x14ac:dyDescent="0.35">
      <c r="L508" s="18">
        <v>507</v>
      </c>
      <c r="M508" s="18" t="s">
        <v>112</v>
      </c>
      <c r="N508" s="20">
        <v>30</v>
      </c>
      <c r="AW508">
        <v>50.7</v>
      </c>
    </row>
    <row r="509" spans="12:49" x14ac:dyDescent="0.35">
      <c r="L509" s="18">
        <v>508</v>
      </c>
      <c r="M509" s="18" t="s">
        <v>112</v>
      </c>
      <c r="N509" s="20">
        <v>30</v>
      </c>
      <c r="AW509">
        <v>50.8</v>
      </c>
    </row>
    <row r="510" spans="12:49" x14ac:dyDescent="0.35">
      <c r="L510" s="18">
        <v>509</v>
      </c>
      <c r="M510" s="18" t="s">
        <v>112</v>
      </c>
      <c r="N510" s="20">
        <v>30</v>
      </c>
      <c r="AW510">
        <v>50.9</v>
      </c>
    </row>
    <row r="511" spans="12:49" x14ac:dyDescent="0.35">
      <c r="L511" s="18">
        <v>510</v>
      </c>
      <c r="M511" s="18" t="s">
        <v>112</v>
      </c>
      <c r="N511" s="20">
        <v>30</v>
      </c>
      <c r="AW511">
        <v>51</v>
      </c>
    </row>
    <row r="512" spans="12:49" x14ac:dyDescent="0.35">
      <c r="L512" s="18">
        <v>511</v>
      </c>
      <c r="M512" s="18" t="s">
        <v>112</v>
      </c>
      <c r="N512" s="20">
        <v>30</v>
      </c>
      <c r="AW512">
        <v>51.1</v>
      </c>
    </row>
    <row r="513" spans="12:49" x14ac:dyDescent="0.35">
      <c r="L513" s="18">
        <v>512</v>
      </c>
      <c r="M513" s="18" t="s">
        <v>112</v>
      </c>
      <c r="N513" s="20">
        <v>30</v>
      </c>
      <c r="AW513">
        <v>51.2</v>
      </c>
    </row>
    <row r="514" spans="12:49" x14ac:dyDescent="0.35">
      <c r="L514" s="18">
        <v>513</v>
      </c>
      <c r="M514" s="18" t="s">
        <v>112</v>
      </c>
      <c r="N514" s="20">
        <v>30</v>
      </c>
      <c r="AW514">
        <v>51.3</v>
      </c>
    </row>
    <row r="515" spans="12:49" x14ac:dyDescent="0.35">
      <c r="L515" s="18">
        <v>514</v>
      </c>
      <c r="M515" s="18" t="s">
        <v>112</v>
      </c>
      <c r="N515" s="20">
        <v>30</v>
      </c>
      <c r="AW515">
        <v>51.4</v>
      </c>
    </row>
    <row r="516" spans="12:49" x14ac:dyDescent="0.35">
      <c r="L516" s="18">
        <v>515</v>
      </c>
      <c r="M516" s="18" t="s">
        <v>112</v>
      </c>
      <c r="N516" s="20">
        <v>30</v>
      </c>
      <c r="AW516">
        <v>51.5</v>
      </c>
    </row>
    <row r="517" spans="12:49" x14ac:dyDescent="0.35">
      <c r="L517" s="18">
        <v>516</v>
      </c>
      <c r="M517" s="18" t="s">
        <v>112</v>
      </c>
      <c r="N517" s="20">
        <v>30</v>
      </c>
      <c r="AW517">
        <v>51.6</v>
      </c>
    </row>
    <row r="518" spans="12:49" x14ac:dyDescent="0.35">
      <c r="L518" s="18">
        <v>517</v>
      </c>
      <c r="M518" s="18" t="s">
        <v>112</v>
      </c>
      <c r="N518" s="20">
        <v>30</v>
      </c>
      <c r="AW518">
        <v>51.7</v>
      </c>
    </row>
    <row r="519" spans="12:49" x14ac:dyDescent="0.35">
      <c r="L519" s="18">
        <v>518</v>
      </c>
      <c r="M519" s="18" t="s">
        <v>112</v>
      </c>
      <c r="N519" s="20">
        <v>30</v>
      </c>
      <c r="AW519">
        <v>51.8</v>
      </c>
    </row>
    <row r="520" spans="12:49" x14ac:dyDescent="0.35">
      <c r="L520" s="18">
        <v>519</v>
      </c>
      <c r="M520" s="18" t="s">
        <v>112</v>
      </c>
      <c r="N520" s="20">
        <v>30</v>
      </c>
      <c r="AW520">
        <v>51.9</v>
      </c>
    </row>
    <row r="521" spans="12:49" x14ac:dyDescent="0.35">
      <c r="L521" s="18">
        <v>520</v>
      </c>
      <c r="M521" s="18" t="s">
        <v>112</v>
      </c>
      <c r="N521" s="20">
        <v>30</v>
      </c>
      <c r="AW521">
        <v>52</v>
      </c>
    </row>
    <row r="522" spans="12:49" x14ac:dyDescent="0.35">
      <c r="L522" s="18">
        <v>521</v>
      </c>
      <c r="M522" s="18" t="s">
        <v>112</v>
      </c>
      <c r="N522" s="20">
        <v>30</v>
      </c>
      <c r="AW522">
        <v>52.1</v>
      </c>
    </row>
    <row r="523" spans="12:49" x14ac:dyDescent="0.35">
      <c r="L523" s="18">
        <v>522</v>
      </c>
      <c r="M523" s="18" t="s">
        <v>112</v>
      </c>
      <c r="N523" s="20">
        <v>30</v>
      </c>
      <c r="AW523">
        <v>52.2</v>
      </c>
    </row>
    <row r="524" spans="12:49" x14ac:dyDescent="0.35">
      <c r="L524" s="18">
        <v>523</v>
      </c>
      <c r="M524" s="18" t="s">
        <v>112</v>
      </c>
      <c r="N524" s="20">
        <v>30</v>
      </c>
      <c r="AW524">
        <v>52.3</v>
      </c>
    </row>
    <row r="525" spans="12:49" x14ac:dyDescent="0.35">
      <c r="L525" s="18">
        <v>524</v>
      </c>
      <c r="M525" s="18" t="s">
        <v>112</v>
      </c>
      <c r="N525" s="20">
        <v>30</v>
      </c>
      <c r="AW525">
        <v>52.4</v>
      </c>
    </row>
    <row r="526" spans="12:49" x14ac:dyDescent="0.35">
      <c r="L526" s="18">
        <v>525</v>
      </c>
      <c r="M526" s="18" t="s">
        <v>112</v>
      </c>
      <c r="N526" s="20">
        <v>30</v>
      </c>
      <c r="AW526">
        <v>52.5</v>
      </c>
    </row>
    <row r="527" spans="12:49" x14ac:dyDescent="0.35">
      <c r="L527" s="18">
        <v>526</v>
      </c>
      <c r="M527" s="18" t="s">
        <v>112</v>
      </c>
      <c r="N527" s="20">
        <v>30</v>
      </c>
      <c r="AW527">
        <v>52.6</v>
      </c>
    </row>
    <row r="528" spans="12:49" x14ac:dyDescent="0.35">
      <c r="L528" s="18">
        <v>527</v>
      </c>
      <c r="M528" s="18" t="s">
        <v>112</v>
      </c>
      <c r="N528" s="20">
        <v>30</v>
      </c>
      <c r="AW528">
        <v>52.7</v>
      </c>
    </row>
    <row r="529" spans="12:49" x14ac:dyDescent="0.35">
      <c r="L529" s="18">
        <v>528</v>
      </c>
      <c r="M529" s="18" t="s">
        <v>112</v>
      </c>
      <c r="N529" s="20">
        <v>30</v>
      </c>
      <c r="AW529">
        <v>52.8</v>
      </c>
    </row>
    <row r="530" spans="12:49" x14ac:dyDescent="0.35">
      <c r="L530" s="18">
        <v>529</v>
      </c>
      <c r="M530" s="18" t="s">
        <v>112</v>
      </c>
      <c r="N530" s="20">
        <v>30</v>
      </c>
      <c r="AW530">
        <v>52.9</v>
      </c>
    </row>
    <row r="531" spans="12:49" x14ac:dyDescent="0.35">
      <c r="L531" s="18">
        <v>530</v>
      </c>
      <c r="M531" s="18" t="s">
        <v>112</v>
      </c>
      <c r="N531" s="20">
        <v>30</v>
      </c>
      <c r="AW531">
        <v>53</v>
      </c>
    </row>
    <row r="532" spans="12:49" x14ac:dyDescent="0.35">
      <c r="L532" s="18">
        <v>531</v>
      </c>
      <c r="M532" s="18" t="s">
        <v>112</v>
      </c>
      <c r="N532" s="20">
        <v>30</v>
      </c>
      <c r="AW532">
        <v>53.1</v>
      </c>
    </row>
    <row r="533" spans="12:49" x14ac:dyDescent="0.35">
      <c r="L533" s="18">
        <v>532</v>
      </c>
      <c r="M533" s="18" t="s">
        <v>112</v>
      </c>
      <c r="N533" s="20">
        <v>30</v>
      </c>
      <c r="AW533">
        <v>53.2</v>
      </c>
    </row>
    <row r="534" spans="12:49" x14ac:dyDescent="0.35">
      <c r="L534" s="18">
        <v>533</v>
      </c>
      <c r="M534" s="18" t="s">
        <v>112</v>
      </c>
      <c r="N534" s="20">
        <v>30</v>
      </c>
      <c r="AW534">
        <v>53.3</v>
      </c>
    </row>
    <row r="535" spans="12:49" x14ac:dyDescent="0.35">
      <c r="L535" s="18">
        <v>534</v>
      </c>
      <c r="M535" s="18" t="s">
        <v>112</v>
      </c>
      <c r="N535" s="20">
        <v>30</v>
      </c>
      <c r="AW535">
        <v>53.4</v>
      </c>
    </row>
    <row r="536" spans="12:49" x14ac:dyDescent="0.35">
      <c r="L536" s="18">
        <v>535</v>
      </c>
      <c r="M536" s="18" t="s">
        <v>112</v>
      </c>
      <c r="N536" s="20">
        <v>30</v>
      </c>
      <c r="AW536">
        <v>53.5</v>
      </c>
    </row>
    <row r="537" spans="12:49" x14ac:dyDescent="0.35">
      <c r="L537" s="18">
        <v>536</v>
      </c>
      <c r="M537" s="18" t="s">
        <v>112</v>
      </c>
      <c r="N537" s="20">
        <v>30</v>
      </c>
      <c r="AW537">
        <v>53.6</v>
      </c>
    </row>
    <row r="538" spans="12:49" x14ac:dyDescent="0.35">
      <c r="L538" s="18">
        <v>537</v>
      </c>
      <c r="M538" s="18" t="s">
        <v>112</v>
      </c>
      <c r="N538" s="20">
        <v>30</v>
      </c>
      <c r="AW538">
        <v>53.7</v>
      </c>
    </row>
    <row r="539" spans="12:49" x14ac:dyDescent="0.35">
      <c r="L539" s="18">
        <v>538</v>
      </c>
      <c r="M539" s="18" t="s">
        <v>112</v>
      </c>
      <c r="N539" s="20">
        <v>30</v>
      </c>
      <c r="AW539">
        <v>53.8</v>
      </c>
    </row>
    <row r="540" spans="12:49" x14ac:dyDescent="0.35">
      <c r="L540" s="18">
        <v>539</v>
      </c>
      <c r="M540" s="18" t="s">
        <v>112</v>
      </c>
      <c r="N540" s="20">
        <v>30</v>
      </c>
      <c r="AW540">
        <v>53.9</v>
      </c>
    </row>
    <row r="541" spans="12:49" x14ac:dyDescent="0.35">
      <c r="L541" s="18">
        <v>540</v>
      </c>
      <c r="M541" s="18" t="s">
        <v>112</v>
      </c>
      <c r="N541" s="20">
        <v>30</v>
      </c>
      <c r="AW541">
        <v>54</v>
      </c>
    </row>
    <row r="542" spans="12:49" x14ac:dyDescent="0.35">
      <c r="L542" s="18">
        <v>541</v>
      </c>
      <c r="M542" s="18" t="s">
        <v>112</v>
      </c>
      <c r="N542" s="20">
        <v>30</v>
      </c>
      <c r="AW542">
        <v>54.1</v>
      </c>
    </row>
    <row r="543" spans="12:49" x14ac:dyDescent="0.35">
      <c r="L543" s="18">
        <v>542</v>
      </c>
      <c r="M543" s="18" t="s">
        <v>112</v>
      </c>
      <c r="N543" s="20">
        <v>30</v>
      </c>
      <c r="AW543">
        <v>54.2</v>
      </c>
    </row>
    <row r="544" spans="12:49" x14ac:dyDescent="0.35">
      <c r="L544" s="18">
        <v>543</v>
      </c>
      <c r="M544" s="18" t="s">
        <v>112</v>
      </c>
      <c r="N544" s="20">
        <v>30</v>
      </c>
      <c r="AW544">
        <v>54.3</v>
      </c>
    </row>
    <row r="545" spans="12:49" x14ac:dyDescent="0.35">
      <c r="L545" s="18">
        <v>544</v>
      </c>
      <c r="M545" s="18" t="s">
        <v>112</v>
      </c>
      <c r="N545" s="20">
        <v>30</v>
      </c>
      <c r="AW545">
        <v>54.4</v>
      </c>
    </row>
    <row r="546" spans="12:49" x14ac:dyDescent="0.35">
      <c r="L546" s="18">
        <v>545</v>
      </c>
      <c r="M546" s="18" t="s">
        <v>112</v>
      </c>
      <c r="N546" s="20">
        <v>30</v>
      </c>
      <c r="AW546">
        <v>54.5</v>
      </c>
    </row>
    <row r="547" spans="12:49" x14ac:dyDescent="0.35">
      <c r="L547" s="18">
        <v>546</v>
      </c>
      <c r="M547" s="18" t="s">
        <v>112</v>
      </c>
      <c r="N547" s="20">
        <v>30</v>
      </c>
      <c r="AW547">
        <v>54.6</v>
      </c>
    </row>
    <row r="548" spans="12:49" x14ac:dyDescent="0.35">
      <c r="L548" s="18">
        <v>547</v>
      </c>
      <c r="M548" s="18" t="s">
        <v>112</v>
      </c>
      <c r="N548" s="20">
        <v>30</v>
      </c>
      <c r="AW548">
        <v>54.7</v>
      </c>
    </row>
    <row r="549" spans="12:49" x14ac:dyDescent="0.35">
      <c r="L549" s="18">
        <v>548</v>
      </c>
      <c r="M549" s="18" t="s">
        <v>112</v>
      </c>
      <c r="N549" s="20">
        <v>30</v>
      </c>
      <c r="AW549">
        <v>54.8</v>
      </c>
    </row>
    <row r="550" spans="12:49" x14ac:dyDescent="0.35">
      <c r="L550" s="18">
        <v>549</v>
      </c>
      <c r="M550" s="18" t="s">
        <v>112</v>
      </c>
      <c r="N550" s="20">
        <v>30</v>
      </c>
      <c r="AW550">
        <v>54.9</v>
      </c>
    </row>
    <row r="551" spans="12:49" x14ac:dyDescent="0.35">
      <c r="L551" s="18">
        <v>550</v>
      </c>
      <c r="M551" s="18" t="s">
        <v>112</v>
      </c>
      <c r="N551" s="20">
        <v>30</v>
      </c>
      <c r="AW551">
        <v>55</v>
      </c>
    </row>
    <row r="552" spans="12:49" x14ac:dyDescent="0.35">
      <c r="L552" s="18">
        <v>551</v>
      </c>
      <c r="M552" s="18" t="s">
        <v>112</v>
      </c>
      <c r="N552" s="20">
        <v>30</v>
      </c>
      <c r="AW552">
        <v>55.1</v>
      </c>
    </row>
    <row r="553" spans="12:49" x14ac:dyDescent="0.35">
      <c r="L553" s="18">
        <v>552</v>
      </c>
      <c r="M553" s="18" t="s">
        <v>112</v>
      </c>
      <c r="N553" s="20">
        <v>30</v>
      </c>
      <c r="AW553">
        <v>55.2</v>
      </c>
    </row>
    <row r="554" spans="12:49" x14ac:dyDescent="0.35">
      <c r="L554" s="18">
        <v>553</v>
      </c>
      <c r="M554" s="18" t="s">
        <v>112</v>
      </c>
      <c r="N554" s="20">
        <v>30</v>
      </c>
      <c r="AW554">
        <v>55.3</v>
      </c>
    </row>
    <row r="555" spans="12:49" x14ac:dyDescent="0.35">
      <c r="L555" s="18">
        <v>554</v>
      </c>
      <c r="M555" s="18" t="s">
        <v>112</v>
      </c>
      <c r="N555" s="20">
        <v>30</v>
      </c>
      <c r="AW555">
        <v>55.4</v>
      </c>
    </row>
    <row r="556" spans="12:49" x14ac:dyDescent="0.35">
      <c r="L556" s="18">
        <v>555</v>
      </c>
      <c r="M556" s="18" t="s">
        <v>112</v>
      </c>
      <c r="N556" s="20">
        <v>30</v>
      </c>
      <c r="AW556">
        <v>55.5</v>
      </c>
    </row>
    <row r="557" spans="12:49" x14ac:dyDescent="0.35">
      <c r="L557" s="18">
        <v>556</v>
      </c>
      <c r="M557" s="18" t="s">
        <v>112</v>
      </c>
      <c r="N557" s="20">
        <v>30</v>
      </c>
      <c r="AW557">
        <v>55.6</v>
      </c>
    </row>
    <row r="558" spans="12:49" x14ac:dyDescent="0.35">
      <c r="L558" s="18">
        <v>557</v>
      </c>
      <c r="M558" s="18" t="s">
        <v>112</v>
      </c>
      <c r="N558" s="20">
        <v>30</v>
      </c>
      <c r="AW558">
        <v>55.7</v>
      </c>
    </row>
    <row r="559" spans="12:49" x14ac:dyDescent="0.35">
      <c r="L559" s="18">
        <v>558</v>
      </c>
      <c r="M559" s="18" t="s">
        <v>112</v>
      </c>
      <c r="N559" s="20">
        <v>30</v>
      </c>
      <c r="AW559">
        <v>55.8</v>
      </c>
    </row>
    <row r="560" spans="12:49" x14ac:dyDescent="0.35">
      <c r="L560" s="18">
        <v>559</v>
      </c>
      <c r="M560" s="18" t="s">
        <v>112</v>
      </c>
      <c r="N560" s="20">
        <v>30</v>
      </c>
      <c r="AW560">
        <v>55.9</v>
      </c>
    </row>
    <row r="561" spans="12:49" x14ac:dyDescent="0.35">
      <c r="L561" s="18">
        <v>560</v>
      </c>
      <c r="M561" s="18" t="s">
        <v>112</v>
      </c>
      <c r="N561" s="20">
        <v>30</v>
      </c>
      <c r="AW561">
        <v>56</v>
      </c>
    </row>
    <row r="562" spans="12:49" x14ac:dyDescent="0.35">
      <c r="L562" s="18">
        <v>561</v>
      </c>
      <c r="M562" s="18" t="s">
        <v>112</v>
      </c>
      <c r="N562" s="20">
        <v>30</v>
      </c>
      <c r="AW562">
        <v>56.1</v>
      </c>
    </row>
    <row r="563" spans="12:49" x14ac:dyDescent="0.35">
      <c r="L563" s="18">
        <v>562</v>
      </c>
      <c r="M563" s="18" t="s">
        <v>112</v>
      </c>
      <c r="N563" s="20">
        <v>30</v>
      </c>
      <c r="AW563">
        <v>56.2</v>
      </c>
    </row>
    <row r="564" spans="12:49" x14ac:dyDescent="0.35">
      <c r="L564" s="18">
        <v>563</v>
      </c>
      <c r="M564" s="18" t="s">
        <v>112</v>
      </c>
      <c r="N564" s="20">
        <v>30</v>
      </c>
      <c r="AW564">
        <v>56.3</v>
      </c>
    </row>
    <row r="565" spans="12:49" x14ac:dyDescent="0.35">
      <c r="L565" s="18">
        <v>564</v>
      </c>
      <c r="M565" s="18" t="s">
        <v>112</v>
      </c>
      <c r="N565" s="20">
        <v>30</v>
      </c>
      <c r="AW565">
        <v>56.4</v>
      </c>
    </row>
    <row r="566" spans="12:49" x14ac:dyDescent="0.35">
      <c r="L566" s="18">
        <v>565</v>
      </c>
      <c r="M566" s="18" t="s">
        <v>112</v>
      </c>
      <c r="N566" s="20">
        <v>30</v>
      </c>
      <c r="AW566">
        <v>56.5</v>
      </c>
    </row>
    <row r="567" spans="12:49" x14ac:dyDescent="0.35">
      <c r="L567" s="18">
        <v>566</v>
      </c>
      <c r="M567" s="18" t="s">
        <v>112</v>
      </c>
      <c r="N567" s="20">
        <v>30</v>
      </c>
      <c r="AW567">
        <v>56.6</v>
      </c>
    </row>
    <row r="568" spans="12:49" x14ac:dyDescent="0.35">
      <c r="L568" s="18">
        <v>567</v>
      </c>
      <c r="M568" s="18" t="s">
        <v>112</v>
      </c>
      <c r="N568" s="20">
        <v>30</v>
      </c>
      <c r="AW568">
        <v>56.7</v>
      </c>
    </row>
    <row r="569" spans="12:49" x14ac:dyDescent="0.35">
      <c r="L569" s="18">
        <v>568</v>
      </c>
      <c r="M569" s="18" t="s">
        <v>112</v>
      </c>
      <c r="N569" s="20">
        <v>30</v>
      </c>
      <c r="AW569">
        <v>56.8</v>
      </c>
    </row>
    <row r="570" spans="12:49" x14ac:dyDescent="0.35">
      <c r="L570" s="18">
        <v>569</v>
      </c>
      <c r="M570" s="18" t="s">
        <v>112</v>
      </c>
      <c r="N570" s="20">
        <v>30</v>
      </c>
      <c r="AW570">
        <v>56.9</v>
      </c>
    </row>
    <row r="571" spans="12:49" x14ac:dyDescent="0.35">
      <c r="L571" s="18">
        <v>570</v>
      </c>
      <c r="M571" s="18" t="s">
        <v>112</v>
      </c>
      <c r="N571" s="20">
        <v>30</v>
      </c>
      <c r="AW571">
        <v>57</v>
      </c>
    </row>
    <row r="572" spans="12:49" x14ac:dyDescent="0.35">
      <c r="L572" s="18">
        <v>571</v>
      </c>
      <c r="M572" s="18" t="s">
        <v>112</v>
      </c>
      <c r="N572" s="20">
        <v>30</v>
      </c>
      <c r="AW572">
        <v>57.1</v>
      </c>
    </row>
    <row r="573" spans="12:49" x14ac:dyDescent="0.35">
      <c r="L573" s="18">
        <v>572</v>
      </c>
      <c r="M573" s="18" t="s">
        <v>112</v>
      </c>
      <c r="N573" s="20">
        <v>30</v>
      </c>
      <c r="AW573">
        <v>57.2</v>
      </c>
    </row>
    <row r="574" spans="12:49" x14ac:dyDescent="0.35">
      <c r="L574" s="18">
        <v>573</v>
      </c>
      <c r="M574" s="18" t="s">
        <v>112</v>
      </c>
      <c r="N574" s="20">
        <v>30</v>
      </c>
      <c r="AW574">
        <v>57.3</v>
      </c>
    </row>
    <row r="575" spans="12:49" x14ac:dyDescent="0.35">
      <c r="L575" s="18">
        <v>574</v>
      </c>
      <c r="M575" s="18" t="s">
        <v>112</v>
      </c>
      <c r="N575" s="20">
        <v>30</v>
      </c>
      <c r="AW575">
        <v>57.4</v>
      </c>
    </row>
    <row r="576" spans="12:49" x14ac:dyDescent="0.35">
      <c r="L576" s="18">
        <v>575</v>
      </c>
      <c r="M576" s="18" t="s">
        <v>112</v>
      </c>
      <c r="N576" s="20">
        <v>30</v>
      </c>
      <c r="AW576">
        <v>57.5</v>
      </c>
    </row>
    <row r="577" spans="12:49" x14ac:dyDescent="0.35">
      <c r="L577" s="18">
        <v>576</v>
      </c>
      <c r="M577" s="18" t="s">
        <v>112</v>
      </c>
      <c r="N577" s="20">
        <v>30</v>
      </c>
      <c r="AW577">
        <v>57.6</v>
      </c>
    </row>
    <row r="578" spans="12:49" x14ac:dyDescent="0.35">
      <c r="L578" s="18">
        <v>577</v>
      </c>
      <c r="M578" s="18" t="s">
        <v>112</v>
      </c>
      <c r="N578" s="20">
        <v>30</v>
      </c>
      <c r="AW578">
        <v>57.7</v>
      </c>
    </row>
    <row r="579" spans="12:49" x14ac:dyDescent="0.35">
      <c r="L579" s="18">
        <v>578</v>
      </c>
      <c r="M579" s="18" t="s">
        <v>112</v>
      </c>
      <c r="N579" s="20">
        <v>30</v>
      </c>
      <c r="AW579">
        <v>57.8</v>
      </c>
    </row>
    <row r="580" spans="12:49" x14ac:dyDescent="0.35">
      <c r="L580" s="18">
        <v>579</v>
      </c>
      <c r="M580" s="18" t="s">
        <v>112</v>
      </c>
      <c r="N580" s="20">
        <v>30</v>
      </c>
      <c r="AW580">
        <v>57.9</v>
      </c>
    </row>
    <row r="581" spans="12:49" x14ac:dyDescent="0.35">
      <c r="L581" s="18">
        <v>580</v>
      </c>
      <c r="M581" s="18" t="s">
        <v>112</v>
      </c>
      <c r="N581" s="20">
        <v>30</v>
      </c>
      <c r="AW581">
        <v>58</v>
      </c>
    </row>
    <row r="582" spans="12:49" x14ac:dyDescent="0.35">
      <c r="L582" s="18">
        <v>581</v>
      </c>
      <c r="M582" s="18" t="s">
        <v>112</v>
      </c>
      <c r="N582" s="20">
        <v>30</v>
      </c>
      <c r="AW582">
        <v>58.1</v>
      </c>
    </row>
    <row r="583" spans="12:49" x14ac:dyDescent="0.35">
      <c r="L583" s="18">
        <v>582</v>
      </c>
      <c r="M583" s="18" t="s">
        <v>112</v>
      </c>
      <c r="N583" s="20">
        <v>30</v>
      </c>
      <c r="AW583">
        <v>58.2</v>
      </c>
    </row>
    <row r="584" spans="12:49" x14ac:dyDescent="0.35">
      <c r="L584" s="18">
        <v>583</v>
      </c>
      <c r="M584" s="18" t="s">
        <v>112</v>
      </c>
      <c r="N584" s="20">
        <v>30</v>
      </c>
      <c r="AW584">
        <v>58.3</v>
      </c>
    </row>
    <row r="585" spans="12:49" x14ac:dyDescent="0.35">
      <c r="L585" s="18">
        <v>584</v>
      </c>
      <c r="M585" s="18" t="s">
        <v>112</v>
      </c>
      <c r="N585" s="20">
        <v>30</v>
      </c>
      <c r="AW585">
        <v>58.4</v>
      </c>
    </row>
    <row r="586" spans="12:49" x14ac:dyDescent="0.35">
      <c r="L586" s="18">
        <v>585</v>
      </c>
      <c r="M586" s="18" t="s">
        <v>112</v>
      </c>
      <c r="N586" s="20">
        <v>30</v>
      </c>
      <c r="AW586">
        <v>58.5</v>
      </c>
    </row>
    <row r="587" spans="12:49" x14ac:dyDescent="0.35">
      <c r="L587" s="18">
        <v>586</v>
      </c>
      <c r="M587" s="18" t="s">
        <v>112</v>
      </c>
      <c r="N587" s="20">
        <v>30</v>
      </c>
      <c r="AW587">
        <v>58.6</v>
      </c>
    </row>
    <row r="588" spans="12:49" x14ac:dyDescent="0.35">
      <c r="L588" s="18">
        <v>587</v>
      </c>
      <c r="M588" s="18" t="s">
        <v>112</v>
      </c>
      <c r="N588" s="20">
        <v>30</v>
      </c>
      <c r="AW588">
        <v>58.7</v>
      </c>
    </row>
    <row r="589" spans="12:49" x14ac:dyDescent="0.35">
      <c r="L589" s="18">
        <v>588</v>
      </c>
      <c r="M589" s="18" t="s">
        <v>112</v>
      </c>
      <c r="N589" s="20">
        <v>30</v>
      </c>
      <c r="AW589">
        <v>58.8</v>
      </c>
    </row>
    <row r="590" spans="12:49" x14ac:dyDescent="0.35">
      <c r="L590" s="18">
        <v>589</v>
      </c>
      <c r="M590" s="18" t="s">
        <v>112</v>
      </c>
      <c r="N590" s="20">
        <v>30</v>
      </c>
      <c r="AW590">
        <v>58.9</v>
      </c>
    </row>
    <row r="591" spans="12:49" x14ac:dyDescent="0.35">
      <c r="L591" s="18">
        <v>590</v>
      </c>
      <c r="M591" s="18" t="s">
        <v>112</v>
      </c>
      <c r="N591" s="20">
        <v>30</v>
      </c>
      <c r="AW591">
        <v>59</v>
      </c>
    </row>
    <row r="592" spans="12:49" x14ac:dyDescent="0.35">
      <c r="L592" s="18">
        <v>591</v>
      </c>
      <c r="M592" s="18" t="s">
        <v>112</v>
      </c>
      <c r="N592" s="20">
        <v>30</v>
      </c>
      <c r="AW592">
        <v>59.1</v>
      </c>
    </row>
    <row r="593" spans="12:49" x14ac:dyDescent="0.35">
      <c r="L593" s="18">
        <v>592</v>
      </c>
      <c r="M593" s="18" t="s">
        <v>112</v>
      </c>
      <c r="N593" s="20">
        <v>30</v>
      </c>
      <c r="AW593">
        <v>59.2</v>
      </c>
    </row>
    <row r="594" spans="12:49" x14ac:dyDescent="0.35">
      <c r="L594" s="18">
        <v>593</v>
      </c>
      <c r="M594" s="18" t="s">
        <v>112</v>
      </c>
      <c r="N594" s="20">
        <v>30</v>
      </c>
      <c r="AW594">
        <v>59.3</v>
      </c>
    </row>
    <row r="595" spans="12:49" x14ac:dyDescent="0.35">
      <c r="L595" s="18">
        <v>594</v>
      </c>
      <c r="M595" s="18" t="s">
        <v>112</v>
      </c>
      <c r="N595" s="20">
        <v>30</v>
      </c>
      <c r="AW595">
        <v>59.4</v>
      </c>
    </row>
    <row r="596" spans="12:49" x14ac:dyDescent="0.35">
      <c r="L596" s="18">
        <v>595</v>
      </c>
      <c r="M596" s="18" t="s">
        <v>112</v>
      </c>
      <c r="N596" s="20">
        <v>30</v>
      </c>
      <c r="AW596">
        <v>59.5</v>
      </c>
    </row>
    <row r="597" spans="12:49" x14ac:dyDescent="0.35">
      <c r="L597" s="18">
        <v>596</v>
      </c>
      <c r="M597" s="18" t="s">
        <v>112</v>
      </c>
      <c r="N597" s="20">
        <v>30</v>
      </c>
      <c r="AW597">
        <v>59.6</v>
      </c>
    </row>
    <row r="598" spans="12:49" x14ac:dyDescent="0.35">
      <c r="L598" s="18">
        <v>597</v>
      </c>
      <c r="M598" s="18" t="s">
        <v>112</v>
      </c>
      <c r="N598" s="20">
        <v>30</v>
      </c>
      <c r="AW598">
        <v>59.7</v>
      </c>
    </row>
    <row r="599" spans="12:49" x14ac:dyDescent="0.35">
      <c r="L599" s="18">
        <v>598</v>
      </c>
      <c r="M599" s="18" t="s">
        <v>112</v>
      </c>
      <c r="N599" s="20">
        <v>30</v>
      </c>
      <c r="AW599">
        <v>59.8</v>
      </c>
    </row>
    <row r="600" spans="12:49" x14ac:dyDescent="0.35">
      <c r="L600" s="18">
        <v>599</v>
      </c>
      <c r="M600" s="18" t="s">
        <v>112</v>
      </c>
      <c r="N600" s="20">
        <v>30</v>
      </c>
      <c r="AW600">
        <v>59.9</v>
      </c>
    </row>
    <row r="601" spans="12:49" x14ac:dyDescent="0.35">
      <c r="L601" s="18">
        <v>600</v>
      </c>
      <c r="M601" s="18" t="s">
        <v>112</v>
      </c>
      <c r="N601" s="20">
        <v>30</v>
      </c>
      <c r="AW601">
        <v>60</v>
      </c>
    </row>
    <row r="602" spans="12:49" x14ac:dyDescent="0.35">
      <c r="L602" s="18">
        <v>601</v>
      </c>
      <c r="M602" s="18" t="s">
        <v>112</v>
      </c>
      <c r="N602" s="20">
        <v>30</v>
      </c>
      <c r="AW602">
        <v>60.1</v>
      </c>
    </row>
    <row r="603" spans="12:49" x14ac:dyDescent="0.35">
      <c r="L603" s="18">
        <v>602</v>
      </c>
      <c r="M603" s="18" t="s">
        <v>112</v>
      </c>
      <c r="N603" s="20">
        <v>30</v>
      </c>
      <c r="AW603">
        <v>60.2</v>
      </c>
    </row>
    <row r="604" spans="12:49" x14ac:dyDescent="0.35">
      <c r="L604" s="18">
        <v>603</v>
      </c>
      <c r="M604" s="18" t="s">
        <v>112</v>
      </c>
      <c r="N604" s="20">
        <v>30</v>
      </c>
      <c r="AW604">
        <v>60.3</v>
      </c>
    </row>
    <row r="605" spans="12:49" x14ac:dyDescent="0.35">
      <c r="L605" s="18">
        <v>604</v>
      </c>
      <c r="M605" s="18" t="s">
        <v>112</v>
      </c>
      <c r="N605" s="20">
        <v>30</v>
      </c>
      <c r="AW605">
        <v>60.4</v>
      </c>
    </row>
    <row r="606" spans="12:49" x14ac:dyDescent="0.35">
      <c r="L606" s="18">
        <v>605</v>
      </c>
      <c r="M606" s="18" t="s">
        <v>112</v>
      </c>
      <c r="N606" s="20">
        <v>30</v>
      </c>
      <c r="AW606">
        <v>60.5</v>
      </c>
    </row>
    <row r="607" spans="12:49" x14ac:dyDescent="0.35">
      <c r="L607" s="18">
        <v>606</v>
      </c>
      <c r="M607" s="18" t="s">
        <v>112</v>
      </c>
      <c r="N607" s="20">
        <v>30</v>
      </c>
      <c r="AW607">
        <v>60.6</v>
      </c>
    </row>
    <row r="608" spans="12:49" x14ac:dyDescent="0.35">
      <c r="L608" s="18">
        <v>607</v>
      </c>
      <c r="M608" s="18" t="s">
        <v>112</v>
      </c>
      <c r="N608" s="20">
        <v>30</v>
      </c>
      <c r="AW608">
        <v>60.7</v>
      </c>
    </row>
    <row r="609" spans="12:49" x14ac:dyDescent="0.35">
      <c r="L609" s="18">
        <v>608</v>
      </c>
      <c r="M609" s="18" t="s">
        <v>112</v>
      </c>
      <c r="N609" s="20">
        <v>30</v>
      </c>
      <c r="AW609">
        <v>60.8</v>
      </c>
    </row>
    <row r="610" spans="12:49" x14ac:dyDescent="0.35">
      <c r="L610" s="18">
        <v>609</v>
      </c>
      <c r="M610" s="18" t="s">
        <v>112</v>
      </c>
      <c r="N610" s="20">
        <v>30</v>
      </c>
      <c r="AW610">
        <v>60.9</v>
      </c>
    </row>
    <row r="611" spans="12:49" x14ac:dyDescent="0.35">
      <c r="L611" s="18">
        <v>610</v>
      </c>
      <c r="M611" s="18" t="s">
        <v>112</v>
      </c>
      <c r="N611" s="20">
        <v>30</v>
      </c>
      <c r="AW611">
        <v>61</v>
      </c>
    </row>
    <row r="612" spans="12:49" x14ac:dyDescent="0.35">
      <c r="L612" s="18">
        <v>611</v>
      </c>
      <c r="M612" s="18" t="s">
        <v>112</v>
      </c>
      <c r="N612" s="20">
        <v>30</v>
      </c>
      <c r="AW612">
        <v>61.1</v>
      </c>
    </row>
    <row r="613" spans="12:49" x14ac:dyDescent="0.35">
      <c r="L613" s="18">
        <v>612</v>
      </c>
      <c r="M613" s="18" t="s">
        <v>112</v>
      </c>
      <c r="N613" s="20">
        <v>30</v>
      </c>
      <c r="AW613">
        <v>61.2</v>
      </c>
    </row>
    <row r="614" spans="12:49" x14ac:dyDescent="0.35">
      <c r="L614" s="18">
        <v>613</v>
      </c>
      <c r="M614" s="18" t="s">
        <v>112</v>
      </c>
      <c r="N614" s="20">
        <v>30</v>
      </c>
      <c r="AW614">
        <v>61.3</v>
      </c>
    </row>
    <row r="615" spans="12:49" x14ac:dyDescent="0.35">
      <c r="L615" s="18">
        <v>614</v>
      </c>
      <c r="M615" s="18" t="s">
        <v>112</v>
      </c>
      <c r="N615" s="20">
        <v>30</v>
      </c>
      <c r="AW615">
        <v>61.4</v>
      </c>
    </row>
    <row r="616" spans="12:49" x14ac:dyDescent="0.35">
      <c r="L616" s="18">
        <v>615</v>
      </c>
      <c r="M616" s="18" t="s">
        <v>112</v>
      </c>
      <c r="N616" s="20">
        <v>30</v>
      </c>
      <c r="AW616">
        <v>61.5</v>
      </c>
    </row>
    <row r="617" spans="12:49" x14ac:dyDescent="0.35">
      <c r="L617" s="18">
        <v>616</v>
      </c>
      <c r="M617" s="18" t="s">
        <v>112</v>
      </c>
      <c r="N617" s="20">
        <v>30</v>
      </c>
      <c r="AW617">
        <v>61.6</v>
      </c>
    </row>
    <row r="618" spans="12:49" x14ac:dyDescent="0.35">
      <c r="L618" s="18">
        <v>617</v>
      </c>
      <c r="M618" s="18" t="s">
        <v>112</v>
      </c>
      <c r="N618" s="20">
        <v>30</v>
      </c>
      <c r="AW618">
        <v>61.7</v>
      </c>
    </row>
    <row r="619" spans="12:49" x14ac:dyDescent="0.35">
      <c r="L619" s="18">
        <v>618</v>
      </c>
      <c r="M619" s="18" t="s">
        <v>112</v>
      </c>
      <c r="N619" s="20">
        <v>30</v>
      </c>
      <c r="AW619">
        <v>61.8</v>
      </c>
    </row>
    <row r="620" spans="12:49" x14ac:dyDescent="0.35">
      <c r="L620" s="18">
        <v>619</v>
      </c>
      <c r="M620" s="18" t="s">
        <v>112</v>
      </c>
      <c r="N620" s="20">
        <v>30</v>
      </c>
      <c r="AW620">
        <v>61.9</v>
      </c>
    </row>
    <row r="621" spans="12:49" x14ac:dyDescent="0.35">
      <c r="L621" s="18">
        <v>620</v>
      </c>
      <c r="M621" s="18" t="s">
        <v>112</v>
      </c>
      <c r="N621" s="20">
        <v>30</v>
      </c>
      <c r="AW621">
        <v>62</v>
      </c>
    </row>
    <row r="622" spans="12:49" x14ac:dyDescent="0.35">
      <c r="L622" s="18">
        <v>621</v>
      </c>
      <c r="M622" s="18" t="s">
        <v>112</v>
      </c>
      <c r="N622" s="20">
        <v>30</v>
      </c>
      <c r="AW622">
        <v>62.1</v>
      </c>
    </row>
    <row r="623" spans="12:49" x14ac:dyDescent="0.35">
      <c r="L623" s="18">
        <v>622</v>
      </c>
      <c r="M623" s="18" t="s">
        <v>112</v>
      </c>
      <c r="N623" s="20">
        <v>30</v>
      </c>
      <c r="AW623">
        <v>62.2</v>
      </c>
    </row>
    <row r="624" spans="12:49" x14ac:dyDescent="0.35">
      <c r="L624" s="18">
        <v>623</v>
      </c>
      <c r="M624" s="18" t="s">
        <v>112</v>
      </c>
      <c r="N624" s="20">
        <v>30</v>
      </c>
      <c r="AW624">
        <v>62.3</v>
      </c>
    </row>
    <row r="625" spans="12:49" x14ac:dyDescent="0.35">
      <c r="L625" s="18">
        <v>624</v>
      </c>
      <c r="M625" s="18" t="s">
        <v>112</v>
      </c>
      <c r="N625" s="20">
        <v>30</v>
      </c>
      <c r="AW625">
        <v>62.4</v>
      </c>
    </row>
    <row r="626" spans="12:49" x14ac:dyDescent="0.35">
      <c r="L626" s="18">
        <v>625</v>
      </c>
      <c r="M626" s="18" t="s">
        <v>112</v>
      </c>
      <c r="N626" s="20">
        <v>30</v>
      </c>
      <c r="AW626">
        <v>62.5</v>
      </c>
    </row>
    <row r="627" spans="12:49" x14ac:dyDescent="0.35">
      <c r="L627" s="18">
        <v>626</v>
      </c>
      <c r="M627" s="18" t="s">
        <v>112</v>
      </c>
      <c r="N627" s="20">
        <v>30</v>
      </c>
      <c r="AW627">
        <v>62.6</v>
      </c>
    </row>
    <row r="628" spans="12:49" x14ac:dyDescent="0.35">
      <c r="L628" s="18">
        <v>627</v>
      </c>
      <c r="M628" s="18" t="s">
        <v>112</v>
      </c>
      <c r="N628" s="20">
        <v>30</v>
      </c>
      <c r="AW628">
        <v>62.7</v>
      </c>
    </row>
    <row r="629" spans="12:49" x14ac:dyDescent="0.35">
      <c r="L629" s="18">
        <v>628</v>
      </c>
      <c r="M629" s="18" t="s">
        <v>112</v>
      </c>
      <c r="N629" s="20">
        <v>30</v>
      </c>
      <c r="AW629">
        <v>62.8</v>
      </c>
    </row>
    <row r="630" spans="12:49" x14ac:dyDescent="0.35">
      <c r="L630" s="18">
        <v>629</v>
      </c>
      <c r="M630" s="18" t="s">
        <v>112</v>
      </c>
      <c r="N630" s="20">
        <v>30</v>
      </c>
      <c r="AW630">
        <v>62.9</v>
      </c>
    </row>
    <row r="631" spans="12:49" x14ac:dyDescent="0.35">
      <c r="L631" s="18">
        <v>630</v>
      </c>
      <c r="M631" s="18" t="s">
        <v>112</v>
      </c>
      <c r="N631" s="20">
        <v>30</v>
      </c>
      <c r="AW631">
        <v>63</v>
      </c>
    </row>
    <row r="632" spans="12:49" x14ac:dyDescent="0.35">
      <c r="L632" s="18">
        <v>631</v>
      </c>
      <c r="M632" s="18" t="s">
        <v>112</v>
      </c>
      <c r="N632" s="20">
        <v>30</v>
      </c>
      <c r="AW632">
        <v>63.1</v>
      </c>
    </row>
    <row r="633" spans="12:49" x14ac:dyDescent="0.35">
      <c r="L633" s="18">
        <v>632</v>
      </c>
      <c r="M633" s="18" t="s">
        <v>112</v>
      </c>
      <c r="N633" s="20">
        <v>30</v>
      </c>
      <c r="AW633">
        <v>63.2</v>
      </c>
    </row>
    <row r="634" spans="12:49" x14ac:dyDescent="0.35">
      <c r="L634" s="18">
        <v>633</v>
      </c>
      <c r="M634" s="18" t="s">
        <v>112</v>
      </c>
      <c r="N634" s="20">
        <v>30</v>
      </c>
      <c r="AW634">
        <v>63.3</v>
      </c>
    </row>
    <row r="635" spans="12:49" x14ac:dyDescent="0.35">
      <c r="L635" s="18">
        <v>634</v>
      </c>
      <c r="M635" s="18" t="s">
        <v>112</v>
      </c>
      <c r="N635" s="20">
        <v>30</v>
      </c>
      <c r="AW635">
        <v>63.4</v>
      </c>
    </row>
    <row r="636" spans="12:49" x14ac:dyDescent="0.35">
      <c r="L636" s="18">
        <v>635</v>
      </c>
      <c r="M636" s="18" t="s">
        <v>112</v>
      </c>
      <c r="N636" s="20">
        <v>30</v>
      </c>
      <c r="AW636">
        <v>63.5</v>
      </c>
    </row>
    <row r="637" spans="12:49" x14ac:dyDescent="0.35">
      <c r="L637" s="18">
        <v>636</v>
      </c>
      <c r="M637" s="18" t="s">
        <v>112</v>
      </c>
      <c r="N637" s="20">
        <v>30</v>
      </c>
      <c r="AW637">
        <v>63.6</v>
      </c>
    </row>
    <row r="638" spans="12:49" x14ac:dyDescent="0.35">
      <c r="L638" s="18">
        <v>637</v>
      </c>
      <c r="M638" s="18" t="s">
        <v>112</v>
      </c>
      <c r="N638" s="20">
        <v>30</v>
      </c>
      <c r="AW638">
        <v>63.7</v>
      </c>
    </row>
    <row r="639" spans="12:49" x14ac:dyDescent="0.35">
      <c r="L639" s="18">
        <v>638</v>
      </c>
      <c r="M639" s="18" t="s">
        <v>112</v>
      </c>
      <c r="N639" s="20">
        <v>30</v>
      </c>
      <c r="AW639">
        <v>63.8</v>
      </c>
    </row>
    <row r="640" spans="12:49" x14ac:dyDescent="0.35">
      <c r="L640" s="18">
        <v>639</v>
      </c>
      <c r="M640" s="18" t="s">
        <v>112</v>
      </c>
      <c r="N640" s="20">
        <v>30</v>
      </c>
      <c r="AW640">
        <v>63.9</v>
      </c>
    </row>
    <row r="641" spans="12:49" x14ac:dyDescent="0.35">
      <c r="L641" s="18">
        <v>640</v>
      </c>
      <c r="M641" s="18" t="s">
        <v>112</v>
      </c>
      <c r="N641" s="20">
        <v>30</v>
      </c>
      <c r="AW641">
        <v>64</v>
      </c>
    </row>
    <row r="642" spans="12:49" x14ac:dyDescent="0.35">
      <c r="L642" s="18">
        <v>641</v>
      </c>
      <c r="M642" s="18" t="s">
        <v>112</v>
      </c>
      <c r="N642" s="20">
        <v>30</v>
      </c>
      <c r="AW642">
        <v>64.099999999999994</v>
      </c>
    </row>
    <row r="643" spans="12:49" x14ac:dyDescent="0.35">
      <c r="L643" s="18">
        <v>642</v>
      </c>
      <c r="M643" s="18" t="s">
        <v>112</v>
      </c>
      <c r="N643" s="20">
        <v>30</v>
      </c>
      <c r="AW643">
        <v>64.2</v>
      </c>
    </row>
    <row r="644" spans="12:49" x14ac:dyDescent="0.35">
      <c r="L644" s="18">
        <v>643</v>
      </c>
      <c r="M644" s="18" t="s">
        <v>112</v>
      </c>
      <c r="N644" s="20">
        <v>30</v>
      </c>
      <c r="AW644">
        <v>64.3</v>
      </c>
    </row>
    <row r="645" spans="12:49" x14ac:dyDescent="0.35">
      <c r="L645" s="18">
        <v>644</v>
      </c>
      <c r="M645" s="18" t="s">
        <v>112</v>
      </c>
      <c r="N645" s="20">
        <v>30</v>
      </c>
      <c r="AW645">
        <v>64.400000000000006</v>
      </c>
    </row>
    <row r="646" spans="12:49" x14ac:dyDescent="0.35">
      <c r="L646" s="18">
        <v>645</v>
      </c>
      <c r="M646" s="18" t="s">
        <v>112</v>
      </c>
      <c r="N646" s="20">
        <v>30</v>
      </c>
      <c r="AW646">
        <v>64.5</v>
      </c>
    </row>
    <row r="647" spans="12:49" x14ac:dyDescent="0.35">
      <c r="L647" s="18">
        <v>646</v>
      </c>
      <c r="M647" s="18" t="s">
        <v>112</v>
      </c>
      <c r="N647" s="20">
        <v>30</v>
      </c>
      <c r="AW647">
        <v>64.599999999999994</v>
      </c>
    </row>
    <row r="648" spans="12:49" x14ac:dyDescent="0.35">
      <c r="L648" s="18">
        <v>647</v>
      </c>
      <c r="M648" s="18" t="s">
        <v>112</v>
      </c>
      <c r="N648" s="20">
        <v>30</v>
      </c>
      <c r="AW648">
        <v>64.7</v>
      </c>
    </row>
    <row r="649" spans="12:49" x14ac:dyDescent="0.35">
      <c r="L649" s="18">
        <v>648</v>
      </c>
      <c r="M649" s="18" t="s">
        <v>112</v>
      </c>
      <c r="N649" s="20">
        <v>30</v>
      </c>
      <c r="AW649">
        <v>64.8</v>
      </c>
    </row>
    <row r="650" spans="12:49" x14ac:dyDescent="0.35">
      <c r="L650" s="18">
        <v>649</v>
      </c>
      <c r="M650" s="18" t="s">
        <v>112</v>
      </c>
      <c r="N650" s="20">
        <v>30</v>
      </c>
      <c r="AW650">
        <v>64.900000000000006</v>
      </c>
    </row>
    <row r="651" spans="12:49" x14ac:dyDescent="0.35">
      <c r="L651" s="18">
        <v>650</v>
      </c>
      <c r="M651" s="18" t="s">
        <v>112</v>
      </c>
      <c r="N651" s="20">
        <v>30</v>
      </c>
      <c r="AW651">
        <v>65</v>
      </c>
    </row>
    <row r="652" spans="12:49" x14ac:dyDescent="0.35">
      <c r="L652" s="18">
        <v>651</v>
      </c>
      <c r="M652" s="18" t="s">
        <v>112</v>
      </c>
      <c r="N652" s="20">
        <v>30</v>
      </c>
      <c r="AW652">
        <v>65.099999999999994</v>
      </c>
    </row>
    <row r="653" spans="12:49" x14ac:dyDescent="0.35">
      <c r="L653" s="18">
        <v>652</v>
      </c>
      <c r="M653" s="18" t="s">
        <v>112</v>
      </c>
      <c r="N653" s="20">
        <v>30</v>
      </c>
      <c r="AW653">
        <v>65.2</v>
      </c>
    </row>
    <row r="654" spans="12:49" x14ac:dyDescent="0.35">
      <c r="L654" s="18">
        <v>653</v>
      </c>
      <c r="M654" s="18" t="s">
        <v>112</v>
      </c>
      <c r="N654" s="20">
        <v>30</v>
      </c>
      <c r="AW654">
        <v>65.3</v>
      </c>
    </row>
    <row r="655" spans="12:49" x14ac:dyDescent="0.35">
      <c r="L655" s="18">
        <v>654</v>
      </c>
      <c r="M655" s="18" t="s">
        <v>112</v>
      </c>
      <c r="N655" s="20">
        <v>30</v>
      </c>
      <c r="AW655">
        <v>65.400000000000006</v>
      </c>
    </row>
    <row r="656" spans="12:49" x14ac:dyDescent="0.35">
      <c r="L656" s="18">
        <v>655</v>
      </c>
      <c r="M656" s="18" t="s">
        <v>112</v>
      </c>
      <c r="N656" s="20">
        <v>30</v>
      </c>
      <c r="AW656">
        <v>65.5</v>
      </c>
    </row>
    <row r="657" spans="12:49" x14ac:dyDescent="0.35">
      <c r="L657" s="18">
        <v>656</v>
      </c>
      <c r="M657" s="18" t="s">
        <v>112</v>
      </c>
      <c r="N657" s="20">
        <v>30</v>
      </c>
      <c r="AW657">
        <v>65.599999999999994</v>
      </c>
    </row>
    <row r="658" spans="12:49" x14ac:dyDescent="0.35">
      <c r="L658" s="18">
        <v>657</v>
      </c>
      <c r="M658" s="18" t="s">
        <v>112</v>
      </c>
      <c r="N658" s="20">
        <v>30</v>
      </c>
      <c r="AW658">
        <v>65.7</v>
      </c>
    </row>
    <row r="659" spans="12:49" x14ac:dyDescent="0.35">
      <c r="L659" s="18">
        <v>658</v>
      </c>
      <c r="M659" s="18" t="s">
        <v>112</v>
      </c>
      <c r="N659" s="20">
        <v>30</v>
      </c>
      <c r="AW659">
        <v>65.8</v>
      </c>
    </row>
    <row r="660" spans="12:49" x14ac:dyDescent="0.35">
      <c r="L660" s="18">
        <v>659</v>
      </c>
      <c r="M660" s="18" t="s">
        <v>112</v>
      </c>
      <c r="N660" s="20">
        <v>30</v>
      </c>
      <c r="AW660">
        <v>65.900000000000006</v>
      </c>
    </row>
    <row r="661" spans="12:49" x14ac:dyDescent="0.35">
      <c r="L661" s="18">
        <v>660</v>
      </c>
      <c r="M661" s="18" t="s">
        <v>112</v>
      </c>
      <c r="N661" s="20">
        <v>30</v>
      </c>
      <c r="AW661">
        <v>66</v>
      </c>
    </row>
    <row r="662" spans="12:49" x14ac:dyDescent="0.35">
      <c r="L662" s="18">
        <v>661</v>
      </c>
      <c r="M662" s="18" t="s">
        <v>112</v>
      </c>
      <c r="N662" s="20">
        <v>30</v>
      </c>
      <c r="AW662">
        <v>66.099999999999994</v>
      </c>
    </row>
    <row r="663" spans="12:49" x14ac:dyDescent="0.35">
      <c r="L663" s="18">
        <v>662</v>
      </c>
      <c r="M663" s="18" t="s">
        <v>112</v>
      </c>
      <c r="N663" s="20">
        <v>30</v>
      </c>
      <c r="AW663">
        <v>66.2</v>
      </c>
    </row>
    <row r="664" spans="12:49" x14ac:dyDescent="0.35">
      <c r="L664" s="18">
        <v>663</v>
      </c>
      <c r="M664" s="18" t="s">
        <v>112</v>
      </c>
      <c r="N664" s="20">
        <v>30</v>
      </c>
      <c r="AW664">
        <v>66.3</v>
      </c>
    </row>
    <row r="665" spans="12:49" x14ac:dyDescent="0.35">
      <c r="L665" s="18">
        <v>664</v>
      </c>
      <c r="M665" s="18" t="s">
        <v>112</v>
      </c>
      <c r="N665" s="20">
        <v>30</v>
      </c>
      <c r="AW665">
        <v>66.400000000000006</v>
      </c>
    </row>
    <row r="666" spans="12:49" x14ac:dyDescent="0.35">
      <c r="L666" s="18">
        <v>665</v>
      </c>
      <c r="M666" s="18" t="s">
        <v>112</v>
      </c>
      <c r="N666" s="20">
        <v>30</v>
      </c>
      <c r="AW666">
        <v>66.5</v>
      </c>
    </row>
    <row r="667" spans="12:49" x14ac:dyDescent="0.35">
      <c r="L667" s="18">
        <v>666</v>
      </c>
      <c r="M667" s="18" t="s">
        <v>112</v>
      </c>
      <c r="N667" s="20">
        <v>30</v>
      </c>
      <c r="AW667">
        <v>66.599999999999994</v>
      </c>
    </row>
    <row r="668" spans="12:49" x14ac:dyDescent="0.35">
      <c r="L668" s="18">
        <v>667</v>
      </c>
      <c r="M668" s="18" t="s">
        <v>112</v>
      </c>
      <c r="N668" s="20">
        <v>30</v>
      </c>
      <c r="AW668">
        <v>66.7</v>
      </c>
    </row>
    <row r="669" spans="12:49" x14ac:dyDescent="0.35">
      <c r="L669" s="18">
        <v>668</v>
      </c>
      <c r="M669" s="18" t="s">
        <v>112</v>
      </c>
      <c r="N669" s="20">
        <v>30</v>
      </c>
      <c r="AW669">
        <v>66.8</v>
      </c>
    </row>
    <row r="670" spans="12:49" x14ac:dyDescent="0.35">
      <c r="L670" s="18">
        <v>669</v>
      </c>
      <c r="M670" s="18" t="s">
        <v>112</v>
      </c>
      <c r="N670" s="20">
        <v>30</v>
      </c>
      <c r="AW670">
        <v>66.900000000000006</v>
      </c>
    </row>
    <row r="671" spans="12:49" x14ac:dyDescent="0.35">
      <c r="L671" s="18">
        <v>670</v>
      </c>
      <c r="M671" s="18" t="s">
        <v>112</v>
      </c>
      <c r="N671" s="20">
        <v>30</v>
      </c>
      <c r="AW671">
        <v>67</v>
      </c>
    </row>
    <row r="672" spans="12:49" x14ac:dyDescent="0.35">
      <c r="L672" s="18">
        <v>671</v>
      </c>
      <c r="M672" s="18" t="s">
        <v>112</v>
      </c>
      <c r="N672" s="20">
        <v>30</v>
      </c>
      <c r="AW672">
        <v>67.099999999999994</v>
      </c>
    </row>
    <row r="673" spans="12:49" x14ac:dyDescent="0.35">
      <c r="L673" s="18">
        <v>672</v>
      </c>
      <c r="M673" s="18" t="s">
        <v>112</v>
      </c>
      <c r="N673" s="20">
        <v>30</v>
      </c>
      <c r="AW673">
        <v>67.2</v>
      </c>
    </row>
    <row r="674" spans="12:49" x14ac:dyDescent="0.35">
      <c r="L674" s="18">
        <v>673</v>
      </c>
      <c r="M674" s="18" t="s">
        <v>112</v>
      </c>
      <c r="N674" s="20">
        <v>30</v>
      </c>
      <c r="AW674">
        <v>67.3</v>
      </c>
    </row>
    <row r="675" spans="12:49" x14ac:dyDescent="0.35">
      <c r="L675" s="18">
        <v>674</v>
      </c>
      <c r="M675" s="18" t="s">
        <v>112</v>
      </c>
      <c r="N675" s="20">
        <v>30</v>
      </c>
      <c r="AW675">
        <v>67.400000000000006</v>
      </c>
    </row>
    <row r="676" spans="12:49" x14ac:dyDescent="0.35">
      <c r="L676" s="18">
        <v>675</v>
      </c>
      <c r="M676" s="18" t="s">
        <v>112</v>
      </c>
      <c r="N676" s="20">
        <v>30</v>
      </c>
      <c r="AW676">
        <v>67.5</v>
      </c>
    </row>
    <row r="677" spans="12:49" x14ac:dyDescent="0.35">
      <c r="L677" s="18">
        <v>676</v>
      </c>
      <c r="M677" s="18" t="s">
        <v>112</v>
      </c>
      <c r="N677" s="20">
        <v>30</v>
      </c>
      <c r="AW677">
        <v>67.599999999999994</v>
      </c>
    </row>
    <row r="678" spans="12:49" x14ac:dyDescent="0.35">
      <c r="L678" s="18">
        <v>677</v>
      </c>
      <c r="M678" s="18" t="s">
        <v>112</v>
      </c>
      <c r="N678" s="20">
        <v>30</v>
      </c>
      <c r="AW678">
        <v>67.7</v>
      </c>
    </row>
    <row r="679" spans="12:49" x14ac:dyDescent="0.35">
      <c r="L679" s="18">
        <v>678</v>
      </c>
      <c r="M679" s="18" t="s">
        <v>112</v>
      </c>
      <c r="N679" s="20">
        <v>30</v>
      </c>
      <c r="AW679">
        <v>67.8</v>
      </c>
    </row>
    <row r="680" spans="12:49" x14ac:dyDescent="0.35">
      <c r="L680" s="18">
        <v>679</v>
      </c>
      <c r="M680" s="18" t="s">
        <v>112</v>
      </c>
      <c r="N680" s="20">
        <v>30</v>
      </c>
      <c r="AW680">
        <v>67.900000000000006</v>
      </c>
    </row>
    <row r="681" spans="12:49" x14ac:dyDescent="0.35">
      <c r="L681" s="18">
        <v>680</v>
      </c>
      <c r="M681" s="18" t="s">
        <v>112</v>
      </c>
      <c r="N681" s="20">
        <v>30</v>
      </c>
      <c r="AW681">
        <v>68</v>
      </c>
    </row>
    <row r="682" spans="12:49" x14ac:dyDescent="0.35">
      <c r="L682" s="18">
        <v>681</v>
      </c>
      <c r="M682" s="18" t="s">
        <v>112</v>
      </c>
      <c r="N682" s="20">
        <v>30</v>
      </c>
      <c r="AW682">
        <v>68.099999999999994</v>
      </c>
    </row>
    <row r="683" spans="12:49" x14ac:dyDescent="0.35">
      <c r="L683" s="18">
        <v>682</v>
      </c>
      <c r="M683" s="18" t="s">
        <v>112</v>
      </c>
      <c r="N683" s="20">
        <v>30</v>
      </c>
      <c r="AW683">
        <v>68.2</v>
      </c>
    </row>
    <row r="684" spans="12:49" x14ac:dyDescent="0.35">
      <c r="L684" s="18">
        <v>683</v>
      </c>
      <c r="M684" s="18" t="s">
        <v>112</v>
      </c>
      <c r="N684" s="20">
        <v>30</v>
      </c>
      <c r="AW684">
        <v>68.3</v>
      </c>
    </row>
    <row r="685" spans="12:49" x14ac:dyDescent="0.35">
      <c r="L685" s="18">
        <v>684</v>
      </c>
      <c r="M685" s="18" t="s">
        <v>112</v>
      </c>
      <c r="N685" s="20">
        <v>30</v>
      </c>
      <c r="AW685">
        <v>68.400000000000006</v>
      </c>
    </row>
    <row r="686" spans="12:49" x14ac:dyDescent="0.35">
      <c r="L686" s="18">
        <v>685</v>
      </c>
      <c r="M686" s="18" t="s">
        <v>112</v>
      </c>
      <c r="N686" s="20">
        <v>30</v>
      </c>
      <c r="AW686">
        <v>68.5</v>
      </c>
    </row>
    <row r="687" spans="12:49" x14ac:dyDescent="0.35">
      <c r="L687" s="18">
        <v>686</v>
      </c>
      <c r="M687" s="18" t="s">
        <v>112</v>
      </c>
      <c r="N687" s="20">
        <v>30</v>
      </c>
      <c r="AW687">
        <v>68.599999999999994</v>
      </c>
    </row>
    <row r="688" spans="12:49" x14ac:dyDescent="0.35">
      <c r="L688" s="18">
        <v>687</v>
      </c>
      <c r="M688" s="18" t="s">
        <v>112</v>
      </c>
      <c r="N688" s="20">
        <v>30</v>
      </c>
      <c r="AW688">
        <v>68.7</v>
      </c>
    </row>
    <row r="689" spans="12:49" x14ac:dyDescent="0.35">
      <c r="L689" s="18">
        <v>688</v>
      </c>
      <c r="M689" s="18" t="s">
        <v>112</v>
      </c>
      <c r="N689" s="20">
        <v>30</v>
      </c>
      <c r="AW689">
        <v>68.8</v>
      </c>
    </row>
    <row r="690" spans="12:49" x14ac:dyDescent="0.35">
      <c r="L690" s="18">
        <v>689</v>
      </c>
      <c r="M690" s="18" t="s">
        <v>112</v>
      </c>
      <c r="N690" s="20">
        <v>30</v>
      </c>
      <c r="AW690">
        <v>68.900000000000006</v>
      </c>
    </row>
    <row r="691" spans="12:49" x14ac:dyDescent="0.35">
      <c r="L691" s="18">
        <v>690</v>
      </c>
      <c r="M691" s="18" t="s">
        <v>112</v>
      </c>
      <c r="N691" s="20">
        <v>30</v>
      </c>
      <c r="AW691">
        <v>69</v>
      </c>
    </row>
    <row r="692" spans="12:49" x14ac:dyDescent="0.35">
      <c r="L692" s="18">
        <v>691</v>
      </c>
      <c r="M692" s="18" t="s">
        <v>112</v>
      </c>
      <c r="N692" s="20">
        <v>30</v>
      </c>
      <c r="AW692">
        <v>69.099999999999994</v>
      </c>
    </row>
    <row r="693" spans="12:49" x14ac:dyDescent="0.35">
      <c r="L693" s="18">
        <v>692</v>
      </c>
      <c r="M693" s="18" t="s">
        <v>112</v>
      </c>
      <c r="N693" s="20">
        <v>30</v>
      </c>
      <c r="AW693">
        <v>69.2</v>
      </c>
    </row>
    <row r="694" spans="12:49" x14ac:dyDescent="0.35">
      <c r="L694" s="18">
        <v>693</v>
      </c>
      <c r="M694" s="18" t="s">
        <v>112</v>
      </c>
      <c r="N694" s="20">
        <v>30</v>
      </c>
      <c r="AW694">
        <v>69.3</v>
      </c>
    </row>
    <row r="695" spans="12:49" x14ac:dyDescent="0.35">
      <c r="L695" s="18">
        <v>694</v>
      </c>
      <c r="M695" s="18" t="s">
        <v>112</v>
      </c>
      <c r="N695" s="20">
        <v>30</v>
      </c>
      <c r="AW695">
        <v>69.400000000000006</v>
      </c>
    </row>
    <row r="696" spans="12:49" x14ac:dyDescent="0.35">
      <c r="L696" s="18">
        <v>695</v>
      </c>
      <c r="M696" s="18" t="s">
        <v>112</v>
      </c>
      <c r="N696" s="20">
        <v>30</v>
      </c>
      <c r="AW696">
        <v>69.5</v>
      </c>
    </row>
    <row r="697" spans="12:49" x14ac:dyDescent="0.35">
      <c r="L697" s="18">
        <v>696</v>
      </c>
      <c r="M697" s="18" t="s">
        <v>112</v>
      </c>
      <c r="N697" s="20">
        <v>30</v>
      </c>
      <c r="AW697">
        <v>69.599999999999994</v>
      </c>
    </row>
    <row r="698" spans="12:49" x14ac:dyDescent="0.35">
      <c r="L698" s="18">
        <v>697</v>
      </c>
      <c r="M698" s="18" t="s">
        <v>112</v>
      </c>
      <c r="N698" s="20">
        <v>30</v>
      </c>
      <c r="AW698">
        <v>69.7</v>
      </c>
    </row>
    <row r="699" spans="12:49" x14ac:dyDescent="0.35">
      <c r="L699" s="18">
        <v>698</v>
      </c>
      <c r="M699" s="18" t="s">
        <v>112</v>
      </c>
      <c r="N699" s="20">
        <v>30</v>
      </c>
      <c r="AW699">
        <v>69.8</v>
      </c>
    </row>
    <row r="700" spans="12:49" x14ac:dyDescent="0.35">
      <c r="L700" s="18">
        <v>699</v>
      </c>
      <c r="M700" s="18" t="s">
        <v>112</v>
      </c>
      <c r="N700" s="20">
        <v>30</v>
      </c>
      <c r="AW700">
        <v>69.900000000000006</v>
      </c>
    </row>
    <row r="701" spans="12:49" x14ac:dyDescent="0.35">
      <c r="L701" s="18">
        <v>700</v>
      </c>
      <c r="M701" s="18" t="s">
        <v>112</v>
      </c>
      <c r="N701" s="20">
        <v>30</v>
      </c>
      <c r="AW701">
        <v>70</v>
      </c>
    </row>
  </sheetData>
  <protectedRanges>
    <protectedRange sqref="AC2:AC4 V9:V33 V2:V7 U31 U12:U13 U34:U36" name="Range1"/>
  </protectedRanges>
  <autoFilter ref="F1:F95" xr:uid="{49A304A7-E02B-4D21-B76B-D17A254E27B4}"/>
  <sortState xmlns:xlrd2="http://schemas.microsoft.com/office/spreadsheetml/2017/richdata2" ref="AN2:AN21">
    <sortCondition descending="1" ref="AN21"/>
  </sortState>
  <dataValidations count="1">
    <dataValidation type="whole" allowBlank="1" showInputMessage="1" showErrorMessage="1" sqref="E2:E110" xr:uid="{50273BD9-7641-4F34-9217-52996CF834C1}">
      <formula1>1000</formula1>
      <formula2>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0AAF-1811-4D12-9B85-3182D1733769}">
  <sheetPr codeName="Sheet2" filterMode="1"/>
  <dimension ref="A1:H408"/>
  <sheetViews>
    <sheetView workbookViewId="0"/>
  </sheetViews>
  <sheetFormatPr defaultColWidth="8.81640625" defaultRowHeight="14.5" x14ac:dyDescent="0.35"/>
  <cols>
    <col min="1" max="1" width="11.81640625" bestFit="1" customWidth="1"/>
    <col min="2" max="4" width="9.1796875" style="6" hidden="1" customWidth="1"/>
    <col min="5" max="6" width="9.1796875" style="4" customWidth="1"/>
    <col min="7" max="7" width="9.1796875" customWidth="1"/>
  </cols>
  <sheetData>
    <row r="1" spans="1:8" ht="29" x14ac:dyDescent="0.35">
      <c r="A1" s="7" t="s">
        <v>11</v>
      </c>
      <c r="B1" s="5" t="s">
        <v>1282</v>
      </c>
      <c r="C1" s="5" t="s">
        <v>1283</v>
      </c>
      <c r="D1" s="5" t="s">
        <v>1284</v>
      </c>
      <c r="E1" s="7" t="s">
        <v>1285</v>
      </c>
      <c r="F1" s="7" t="s">
        <v>1286</v>
      </c>
      <c r="G1" s="7" t="s">
        <v>16</v>
      </c>
      <c r="H1" t="s">
        <v>1287</v>
      </c>
    </row>
    <row r="2" spans="1:8" hidden="1" x14ac:dyDescent="0.35">
      <c r="A2" t="s">
        <v>40</v>
      </c>
      <c r="B2" s="6" t="s">
        <v>1288</v>
      </c>
      <c r="C2" s="6" t="s">
        <v>193</v>
      </c>
      <c r="D2" s="6">
        <v>2024</v>
      </c>
      <c r="E2" s="4">
        <v>6440</v>
      </c>
      <c r="F2" s="4" t="s">
        <v>1289</v>
      </c>
      <c r="G2" t="s">
        <v>1290</v>
      </c>
    </row>
    <row r="3" spans="1:8" hidden="1" x14ac:dyDescent="0.35">
      <c r="A3" t="s">
        <v>65</v>
      </c>
      <c r="B3" s="6" t="s">
        <v>1288</v>
      </c>
      <c r="C3" s="6" t="s">
        <v>193</v>
      </c>
      <c r="D3" s="6">
        <v>2024</v>
      </c>
      <c r="E3" s="4">
        <v>6440</v>
      </c>
      <c r="F3" s="4" t="s">
        <v>1289</v>
      </c>
      <c r="G3" t="s">
        <v>1290</v>
      </c>
    </row>
    <row r="4" spans="1:8" hidden="1" x14ac:dyDescent="0.35">
      <c r="A4" t="s">
        <v>89</v>
      </c>
      <c r="B4" s="6" t="s">
        <v>1288</v>
      </c>
      <c r="C4" s="6" t="s">
        <v>193</v>
      </c>
      <c r="D4" s="6">
        <v>2024</v>
      </c>
      <c r="E4" s="4">
        <v>6440</v>
      </c>
      <c r="F4" s="4" t="s">
        <v>1289</v>
      </c>
      <c r="G4" t="s">
        <v>1290</v>
      </c>
    </row>
    <row r="5" spans="1:8" hidden="1" x14ac:dyDescent="0.35">
      <c r="A5" t="s">
        <v>113</v>
      </c>
      <c r="B5" s="6" t="s">
        <v>1288</v>
      </c>
      <c r="C5" s="6" t="s">
        <v>193</v>
      </c>
      <c r="D5" s="6">
        <v>2024</v>
      </c>
      <c r="E5" s="4">
        <v>6440</v>
      </c>
      <c r="F5" s="4" t="s">
        <v>1289</v>
      </c>
      <c r="G5" t="s">
        <v>1290</v>
      </c>
    </row>
    <row r="6" spans="1:8" hidden="1" x14ac:dyDescent="0.35">
      <c r="A6" t="s">
        <v>136</v>
      </c>
      <c r="B6" s="6" t="s">
        <v>1288</v>
      </c>
      <c r="C6" s="6" t="s">
        <v>193</v>
      </c>
      <c r="D6" s="6">
        <v>2024</v>
      </c>
      <c r="E6" s="4">
        <v>6480</v>
      </c>
      <c r="F6" s="4" t="s">
        <v>1291</v>
      </c>
      <c r="G6" t="s">
        <v>1290</v>
      </c>
    </row>
    <row r="7" spans="1:8" hidden="1" x14ac:dyDescent="0.35">
      <c r="A7" t="s">
        <v>156</v>
      </c>
      <c r="B7" s="6" t="s">
        <v>1288</v>
      </c>
      <c r="C7" s="6" t="s">
        <v>193</v>
      </c>
      <c r="D7" s="6">
        <v>2024</v>
      </c>
      <c r="E7" s="4">
        <v>6480</v>
      </c>
      <c r="F7" s="4" t="s">
        <v>1291</v>
      </c>
      <c r="G7" t="s">
        <v>1290</v>
      </c>
    </row>
    <row r="8" spans="1:8" hidden="1" x14ac:dyDescent="0.35">
      <c r="A8" t="s">
        <v>176</v>
      </c>
      <c r="B8" s="6" t="s">
        <v>1288</v>
      </c>
      <c r="C8" s="6" t="s">
        <v>193</v>
      </c>
      <c r="D8" s="6">
        <v>2024</v>
      </c>
      <c r="E8" s="4">
        <v>6480</v>
      </c>
      <c r="F8" s="4" t="s">
        <v>1291</v>
      </c>
      <c r="G8" t="s">
        <v>1292</v>
      </c>
    </row>
    <row r="9" spans="1:8" hidden="1" x14ac:dyDescent="0.35">
      <c r="A9" t="s">
        <v>190</v>
      </c>
      <c r="B9" s="6" t="s">
        <v>1288</v>
      </c>
      <c r="C9" s="6" t="s">
        <v>193</v>
      </c>
      <c r="D9" s="6">
        <v>2024</v>
      </c>
      <c r="E9" s="4">
        <v>6440</v>
      </c>
      <c r="F9" s="4" t="s">
        <v>1289</v>
      </c>
      <c r="G9" t="s">
        <v>1292</v>
      </c>
    </row>
    <row r="10" spans="1:8" hidden="1" x14ac:dyDescent="0.35">
      <c r="A10" t="s">
        <v>205</v>
      </c>
      <c r="B10" s="6" t="s">
        <v>1288</v>
      </c>
      <c r="C10" s="6" t="s">
        <v>193</v>
      </c>
      <c r="D10" s="6">
        <v>2024</v>
      </c>
      <c r="E10" s="4">
        <v>6440</v>
      </c>
      <c r="F10" s="4" t="s">
        <v>1289</v>
      </c>
      <c r="G10" t="s">
        <v>1292</v>
      </c>
    </row>
    <row r="11" spans="1:8" hidden="1" x14ac:dyDescent="0.35">
      <c r="A11" t="s">
        <v>220</v>
      </c>
      <c r="B11" s="6" t="s">
        <v>1288</v>
      </c>
      <c r="C11" s="6" t="s">
        <v>193</v>
      </c>
      <c r="D11" s="6">
        <v>2024</v>
      </c>
      <c r="E11" s="4">
        <v>6480</v>
      </c>
      <c r="F11" s="4" t="s">
        <v>1291</v>
      </c>
      <c r="G11" t="s">
        <v>1292</v>
      </c>
    </row>
    <row r="12" spans="1:8" hidden="1" x14ac:dyDescent="0.35">
      <c r="A12" t="s">
        <v>236</v>
      </c>
      <c r="B12" s="6" t="s">
        <v>1288</v>
      </c>
      <c r="C12" s="6" t="s">
        <v>193</v>
      </c>
      <c r="D12" s="6">
        <v>2024</v>
      </c>
      <c r="E12" s="4">
        <v>6440</v>
      </c>
      <c r="F12" s="4" t="s">
        <v>1289</v>
      </c>
      <c r="G12" t="s">
        <v>1292</v>
      </c>
    </row>
    <row r="13" spans="1:8" hidden="1" x14ac:dyDescent="0.35">
      <c r="A13" t="s">
        <v>251</v>
      </c>
      <c r="B13" s="6" t="s">
        <v>1288</v>
      </c>
      <c r="C13" s="6" t="s">
        <v>193</v>
      </c>
      <c r="D13" s="6">
        <v>2024</v>
      </c>
      <c r="E13" s="4">
        <v>6480</v>
      </c>
      <c r="F13" s="4" t="s">
        <v>1291</v>
      </c>
      <c r="G13" t="s">
        <v>1292</v>
      </c>
    </row>
    <row r="14" spans="1:8" hidden="1" x14ac:dyDescent="0.35">
      <c r="A14" t="s">
        <v>266</v>
      </c>
      <c r="B14" s="6" t="s">
        <v>1288</v>
      </c>
      <c r="C14" s="6" t="s">
        <v>193</v>
      </c>
      <c r="D14" s="6">
        <v>2024</v>
      </c>
      <c r="E14" s="4">
        <v>6440</v>
      </c>
      <c r="F14" s="4" t="s">
        <v>1289</v>
      </c>
      <c r="G14" t="s">
        <v>1290</v>
      </c>
    </row>
    <row r="15" spans="1:8" hidden="1" x14ac:dyDescent="0.35">
      <c r="A15" t="s">
        <v>281</v>
      </c>
      <c r="B15" s="6" t="s">
        <v>1288</v>
      </c>
      <c r="C15" s="6" t="s">
        <v>193</v>
      </c>
      <c r="D15" s="6">
        <v>2024</v>
      </c>
      <c r="E15" s="4">
        <v>6440</v>
      </c>
      <c r="F15" s="4" t="s">
        <v>1289</v>
      </c>
      <c r="G15" t="s">
        <v>1290</v>
      </c>
    </row>
    <row r="16" spans="1:8" hidden="1" x14ac:dyDescent="0.35">
      <c r="A16" t="s">
        <v>295</v>
      </c>
      <c r="B16" s="6" t="s">
        <v>1288</v>
      </c>
      <c r="C16" s="6" t="s">
        <v>193</v>
      </c>
      <c r="D16" s="6">
        <v>2024</v>
      </c>
      <c r="E16" s="4">
        <v>6480</v>
      </c>
      <c r="F16" s="4" t="s">
        <v>1291</v>
      </c>
      <c r="G16" t="s">
        <v>1290</v>
      </c>
    </row>
    <row r="17" spans="1:8" hidden="1" x14ac:dyDescent="0.35">
      <c r="A17" t="s">
        <v>309</v>
      </c>
      <c r="B17" s="6" t="s">
        <v>1288</v>
      </c>
      <c r="C17" s="6" t="s">
        <v>193</v>
      </c>
      <c r="D17" s="6">
        <v>2024</v>
      </c>
      <c r="E17" s="4">
        <v>6440</v>
      </c>
      <c r="F17" s="4" t="s">
        <v>1289</v>
      </c>
      <c r="G17" t="s">
        <v>1290</v>
      </c>
    </row>
    <row r="18" spans="1:8" hidden="1" x14ac:dyDescent="0.35">
      <c r="A18" t="s">
        <v>323</v>
      </c>
      <c r="B18" s="6" t="s">
        <v>1288</v>
      </c>
      <c r="C18" s="6" t="s">
        <v>193</v>
      </c>
      <c r="D18" s="6">
        <v>2024</v>
      </c>
      <c r="E18" s="4">
        <v>6440</v>
      </c>
      <c r="F18" s="4" t="s">
        <v>1289</v>
      </c>
      <c r="G18" t="s">
        <v>1292</v>
      </c>
    </row>
    <row r="19" spans="1:8" hidden="1" x14ac:dyDescent="0.35">
      <c r="A19" t="s">
        <v>336</v>
      </c>
      <c r="B19" s="6" t="s">
        <v>1288</v>
      </c>
      <c r="C19" s="6" t="s">
        <v>193</v>
      </c>
      <c r="D19" s="6">
        <v>2024</v>
      </c>
      <c r="E19" s="4">
        <v>6480</v>
      </c>
      <c r="F19" s="4" t="s">
        <v>1291</v>
      </c>
      <c r="G19" t="s">
        <v>1292</v>
      </c>
    </row>
    <row r="20" spans="1:8" hidden="1" x14ac:dyDescent="0.35">
      <c r="A20" t="s">
        <v>347</v>
      </c>
      <c r="B20" s="6" t="s">
        <v>1288</v>
      </c>
      <c r="C20" s="6" t="s">
        <v>193</v>
      </c>
      <c r="D20" s="6">
        <v>2024</v>
      </c>
      <c r="E20" s="4">
        <v>6440</v>
      </c>
      <c r="F20" s="4" t="s">
        <v>1289</v>
      </c>
      <c r="G20" t="s">
        <v>1292</v>
      </c>
    </row>
    <row r="21" spans="1:8" hidden="1" x14ac:dyDescent="0.35">
      <c r="A21" t="s">
        <v>358</v>
      </c>
      <c r="B21" s="6" t="s">
        <v>1288</v>
      </c>
      <c r="C21" s="6" t="s">
        <v>193</v>
      </c>
      <c r="D21" s="6">
        <v>2024</v>
      </c>
      <c r="E21" s="4">
        <v>6480</v>
      </c>
      <c r="F21" s="4" t="s">
        <v>1291</v>
      </c>
      <c r="G21" t="s">
        <v>1292</v>
      </c>
    </row>
    <row r="22" spans="1:8" hidden="1" x14ac:dyDescent="0.35">
      <c r="A22" t="s">
        <v>369</v>
      </c>
      <c r="B22" s="6" t="s">
        <v>1288</v>
      </c>
      <c r="C22" s="6" t="s">
        <v>193</v>
      </c>
      <c r="D22" s="6">
        <v>2024</v>
      </c>
      <c r="E22" s="4">
        <v>6480</v>
      </c>
      <c r="F22" s="4" t="s">
        <v>1291</v>
      </c>
      <c r="G22" t="s">
        <v>1293</v>
      </c>
    </row>
    <row r="23" spans="1:8" hidden="1" x14ac:dyDescent="0.35">
      <c r="A23" t="s">
        <v>369</v>
      </c>
      <c r="B23" s="6" t="s">
        <v>1288</v>
      </c>
      <c r="C23" s="6" t="s">
        <v>193</v>
      </c>
      <c r="D23" s="6">
        <v>2024</v>
      </c>
      <c r="E23" s="4">
        <v>6480</v>
      </c>
      <c r="F23" s="4" t="s">
        <v>1291</v>
      </c>
      <c r="G23" t="s">
        <v>1292</v>
      </c>
    </row>
    <row r="24" spans="1:8" hidden="1" x14ac:dyDescent="0.35">
      <c r="A24" t="s">
        <v>389</v>
      </c>
      <c r="B24" s="6" t="s">
        <v>1288</v>
      </c>
      <c r="C24" s="6" t="s">
        <v>193</v>
      </c>
      <c r="D24" s="6">
        <v>2024</v>
      </c>
      <c r="E24" s="4">
        <v>6440</v>
      </c>
      <c r="F24" s="4" t="s">
        <v>1289</v>
      </c>
      <c r="G24" t="s">
        <v>1293</v>
      </c>
    </row>
    <row r="25" spans="1:8" hidden="1" x14ac:dyDescent="0.35">
      <c r="A25" t="s">
        <v>389</v>
      </c>
      <c r="B25" s="6" t="s">
        <v>1288</v>
      </c>
      <c r="C25" s="6" t="s">
        <v>193</v>
      </c>
      <c r="D25" s="6">
        <v>2024</v>
      </c>
      <c r="E25" s="4">
        <v>6440</v>
      </c>
      <c r="F25" s="4" t="s">
        <v>1289</v>
      </c>
      <c r="G25" t="s">
        <v>1292</v>
      </c>
    </row>
    <row r="26" spans="1:8" hidden="1" x14ac:dyDescent="0.35">
      <c r="A26" t="s">
        <v>409</v>
      </c>
      <c r="B26" s="6" t="s">
        <v>1288</v>
      </c>
      <c r="C26" s="6" t="s">
        <v>193</v>
      </c>
      <c r="D26" s="6">
        <v>2024</v>
      </c>
      <c r="E26" s="4">
        <v>6440</v>
      </c>
      <c r="F26" s="4" t="s">
        <v>1289</v>
      </c>
      <c r="G26" t="s">
        <v>1290</v>
      </c>
    </row>
    <row r="27" spans="1:8" hidden="1" x14ac:dyDescent="0.35">
      <c r="A27" t="s">
        <v>419</v>
      </c>
      <c r="B27" s="6" t="s">
        <v>1288</v>
      </c>
      <c r="C27" s="6" t="s">
        <v>193</v>
      </c>
      <c r="D27" s="6">
        <v>2024</v>
      </c>
      <c r="E27" s="4">
        <v>6480</v>
      </c>
      <c r="F27" s="4" t="s">
        <v>1291</v>
      </c>
      <c r="G27" t="s">
        <v>1290</v>
      </c>
    </row>
    <row r="28" spans="1:8" hidden="1" x14ac:dyDescent="0.35">
      <c r="A28" t="s">
        <v>429</v>
      </c>
      <c r="B28" s="6" t="s">
        <v>1288</v>
      </c>
      <c r="C28" s="6" t="s">
        <v>193</v>
      </c>
      <c r="D28" s="6">
        <v>2024</v>
      </c>
      <c r="E28" s="4">
        <v>6480</v>
      </c>
      <c r="F28" s="4" t="s">
        <v>1291</v>
      </c>
      <c r="G28" t="s">
        <v>1290</v>
      </c>
    </row>
    <row r="29" spans="1:8" hidden="1" x14ac:dyDescent="0.35">
      <c r="A29" t="s">
        <v>440</v>
      </c>
      <c r="B29" s="6" t="s">
        <v>1288</v>
      </c>
      <c r="C29" s="6" t="s">
        <v>193</v>
      </c>
      <c r="D29" s="6">
        <v>2024</v>
      </c>
      <c r="E29" s="4">
        <v>6480</v>
      </c>
      <c r="F29" s="4" t="s">
        <v>1291</v>
      </c>
      <c r="G29" t="s">
        <v>1290</v>
      </c>
    </row>
    <row r="30" spans="1:8" hidden="1" x14ac:dyDescent="0.35">
      <c r="A30" t="s">
        <v>450</v>
      </c>
      <c r="B30" s="6" t="s">
        <v>1288</v>
      </c>
      <c r="C30" s="6" t="s">
        <v>193</v>
      </c>
      <c r="D30" s="6">
        <v>2024</v>
      </c>
      <c r="E30" s="4">
        <v>6440</v>
      </c>
      <c r="F30" s="4" t="s">
        <v>1289</v>
      </c>
      <c r="G30" t="s">
        <v>1290</v>
      </c>
    </row>
    <row r="31" spans="1:8" hidden="1" x14ac:dyDescent="0.35">
      <c r="A31" t="s">
        <v>459</v>
      </c>
      <c r="B31" s="6" t="s">
        <v>1288</v>
      </c>
      <c r="C31" s="6" t="s">
        <v>193</v>
      </c>
      <c r="D31" s="6">
        <v>2024</v>
      </c>
      <c r="E31" s="4">
        <v>6440</v>
      </c>
      <c r="F31" s="4" t="s">
        <v>1289</v>
      </c>
      <c r="G31" t="s">
        <v>1290</v>
      </c>
      <c r="H31" s="9"/>
    </row>
    <row r="32" spans="1:8" hidden="1" x14ac:dyDescent="0.35">
      <c r="A32" t="s">
        <v>459</v>
      </c>
      <c r="B32" s="6" t="s">
        <v>1288</v>
      </c>
      <c r="C32" s="6" t="s">
        <v>193</v>
      </c>
      <c r="D32" s="6">
        <v>2024</v>
      </c>
      <c r="E32" s="4">
        <v>6480</v>
      </c>
      <c r="F32" s="4" t="s">
        <v>1291</v>
      </c>
      <c r="G32" t="s">
        <v>1290</v>
      </c>
    </row>
    <row r="33" spans="1:7" hidden="1" x14ac:dyDescent="0.35">
      <c r="A33" t="s">
        <v>474</v>
      </c>
      <c r="B33" s="6" t="s">
        <v>1288</v>
      </c>
      <c r="C33" s="6" t="s">
        <v>193</v>
      </c>
      <c r="D33" s="6">
        <v>2024</v>
      </c>
      <c r="E33" s="4">
        <v>6440</v>
      </c>
      <c r="F33" s="4" t="s">
        <v>1289</v>
      </c>
      <c r="G33" t="s">
        <v>1290</v>
      </c>
    </row>
    <row r="34" spans="1:7" hidden="1" x14ac:dyDescent="0.35">
      <c r="A34" t="s">
        <v>483</v>
      </c>
      <c r="B34" s="6" t="s">
        <v>1288</v>
      </c>
      <c r="C34" s="6" t="s">
        <v>193</v>
      </c>
      <c r="D34" s="6">
        <v>2024</v>
      </c>
      <c r="E34" s="4">
        <v>6440</v>
      </c>
      <c r="F34" s="4" t="s">
        <v>1289</v>
      </c>
      <c r="G34" t="s">
        <v>1290</v>
      </c>
    </row>
    <row r="35" spans="1:7" hidden="1" x14ac:dyDescent="0.35">
      <c r="A35" t="s">
        <v>483</v>
      </c>
      <c r="B35" s="6" t="s">
        <v>1288</v>
      </c>
      <c r="C35" s="6" t="s">
        <v>193</v>
      </c>
      <c r="D35" s="6">
        <v>2024</v>
      </c>
      <c r="E35" s="4">
        <v>6480</v>
      </c>
      <c r="F35" s="4" t="s">
        <v>1291</v>
      </c>
      <c r="G35" t="s">
        <v>1290</v>
      </c>
    </row>
    <row r="36" spans="1:7" hidden="1" x14ac:dyDescent="0.35">
      <c r="A36" t="s">
        <v>502</v>
      </c>
      <c r="B36" s="6" t="s">
        <v>1288</v>
      </c>
      <c r="C36" s="6" t="s">
        <v>193</v>
      </c>
      <c r="D36" s="6">
        <v>2024</v>
      </c>
      <c r="E36" s="4">
        <v>6480</v>
      </c>
      <c r="F36" s="4" t="s">
        <v>1291</v>
      </c>
      <c r="G36" t="s">
        <v>1290</v>
      </c>
    </row>
    <row r="37" spans="1:7" hidden="1" x14ac:dyDescent="0.35">
      <c r="A37" t="s">
        <v>502</v>
      </c>
      <c r="B37" s="6" t="s">
        <v>1288</v>
      </c>
      <c r="C37" s="6" t="s">
        <v>193</v>
      </c>
      <c r="D37" s="6">
        <v>2024</v>
      </c>
      <c r="E37" s="4">
        <v>6440</v>
      </c>
      <c r="F37" s="4" t="s">
        <v>1289</v>
      </c>
      <c r="G37" t="s">
        <v>1290</v>
      </c>
    </row>
    <row r="38" spans="1:7" hidden="1" x14ac:dyDescent="0.35">
      <c r="A38" t="s">
        <v>519</v>
      </c>
      <c r="B38" s="6" t="s">
        <v>1288</v>
      </c>
      <c r="C38" s="6" t="s">
        <v>193</v>
      </c>
      <c r="D38" s="6">
        <v>2024</v>
      </c>
      <c r="E38" s="4">
        <v>6440</v>
      </c>
      <c r="F38" s="4" t="s">
        <v>1289</v>
      </c>
      <c r="G38" t="s">
        <v>1290</v>
      </c>
    </row>
    <row r="39" spans="1:7" hidden="1" x14ac:dyDescent="0.35">
      <c r="A39" t="s">
        <v>528</v>
      </c>
      <c r="B39" s="6" t="s">
        <v>1288</v>
      </c>
      <c r="C39" s="6" t="s">
        <v>193</v>
      </c>
      <c r="D39" s="6">
        <v>2024</v>
      </c>
      <c r="E39" s="4">
        <v>6440</v>
      </c>
      <c r="F39" s="4" t="s">
        <v>1289</v>
      </c>
      <c r="G39" t="s">
        <v>1290</v>
      </c>
    </row>
    <row r="40" spans="1:7" hidden="1" x14ac:dyDescent="0.35">
      <c r="A40" t="s">
        <v>537</v>
      </c>
      <c r="B40" s="6" t="s">
        <v>1288</v>
      </c>
      <c r="C40" s="6" t="s">
        <v>193</v>
      </c>
      <c r="D40" s="6">
        <v>2024</v>
      </c>
      <c r="E40" s="4">
        <v>6480</v>
      </c>
      <c r="F40" s="4" t="s">
        <v>1291</v>
      </c>
      <c r="G40" t="s">
        <v>1290</v>
      </c>
    </row>
    <row r="41" spans="1:7" hidden="1" x14ac:dyDescent="0.35">
      <c r="A41" t="s">
        <v>546</v>
      </c>
      <c r="B41" s="6" t="s">
        <v>1288</v>
      </c>
      <c r="C41" s="6" t="s">
        <v>193</v>
      </c>
      <c r="D41" s="6">
        <v>2024</v>
      </c>
      <c r="E41" s="4">
        <v>6480</v>
      </c>
      <c r="F41" s="4" t="s">
        <v>1291</v>
      </c>
      <c r="G41" t="s">
        <v>1290</v>
      </c>
    </row>
    <row r="42" spans="1:7" hidden="1" x14ac:dyDescent="0.35">
      <c r="A42" t="s">
        <v>555</v>
      </c>
      <c r="B42" s="6" t="s">
        <v>1288</v>
      </c>
      <c r="C42" s="6" t="s">
        <v>193</v>
      </c>
      <c r="D42" s="6">
        <v>2024</v>
      </c>
      <c r="E42" s="4">
        <v>6440</v>
      </c>
      <c r="F42" s="4" t="s">
        <v>1289</v>
      </c>
      <c r="G42" t="s">
        <v>1290</v>
      </c>
    </row>
    <row r="43" spans="1:7" hidden="1" x14ac:dyDescent="0.35">
      <c r="A43" t="s">
        <v>563</v>
      </c>
      <c r="B43" s="6" t="s">
        <v>1288</v>
      </c>
      <c r="C43" s="6" t="s">
        <v>193</v>
      </c>
      <c r="D43" s="6">
        <v>2024</v>
      </c>
      <c r="E43" s="4">
        <v>6480</v>
      </c>
      <c r="F43" s="4" t="s">
        <v>1291</v>
      </c>
      <c r="G43" t="s">
        <v>1290</v>
      </c>
    </row>
    <row r="44" spans="1:7" hidden="1" x14ac:dyDescent="0.35">
      <c r="A44" t="s">
        <v>571</v>
      </c>
      <c r="B44" s="6" t="s">
        <v>1288</v>
      </c>
      <c r="C44" s="6" t="s">
        <v>193</v>
      </c>
      <c r="D44" s="6">
        <v>2024</v>
      </c>
      <c r="E44" s="4">
        <v>6440</v>
      </c>
      <c r="F44" s="4" t="s">
        <v>1289</v>
      </c>
      <c r="G44" t="s">
        <v>1290</v>
      </c>
    </row>
    <row r="45" spans="1:7" hidden="1" x14ac:dyDescent="0.35">
      <c r="A45" t="s">
        <v>579</v>
      </c>
      <c r="B45" s="6" t="s">
        <v>1288</v>
      </c>
      <c r="C45" s="6" t="s">
        <v>193</v>
      </c>
      <c r="D45" s="6">
        <v>2024</v>
      </c>
      <c r="E45" s="4">
        <v>6480</v>
      </c>
      <c r="F45" s="4" t="s">
        <v>1291</v>
      </c>
      <c r="G45" t="s">
        <v>1290</v>
      </c>
    </row>
    <row r="46" spans="1:7" hidden="1" x14ac:dyDescent="0.35">
      <c r="A46" t="s">
        <v>587</v>
      </c>
      <c r="B46" s="6" t="s">
        <v>1288</v>
      </c>
      <c r="C46" s="6" t="s">
        <v>193</v>
      </c>
      <c r="D46" s="6">
        <v>2024</v>
      </c>
      <c r="E46" s="4">
        <v>6440</v>
      </c>
      <c r="F46" s="4" t="s">
        <v>1289</v>
      </c>
      <c r="G46" t="s">
        <v>1290</v>
      </c>
    </row>
    <row r="47" spans="1:7" hidden="1" x14ac:dyDescent="0.35">
      <c r="A47" t="s">
        <v>595</v>
      </c>
      <c r="B47" s="6" t="s">
        <v>1288</v>
      </c>
      <c r="C47" s="6" t="s">
        <v>193</v>
      </c>
      <c r="D47" s="6">
        <v>2024</v>
      </c>
      <c r="E47" s="4">
        <v>6440</v>
      </c>
      <c r="F47" s="4" t="s">
        <v>1289</v>
      </c>
      <c r="G47" t="s">
        <v>1290</v>
      </c>
    </row>
    <row r="48" spans="1:7" hidden="1" x14ac:dyDescent="0.35">
      <c r="A48" t="s">
        <v>603</v>
      </c>
      <c r="B48" s="6" t="s">
        <v>1288</v>
      </c>
      <c r="C48" s="6" t="s">
        <v>193</v>
      </c>
      <c r="D48" s="6">
        <v>2024</v>
      </c>
      <c r="E48" s="4">
        <v>6440</v>
      </c>
      <c r="F48" s="4" t="s">
        <v>1289</v>
      </c>
      <c r="G48" t="s">
        <v>1290</v>
      </c>
    </row>
    <row r="49" spans="1:7" hidden="1" x14ac:dyDescent="0.35">
      <c r="A49" t="s">
        <v>611</v>
      </c>
      <c r="B49" s="6" t="s">
        <v>1288</v>
      </c>
      <c r="C49" s="6" t="s">
        <v>193</v>
      </c>
      <c r="D49" s="6">
        <v>2024</v>
      </c>
      <c r="E49" s="4">
        <v>6440</v>
      </c>
      <c r="F49" s="4" t="s">
        <v>1289</v>
      </c>
      <c r="G49" t="s">
        <v>1290</v>
      </c>
    </row>
    <row r="50" spans="1:7" hidden="1" x14ac:dyDescent="0.35">
      <c r="A50" t="s">
        <v>619</v>
      </c>
      <c r="B50" s="6" t="s">
        <v>1288</v>
      </c>
      <c r="C50" s="6" t="s">
        <v>193</v>
      </c>
      <c r="D50" s="6">
        <v>2024</v>
      </c>
      <c r="E50" s="4">
        <v>6440</v>
      </c>
      <c r="F50" s="4" t="s">
        <v>1289</v>
      </c>
      <c r="G50" t="s">
        <v>1290</v>
      </c>
    </row>
    <row r="51" spans="1:7" hidden="1" x14ac:dyDescent="0.35">
      <c r="A51" t="s">
        <v>627</v>
      </c>
      <c r="B51" s="6" t="s">
        <v>1288</v>
      </c>
      <c r="C51" s="6" t="s">
        <v>193</v>
      </c>
      <c r="D51" s="6">
        <v>2024</v>
      </c>
      <c r="E51" s="4">
        <v>6480</v>
      </c>
      <c r="F51" s="4" t="s">
        <v>1291</v>
      </c>
      <c r="G51" t="s">
        <v>1290</v>
      </c>
    </row>
    <row r="52" spans="1:7" hidden="1" x14ac:dyDescent="0.35">
      <c r="A52" t="s">
        <v>635</v>
      </c>
      <c r="B52" s="6" t="s">
        <v>1288</v>
      </c>
      <c r="C52" s="6" t="s">
        <v>193</v>
      </c>
      <c r="D52" s="6">
        <v>2024</v>
      </c>
      <c r="E52" s="4">
        <v>6480</v>
      </c>
      <c r="F52" s="4" t="s">
        <v>1291</v>
      </c>
      <c r="G52" t="s">
        <v>1290</v>
      </c>
    </row>
    <row r="53" spans="1:7" hidden="1" x14ac:dyDescent="0.35">
      <c r="A53" t="s">
        <v>643</v>
      </c>
      <c r="B53" s="6" t="s">
        <v>1288</v>
      </c>
      <c r="C53" s="6" t="s">
        <v>193</v>
      </c>
      <c r="D53" s="6">
        <v>2024</v>
      </c>
      <c r="E53" s="4">
        <v>6440</v>
      </c>
      <c r="F53" s="4" t="s">
        <v>1289</v>
      </c>
      <c r="G53" t="s">
        <v>1290</v>
      </c>
    </row>
    <row r="54" spans="1:7" hidden="1" x14ac:dyDescent="0.35">
      <c r="A54" t="s">
        <v>651</v>
      </c>
      <c r="B54" s="6" t="s">
        <v>1288</v>
      </c>
      <c r="C54" s="6" t="s">
        <v>193</v>
      </c>
      <c r="D54" s="6">
        <v>2024</v>
      </c>
      <c r="E54" s="4">
        <v>6480</v>
      </c>
      <c r="F54" s="4" t="s">
        <v>1291</v>
      </c>
      <c r="G54" t="s">
        <v>1290</v>
      </c>
    </row>
    <row r="55" spans="1:7" hidden="1" x14ac:dyDescent="0.35">
      <c r="A55" t="s">
        <v>659</v>
      </c>
      <c r="B55" s="6" t="s">
        <v>1288</v>
      </c>
      <c r="C55" s="6" t="s">
        <v>193</v>
      </c>
      <c r="D55" s="6">
        <v>2024</v>
      </c>
      <c r="E55" s="4">
        <v>6480</v>
      </c>
      <c r="F55" s="4" t="s">
        <v>1291</v>
      </c>
      <c r="G55" t="s">
        <v>1290</v>
      </c>
    </row>
    <row r="56" spans="1:7" hidden="1" x14ac:dyDescent="0.35">
      <c r="A56" t="s">
        <v>667</v>
      </c>
      <c r="B56" s="6" t="s">
        <v>1288</v>
      </c>
      <c r="C56" s="6" t="s">
        <v>193</v>
      </c>
      <c r="D56" s="6">
        <v>2024</v>
      </c>
      <c r="E56" s="4">
        <v>6440</v>
      </c>
      <c r="F56" s="4" t="s">
        <v>1289</v>
      </c>
      <c r="G56" t="s">
        <v>1290</v>
      </c>
    </row>
    <row r="57" spans="1:7" hidden="1" x14ac:dyDescent="0.35">
      <c r="A57" t="s">
        <v>674</v>
      </c>
      <c r="B57" s="6" t="s">
        <v>1288</v>
      </c>
      <c r="C57" s="6" t="s">
        <v>193</v>
      </c>
      <c r="D57" s="6">
        <v>2024</v>
      </c>
      <c r="E57" s="4">
        <v>6480</v>
      </c>
      <c r="F57" s="4" t="s">
        <v>1291</v>
      </c>
      <c r="G57" t="s">
        <v>1290</v>
      </c>
    </row>
    <row r="58" spans="1:7" hidden="1" x14ac:dyDescent="0.35">
      <c r="A58" t="s">
        <v>683</v>
      </c>
      <c r="B58" s="6" t="s">
        <v>1288</v>
      </c>
      <c r="C58" s="6" t="s">
        <v>193</v>
      </c>
      <c r="D58" s="6">
        <v>2024</v>
      </c>
      <c r="E58" s="4">
        <v>6480</v>
      </c>
      <c r="F58" s="4" t="s">
        <v>1291</v>
      </c>
      <c r="G58" t="s">
        <v>1290</v>
      </c>
    </row>
    <row r="59" spans="1:7" hidden="1" x14ac:dyDescent="0.35">
      <c r="A59" t="s">
        <v>691</v>
      </c>
      <c r="B59" s="6" t="s">
        <v>1288</v>
      </c>
      <c r="C59" s="6" t="s">
        <v>193</v>
      </c>
      <c r="D59" s="6">
        <v>2024</v>
      </c>
      <c r="E59" s="4">
        <v>6440</v>
      </c>
      <c r="F59" s="4" t="s">
        <v>1289</v>
      </c>
      <c r="G59" t="s">
        <v>1290</v>
      </c>
    </row>
    <row r="60" spans="1:7" hidden="1" x14ac:dyDescent="0.35">
      <c r="A60" t="s">
        <v>698</v>
      </c>
      <c r="B60" s="6" t="s">
        <v>1288</v>
      </c>
      <c r="C60" s="6" t="s">
        <v>193</v>
      </c>
      <c r="D60" s="6">
        <v>2024</v>
      </c>
      <c r="E60" s="4">
        <v>6480</v>
      </c>
      <c r="F60" s="4" t="s">
        <v>1291</v>
      </c>
      <c r="G60" t="s">
        <v>1290</v>
      </c>
    </row>
    <row r="61" spans="1:7" hidden="1" x14ac:dyDescent="0.35">
      <c r="A61" t="s">
        <v>706</v>
      </c>
      <c r="B61" s="6" t="s">
        <v>1288</v>
      </c>
      <c r="C61" s="6" t="s">
        <v>193</v>
      </c>
      <c r="D61" s="6">
        <v>2024</v>
      </c>
      <c r="E61" s="4">
        <v>6440</v>
      </c>
      <c r="F61" s="4" t="s">
        <v>1289</v>
      </c>
      <c r="G61" t="s">
        <v>1290</v>
      </c>
    </row>
    <row r="62" spans="1:7" hidden="1" x14ac:dyDescent="0.35">
      <c r="A62" t="s">
        <v>714</v>
      </c>
      <c r="B62" s="6" t="s">
        <v>1288</v>
      </c>
      <c r="C62" s="6" t="s">
        <v>193</v>
      </c>
      <c r="D62" s="6">
        <v>2024</v>
      </c>
      <c r="E62" s="4">
        <v>6440</v>
      </c>
      <c r="F62" s="4" t="s">
        <v>1289</v>
      </c>
      <c r="G62" t="s">
        <v>1290</v>
      </c>
    </row>
    <row r="63" spans="1:7" hidden="1" x14ac:dyDescent="0.35">
      <c r="A63" t="s">
        <v>722</v>
      </c>
      <c r="B63" s="6" t="s">
        <v>1288</v>
      </c>
      <c r="C63" s="6" t="s">
        <v>193</v>
      </c>
      <c r="D63" s="6">
        <v>2024</v>
      </c>
      <c r="E63" s="4">
        <v>6480</v>
      </c>
      <c r="F63" s="4" t="s">
        <v>1291</v>
      </c>
      <c r="G63" t="s">
        <v>1290</v>
      </c>
    </row>
    <row r="64" spans="1:7" hidden="1" x14ac:dyDescent="0.35">
      <c r="A64" t="s">
        <v>730</v>
      </c>
      <c r="B64" s="6" t="s">
        <v>1288</v>
      </c>
      <c r="C64" s="6" t="s">
        <v>193</v>
      </c>
      <c r="D64" s="6">
        <v>2024</v>
      </c>
      <c r="E64" s="4">
        <v>6440</v>
      </c>
      <c r="F64" s="4" t="s">
        <v>1289</v>
      </c>
      <c r="G64" t="s">
        <v>1290</v>
      </c>
    </row>
    <row r="65" spans="1:8" hidden="1" x14ac:dyDescent="0.35">
      <c r="A65" t="s">
        <v>738</v>
      </c>
      <c r="B65" s="6" t="s">
        <v>1288</v>
      </c>
      <c r="C65" s="6" t="s">
        <v>193</v>
      </c>
      <c r="D65" s="6">
        <v>2024</v>
      </c>
      <c r="E65" s="4">
        <v>6440</v>
      </c>
      <c r="F65" s="4" t="s">
        <v>1289</v>
      </c>
      <c r="G65" t="s">
        <v>1290</v>
      </c>
    </row>
    <row r="66" spans="1:8" hidden="1" x14ac:dyDescent="0.35">
      <c r="A66" t="s">
        <v>745</v>
      </c>
      <c r="B66" s="6" t="s">
        <v>1288</v>
      </c>
      <c r="C66" s="6" t="s">
        <v>193</v>
      </c>
      <c r="D66" s="6">
        <v>2024</v>
      </c>
      <c r="E66" s="4">
        <v>6440</v>
      </c>
      <c r="F66" s="4" t="s">
        <v>1289</v>
      </c>
      <c r="G66" t="s">
        <v>1290</v>
      </c>
    </row>
    <row r="67" spans="1:8" hidden="1" x14ac:dyDescent="0.35">
      <c r="A67" t="s">
        <v>753</v>
      </c>
      <c r="B67" s="6" t="s">
        <v>1288</v>
      </c>
      <c r="C67" s="6" t="s">
        <v>193</v>
      </c>
      <c r="D67" s="6">
        <v>2024</v>
      </c>
      <c r="E67" s="4">
        <v>6480</v>
      </c>
      <c r="F67" s="4" t="s">
        <v>1291</v>
      </c>
      <c r="G67" t="s">
        <v>1290</v>
      </c>
    </row>
    <row r="68" spans="1:8" hidden="1" x14ac:dyDescent="0.35">
      <c r="A68" t="s">
        <v>761</v>
      </c>
      <c r="B68" s="6" t="s">
        <v>1288</v>
      </c>
      <c r="C68" s="6" t="s">
        <v>193</v>
      </c>
      <c r="D68" s="6">
        <v>2024</v>
      </c>
      <c r="E68" s="4">
        <v>6480</v>
      </c>
      <c r="F68" s="4" t="s">
        <v>1291</v>
      </c>
      <c r="G68" t="s">
        <v>1290</v>
      </c>
    </row>
    <row r="69" spans="1:8" s="9" customFormat="1" x14ac:dyDescent="0.35">
      <c r="A69" s="9" t="s">
        <v>769</v>
      </c>
      <c r="B69" s="10" t="s">
        <v>1288</v>
      </c>
      <c r="C69" s="10" t="s">
        <v>193</v>
      </c>
      <c r="D69" s="10">
        <v>2024</v>
      </c>
      <c r="E69" s="11">
        <v>6440</v>
      </c>
      <c r="F69" s="11" t="s">
        <v>1289</v>
      </c>
      <c r="G69" s="9" t="s">
        <v>1290</v>
      </c>
      <c r="H69" s="9" t="s">
        <v>1294</v>
      </c>
    </row>
    <row r="70" spans="1:8" hidden="1" x14ac:dyDescent="0.35">
      <c r="A70" t="s">
        <v>777</v>
      </c>
      <c r="B70" s="6" t="s">
        <v>1288</v>
      </c>
      <c r="C70" s="6" t="s">
        <v>193</v>
      </c>
      <c r="D70" s="6">
        <v>2024</v>
      </c>
      <c r="E70" s="4">
        <v>6480</v>
      </c>
      <c r="F70" s="4" t="s">
        <v>1291</v>
      </c>
      <c r="G70" t="s">
        <v>1290</v>
      </c>
    </row>
    <row r="71" spans="1:8" hidden="1" x14ac:dyDescent="0.35">
      <c r="A71" t="s">
        <v>784</v>
      </c>
      <c r="B71" s="6" t="s">
        <v>1288</v>
      </c>
      <c r="C71" s="6" t="s">
        <v>193</v>
      </c>
      <c r="D71" s="6">
        <v>2024</v>
      </c>
      <c r="E71" s="4">
        <v>6440</v>
      </c>
      <c r="F71" s="4" t="s">
        <v>1289</v>
      </c>
      <c r="G71" t="s">
        <v>1290</v>
      </c>
    </row>
    <row r="72" spans="1:8" hidden="1" x14ac:dyDescent="0.35">
      <c r="A72" t="s">
        <v>792</v>
      </c>
      <c r="B72" s="6" t="s">
        <v>1288</v>
      </c>
      <c r="C72" s="6" t="s">
        <v>193</v>
      </c>
      <c r="D72" s="6">
        <v>2024</v>
      </c>
      <c r="E72" s="4">
        <v>6480</v>
      </c>
      <c r="F72" s="4" t="s">
        <v>1291</v>
      </c>
      <c r="G72" t="s">
        <v>1290</v>
      </c>
    </row>
    <row r="73" spans="1:8" hidden="1" x14ac:dyDescent="0.35">
      <c r="A73" t="s">
        <v>800</v>
      </c>
      <c r="B73" s="6" t="s">
        <v>1288</v>
      </c>
      <c r="C73" s="6" t="s">
        <v>193</v>
      </c>
      <c r="D73" s="6">
        <v>2024</v>
      </c>
      <c r="E73" s="4">
        <v>6480</v>
      </c>
      <c r="F73" s="4" t="s">
        <v>1291</v>
      </c>
      <c r="G73" t="s">
        <v>1290</v>
      </c>
    </row>
    <row r="74" spans="1:8" hidden="1" x14ac:dyDescent="0.35">
      <c r="A74" t="s">
        <v>800</v>
      </c>
      <c r="B74" s="6" t="s">
        <v>1288</v>
      </c>
      <c r="C74" s="6" t="s">
        <v>193</v>
      </c>
      <c r="D74" s="6">
        <v>2024</v>
      </c>
      <c r="E74" s="4">
        <v>6440</v>
      </c>
      <c r="F74" s="4" t="s">
        <v>1289</v>
      </c>
      <c r="G74" t="s">
        <v>1290</v>
      </c>
    </row>
    <row r="75" spans="1:8" hidden="1" x14ac:dyDescent="0.35">
      <c r="A75" t="s">
        <v>816</v>
      </c>
      <c r="B75" s="6" t="s">
        <v>1288</v>
      </c>
      <c r="C75" s="6" t="s">
        <v>193</v>
      </c>
      <c r="D75" s="6">
        <v>2024</v>
      </c>
      <c r="E75" s="4">
        <v>6480</v>
      </c>
      <c r="F75" s="4" t="s">
        <v>1291</v>
      </c>
      <c r="G75" t="s">
        <v>1290</v>
      </c>
    </row>
    <row r="76" spans="1:8" hidden="1" x14ac:dyDescent="0.35">
      <c r="A76" t="s">
        <v>824</v>
      </c>
      <c r="B76" s="6" t="s">
        <v>1288</v>
      </c>
      <c r="C76" s="6" t="s">
        <v>193</v>
      </c>
      <c r="D76" s="6">
        <v>2024</v>
      </c>
      <c r="E76" s="4">
        <v>6480</v>
      </c>
      <c r="F76" s="4" t="s">
        <v>1291</v>
      </c>
      <c r="G76" t="s">
        <v>1290</v>
      </c>
    </row>
    <row r="77" spans="1:8" hidden="1" x14ac:dyDescent="0.35">
      <c r="A77" t="s">
        <v>831</v>
      </c>
      <c r="B77" s="6" t="s">
        <v>1288</v>
      </c>
      <c r="C77" s="6" t="s">
        <v>193</v>
      </c>
      <c r="D77" s="6">
        <v>2024</v>
      </c>
      <c r="E77" s="4">
        <v>6440</v>
      </c>
      <c r="F77" s="4" t="s">
        <v>1289</v>
      </c>
      <c r="G77" t="s">
        <v>1290</v>
      </c>
    </row>
    <row r="78" spans="1:8" hidden="1" x14ac:dyDescent="0.35">
      <c r="A78" t="s">
        <v>839</v>
      </c>
      <c r="B78" s="6" t="s">
        <v>1288</v>
      </c>
      <c r="C78" s="6" t="s">
        <v>193</v>
      </c>
      <c r="D78" s="6">
        <v>2024</v>
      </c>
      <c r="E78" s="4">
        <v>6480</v>
      </c>
      <c r="F78" s="4" t="s">
        <v>1291</v>
      </c>
      <c r="G78" t="s">
        <v>1290</v>
      </c>
    </row>
    <row r="79" spans="1:8" hidden="1" x14ac:dyDescent="0.35">
      <c r="A79" t="s">
        <v>847</v>
      </c>
      <c r="B79" s="6" t="s">
        <v>1288</v>
      </c>
      <c r="C79" s="6" t="s">
        <v>193</v>
      </c>
      <c r="D79" s="6">
        <v>2024</v>
      </c>
      <c r="E79" s="4">
        <v>6480</v>
      </c>
      <c r="F79" s="4" t="s">
        <v>1291</v>
      </c>
      <c r="G79" t="s">
        <v>1290</v>
      </c>
    </row>
    <row r="80" spans="1:8" hidden="1" x14ac:dyDescent="0.35">
      <c r="A80" t="s">
        <v>855</v>
      </c>
      <c r="B80" s="6" t="s">
        <v>1288</v>
      </c>
      <c r="C80" s="6" t="s">
        <v>193</v>
      </c>
      <c r="D80" s="6">
        <v>2024</v>
      </c>
      <c r="E80" s="4">
        <v>6440</v>
      </c>
      <c r="F80" s="4" t="s">
        <v>1289</v>
      </c>
      <c r="G80" t="s">
        <v>1290</v>
      </c>
    </row>
    <row r="81" spans="1:7" hidden="1" x14ac:dyDescent="0.35">
      <c r="A81" t="s">
        <v>863</v>
      </c>
      <c r="B81" s="6" t="s">
        <v>1288</v>
      </c>
      <c r="C81" s="6" t="s">
        <v>193</v>
      </c>
      <c r="D81" s="6">
        <v>2024</v>
      </c>
      <c r="E81" s="4">
        <v>6440</v>
      </c>
      <c r="F81" s="4" t="s">
        <v>1289</v>
      </c>
      <c r="G81" t="s">
        <v>1290</v>
      </c>
    </row>
    <row r="82" spans="1:7" hidden="1" x14ac:dyDescent="0.35">
      <c r="A82" t="s">
        <v>871</v>
      </c>
      <c r="B82" s="6" t="s">
        <v>1288</v>
      </c>
      <c r="C82" s="6" t="s">
        <v>193</v>
      </c>
      <c r="D82" s="6">
        <v>2024</v>
      </c>
      <c r="E82" s="4">
        <v>6440</v>
      </c>
      <c r="F82" s="4" t="s">
        <v>1289</v>
      </c>
      <c r="G82" t="s">
        <v>1290</v>
      </c>
    </row>
    <row r="83" spans="1:7" hidden="1" x14ac:dyDescent="0.35">
      <c r="A83" t="s">
        <v>879</v>
      </c>
      <c r="B83" s="6" t="s">
        <v>1288</v>
      </c>
      <c r="C83" s="6" t="s">
        <v>193</v>
      </c>
      <c r="D83" s="6">
        <v>2024</v>
      </c>
      <c r="E83" s="4">
        <v>6480</v>
      </c>
      <c r="F83" s="4" t="s">
        <v>1291</v>
      </c>
      <c r="G83" t="s">
        <v>1290</v>
      </c>
    </row>
    <row r="84" spans="1:7" hidden="1" x14ac:dyDescent="0.35">
      <c r="A84" t="s">
        <v>887</v>
      </c>
      <c r="B84" s="6" t="s">
        <v>1288</v>
      </c>
      <c r="C84" s="6" t="s">
        <v>193</v>
      </c>
      <c r="D84" s="6">
        <v>2024</v>
      </c>
      <c r="E84" s="4">
        <v>6440</v>
      </c>
      <c r="F84" s="4" t="s">
        <v>1289</v>
      </c>
      <c r="G84" t="s">
        <v>1290</v>
      </c>
    </row>
    <row r="85" spans="1:7" hidden="1" x14ac:dyDescent="0.35">
      <c r="A85" t="s">
        <v>895</v>
      </c>
      <c r="B85" s="6" t="s">
        <v>1288</v>
      </c>
      <c r="C85" s="6" t="s">
        <v>193</v>
      </c>
      <c r="D85" s="6">
        <v>2024</v>
      </c>
      <c r="E85" s="4">
        <v>6480</v>
      </c>
      <c r="F85" s="4" t="s">
        <v>1291</v>
      </c>
      <c r="G85" t="s">
        <v>1290</v>
      </c>
    </row>
    <row r="86" spans="1:7" hidden="1" x14ac:dyDescent="0.35">
      <c r="A86" t="s">
        <v>903</v>
      </c>
      <c r="B86" s="6" t="s">
        <v>1288</v>
      </c>
      <c r="C86" s="6" t="s">
        <v>193</v>
      </c>
      <c r="D86" s="6">
        <v>2024</v>
      </c>
      <c r="E86" s="4">
        <v>6440</v>
      </c>
      <c r="F86" s="4" t="s">
        <v>1289</v>
      </c>
      <c r="G86" t="s">
        <v>1290</v>
      </c>
    </row>
    <row r="87" spans="1:7" hidden="1" x14ac:dyDescent="0.35">
      <c r="A87" t="s">
        <v>911</v>
      </c>
      <c r="B87" s="6" t="s">
        <v>1288</v>
      </c>
      <c r="C87" s="6" t="s">
        <v>193</v>
      </c>
      <c r="D87" s="6">
        <v>2024</v>
      </c>
      <c r="E87" s="4">
        <v>6440</v>
      </c>
      <c r="F87" s="4" t="s">
        <v>1289</v>
      </c>
      <c r="G87" t="s">
        <v>1290</v>
      </c>
    </row>
    <row r="88" spans="1:7" hidden="1" x14ac:dyDescent="0.35">
      <c r="A88" t="s">
        <v>919</v>
      </c>
      <c r="B88" s="6" t="s">
        <v>1288</v>
      </c>
      <c r="C88" s="6" t="s">
        <v>193</v>
      </c>
      <c r="D88" s="6">
        <v>2024</v>
      </c>
      <c r="E88" s="4">
        <v>6480</v>
      </c>
      <c r="F88" s="4" t="s">
        <v>1291</v>
      </c>
      <c r="G88" t="s">
        <v>1290</v>
      </c>
    </row>
    <row r="89" spans="1:7" hidden="1" x14ac:dyDescent="0.35">
      <c r="A89" t="s">
        <v>927</v>
      </c>
      <c r="B89" s="6" t="s">
        <v>1288</v>
      </c>
      <c r="C89" s="6" t="s">
        <v>193</v>
      </c>
      <c r="D89" s="6">
        <v>2024</v>
      </c>
      <c r="E89" s="4">
        <v>6440</v>
      </c>
      <c r="F89" s="4" t="s">
        <v>1289</v>
      </c>
      <c r="G89" t="s">
        <v>1290</v>
      </c>
    </row>
    <row r="90" spans="1:7" hidden="1" x14ac:dyDescent="0.35">
      <c r="A90" t="s">
        <v>935</v>
      </c>
      <c r="B90" s="6" t="s">
        <v>1288</v>
      </c>
      <c r="C90" s="6" t="s">
        <v>193</v>
      </c>
      <c r="D90" s="6">
        <v>2024</v>
      </c>
      <c r="E90" s="4">
        <v>6480</v>
      </c>
      <c r="F90" s="4" t="s">
        <v>1291</v>
      </c>
      <c r="G90" t="s">
        <v>1290</v>
      </c>
    </row>
    <row r="91" spans="1:7" hidden="1" x14ac:dyDescent="0.35">
      <c r="A91" t="s">
        <v>940</v>
      </c>
      <c r="B91" s="6" t="s">
        <v>1288</v>
      </c>
      <c r="C91" s="6" t="s">
        <v>193</v>
      </c>
      <c r="D91" s="6">
        <v>2024</v>
      </c>
      <c r="E91" s="4">
        <v>6480</v>
      </c>
      <c r="F91" s="4" t="s">
        <v>1291</v>
      </c>
      <c r="G91" t="s">
        <v>1290</v>
      </c>
    </row>
    <row r="92" spans="1:7" hidden="1" x14ac:dyDescent="0.35">
      <c r="A92" t="s">
        <v>945</v>
      </c>
      <c r="B92" s="6" t="s">
        <v>1288</v>
      </c>
      <c r="C92" s="6" t="s">
        <v>193</v>
      </c>
      <c r="D92" s="6">
        <v>2024</v>
      </c>
      <c r="E92" s="4">
        <v>6440</v>
      </c>
      <c r="F92" s="4" t="s">
        <v>1289</v>
      </c>
      <c r="G92" t="s">
        <v>1290</v>
      </c>
    </row>
    <row r="93" spans="1:7" hidden="1" x14ac:dyDescent="0.35">
      <c r="A93" t="s">
        <v>948</v>
      </c>
      <c r="B93" s="6" t="s">
        <v>1288</v>
      </c>
      <c r="C93" s="6" t="s">
        <v>193</v>
      </c>
      <c r="D93" s="6">
        <v>2024</v>
      </c>
      <c r="E93" s="4">
        <v>6411</v>
      </c>
      <c r="F93" s="4" t="s">
        <v>1295</v>
      </c>
      <c r="G93" t="s">
        <v>1290</v>
      </c>
    </row>
    <row r="94" spans="1:7" hidden="1" x14ac:dyDescent="0.35">
      <c r="A94" t="s">
        <v>956</v>
      </c>
      <c r="B94" s="6" t="s">
        <v>1288</v>
      </c>
      <c r="C94" s="6" t="s">
        <v>193</v>
      </c>
      <c r="D94" s="6">
        <v>2024</v>
      </c>
      <c r="E94" s="4">
        <v>6440</v>
      </c>
      <c r="F94" s="4" t="s">
        <v>1289</v>
      </c>
      <c r="G94" t="s">
        <v>1290</v>
      </c>
    </row>
    <row r="95" spans="1:7" hidden="1" x14ac:dyDescent="0.35">
      <c r="A95" t="s">
        <v>962</v>
      </c>
      <c r="B95" s="6" t="s">
        <v>1288</v>
      </c>
      <c r="C95" s="6" t="s">
        <v>193</v>
      </c>
      <c r="D95" s="6">
        <v>2024</v>
      </c>
      <c r="E95" s="4">
        <v>6480</v>
      </c>
      <c r="F95" s="4" t="s">
        <v>1291</v>
      </c>
      <c r="G95" t="s">
        <v>1290</v>
      </c>
    </row>
    <row r="96" spans="1:7" hidden="1" x14ac:dyDescent="0.35">
      <c r="A96" t="s">
        <v>966</v>
      </c>
      <c r="B96" s="6" t="s">
        <v>1288</v>
      </c>
      <c r="C96" s="6" t="s">
        <v>193</v>
      </c>
      <c r="D96" s="6">
        <v>2024</v>
      </c>
      <c r="E96" s="4">
        <v>6440</v>
      </c>
      <c r="F96" s="4" t="s">
        <v>1289</v>
      </c>
      <c r="G96" t="s">
        <v>1290</v>
      </c>
    </row>
    <row r="97" spans="1:8" hidden="1" x14ac:dyDescent="0.35">
      <c r="A97" t="s">
        <v>974</v>
      </c>
      <c r="B97" s="6" t="s">
        <v>1288</v>
      </c>
      <c r="C97" s="6" t="s">
        <v>193</v>
      </c>
      <c r="D97" s="6">
        <v>2024</v>
      </c>
      <c r="E97" s="4">
        <v>6480</v>
      </c>
      <c r="F97" s="4" t="s">
        <v>1291</v>
      </c>
      <c r="G97" t="s">
        <v>1290</v>
      </c>
    </row>
    <row r="98" spans="1:8" hidden="1" x14ac:dyDescent="0.35">
      <c r="A98" t="s">
        <v>981</v>
      </c>
      <c r="B98" s="6" t="s">
        <v>1288</v>
      </c>
      <c r="C98" s="6" t="s">
        <v>193</v>
      </c>
      <c r="D98" s="6">
        <v>2024</v>
      </c>
      <c r="E98" s="4">
        <v>6480</v>
      </c>
      <c r="F98" s="4" t="s">
        <v>1291</v>
      </c>
      <c r="G98" t="s">
        <v>1290</v>
      </c>
    </row>
    <row r="99" spans="1:8" hidden="1" x14ac:dyDescent="0.35">
      <c r="A99" t="s">
        <v>985</v>
      </c>
      <c r="B99" s="6" t="s">
        <v>1288</v>
      </c>
      <c r="C99" s="6" t="s">
        <v>193</v>
      </c>
      <c r="D99" s="6">
        <v>2024</v>
      </c>
      <c r="E99" s="4">
        <v>6480</v>
      </c>
      <c r="F99" s="4" t="s">
        <v>1291</v>
      </c>
      <c r="G99" t="s">
        <v>1293</v>
      </c>
    </row>
    <row r="100" spans="1:8" hidden="1" x14ac:dyDescent="0.35">
      <c r="A100" t="s">
        <v>985</v>
      </c>
      <c r="B100" s="6" t="s">
        <v>1288</v>
      </c>
      <c r="C100" s="6" t="s">
        <v>193</v>
      </c>
      <c r="D100" s="6">
        <v>2024</v>
      </c>
      <c r="E100" s="4">
        <v>6440</v>
      </c>
      <c r="F100" s="4" t="s">
        <v>1289</v>
      </c>
      <c r="G100" t="s">
        <v>1292</v>
      </c>
    </row>
    <row r="101" spans="1:8" hidden="1" x14ac:dyDescent="0.35">
      <c r="A101" t="s">
        <v>997</v>
      </c>
      <c r="B101" s="6" t="s">
        <v>1288</v>
      </c>
      <c r="C101" s="6" t="s">
        <v>193</v>
      </c>
      <c r="D101" s="6">
        <v>2024</v>
      </c>
      <c r="E101" s="4">
        <v>6480</v>
      </c>
      <c r="F101" s="4" t="s">
        <v>1291</v>
      </c>
      <c r="G101" t="s">
        <v>1292</v>
      </c>
    </row>
    <row r="102" spans="1:8" s="9" customFormat="1" x14ac:dyDescent="0.35">
      <c r="A102" s="9" t="s">
        <v>1001</v>
      </c>
      <c r="B102" s="10" t="s">
        <v>1288</v>
      </c>
      <c r="C102" s="10" t="s">
        <v>193</v>
      </c>
      <c r="D102" s="10">
        <v>2024</v>
      </c>
      <c r="E102" s="11">
        <v>6480</v>
      </c>
      <c r="F102" s="11" t="s">
        <v>1291</v>
      </c>
      <c r="G102" s="9" t="s">
        <v>1290</v>
      </c>
      <c r="H102" s="9" t="s">
        <v>1296</v>
      </c>
    </row>
    <row r="103" spans="1:8" hidden="1" x14ac:dyDescent="0.35">
      <c r="A103" t="s">
        <v>1001</v>
      </c>
      <c r="B103" s="6" t="s">
        <v>1288</v>
      </c>
      <c r="C103" s="6" t="s">
        <v>193</v>
      </c>
      <c r="D103" s="6">
        <v>2024</v>
      </c>
      <c r="E103" s="4">
        <v>6440</v>
      </c>
      <c r="F103" s="4" t="s">
        <v>1289</v>
      </c>
      <c r="G103" t="s">
        <v>1292</v>
      </c>
    </row>
    <row r="104" spans="1:8" hidden="1" x14ac:dyDescent="0.35">
      <c r="A104" t="s">
        <v>1010</v>
      </c>
      <c r="B104" s="6" t="s">
        <v>1288</v>
      </c>
      <c r="C104" s="6" t="s">
        <v>193</v>
      </c>
      <c r="D104" s="6">
        <v>2024</v>
      </c>
      <c r="E104" s="4">
        <v>6480</v>
      </c>
      <c r="F104" s="4" t="s">
        <v>1291</v>
      </c>
      <c r="G104" t="s">
        <v>1292</v>
      </c>
    </row>
    <row r="105" spans="1:8" hidden="1" x14ac:dyDescent="0.35">
      <c r="A105" t="s">
        <v>1015</v>
      </c>
      <c r="B105" s="6" t="s">
        <v>1288</v>
      </c>
      <c r="C105" s="6" t="s">
        <v>193</v>
      </c>
      <c r="D105" s="6">
        <v>2024</v>
      </c>
      <c r="E105" s="4">
        <v>6440</v>
      </c>
      <c r="F105" s="4" t="s">
        <v>1289</v>
      </c>
      <c r="G105" t="s">
        <v>1292</v>
      </c>
    </row>
    <row r="106" spans="1:8" hidden="1" x14ac:dyDescent="0.35">
      <c r="A106" t="s">
        <v>1015</v>
      </c>
      <c r="B106" s="6" t="s">
        <v>1288</v>
      </c>
      <c r="C106" s="6" t="s">
        <v>193</v>
      </c>
      <c r="D106" s="6">
        <v>2024</v>
      </c>
      <c r="E106" s="4">
        <v>6440</v>
      </c>
      <c r="F106" s="4" t="s">
        <v>1289</v>
      </c>
      <c r="G106" t="s">
        <v>1293</v>
      </c>
    </row>
    <row r="107" spans="1:8" s="9" customFormat="1" x14ac:dyDescent="0.35">
      <c r="A107" s="9" t="s">
        <v>1022</v>
      </c>
      <c r="B107" s="10" t="s">
        <v>1288</v>
      </c>
      <c r="C107" s="10" t="s">
        <v>193</v>
      </c>
      <c r="D107" s="10">
        <v>2024</v>
      </c>
      <c r="E107" s="11">
        <v>6440</v>
      </c>
      <c r="F107" s="11" t="s">
        <v>1289</v>
      </c>
      <c r="G107" s="9" t="s">
        <v>1292</v>
      </c>
      <c r="H107" s="9" t="s">
        <v>1296</v>
      </c>
    </row>
    <row r="108" spans="1:8" hidden="1" x14ac:dyDescent="0.35">
      <c r="A108" t="s">
        <v>1026</v>
      </c>
      <c r="B108" s="6" t="s">
        <v>1288</v>
      </c>
      <c r="C108" s="6" t="s">
        <v>193</v>
      </c>
      <c r="D108" s="6">
        <v>2024</v>
      </c>
      <c r="E108" s="4">
        <v>6480</v>
      </c>
      <c r="F108" s="4" t="s">
        <v>1291</v>
      </c>
      <c r="G108" t="s">
        <v>1290</v>
      </c>
    </row>
    <row r="109" spans="1:8" hidden="1" x14ac:dyDescent="0.35">
      <c r="A109" t="s">
        <v>1026</v>
      </c>
      <c r="B109" s="6" t="s">
        <v>1288</v>
      </c>
      <c r="C109" s="6" t="s">
        <v>193</v>
      </c>
      <c r="D109" s="6">
        <v>2024</v>
      </c>
      <c r="E109" s="4">
        <v>6480</v>
      </c>
      <c r="F109" s="4" t="s">
        <v>1291</v>
      </c>
      <c r="G109" t="s">
        <v>1292</v>
      </c>
    </row>
    <row r="110" spans="1:8" hidden="1" x14ac:dyDescent="0.35">
      <c r="A110" t="s">
        <v>1026</v>
      </c>
      <c r="B110" s="6" t="s">
        <v>1288</v>
      </c>
      <c r="C110" s="6" t="s">
        <v>193</v>
      </c>
      <c r="D110" s="6">
        <v>2024</v>
      </c>
      <c r="E110" s="4">
        <v>6440</v>
      </c>
      <c r="F110" s="4" t="s">
        <v>1289</v>
      </c>
      <c r="G110" t="s">
        <v>1293</v>
      </c>
    </row>
    <row r="111" spans="1:8" hidden="1" x14ac:dyDescent="0.35">
      <c r="A111" t="s">
        <v>1037</v>
      </c>
      <c r="B111" s="6" t="s">
        <v>1288</v>
      </c>
      <c r="C111" s="6" t="s">
        <v>193</v>
      </c>
      <c r="D111" s="6">
        <v>2024</v>
      </c>
      <c r="E111" s="4">
        <v>6480</v>
      </c>
      <c r="F111" s="4" t="s">
        <v>1291</v>
      </c>
      <c r="G111" t="s">
        <v>1292</v>
      </c>
    </row>
    <row r="112" spans="1:8" hidden="1" x14ac:dyDescent="0.35">
      <c r="A112" t="s">
        <v>1040</v>
      </c>
      <c r="B112" s="6" t="s">
        <v>1288</v>
      </c>
      <c r="C112" s="6" t="s">
        <v>193</v>
      </c>
      <c r="D112" s="6">
        <v>2024</v>
      </c>
      <c r="E112" s="4">
        <v>6480</v>
      </c>
      <c r="F112" s="4" t="s">
        <v>1291</v>
      </c>
      <c r="G112" t="s">
        <v>1292</v>
      </c>
    </row>
    <row r="113" spans="1:7" hidden="1" x14ac:dyDescent="0.35">
      <c r="A113" t="s">
        <v>1045</v>
      </c>
      <c r="B113" s="6" t="s">
        <v>1288</v>
      </c>
      <c r="C113" s="6" t="s">
        <v>193</v>
      </c>
      <c r="D113" s="6">
        <v>2024</v>
      </c>
      <c r="E113" s="4">
        <v>6480</v>
      </c>
      <c r="F113" s="4" t="s">
        <v>1291</v>
      </c>
      <c r="G113" t="s">
        <v>1293</v>
      </c>
    </row>
    <row r="114" spans="1:7" hidden="1" x14ac:dyDescent="0.35">
      <c r="A114" t="s">
        <v>1048</v>
      </c>
      <c r="B114" s="6" t="s">
        <v>1288</v>
      </c>
      <c r="C114" s="6" t="s">
        <v>193</v>
      </c>
      <c r="D114" s="6">
        <v>2024</v>
      </c>
      <c r="E114" s="4">
        <v>6440</v>
      </c>
      <c r="F114" s="4" t="s">
        <v>1289</v>
      </c>
      <c r="G114" t="s">
        <v>1292</v>
      </c>
    </row>
    <row r="115" spans="1:7" hidden="1" x14ac:dyDescent="0.35">
      <c r="A115" t="s">
        <v>1050</v>
      </c>
      <c r="B115" s="6" t="s">
        <v>1288</v>
      </c>
      <c r="C115" s="6" t="s">
        <v>193</v>
      </c>
      <c r="D115" s="6">
        <v>2024</v>
      </c>
      <c r="E115" s="4">
        <v>6440</v>
      </c>
      <c r="F115" s="4" t="s">
        <v>1289</v>
      </c>
      <c r="G115" t="s">
        <v>1292</v>
      </c>
    </row>
    <row r="116" spans="1:7" hidden="1" x14ac:dyDescent="0.35">
      <c r="A116" t="s">
        <v>1053</v>
      </c>
      <c r="B116" s="6" t="s">
        <v>1288</v>
      </c>
      <c r="C116" s="6" t="s">
        <v>193</v>
      </c>
      <c r="D116" s="6">
        <v>2024</v>
      </c>
      <c r="E116" s="4">
        <v>6440</v>
      </c>
      <c r="F116" s="4" t="s">
        <v>1289</v>
      </c>
      <c r="G116" t="s">
        <v>1292</v>
      </c>
    </row>
    <row r="117" spans="1:7" hidden="1" x14ac:dyDescent="0.35">
      <c r="A117" t="s">
        <v>1056</v>
      </c>
      <c r="B117" s="6" t="s">
        <v>1288</v>
      </c>
      <c r="C117" s="6" t="s">
        <v>193</v>
      </c>
      <c r="D117" s="6">
        <v>2024</v>
      </c>
      <c r="E117" s="4">
        <v>6440</v>
      </c>
      <c r="F117" s="4" t="s">
        <v>1289</v>
      </c>
      <c r="G117" t="s">
        <v>1293</v>
      </c>
    </row>
    <row r="118" spans="1:7" hidden="1" x14ac:dyDescent="0.35">
      <c r="A118" t="s">
        <v>1059</v>
      </c>
      <c r="B118" s="6" t="s">
        <v>1288</v>
      </c>
      <c r="C118" s="6" t="s">
        <v>193</v>
      </c>
      <c r="D118" s="6">
        <v>2024</v>
      </c>
      <c r="E118" s="4">
        <v>6480</v>
      </c>
      <c r="F118" s="4" t="s">
        <v>1291</v>
      </c>
      <c r="G118" t="s">
        <v>1290</v>
      </c>
    </row>
    <row r="119" spans="1:7" hidden="1" x14ac:dyDescent="0.35">
      <c r="A119" t="s">
        <v>1059</v>
      </c>
      <c r="B119" s="6" t="s">
        <v>1288</v>
      </c>
      <c r="C119" s="6" t="s">
        <v>193</v>
      </c>
      <c r="D119" s="6">
        <v>2024</v>
      </c>
      <c r="E119" s="4">
        <v>6480</v>
      </c>
      <c r="F119" s="4" t="s">
        <v>1291</v>
      </c>
      <c r="G119" t="s">
        <v>1292</v>
      </c>
    </row>
    <row r="120" spans="1:7" hidden="1" x14ac:dyDescent="0.35">
      <c r="A120" t="s">
        <v>1064</v>
      </c>
      <c r="B120" s="6" t="s">
        <v>1288</v>
      </c>
      <c r="C120" s="6" t="s">
        <v>193</v>
      </c>
      <c r="D120" s="6">
        <v>2024</v>
      </c>
      <c r="E120" s="4">
        <v>6440</v>
      </c>
      <c r="F120" s="4" t="s">
        <v>1289</v>
      </c>
      <c r="G120" t="s">
        <v>1292</v>
      </c>
    </row>
    <row r="121" spans="1:7" hidden="1" x14ac:dyDescent="0.35">
      <c r="A121" t="s">
        <v>1067</v>
      </c>
      <c r="B121" s="6" t="s">
        <v>1288</v>
      </c>
      <c r="C121" s="6" t="s">
        <v>193</v>
      </c>
      <c r="D121" s="6">
        <v>2024</v>
      </c>
      <c r="E121" s="4">
        <v>6480</v>
      </c>
      <c r="F121" s="4" t="s">
        <v>1291</v>
      </c>
      <c r="G121" t="s">
        <v>1292</v>
      </c>
    </row>
    <row r="122" spans="1:7" hidden="1" x14ac:dyDescent="0.35">
      <c r="A122" t="s">
        <v>1067</v>
      </c>
      <c r="B122" s="6" t="s">
        <v>1288</v>
      </c>
      <c r="C122" s="6" t="s">
        <v>193</v>
      </c>
      <c r="D122" s="6">
        <v>2024</v>
      </c>
      <c r="E122" s="4">
        <v>6480</v>
      </c>
      <c r="F122" s="4" t="s">
        <v>1291</v>
      </c>
      <c r="G122" t="s">
        <v>1293</v>
      </c>
    </row>
    <row r="123" spans="1:7" hidden="1" x14ac:dyDescent="0.35">
      <c r="A123" t="s">
        <v>1070</v>
      </c>
      <c r="B123" s="6" t="s">
        <v>1288</v>
      </c>
      <c r="C123" s="6" t="s">
        <v>193</v>
      </c>
      <c r="D123" s="6">
        <v>2024</v>
      </c>
      <c r="E123" s="4">
        <v>6480</v>
      </c>
      <c r="F123" s="4" t="s">
        <v>1291</v>
      </c>
      <c r="G123" t="s">
        <v>1292</v>
      </c>
    </row>
    <row r="124" spans="1:7" hidden="1" x14ac:dyDescent="0.35">
      <c r="A124" t="s">
        <v>1072</v>
      </c>
      <c r="B124" s="6" t="s">
        <v>1288</v>
      </c>
      <c r="C124" s="6" t="s">
        <v>193</v>
      </c>
      <c r="D124" s="6">
        <v>2024</v>
      </c>
      <c r="E124" s="4">
        <v>6480</v>
      </c>
      <c r="F124" s="4" t="s">
        <v>1291</v>
      </c>
      <c r="G124" t="s">
        <v>1293</v>
      </c>
    </row>
    <row r="125" spans="1:7" hidden="1" x14ac:dyDescent="0.35">
      <c r="A125" t="s">
        <v>1072</v>
      </c>
      <c r="B125" s="6" t="s">
        <v>1288</v>
      </c>
      <c r="C125" s="6" t="s">
        <v>193</v>
      </c>
      <c r="D125" s="6">
        <v>2024</v>
      </c>
      <c r="E125" s="4">
        <v>6440</v>
      </c>
      <c r="F125" s="4" t="s">
        <v>1289</v>
      </c>
      <c r="G125" t="s">
        <v>1293</v>
      </c>
    </row>
    <row r="126" spans="1:7" hidden="1" x14ac:dyDescent="0.35">
      <c r="A126" t="s">
        <v>1075</v>
      </c>
      <c r="B126" s="6" t="s">
        <v>1288</v>
      </c>
      <c r="C126" s="6" t="s">
        <v>193</v>
      </c>
      <c r="D126" s="6">
        <v>2024</v>
      </c>
      <c r="E126" s="4">
        <v>6440</v>
      </c>
      <c r="F126" s="4" t="s">
        <v>1289</v>
      </c>
      <c r="G126" t="s">
        <v>1292</v>
      </c>
    </row>
    <row r="127" spans="1:7" hidden="1" x14ac:dyDescent="0.35">
      <c r="A127" t="s">
        <v>1075</v>
      </c>
      <c r="B127" s="6" t="s">
        <v>1288</v>
      </c>
      <c r="C127" s="6" t="s">
        <v>193</v>
      </c>
      <c r="D127" s="6">
        <v>2024</v>
      </c>
      <c r="E127" s="4">
        <v>6480</v>
      </c>
      <c r="F127" s="4" t="s">
        <v>1291</v>
      </c>
      <c r="G127" t="s">
        <v>1293</v>
      </c>
    </row>
    <row r="128" spans="1:7" hidden="1" x14ac:dyDescent="0.35">
      <c r="A128" t="s">
        <v>1075</v>
      </c>
      <c r="B128" s="6" t="s">
        <v>1288</v>
      </c>
      <c r="C128" s="6" t="s">
        <v>193</v>
      </c>
      <c r="D128" s="6">
        <v>2024</v>
      </c>
      <c r="E128" s="4">
        <v>6440</v>
      </c>
      <c r="F128" s="4" t="s">
        <v>1289</v>
      </c>
      <c r="G128" t="s">
        <v>1293</v>
      </c>
    </row>
    <row r="129" spans="1:7" hidden="1" x14ac:dyDescent="0.35">
      <c r="A129" t="s">
        <v>1079</v>
      </c>
      <c r="B129" s="6" t="s">
        <v>1288</v>
      </c>
      <c r="C129" s="6" t="s">
        <v>193</v>
      </c>
      <c r="D129" s="6">
        <v>2024</v>
      </c>
      <c r="E129" s="4">
        <v>6480</v>
      </c>
      <c r="F129" s="4" t="s">
        <v>1291</v>
      </c>
      <c r="G129" t="s">
        <v>1292</v>
      </c>
    </row>
    <row r="130" spans="1:7" hidden="1" x14ac:dyDescent="0.35">
      <c r="A130" t="s">
        <v>1079</v>
      </c>
      <c r="B130" s="6" t="s">
        <v>1288</v>
      </c>
      <c r="C130" s="6" t="s">
        <v>193</v>
      </c>
      <c r="D130" s="6">
        <v>2024</v>
      </c>
      <c r="E130" s="4">
        <v>6440</v>
      </c>
      <c r="F130" s="4" t="s">
        <v>1289</v>
      </c>
      <c r="G130" t="s">
        <v>1293</v>
      </c>
    </row>
    <row r="131" spans="1:7" hidden="1" x14ac:dyDescent="0.35">
      <c r="A131" t="s">
        <v>1079</v>
      </c>
      <c r="B131" s="6" t="s">
        <v>1288</v>
      </c>
      <c r="C131" s="6" t="s">
        <v>193</v>
      </c>
      <c r="D131" s="6">
        <v>2024</v>
      </c>
      <c r="E131" s="4">
        <v>6480</v>
      </c>
      <c r="F131" s="4" t="s">
        <v>1291</v>
      </c>
      <c r="G131" t="s">
        <v>1293</v>
      </c>
    </row>
    <row r="132" spans="1:7" hidden="1" x14ac:dyDescent="0.35">
      <c r="A132" t="s">
        <v>1083</v>
      </c>
      <c r="B132" s="6" t="s">
        <v>1288</v>
      </c>
      <c r="C132" s="6" t="s">
        <v>193</v>
      </c>
      <c r="D132" s="6">
        <v>2024</v>
      </c>
      <c r="E132" s="4">
        <v>6440</v>
      </c>
      <c r="F132" s="4" t="s">
        <v>1289</v>
      </c>
      <c r="G132" t="s">
        <v>1293</v>
      </c>
    </row>
    <row r="133" spans="1:7" hidden="1" x14ac:dyDescent="0.35">
      <c r="A133" t="s">
        <v>1083</v>
      </c>
      <c r="B133" s="6" t="s">
        <v>1288</v>
      </c>
      <c r="C133" s="6" t="s">
        <v>193</v>
      </c>
      <c r="D133" s="6">
        <v>2024</v>
      </c>
      <c r="E133" s="4">
        <v>6440</v>
      </c>
      <c r="F133" s="4" t="s">
        <v>1289</v>
      </c>
      <c r="G133" t="s">
        <v>1292</v>
      </c>
    </row>
    <row r="134" spans="1:7" hidden="1" x14ac:dyDescent="0.35">
      <c r="A134" t="s">
        <v>1086</v>
      </c>
      <c r="B134" s="6" t="s">
        <v>1288</v>
      </c>
      <c r="C134" s="6" t="s">
        <v>193</v>
      </c>
      <c r="D134" s="6">
        <v>2024</v>
      </c>
      <c r="E134" s="4">
        <v>6480</v>
      </c>
      <c r="F134" s="4" t="s">
        <v>1291</v>
      </c>
      <c r="G134" t="s">
        <v>1293</v>
      </c>
    </row>
    <row r="135" spans="1:7" hidden="1" x14ac:dyDescent="0.35">
      <c r="A135" t="s">
        <v>1086</v>
      </c>
      <c r="B135" s="6" t="s">
        <v>1288</v>
      </c>
      <c r="C135" s="6" t="s">
        <v>193</v>
      </c>
      <c r="D135" s="6">
        <v>2024</v>
      </c>
      <c r="E135" s="4">
        <v>6480</v>
      </c>
      <c r="F135" s="4" t="s">
        <v>1291</v>
      </c>
      <c r="G135" t="s">
        <v>1292</v>
      </c>
    </row>
    <row r="136" spans="1:7" hidden="1" x14ac:dyDescent="0.35">
      <c r="A136" t="s">
        <v>1089</v>
      </c>
      <c r="B136" s="6" t="s">
        <v>1288</v>
      </c>
      <c r="C136" s="6" t="s">
        <v>193</v>
      </c>
      <c r="D136" s="6">
        <v>2024</v>
      </c>
      <c r="E136" s="4">
        <v>6440</v>
      </c>
      <c r="F136" s="4" t="s">
        <v>1289</v>
      </c>
      <c r="G136" t="s">
        <v>1292</v>
      </c>
    </row>
    <row r="137" spans="1:7" hidden="1" x14ac:dyDescent="0.35">
      <c r="A137" t="s">
        <v>1089</v>
      </c>
      <c r="B137" s="6" t="s">
        <v>1288</v>
      </c>
      <c r="C137" s="6" t="s">
        <v>193</v>
      </c>
      <c r="D137" s="6">
        <v>2024</v>
      </c>
      <c r="E137" s="4">
        <v>6440</v>
      </c>
      <c r="F137" s="4" t="s">
        <v>1289</v>
      </c>
      <c r="G137" t="s">
        <v>1293</v>
      </c>
    </row>
    <row r="138" spans="1:7" hidden="1" x14ac:dyDescent="0.35">
      <c r="A138" t="s">
        <v>1091</v>
      </c>
      <c r="B138" s="6" t="s">
        <v>1288</v>
      </c>
      <c r="C138" s="6" t="s">
        <v>193</v>
      </c>
      <c r="D138" s="6">
        <v>2024</v>
      </c>
      <c r="E138" s="4">
        <v>6480</v>
      </c>
      <c r="F138" s="4" t="s">
        <v>1291</v>
      </c>
      <c r="G138" t="s">
        <v>1293</v>
      </c>
    </row>
    <row r="139" spans="1:7" hidden="1" x14ac:dyDescent="0.35">
      <c r="A139" t="s">
        <v>1091</v>
      </c>
      <c r="B139" s="6" t="s">
        <v>1288</v>
      </c>
      <c r="C139" s="6" t="s">
        <v>193</v>
      </c>
      <c r="D139" s="6">
        <v>2024</v>
      </c>
      <c r="E139" s="4">
        <v>6480</v>
      </c>
      <c r="F139" s="4" t="s">
        <v>1291</v>
      </c>
      <c r="G139" t="s">
        <v>1292</v>
      </c>
    </row>
    <row r="140" spans="1:7" hidden="1" x14ac:dyDescent="0.35">
      <c r="A140" t="s">
        <v>1094</v>
      </c>
      <c r="B140" s="6" t="s">
        <v>1288</v>
      </c>
      <c r="C140" s="6" t="s">
        <v>193</v>
      </c>
      <c r="D140" s="6">
        <v>2024</v>
      </c>
      <c r="E140" s="4">
        <v>6440</v>
      </c>
      <c r="F140" s="4" t="s">
        <v>1289</v>
      </c>
      <c r="G140" t="s">
        <v>1293</v>
      </c>
    </row>
    <row r="141" spans="1:7" hidden="1" x14ac:dyDescent="0.35">
      <c r="A141" t="s">
        <v>1096</v>
      </c>
      <c r="B141" s="6" t="s">
        <v>1288</v>
      </c>
      <c r="C141" s="6" t="s">
        <v>193</v>
      </c>
      <c r="D141" s="6">
        <v>2024</v>
      </c>
      <c r="E141" s="4">
        <v>6480</v>
      </c>
      <c r="F141" s="4" t="s">
        <v>1291</v>
      </c>
      <c r="G141" t="s">
        <v>1293</v>
      </c>
    </row>
    <row r="142" spans="1:7" hidden="1" x14ac:dyDescent="0.35">
      <c r="A142" t="s">
        <v>1098</v>
      </c>
      <c r="B142" s="6" t="s">
        <v>1288</v>
      </c>
      <c r="C142" s="6" t="s">
        <v>193</v>
      </c>
      <c r="D142" s="6">
        <v>2024</v>
      </c>
      <c r="E142" s="4">
        <v>6440</v>
      </c>
      <c r="F142" s="4" t="s">
        <v>1289</v>
      </c>
      <c r="G142" t="s">
        <v>1292</v>
      </c>
    </row>
    <row r="143" spans="1:7" hidden="1" x14ac:dyDescent="0.35">
      <c r="A143" t="s">
        <v>1100</v>
      </c>
      <c r="B143" s="6" t="s">
        <v>1288</v>
      </c>
      <c r="C143" s="6" t="s">
        <v>193</v>
      </c>
      <c r="D143" s="6">
        <v>2024</v>
      </c>
      <c r="E143" s="4">
        <v>6480</v>
      </c>
      <c r="F143" s="4" t="s">
        <v>1291</v>
      </c>
      <c r="G143" t="s">
        <v>1292</v>
      </c>
    </row>
    <row r="144" spans="1:7" hidden="1" x14ac:dyDescent="0.35">
      <c r="A144" t="s">
        <v>1102</v>
      </c>
      <c r="B144" s="6" t="s">
        <v>1288</v>
      </c>
      <c r="C144" s="6" t="s">
        <v>193</v>
      </c>
      <c r="D144" s="6">
        <v>2024</v>
      </c>
      <c r="E144" s="4">
        <v>6440</v>
      </c>
      <c r="F144" s="4" t="s">
        <v>1289</v>
      </c>
      <c r="G144" t="s">
        <v>1292</v>
      </c>
    </row>
    <row r="145" spans="1:7" hidden="1" x14ac:dyDescent="0.35">
      <c r="A145" t="s">
        <v>1104</v>
      </c>
      <c r="B145" s="6" t="s">
        <v>1288</v>
      </c>
      <c r="C145" s="6" t="s">
        <v>193</v>
      </c>
      <c r="D145" s="6">
        <v>2024</v>
      </c>
      <c r="E145" s="4">
        <v>6480</v>
      </c>
      <c r="F145" s="4" t="s">
        <v>1291</v>
      </c>
      <c r="G145" t="s">
        <v>1292</v>
      </c>
    </row>
    <row r="146" spans="1:7" hidden="1" x14ac:dyDescent="0.35">
      <c r="A146" t="s">
        <v>1106</v>
      </c>
      <c r="B146" s="6" t="s">
        <v>1288</v>
      </c>
      <c r="C146" s="6" t="s">
        <v>193</v>
      </c>
      <c r="D146" s="6">
        <v>2024</v>
      </c>
      <c r="E146" s="4">
        <v>6440</v>
      </c>
      <c r="F146" s="4" t="s">
        <v>1289</v>
      </c>
      <c r="G146" t="s">
        <v>1292</v>
      </c>
    </row>
    <row r="147" spans="1:7" hidden="1" x14ac:dyDescent="0.35">
      <c r="A147" t="s">
        <v>1108</v>
      </c>
      <c r="B147" s="6" t="s">
        <v>1288</v>
      </c>
      <c r="C147" s="6" t="s">
        <v>193</v>
      </c>
      <c r="D147" s="6">
        <v>2024</v>
      </c>
      <c r="E147" s="4">
        <v>6480</v>
      </c>
      <c r="F147" s="4" t="s">
        <v>1291</v>
      </c>
      <c r="G147" t="s">
        <v>1292</v>
      </c>
    </row>
    <row r="148" spans="1:7" hidden="1" x14ac:dyDescent="0.35">
      <c r="A148" t="s">
        <v>1110</v>
      </c>
      <c r="B148" s="6" t="s">
        <v>1288</v>
      </c>
      <c r="C148" s="6" t="s">
        <v>193</v>
      </c>
      <c r="D148" s="6">
        <v>2024</v>
      </c>
      <c r="E148" s="4">
        <v>6440</v>
      </c>
      <c r="F148" s="4" t="s">
        <v>1289</v>
      </c>
      <c r="G148" t="s">
        <v>1292</v>
      </c>
    </row>
    <row r="149" spans="1:7" hidden="1" x14ac:dyDescent="0.35">
      <c r="A149" t="s">
        <v>1112</v>
      </c>
      <c r="B149" s="6" t="s">
        <v>1288</v>
      </c>
      <c r="C149" s="6" t="s">
        <v>193</v>
      </c>
      <c r="D149" s="6">
        <v>2024</v>
      </c>
      <c r="E149" s="4">
        <v>6480</v>
      </c>
      <c r="F149" s="4" t="s">
        <v>1291</v>
      </c>
      <c r="G149" t="s">
        <v>1292</v>
      </c>
    </row>
    <row r="150" spans="1:7" hidden="1" x14ac:dyDescent="0.35">
      <c r="A150" t="s">
        <v>1114</v>
      </c>
      <c r="B150" s="6" t="s">
        <v>1288</v>
      </c>
      <c r="C150" s="6" t="s">
        <v>193</v>
      </c>
      <c r="D150" s="6">
        <v>2024</v>
      </c>
      <c r="E150" s="4">
        <v>6440</v>
      </c>
      <c r="F150" s="4" t="s">
        <v>1289</v>
      </c>
      <c r="G150" t="s">
        <v>1293</v>
      </c>
    </row>
    <row r="151" spans="1:7" hidden="1" x14ac:dyDescent="0.35">
      <c r="A151" t="s">
        <v>1114</v>
      </c>
      <c r="B151" s="6" t="s">
        <v>1288</v>
      </c>
      <c r="C151" s="6" t="s">
        <v>193</v>
      </c>
      <c r="D151" s="6">
        <v>2024</v>
      </c>
      <c r="E151" s="4">
        <v>6480</v>
      </c>
      <c r="F151" s="4" t="s">
        <v>1291</v>
      </c>
      <c r="G151" t="s">
        <v>1293</v>
      </c>
    </row>
    <row r="152" spans="1:7" hidden="1" x14ac:dyDescent="0.35">
      <c r="A152" t="s">
        <v>1114</v>
      </c>
      <c r="B152" s="6" t="s">
        <v>1288</v>
      </c>
      <c r="C152" s="6" t="s">
        <v>193</v>
      </c>
      <c r="D152" s="6">
        <v>2024</v>
      </c>
      <c r="E152" s="4">
        <v>6440</v>
      </c>
      <c r="F152" s="4" t="s">
        <v>1289</v>
      </c>
      <c r="G152" t="s">
        <v>1292</v>
      </c>
    </row>
    <row r="153" spans="1:7" hidden="1" x14ac:dyDescent="0.35">
      <c r="A153" t="s">
        <v>1118</v>
      </c>
      <c r="B153" s="6" t="s">
        <v>1288</v>
      </c>
      <c r="C153" s="6" t="s">
        <v>193</v>
      </c>
      <c r="D153" s="6">
        <v>2024</v>
      </c>
      <c r="E153" s="4">
        <v>6440</v>
      </c>
      <c r="F153" s="4" t="s">
        <v>1289</v>
      </c>
      <c r="G153" t="s">
        <v>1292</v>
      </c>
    </row>
    <row r="154" spans="1:7" hidden="1" x14ac:dyDescent="0.35">
      <c r="A154" t="s">
        <v>1118</v>
      </c>
      <c r="B154" s="6" t="s">
        <v>1288</v>
      </c>
      <c r="C154" s="6" t="s">
        <v>193</v>
      </c>
      <c r="D154" s="6">
        <v>2024</v>
      </c>
      <c r="E154" s="4">
        <v>6480</v>
      </c>
      <c r="F154" s="4" t="s">
        <v>1291</v>
      </c>
      <c r="G154" t="s">
        <v>1293</v>
      </c>
    </row>
    <row r="155" spans="1:7" hidden="1" x14ac:dyDescent="0.35">
      <c r="A155" t="s">
        <v>1121</v>
      </c>
      <c r="B155" s="6" t="s">
        <v>1288</v>
      </c>
      <c r="C155" s="6" t="s">
        <v>193</v>
      </c>
      <c r="D155" s="6">
        <v>2024</v>
      </c>
      <c r="E155" s="4">
        <v>6440</v>
      </c>
      <c r="F155" s="4" t="s">
        <v>1289</v>
      </c>
      <c r="G155" t="s">
        <v>1292</v>
      </c>
    </row>
    <row r="156" spans="1:7" hidden="1" x14ac:dyDescent="0.35">
      <c r="A156" t="s">
        <v>1121</v>
      </c>
      <c r="B156" s="6" t="s">
        <v>1288</v>
      </c>
      <c r="C156" s="6" t="s">
        <v>193</v>
      </c>
      <c r="D156" s="6">
        <v>2024</v>
      </c>
      <c r="E156" s="4">
        <v>6480</v>
      </c>
      <c r="F156" s="4" t="s">
        <v>1291</v>
      </c>
      <c r="G156" t="s">
        <v>1293</v>
      </c>
    </row>
    <row r="157" spans="1:7" hidden="1" x14ac:dyDescent="0.35">
      <c r="A157" t="s">
        <v>1124</v>
      </c>
      <c r="B157" s="6" t="s">
        <v>1288</v>
      </c>
      <c r="C157" s="6" t="s">
        <v>193</v>
      </c>
      <c r="D157" s="6">
        <v>2024</v>
      </c>
      <c r="E157" s="4">
        <v>6440</v>
      </c>
      <c r="F157" s="4" t="s">
        <v>1289</v>
      </c>
      <c r="G157" t="s">
        <v>1292</v>
      </c>
    </row>
    <row r="158" spans="1:7" hidden="1" x14ac:dyDescent="0.35">
      <c r="A158" t="s">
        <v>1126</v>
      </c>
      <c r="B158" s="6" t="s">
        <v>1288</v>
      </c>
      <c r="C158" s="6" t="s">
        <v>193</v>
      </c>
      <c r="D158" s="6">
        <v>2024</v>
      </c>
      <c r="E158" s="4">
        <v>6440</v>
      </c>
      <c r="F158" s="4" t="s">
        <v>1289</v>
      </c>
      <c r="G158" t="s">
        <v>1292</v>
      </c>
    </row>
    <row r="159" spans="1:7" hidden="1" x14ac:dyDescent="0.35">
      <c r="A159" t="s">
        <v>1128</v>
      </c>
      <c r="B159" s="6" t="s">
        <v>1288</v>
      </c>
      <c r="C159" s="6" t="s">
        <v>193</v>
      </c>
      <c r="D159" s="6">
        <v>2024</v>
      </c>
      <c r="E159" s="4">
        <v>6440</v>
      </c>
      <c r="F159" s="4" t="s">
        <v>1289</v>
      </c>
      <c r="G159" t="s">
        <v>1292</v>
      </c>
    </row>
    <row r="160" spans="1:7" hidden="1" x14ac:dyDescent="0.35">
      <c r="A160" t="s">
        <v>1130</v>
      </c>
      <c r="B160" s="6" t="s">
        <v>1288</v>
      </c>
      <c r="C160" s="6" t="s">
        <v>193</v>
      </c>
      <c r="D160" s="6">
        <v>2024</v>
      </c>
      <c r="E160" s="4">
        <v>6480</v>
      </c>
      <c r="F160" s="4" t="s">
        <v>1291</v>
      </c>
      <c r="G160" t="s">
        <v>1292</v>
      </c>
    </row>
    <row r="161" spans="1:7" hidden="1" x14ac:dyDescent="0.35">
      <c r="A161" t="s">
        <v>1132</v>
      </c>
      <c r="B161" s="6" t="s">
        <v>1288</v>
      </c>
      <c r="C161" s="6" t="s">
        <v>193</v>
      </c>
      <c r="D161" s="6">
        <v>2024</v>
      </c>
      <c r="E161" s="4">
        <v>6480</v>
      </c>
      <c r="F161" s="4" t="s">
        <v>1291</v>
      </c>
      <c r="G161" t="s">
        <v>1292</v>
      </c>
    </row>
    <row r="162" spans="1:7" hidden="1" x14ac:dyDescent="0.35">
      <c r="A162" t="s">
        <v>1134</v>
      </c>
      <c r="B162" s="6" t="s">
        <v>1288</v>
      </c>
      <c r="C162" s="6" t="s">
        <v>193</v>
      </c>
      <c r="D162" s="6">
        <v>2024</v>
      </c>
      <c r="E162" s="4">
        <v>6480</v>
      </c>
      <c r="F162" s="4" t="s">
        <v>1291</v>
      </c>
      <c r="G162" t="s">
        <v>1292</v>
      </c>
    </row>
    <row r="163" spans="1:7" hidden="1" x14ac:dyDescent="0.35">
      <c r="A163" t="s">
        <v>1134</v>
      </c>
      <c r="B163" s="6" t="s">
        <v>1288</v>
      </c>
      <c r="C163" s="6" t="s">
        <v>193</v>
      </c>
      <c r="D163" s="6">
        <v>2024</v>
      </c>
      <c r="E163" s="4">
        <v>6480</v>
      </c>
      <c r="F163" s="4" t="s">
        <v>1291</v>
      </c>
      <c r="G163" t="s">
        <v>1293</v>
      </c>
    </row>
    <row r="164" spans="1:7" hidden="1" x14ac:dyDescent="0.35">
      <c r="A164" t="s">
        <v>1136</v>
      </c>
      <c r="B164" s="6" t="s">
        <v>1288</v>
      </c>
      <c r="C164" s="6" t="s">
        <v>193</v>
      </c>
      <c r="D164" s="6">
        <v>2024</v>
      </c>
      <c r="E164" s="4">
        <v>6440</v>
      </c>
      <c r="F164" s="4" t="s">
        <v>1289</v>
      </c>
      <c r="G164" t="s">
        <v>1293</v>
      </c>
    </row>
    <row r="165" spans="1:7" hidden="1" x14ac:dyDescent="0.35">
      <c r="A165" t="s">
        <v>1136</v>
      </c>
      <c r="B165" s="6" t="s">
        <v>1288</v>
      </c>
      <c r="C165" s="6" t="s">
        <v>193</v>
      </c>
      <c r="D165" s="6">
        <v>2024</v>
      </c>
      <c r="E165" s="4">
        <v>6440</v>
      </c>
      <c r="F165" s="4" t="s">
        <v>1289</v>
      </c>
      <c r="G165" t="s">
        <v>1292</v>
      </c>
    </row>
    <row r="166" spans="1:7" hidden="1" x14ac:dyDescent="0.35">
      <c r="A166" t="s">
        <v>1137</v>
      </c>
      <c r="B166" s="6" t="s">
        <v>1288</v>
      </c>
      <c r="C166" s="6" t="s">
        <v>193</v>
      </c>
      <c r="D166" s="6">
        <v>2024</v>
      </c>
      <c r="E166" s="4">
        <v>6440</v>
      </c>
      <c r="F166" s="4" t="s">
        <v>1289</v>
      </c>
      <c r="G166" t="s">
        <v>1293</v>
      </c>
    </row>
    <row r="167" spans="1:7" hidden="1" x14ac:dyDescent="0.35">
      <c r="A167" t="s">
        <v>1137</v>
      </c>
      <c r="B167" s="6" t="s">
        <v>1288</v>
      </c>
      <c r="C167" s="6" t="s">
        <v>193</v>
      </c>
      <c r="D167" s="6">
        <v>2024</v>
      </c>
      <c r="E167" s="4">
        <v>6440</v>
      </c>
      <c r="F167" s="4" t="s">
        <v>1289</v>
      </c>
      <c r="G167" t="s">
        <v>1297</v>
      </c>
    </row>
    <row r="168" spans="1:7" hidden="1" x14ac:dyDescent="0.35">
      <c r="A168" t="s">
        <v>1137</v>
      </c>
      <c r="B168" s="6" t="s">
        <v>1288</v>
      </c>
      <c r="C168" s="6" t="s">
        <v>193</v>
      </c>
      <c r="D168" s="6">
        <v>2024</v>
      </c>
      <c r="E168" s="4">
        <v>6440</v>
      </c>
      <c r="F168" s="4" t="s">
        <v>1289</v>
      </c>
      <c r="G168" t="s">
        <v>1292</v>
      </c>
    </row>
    <row r="169" spans="1:7" hidden="1" x14ac:dyDescent="0.35">
      <c r="A169" t="s">
        <v>1138</v>
      </c>
      <c r="B169" s="6" t="s">
        <v>1288</v>
      </c>
      <c r="C169" s="6" t="s">
        <v>193</v>
      </c>
      <c r="D169" s="6">
        <v>2024</v>
      </c>
      <c r="E169" s="4">
        <v>6480</v>
      </c>
      <c r="F169" s="4" t="s">
        <v>1291</v>
      </c>
      <c r="G169" t="s">
        <v>1292</v>
      </c>
    </row>
    <row r="170" spans="1:7" hidden="1" x14ac:dyDescent="0.35">
      <c r="A170" t="s">
        <v>1139</v>
      </c>
      <c r="B170" s="6" t="s">
        <v>1288</v>
      </c>
      <c r="C170" s="6" t="s">
        <v>193</v>
      </c>
      <c r="D170" s="6">
        <v>2024</v>
      </c>
      <c r="E170" s="4">
        <v>6440</v>
      </c>
      <c r="F170" s="4" t="s">
        <v>1289</v>
      </c>
      <c r="G170" t="s">
        <v>1293</v>
      </c>
    </row>
    <row r="171" spans="1:7" hidden="1" x14ac:dyDescent="0.35">
      <c r="A171" t="s">
        <v>1140</v>
      </c>
      <c r="B171" s="6" t="s">
        <v>1288</v>
      </c>
      <c r="C171" s="6" t="s">
        <v>193</v>
      </c>
      <c r="D171" s="6">
        <v>2024</v>
      </c>
      <c r="E171" s="4">
        <v>6480</v>
      </c>
      <c r="F171" s="4" t="s">
        <v>1291</v>
      </c>
      <c r="G171" t="s">
        <v>1293</v>
      </c>
    </row>
    <row r="172" spans="1:7" hidden="1" x14ac:dyDescent="0.35">
      <c r="A172" t="s">
        <v>1141</v>
      </c>
      <c r="B172" s="6" t="s">
        <v>1288</v>
      </c>
      <c r="C172" s="6" t="s">
        <v>193</v>
      </c>
      <c r="D172" s="6">
        <v>2024</v>
      </c>
      <c r="E172" s="4">
        <v>6480</v>
      </c>
      <c r="F172" s="4" t="s">
        <v>1291</v>
      </c>
      <c r="G172" t="s">
        <v>1292</v>
      </c>
    </row>
    <row r="173" spans="1:7" hidden="1" x14ac:dyDescent="0.35">
      <c r="A173" t="s">
        <v>1142</v>
      </c>
      <c r="B173" s="6" t="s">
        <v>1288</v>
      </c>
      <c r="C173" s="6" t="s">
        <v>193</v>
      </c>
      <c r="D173" s="6">
        <v>2024</v>
      </c>
      <c r="E173" s="4">
        <v>6440</v>
      </c>
      <c r="F173" s="4" t="s">
        <v>1289</v>
      </c>
      <c r="G173" t="s">
        <v>1292</v>
      </c>
    </row>
    <row r="174" spans="1:7" hidden="1" x14ac:dyDescent="0.35">
      <c r="A174" t="s">
        <v>1143</v>
      </c>
      <c r="B174" s="6" t="s">
        <v>1288</v>
      </c>
      <c r="C174" s="6" t="s">
        <v>193</v>
      </c>
      <c r="D174" s="6">
        <v>2024</v>
      </c>
      <c r="E174" s="4">
        <v>6480</v>
      </c>
      <c r="F174" s="4" t="s">
        <v>1291</v>
      </c>
      <c r="G174" t="s">
        <v>1292</v>
      </c>
    </row>
    <row r="175" spans="1:7" hidden="1" x14ac:dyDescent="0.35">
      <c r="A175" t="s">
        <v>1144</v>
      </c>
      <c r="B175" s="6" t="s">
        <v>1288</v>
      </c>
      <c r="C175" s="6" t="s">
        <v>193</v>
      </c>
      <c r="D175" s="6">
        <v>2024</v>
      </c>
      <c r="E175" s="4">
        <v>6440</v>
      </c>
      <c r="F175" s="4" t="s">
        <v>1289</v>
      </c>
      <c r="G175" t="s">
        <v>1292</v>
      </c>
    </row>
    <row r="176" spans="1:7" hidden="1" x14ac:dyDescent="0.35">
      <c r="A176" t="s">
        <v>1145</v>
      </c>
      <c r="B176" s="6" t="s">
        <v>1288</v>
      </c>
      <c r="C176" s="6" t="s">
        <v>193</v>
      </c>
      <c r="D176" s="6">
        <v>2024</v>
      </c>
      <c r="E176" s="4">
        <v>6440</v>
      </c>
      <c r="F176" s="4" t="s">
        <v>1289</v>
      </c>
      <c r="G176" t="s">
        <v>1293</v>
      </c>
    </row>
    <row r="177" spans="1:7" hidden="1" x14ac:dyDescent="0.35">
      <c r="A177" t="s">
        <v>1146</v>
      </c>
      <c r="B177" s="6" t="s">
        <v>1288</v>
      </c>
      <c r="C177" s="6" t="s">
        <v>193</v>
      </c>
      <c r="D177" s="6">
        <v>2024</v>
      </c>
      <c r="E177" s="4">
        <v>6480</v>
      </c>
      <c r="F177" s="4" t="s">
        <v>1291</v>
      </c>
      <c r="G177" t="s">
        <v>1293</v>
      </c>
    </row>
    <row r="178" spans="1:7" hidden="1" x14ac:dyDescent="0.35">
      <c r="A178" t="s">
        <v>1146</v>
      </c>
      <c r="B178" s="6" t="s">
        <v>1288</v>
      </c>
      <c r="C178" s="6" t="s">
        <v>193</v>
      </c>
      <c r="D178" s="6">
        <v>2024</v>
      </c>
      <c r="E178" s="4">
        <v>6480</v>
      </c>
      <c r="F178" s="4" t="s">
        <v>1291</v>
      </c>
      <c r="G178" t="s">
        <v>1292</v>
      </c>
    </row>
    <row r="179" spans="1:7" hidden="1" x14ac:dyDescent="0.35">
      <c r="A179" t="s">
        <v>1147</v>
      </c>
      <c r="B179" s="6" t="s">
        <v>1288</v>
      </c>
      <c r="C179" s="6" t="s">
        <v>193</v>
      </c>
      <c r="D179" s="6">
        <v>2024</v>
      </c>
      <c r="E179" s="4">
        <v>6480</v>
      </c>
      <c r="F179" s="4" t="s">
        <v>1291</v>
      </c>
      <c r="G179" t="s">
        <v>1292</v>
      </c>
    </row>
    <row r="180" spans="1:7" hidden="1" x14ac:dyDescent="0.35">
      <c r="A180" t="s">
        <v>1148</v>
      </c>
      <c r="B180" s="6" t="s">
        <v>1288</v>
      </c>
      <c r="C180" s="6" t="s">
        <v>193</v>
      </c>
      <c r="D180" s="6">
        <v>2024</v>
      </c>
      <c r="E180" s="4">
        <v>6440</v>
      </c>
      <c r="F180" s="4" t="s">
        <v>1289</v>
      </c>
      <c r="G180" t="s">
        <v>1292</v>
      </c>
    </row>
    <row r="181" spans="1:7" hidden="1" x14ac:dyDescent="0.35">
      <c r="A181" t="s">
        <v>1149</v>
      </c>
      <c r="B181" s="6" t="s">
        <v>1288</v>
      </c>
      <c r="C181" s="6" t="s">
        <v>193</v>
      </c>
      <c r="D181" s="6">
        <v>2024</v>
      </c>
      <c r="E181" s="4">
        <v>6480</v>
      </c>
      <c r="F181" s="4" t="s">
        <v>1291</v>
      </c>
      <c r="G181" t="s">
        <v>1292</v>
      </c>
    </row>
    <row r="182" spans="1:7" hidden="1" x14ac:dyDescent="0.35">
      <c r="A182" t="s">
        <v>1149</v>
      </c>
      <c r="B182" s="6" t="s">
        <v>1288</v>
      </c>
      <c r="C182" s="6" t="s">
        <v>193</v>
      </c>
      <c r="D182" s="6">
        <v>2024</v>
      </c>
      <c r="E182" s="4">
        <v>6480</v>
      </c>
      <c r="F182" s="4" t="s">
        <v>1291</v>
      </c>
      <c r="G182" t="s">
        <v>1293</v>
      </c>
    </row>
    <row r="183" spans="1:7" hidden="1" x14ac:dyDescent="0.35">
      <c r="A183" t="s">
        <v>1150</v>
      </c>
      <c r="B183" s="6" t="s">
        <v>1288</v>
      </c>
      <c r="C183" s="6" t="s">
        <v>193</v>
      </c>
      <c r="D183" s="6">
        <v>2024</v>
      </c>
      <c r="E183" s="4">
        <v>6440</v>
      </c>
      <c r="F183" s="4" t="s">
        <v>1289</v>
      </c>
      <c r="G183" t="s">
        <v>1293</v>
      </c>
    </row>
    <row r="184" spans="1:7" hidden="1" x14ac:dyDescent="0.35">
      <c r="A184" t="s">
        <v>1151</v>
      </c>
      <c r="B184" s="6" t="s">
        <v>1288</v>
      </c>
      <c r="C184" s="6" t="s">
        <v>193</v>
      </c>
      <c r="D184" s="6">
        <v>2024</v>
      </c>
      <c r="E184" s="4">
        <v>6480</v>
      </c>
      <c r="F184" s="4" t="s">
        <v>1291</v>
      </c>
      <c r="G184" t="s">
        <v>1293</v>
      </c>
    </row>
    <row r="185" spans="1:7" hidden="1" x14ac:dyDescent="0.35">
      <c r="A185" t="s">
        <v>1152</v>
      </c>
      <c r="B185" s="6" t="s">
        <v>1288</v>
      </c>
      <c r="C185" s="6" t="s">
        <v>193</v>
      </c>
      <c r="D185" s="6">
        <v>2024</v>
      </c>
      <c r="E185" s="4">
        <v>6440</v>
      </c>
      <c r="F185" s="4" t="s">
        <v>1289</v>
      </c>
      <c r="G185" t="s">
        <v>1292</v>
      </c>
    </row>
    <row r="186" spans="1:7" hidden="1" x14ac:dyDescent="0.35">
      <c r="A186" t="s">
        <v>1153</v>
      </c>
      <c r="B186" s="6" t="s">
        <v>1288</v>
      </c>
      <c r="C186" s="6" t="s">
        <v>193</v>
      </c>
      <c r="D186" s="6">
        <v>2024</v>
      </c>
      <c r="E186" s="4">
        <v>6480</v>
      </c>
      <c r="F186" s="4" t="s">
        <v>1291</v>
      </c>
      <c r="G186" t="s">
        <v>1292</v>
      </c>
    </row>
    <row r="187" spans="1:7" hidden="1" x14ac:dyDescent="0.35">
      <c r="A187" t="s">
        <v>1153</v>
      </c>
      <c r="B187" s="6" t="s">
        <v>1288</v>
      </c>
      <c r="C187" s="6" t="s">
        <v>193</v>
      </c>
      <c r="D187" s="6">
        <v>2024</v>
      </c>
      <c r="E187" s="4">
        <v>6440</v>
      </c>
      <c r="F187" s="4" t="s">
        <v>1289</v>
      </c>
      <c r="G187" t="s">
        <v>1292</v>
      </c>
    </row>
    <row r="188" spans="1:7" hidden="1" x14ac:dyDescent="0.35">
      <c r="A188" t="s">
        <v>1153</v>
      </c>
      <c r="B188" s="6" t="s">
        <v>1288</v>
      </c>
      <c r="C188" s="6" t="s">
        <v>193</v>
      </c>
      <c r="D188" s="6">
        <v>2024</v>
      </c>
      <c r="E188" s="4">
        <v>6411</v>
      </c>
      <c r="F188" s="4" t="s">
        <v>1295</v>
      </c>
      <c r="G188" t="s">
        <v>1292</v>
      </c>
    </row>
    <row r="189" spans="1:7" hidden="1" x14ac:dyDescent="0.35">
      <c r="A189" t="s">
        <v>1154</v>
      </c>
      <c r="B189" s="6" t="s">
        <v>1288</v>
      </c>
      <c r="C189" s="6" t="s">
        <v>193</v>
      </c>
      <c r="D189" s="6">
        <v>2024</v>
      </c>
      <c r="E189" s="4">
        <v>6411</v>
      </c>
      <c r="F189" s="4" t="s">
        <v>1295</v>
      </c>
      <c r="G189" t="s">
        <v>1292</v>
      </c>
    </row>
    <row r="190" spans="1:7" hidden="1" x14ac:dyDescent="0.35">
      <c r="A190" t="s">
        <v>1154</v>
      </c>
      <c r="B190" s="6" t="s">
        <v>1288</v>
      </c>
      <c r="C190" s="6" t="s">
        <v>193</v>
      </c>
      <c r="D190" s="6">
        <v>2024</v>
      </c>
      <c r="E190" s="4">
        <v>6460</v>
      </c>
      <c r="F190" s="4" t="s">
        <v>1298</v>
      </c>
      <c r="G190" t="s">
        <v>1292</v>
      </c>
    </row>
    <row r="191" spans="1:7" hidden="1" x14ac:dyDescent="0.35">
      <c r="A191" t="s">
        <v>1155</v>
      </c>
      <c r="B191" s="6" t="s">
        <v>1288</v>
      </c>
      <c r="C191" s="6" t="s">
        <v>193</v>
      </c>
      <c r="D191" s="6">
        <v>2024</v>
      </c>
      <c r="E191" s="4">
        <v>6440</v>
      </c>
      <c r="F191" s="4" t="s">
        <v>1289</v>
      </c>
      <c r="G191" t="s">
        <v>1293</v>
      </c>
    </row>
    <row r="192" spans="1:7" hidden="1" x14ac:dyDescent="0.35">
      <c r="A192" t="s">
        <v>1155</v>
      </c>
      <c r="B192" s="6" t="s">
        <v>1288</v>
      </c>
      <c r="C192" s="6" t="s">
        <v>193</v>
      </c>
      <c r="D192" s="6">
        <v>2024</v>
      </c>
      <c r="E192" s="4">
        <v>6440</v>
      </c>
      <c r="F192" s="4" t="s">
        <v>1289</v>
      </c>
      <c r="G192" t="s">
        <v>1292</v>
      </c>
    </row>
    <row r="193" spans="1:8" hidden="1" x14ac:dyDescent="0.35">
      <c r="A193" t="s">
        <v>1156</v>
      </c>
      <c r="B193" s="6" t="s">
        <v>1288</v>
      </c>
      <c r="C193" s="6" t="s">
        <v>193</v>
      </c>
      <c r="D193" s="6">
        <v>2024</v>
      </c>
      <c r="E193" s="4">
        <v>6480</v>
      </c>
      <c r="F193" s="4" t="s">
        <v>1291</v>
      </c>
      <c r="G193" t="s">
        <v>1293</v>
      </c>
    </row>
    <row r="194" spans="1:8" hidden="1" x14ac:dyDescent="0.35">
      <c r="A194" t="s">
        <v>1156</v>
      </c>
      <c r="B194" s="6" t="s">
        <v>1288</v>
      </c>
      <c r="C194" s="6" t="s">
        <v>193</v>
      </c>
      <c r="D194" s="6">
        <v>2024</v>
      </c>
      <c r="E194" s="4">
        <v>6480</v>
      </c>
      <c r="F194" s="4" t="s">
        <v>1291</v>
      </c>
      <c r="G194" t="s">
        <v>1292</v>
      </c>
    </row>
    <row r="195" spans="1:8" hidden="1" x14ac:dyDescent="0.35">
      <c r="A195" t="s">
        <v>1157</v>
      </c>
      <c r="B195" s="6" t="s">
        <v>1288</v>
      </c>
      <c r="C195" s="6" t="s">
        <v>193</v>
      </c>
      <c r="D195" s="6">
        <v>2024</v>
      </c>
      <c r="E195" s="4">
        <v>6440</v>
      </c>
      <c r="F195" s="4" t="s">
        <v>1289</v>
      </c>
      <c r="G195" t="s">
        <v>1297</v>
      </c>
    </row>
    <row r="196" spans="1:8" hidden="1" x14ac:dyDescent="0.35">
      <c r="A196" t="s">
        <v>1157</v>
      </c>
      <c r="B196" s="6" t="s">
        <v>1288</v>
      </c>
      <c r="C196" s="6" t="s">
        <v>193</v>
      </c>
      <c r="D196" s="6">
        <v>2024</v>
      </c>
      <c r="E196" s="4">
        <v>6440</v>
      </c>
      <c r="F196" s="4" t="s">
        <v>1289</v>
      </c>
      <c r="G196" t="s">
        <v>1292</v>
      </c>
    </row>
    <row r="197" spans="1:8" hidden="1" x14ac:dyDescent="0.35">
      <c r="A197" t="s">
        <v>1158</v>
      </c>
      <c r="B197" s="6" t="s">
        <v>1288</v>
      </c>
      <c r="C197" s="6" t="s">
        <v>193</v>
      </c>
      <c r="D197" s="6">
        <v>2024</v>
      </c>
      <c r="E197" s="4">
        <v>6480</v>
      </c>
      <c r="F197" s="4" t="s">
        <v>1291</v>
      </c>
      <c r="G197" t="s">
        <v>1297</v>
      </c>
    </row>
    <row r="198" spans="1:8" hidden="1" x14ac:dyDescent="0.35">
      <c r="A198" t="s">
        <v>1158</v>
      </c>
      <c r="B198" s="6" t="s">
        <v>1288</v>
      </c>
      <c r="C198" s="6" t="s">
        <v>193</v>
      </c>
      <c r="D198" s="6">
        <v>2024</v>
      </c>
      <c r="E198" s="4">
        <v>6480</v>
      </c>
      <c r="F198" s="4" t="s">
        <v>1291</v>
      </c>
      <c r="G198" t="s">
        <v>1292</v>
      </c>
    </row>
    <row r="199" spans="1:8" s="9" customFormat="1" x14ac:dyDescent="0.35">
      <c r="A199" s="9" t="s">
        <v>1159</v>
      </c>
      <c r="B199" s="10" t="s">
        <v>1288</v>
      </c>
      <c r="C199" s="10" t="s">
        <v>193</v>
      </c>
      <c r="D199" s="10">
        <v>2024</v>
      </c>
      <c r="E199" s="11">
        <v>6440</v>
      </c>
      <c r="F199" s="11" t="s">
        <v>1289</v>
      </c>
      <c r="G199" s="9" t="s">
        <v>1297</v>
      </c>
      <c r="H199" s="9" t="s">
        <v>1299</v>
      </c>
    </row>
    <row r="200" spans="1:8" s="9" customFormat="1" hidden="1" x14ac:dyDescent="0.35">
      <c r="A200" s="9" t="s">
        <v>1159</v>
      </c>
      <c r="B200" s="10" t="s">
        <v>1288</v>
      </c>
      <c r="C200" s="10" t="s">
        <v>193</v>
      </c>
      <c r="D200" s="10">
        <v>2024</v>
      </c>
      <c r="E200" s="11">
        <v>6440</v>
      </c>
      <c r="F200" s="11" t="s">
        <v>1289</v>
      </c>
      <c r="G200" s="9" t="s">
        <v>1292</v>
      </c>
    </row>
    <row r="201" spans="1:8" hidden="1" x14ac:dyDescent="0.35">
      <c r="A201" t="s">
        <v>1160</v>
      </c>
      <c r="B201" s="6" t="s">
        <v>1288</v>
      </c>
      <c r="C201" s="6" t="s">
        <v>193</v>
      </c>
      <c r="D201" s="6">
        <v>2024</v>
      </c>
      <c r="E201" s="4">
        <v>6480</v>
      </c>
      <c r="F201" s="4" t="s">
        <v>1291</v>
      </c>
      <c r="G201" t="s">
        <v>1297</v>
      </c>
    </row>
    <row r="202" spans="1:8" hidden="1" x14ac:dyDescent="0.35">
      <c r="A202" t="s">
        <v>1160</v>
      </c>
      <c r="B202" s="6" t="s">
        <v>1288</v>
      </c>
      <c r="C202" s="6" t="s">
        <v>193</v>
      </c>
      <c r="D202" s="6">
        <v>2024</v>
      </c>
      <c r="E202" s="4">
        <v>6480</v>
      </c>
      <c r="F202" s="4" t="s">
        <v>1291</v>
      </c>
      <c r="G202" t="s">
        <v>1292</v>
      </c>
    </row>
    <row r="203" spans="1:8" hidden="1" x14ac:dyDescent="0.35">
      <c r="A203" t="s">
        <v>1161</v>
      </c>
      <c r="B203" s="6" t="s">
        <v>1288</v>
      </c>
      <c r="C203" s="6" t="s">
        <v>193</v>
      </c>
      <c r="D203" s="6">
        <v>2024</v>
      </c>
      <c r="E203" s="4">
        <v>6440</v>
      </c>
      <c r="F203" s="4" t="s">
        <v>1289</v>
      </c>
      <c r="G203" t="s">
        <v>1297</v>
      </c>
    </row>
    <row r="204" spans="1:8" hidden="1" x14ac:dyDescent="0.35">
      <c r="A204" t="s">
        <v>1161</v>
      </c>
      <c r="B204" s="6" t="s">
        <v>1288</v>
      </c>
      <c r="C204" s="6" t="s">
        <v>193</v>
      </c>
      <c r="D204" s="6">
        <v>2024</v>
      </c>
      <c r="E204" s="4">
        <v>6440</v>
      </c>
      <c r="F204" s="4" t="s">
        <v>1289</v>
      </c>
      <c r="G204" t="s">
        <v>1292</v>
      </c>
    </row>
    <row r="205" spans="1:8" hidden="1" x14ac:dyDescent="0.35">
      <c r="A205" t="s">
        <v>1162</v>
      </c>
      <c r="B205" s="6" t="s">
        <v>1288</v>
      </c>
      <c r="C205" s="6" t="s">
        <v>193</v>
      </c>
      <c r="D205" s="6">
        <v>2024</v>
      </c>
      <c r="E205" s="4">
        <v>6480</v>
      </c>
      <c r="F205" s="4" t="s">
        <v>1291</v>
      </c>
      <c r="G205" t="s">
        <v>1292</v>
      </c>
    </row>
    <row r="206" spans="1:8" s="9" customFormat="1" x14ac:dyDescent="0.35">
      <c r="A206" s="9" t="s">
        <v>1163</v>
      </c>
      <c r="B206" s="10" t="s">
        <v>1288</v>
      </c>
      <c r="C206" s="10" t="s">
        <v>193</v>
      </c>
      <c r="D206" s="10">
        <v>2024</v>
      </c>
      <c r="E206" s="11">
        <v>6440</v>
      </c>
      <c r="F206" s="11" t="s">
        <v>1289</v>
      </c>
      <c r="G206" s="9" t="s">
        <v>1297</v>
      </c>
      <c r="H206" s="9" t="s">
        <v>1300</v>
      </c>
    </row>
    <row r="207" spans="1:8" s="9" customFormat="1" hidden="1" x14ac:dyDescent="0.35">
      <c r="A207" s="9" t="s">
        <v>1163</v>
      </c>
      <c r="B207" s="10" t="s">
        <v>1288</v>
      </c>
      <c r="C207" s="10" t="s">
        <v>193</v>
      </c>
      <c r="D207" s="10">
        <v>2024</v>
      </c>
      <c r="E207" s="11">
        <v>6440</v>
      </c>
      <c r="F207" s="11" t="s">
        <v>1289</v>
      </c>
      <c r="G207" s="9" t="s">
        <v>1292</v>
      </c>
    </row>
    <row r="208" spans="1:8" hidden="1" x14ac:dyDescent="0.35">
      <c r="A208" t="s">
        <v>1164</v>
      </c>
      <c r="B208" s="6" t="s">
        <v>1288</v>
      </c>
      <c r="C208" s="6" t="s">
        <v>193</v>
      </c>
      <c r="D208" s="6">
        <v>2024</v>
      </c>
      <c r="E208" s="4">
        <v>6480</v>
      </c>
      <c r="F208" s="4" t="s">
        <v>1291</v>
      </c>
      <c r="G208" t="s">
        <v>1297</v>
      </c>
    </row>
    <row r="209" spans="1:8" hidden="1" x14ac:dyDescent="0.35">
      <c r="A209" t="s">
        <v>1164</v>
      </c>
      <c r="B209" s="6" t="s">
        <v>1288</v>
      </c>
      <c r="C209" s="6" t="s">
        <v>193</v>
      </c>
      <c r="D209" s="6">
        <v>2024</v>
      </c>
      <c r="E209" s="4">
        <v>6480</v>
      </c>
      <c r="F209" s="4" t="s">
        <v>1291</v>
      </c>
      <c r="G209" t="s">
        <v>1292</v>
      </c>
    </row>
    <row r="210" spans="1:8" hidden="1" x14ac:dyDescent="0.35">
      <c r="A210" t="s">
        <v>1165</v>
      </c>
      <c r="B210" s="6" t="s">
        <v>1288</v>
      </c>
      <c r="C210" s="6" t="s">
        <v>193</v>
      </c>
      <c r="D210" s="6">
        <v>2024</v>
      </c>
      <c r="E210" s="4">
        <v>6440</v>
      </c>
      <c r="F210" s="4" t="s">
        <v>1289</v>
      </c>
      <c r="G210" t="s">
        <v>1292</v>
      </c>
    </row>
    <row r="211" spans="1:8" hidden="1" x14ac:dyDescent="0.35">
      <c r="A211" t="s">
        <v>1166</v>
      </c>
      <c r="B211" s="6" t="s">
        <v>1288</v>
      </c>
      <c r="C211" s="6" t="s">
        <v>193</v>
      </c>
      <c r="D211" s="6">
        <v>2024</v>
      </c>
      <c r="E211" s="4">
        <v>6480</v>
      </c>
      <c r="F211" s="4" t="s">
        <v>1291</v>
      </c>
      <c r="G211" t="s">
        <v>1292</v>
      </c>
    </row>
    <row r="212" spans="1:8" hidden="1" x14ac:dyDescent="0.35">
      <c r="A212" t="s">
        <v>1167</v>
      </c>
      <c r="B212" s="6" t="s">
        <v>1288</v>
      </c>
      <c r="C212" s="6" t="s">
        <v>193</v>
      </c>
      <c r="D212" s="6">
        <v>2024</v>
      </c>
      <c r="E212" s="4">
        <v>6400</v>
      </c>
      <c r="F212" s="4" t="s">
        <v>1301</v>
      </c>
      <c r="G212" t="s">
        <v>1292</v>
      </c>
    </row>
    <row r="213" spans="1:8" hidden="1" x14ac:dyDescent="0.35">
      <c r="A213" s="12" t="s">
        <v>1168</v>
      </c>
      <c r="B213" s="6" t="s">
        <v>1288</v>
      </c>
      <c r="C213" s="6" t="s">
        <v>193</v>
      </c>
      <c r="D213" s="6">
        <v>2024</v>
      </c>
      <c r="E213" s="13">
        <v>6440</v>
      </c>
      <c r="F213" s="13" t="s">
        <v>1289</v>
      </c>
      <c r="G213" s="12" t="s">
        <v>1293</v>
      </c>
    </row>
    <row r="214" spans="1:8" hidden="1" x14ac:dyDescent="0.35">
      <c r="A214" s="12" t="s">
        <v>1168</v>
      </c>
      <c r="B214" s="6" t="s">
        <v>1288</v>
      </c>
      <c r="C214" s="6" t="s">
        <v>193</v>
      </c>
      <c r="D214" s="6">
        <v>2024</v>
      </c>
      <c r="E214" s="13">
        <v>6440</v>
      </c>
      <c r="F214" s="13" t="s">
        <v>1289</v>
      </c>
      <c r="G214" s="12" t="s">
        <v>1292</v>
      </c>
    </row>
    <row r="215" spans="1:8" x14ac:dyDescent="0.35">
      <c r="A215" s="14" t="s">
        <v>1169</v>
      </c>
      <c r="B215" s="6" t="s">
        <v>1288</v>
      </c>
      <c r="C215" s="6" t="s">
        <v>193</v>
      </c>
      <c r="D215" s="6">
        <v>2024</v>
      </c>
      <c r="E215" s="15">
        <v>6440</v>
      </c>
      <c r="F215" s="15" t="s">
        <v>1289</v>
      </c>
      <c r="G215" s="14" t="s">
        <v>1293</v>
      </c>
      <c r="H215" s="9" t="s">
        <v>1302</v>
      </c>
    </row>
    <row r="216" spans="1:8" x14ac:dyDescent="0.35">
      <c r="A216" s="14" t="s">
        <v>1170</v>
      </c>
      <c r="B216" s="6" t="s">
        <v>1288</v>
      </c>
      <c r="C216" s="6" t="s">
        <v>193</v>
      </c>
      <c r="D216" s="6">
        <v>2024</v>
      </c>
      <c r="E216" s="15">
        <v>6440</v>
      </c>
      <c r="F216" s="15" t="s">
        <v>1289</v>
      </c>
      <c r="G216" s="14" t="s">
        <v>1293</v>
      </c>
      <c r="H216" s="9" t="s">
        <v>1303</v>
      </c>
    </row>
    <row r="217" spans="1:8" hidden="1" x14ac:dyDescent="0.35">
      <c r="A217" s="14" t="s">
        <v>1170</v>
      </c>
      <c r="B217" s="6" t="s">
        <v>1288</v>
      </c>
      <c r="C217" s="6" t="s">
        <v>193</v>
      </c>
      <c r="D217" s="6">
        <v>2024</v>
      </c>
      <c r="E217" s="15">
        <v>6440</v>
      </c>
      <c r="F217" s="15" t="s">
        <v>1289</v>
      </c>
      <c r="G217" s="14" t="s">
        <v>1292</v>
      </c>
      <c r="H217" s="9"/>
    </row>
    <row r="218" spans="1:8" hidden="1" x14ac:dyDescent="0.35">
      <c r="A218" s="12" t="s">
        <v>1172</v>
      </c>
      <c r="B218" s="6" t="s">
        <v>1288</v>
      </c>
      <c r="C218" s="6" t="s">
        <v>193</v>
      </c>
      <c r="D218" s="6">
        <v>2024</v>
      </c>
      <c r="E218" s="13">
        <v>6440</v>
      </c>
      <c r="F218" s="13" t="s">
        <v>1289</v>
      </c>
      <c r="G218" s="12" t="s">
        <v>1290</v>
      </c>
    </row>
    <row r="219" spans="1:8" hidden="1" x14ac:dyDescent="0.35">
      <c r="A219" s="12" t="s">
        <v>1172</v>
      </c>
      <c r="B219" s="6" t="s">
        <v>1288</v>
      </c>
      <c r="C219" s="6" t="s">
        <v>193</v>
      </c>
      <c r="D219" s="6">
        <v>2024</v>
      </c>
      <c r="E219" s="13">
        <v>6440</v>
      </c>
      <c r="F219" s="13" t="s">
        <v>1289</v>
      </c>
      <c r="G219" s="12" t="s">
        <v>1293</v>
      </c>
    </row>
    <row r="220" spans="1:8" hidden="1" x14ac:dyDescent="0.35">
      <c r="A220" s="12" t="s">
        <v>1174</v>
      </c>
      <c r="B220" s="6" t="s">
        <v>1288</v>
      </c>
      <c r="C220" s="6" t="s">
        <v>193</v>
      </c>
      <c r="D220" s="6">
        <v>2024</v>
      </c>
      <c r="E220" s="13">
        <v>6440</v>
      </c>
      <c r="F220" s="13" t="s">
        <v>1289</v>
      </c>
      <c r="G220" s="12" t="s">
        <v>1292</v>
      </c>
    </row>
    <row r="221" spans="1:8" hidden="1" x14ac:dyDescent="0.35">
      <c r="A221" s="12" t="s">
        <v>1174</v>
      </c>
      <c r="B221" s="6" t="s">
        <v>1288</v>
      </c>
      <c r="C221" s="6" t="s">
        <v>193</v>
      </c>
      <c r="D221" s="6">
        <v>2024</v>
      </c>
      <c r="E221" s="13">
        <v>6440</v>
      </c>
      <c r="F221" s="13" t="s">
        <v>1289</v>
      </c>
      <c r="G221" s="12" t="s">
        <v>1293</v>
      </c>
    </row>
    <row r="222" spans="1:8" hidden="1" x14ac:dyDescent="0.35">
      <c r="A222" s="12" t="s">
        <v>1168</v>
      </c>
      <c r="B222" s="6" t="s">
        <v>1288</v>
      </c>
      <c r="C222" s="6" t="s">
        <v>193</v>
      </c>
      <c r="D222" s="6">
        <v>2024</v>
      </c>
      <c r="E222" s="13">
        <v>6480</v>
      </c>
      <c r="F222" s="13" t="s">
        <v>1291</v>
      </c>
      <c r="G222" s="12" t="s">
        <v>1293</v>
      </c>
    </row>
    <row r="223" spans="1:8" hidden="1" x14ac:dyDescent="0.35">
      <c r="A223" s="12" t="s">
        <v>1171</v>
      </c>
      <c r="B223" s="6" t="s">
        <v>1288</v>
      </c>
      <c r="C223" s="6" t="s">
        <v>193</v>
      </c>
      <c r="D223" s="6">
        <v>2024</v>
      </c>
      <c r="E223" s="13">
        <v>6480</v>
      </c>
      <c r="F223" s="13" t="s">
        <v>1291</v>
      </c>
      <c r="G223" s="12" t="s">
        <v>1293</v>
      </c>
    </row>
    <row r="224" spans="1:8" hidden="1" x14ac:dyDescent="0.35">
      <c r="A224" s="12" t="s">
        <v>1171</v>
      </c>
      <c r="B224" s="6" t="s">
        <v>1288</v>
      </c>
      <c r="C224" s="6" t="s">
        <v>193</v>
      </c>
      <c r="D224" s="6">
        <v>2024</v>
      </c>
      <c r="E224" s="13">
        <v>6480</v>
      </c>
      <c r="F224" s="13" t="s">
        <v>1291</v>
      </c>
      <c r="G224" s="12" t="s">
        <v>1292</v>
      </c>
    </row>
    <row r="225" spans="1:7" hidden="1" x14ac:dyDescent="0.35">
      <c r="A225" s="12" t="s">
        <v>1173</v>
      </c>
      <c r="B225" s="6" t="s">
        <v>1288</v>
      </c>
      <c r="C225" s="6" t="s">
        <v>193</v>
      </c>
      <c r="D225" s="6">
        <v>2024</v>
      </c>
      <c r="E225" s="13">
        <v>6480</v>
      </c>
      <c r="F225" s="13" t="s">
        <v>1291</v>
      </c>
      <c r="G225" s="12" t="s">
        <v>1290</v>
      </c>
    </row>
    <row r="226" spans="1:7" hidden="1" x14ac:dyDescent="0.35">
      <c r="A226" s="12" t="s">
        <v>1173</v>
      </c>
      <c r="B226" s="6" t="s">
        <v>1288</v>
      </c>
      <c r="C226" s="6" t="s">
        <v>193</v>
      </c>
      <c r="D226" s="6">
        <v>2024</v>
      </c>
      <c r="E226" s="13">
        <v>6480</v>
      </c>
      <c r="F226" s="13" t="s">
        <v>1291</v>
      </c>
      <c r="G226" s="12" t="s">
        <v>1293</v>
      </c>
    </row>
    <row r="227" spans="1:7" hidden="1" x14ac:dyDescent="0.35">
      <c r="A227" s="12" t="s">
        <v>1175</v>
      </c>
      <c r="B227" s="6" t="s">
        <v>1288</v>
      </c>
      <c r="C227" s="6" t="s">
        <v>193</v>
      </c>
      <c r="D227" s="6">
        <v>2024</v>
      </c>
      <c r="E227" s="13">
        <v>6480</v>
      </c>
      <c r="F227" s="13" t="s">
        <v>1291</v>
      </c>
      <c r="G227" s="12" t="s">
        <v>1292</v>
      </c>
    </row>
    <row r="228" spans="1:7" hidden="1" x14ac:dyDescent="0.35">
      <c r="A228" s="12" t="s">
        <v>1175</v>
      </c>
      <c r="B228" s="6" t="s">
        <v>1288</v>
      </c>
      <c r="C228" s="6" t="s">
        <v>193</v>
      </c>
      <c r="D228" s="6">
        <v>2024</v>
      </c>
      <c r="E228" s="13">
        <v>6480</v>
      </c>
      <c r="F228" s="13" t="s">
        <v>1291</v>
      </c>
      <c r="G228" s="12" t="s">
        <v>1293</v>
      </c>
    </row>
    <row r="229" spans="1:7" hidden="1" x14ac:dyDescent="0.35">
      <c r="A229" t="s">
        <v>1176</v>
      </c>
      <c r="B229" s="6" t="s">
        <v>1288</v>
      </c>
      <c r="C229" s="6" t="s">
        <v>193</v>
      </c>
      <c r="D229" s="6">
        <v>2024</v>
      </c>
      <c r="E229" s="4">
        <v>6480</v>
      </c>
      <c r="F229" s="4" t="s">
        <v>1291</v>
      </c>
      <c r="G229" t="s">
        <v>1293</v>
      </c>
    </row>
    <row r="230" spans="1:7" hidden="1" x14ac:dyDescent="0.35">
      <c r="A230" t="s">
        <v>1176</v>
      </c>
      <c r="B230" s="6" t="s">
        <v>1288</v>
      </c>
      <c r="C230" s="6" t="s">
        <v>193</v>
      </c>
      <c r="D230" s="6">
        <v>2024</v>
      </c>
      <c r="E230" s="4">
        <v>6480</v>
      </c>
      <c r="F230" s="4" t="s">
        <v>1291</v>
      </c>
      <c r="G230" t="s">
        <v>1297</v>
      </c>
    </row>
    <row r="231" spans="1:7" hidden="1" x14ac:dyDescent="0.35">
      <c r="A231" t="s">
        <v>1176</v>
      </c>
      <c r="B231" s="6" t="s">
        <v>1288</v>
      </c>
      <c r="C231" s="6" t="s">
        <v>193</v>
      </c>
      <c r="D231" s="6">
        <v>2024</v>
      </c>
      <c r="E231" s="4">
        <v>6480</v>
      </c>
      <c r="F231" s="4" t="s">
        <v>1291</v>
      </c>
      <c r="G231" t="s">
        <v>1292</v>
      </c>
    </row>
    <row r="232" spans="1:7" hidden="1" x14ac:dyDescent="0.35">
      <c r="A232" t="s">
        <v>1177</v>
      </c>
      <c r="B232" s="6" t="s">
        <v>1288</v>
      </c>
      <c r="C232" s="6" t="s">
        <v>193</v>
      </c>
      <c r="D232" s="6">
        <v>2024</v>
      </c>
      <c r="E232" s="4">
        <v>6440</v>
      </c>
      <c r="F232" s="4" t="s">
        <v>1289</v>
      </c>
      <c r="G232" t="s">
        <v>1292</v>
      </c>
    </row>
    <row r="233" spans="1:7" hidden="1" x14ac:dyDescent="0.35">
      <c r="A233" t="s">
        <v>1178</v>
      </c>
      <c r="B233" s="6" t="s">
        <v>1288</v>
      </c>
      <c r="C233" s="6" t="s">
        <v>193</v>
      </c>
      <c r="D233" s="6">
        <v>2024</v>
      </c>
      <c r="E233" s="4">
        <v>6480</v>
      </c>
      <c r="F233" s="4" t="s">
        <v>1291</v>
      </c>
      <c r="G233" t="s">
        <v>1292</v>
      </c>
    </row>
    <row r="234" spans="1:7" hidden="1" x14ac:dyDescent="0.35">
      <c r="A234" t="s">
        <v>1179</v>
      </c>
      <c r="B234" s="6" t="s">
        <v>1288</v>
      </c>
      <c r="C234" s="6" t="s">
        <v>193</v>
      </c>
      <c r="D234" s="6">
        <v>2024</v>
      </c>
      <c r="E234" s="4">
        <v>6440</v>
      </c>
      <c r="F234" s="4" t="s">
        <v>1289</v>
      </c>
      <c r="G234" t="s">
        <v>1292</v>
      </c>
    </row>
    <row r="235" spans="1:7" hidden="1" x14ac:dyDescent="0.35">
      <c r="A235" t="s">
        <v>1180</v>
      </c>
      <c r="B235" s="6" t="s">
        <v>1288</v>
      </c>
      <c r="C235" s="6" t="s">
        <v>193</v>
      </c>
      <c r="D235" s="6">
        <v>2024</v>
      </c>
      <c r="E235" s="4">
        <v>6440</v>
      </c>
      <c r="F235" s="4" t="s">
        <v>1289</v>
      </c>
      <c r="G235" t="s">
        <v>1292</v>
      </c>
    </row>
    <row r="236" spans="1:7" hidden="1" x14ac:dyDescent="0.35">
      <c r="A236" t="s">
        <v>1181</v>
      </c>
      <c r="B236" s="6" t="s">
        <v>1288</v>
      </c>
      <c r="C236" s="6" t="s">
        <v>193</v>
      </c>
      <c r="D236" s="6">
        <v>2024</v>
      </c>
      <c r="E236" s="4">
        <v>6480</v>
      </c>
      <c r="F236" s="4" t="s">
        <v>1291</v>
      </c>
      <c r="G236" t="s">
        <v>1292</v>
      </c>
    </row>
    <row r="237" spans="1:7" hidden="1" x14ac:dyDescent="0.35">
      <c r="A237" t="s">
        <v>1182</v>
      </c>
      <c r="B237" s="6" t="s">
        <v>1288</v>
      </c>
      <c r="C237" s="6" t="s">
        <v>193</v>
      </c>
      <c r="D237" s="6">
        <v>2024</v>
      </c>
      <c r="E237" s="4">
        <v>6480</v>
      </c>
      <c r="F237" s="4" t="s">
        <v>1291</v>
      </c>
      <c r="G237" t="s">
        <v>1292</v>
      </c>
    </row>
    <row r="238" spans="1:7" hidden="1" x14ac:dyDescent="0.35">
      <c r="A238" t="s">
        <v>1183</v>
      </c>
      <c r="B238" s="6" t="s">
        <v>1288</v>
      </c>
      <c r="C238" s="6" t="s">
        <v>193</v>
      </c>
      <c r="D238" s="6">
        <v>2024</v>
      </c>
      <c r="E238" s="4">
        <v>6480</v>
      </c>
      <c r="F238" s="4" t="s">
        <v>1291</v>
      </c>
      <c r="G238" t="s">
        <v>1292</v>
      </c>
    </row>
    <row r="239" spans="1:7" hidden="1" x14ac:dyDescent="0.35">
      <c r="A239" t="s">
        <v>1184</v>
      </c>
      <c r="B239" s="6" t="s">
        <v>1288</v>
      </c>
      <c r="C239" s="6" t="s">
        <v>193</v>
      </c>
      <c r="D239" s="6">
        <v>2024</v>
      </c>
      <c r="E239" s="4">
        <v>6440</v>
      </c>
      <c r="F239" s="4" t="s">
        <v>1289</v>
      </c>
      <c r="G239" t="s">
        <v>1292</v>
      </c>
    </row>
    <row r="240" spans="1:7" hidden="1" x14ac:dyDescent="0.35">
      <c r="A240" t="s">
        <v>1185</v>
      </c>
      <c r="B240" s="6" t="s">
        <v>1288</v>
      </c>
      <c r="C240" s="6" t="s">
        <v>193</v>
      </c>
      <c r="D240" s="6">
        <v>2024</v>
      </c>
      <c r="E240" s="4">
        <v>6480</v>
      </c>
      <c r="F240" s="4" t="s">
        <v>1291</v>
      </c>
      <c r="G240" t="s">
        <v>1292</v>
      </c>
    </row>
    <row r="241" spans="1:7" hidden="1" x14ac:dyDescent="0.35">
      <c r="A241" t="s">
        <v>1186</v>
      </c>
      <c r="B241" s="6" t="s">
        <v>1288</v>
      </c>
      <c r="C241" s="6" t="s">
        <v>193</v>
      </c>
      <c r="D241" s="6">
        <v>2024</v>
      </c>
      <c r="E241" s="4">
        <v>6480</v>
      </c>
      <c r="F241" s="4" t="s">
        <v>1291</v>
      </c>
      <c r="G241" t="s">
        <v>1293</v>
      </c>
    </row>
    <row r="242" spans="1:7" hidden="1" x14ac:dyDescent="0.35">
      <c r="A242" t="s">
        <v>1186</v>
      </c>
      <c r="B242" s="6" t="s">
        <v>1288</v>
      </c>
      <c r="C242" s="6" t="s">
        <v>193</v>
      </c>
      <c r="D242" s="6">
        <v>2024</v>
      </c>
      <c r="E242" s="4">
        <v>6440</v>
      </c>
      <c r="F242" s="4" t="s">
        <v>1289</v>
      </c>
      <c r="G242" t="s">
        <v>1293</v>
      </c>
    </row>
    <row r="243" spans="1:7" hidden="1" x14ac:dyDescent="0.35">
      <c r="A243" t="s">
        <v>1186</v>
      </c>
      <c r="B243" s="6" t="s">
        <v>1288</v>
      </c>
      <c r="C243" s="6" t="s">
        <v>193</v>
      </c>
      <c r="D243" s="6">
        <v>2024</v>
      </c>
      <c r="E243" s="4">
        <v>6440</v>
      </c>
      <c r="F243" s="4" t="s">
        <v>1289</v>
      </c>
      <c r="G243" t="s">
        <v>1292</v>
      </c>
    </row>
    <row r="244" spans="1:7" hidden="1" x14ac:dyDescent="0.35">
      <c r="A244" t="s">
        <v>1186</v>
      </c>
      <c r="B244" s="6" t="s">
        <v>1288</v>
      </c>
      <c r="C244" s="6" t="s">
        <v>193</v>
      </c>
      <c r="D244" s="6">
        <v>2024</v>
      </c>
      <c r="E244" s="4">
        <v>6480</v>
      </c>
      <c r="F244" s="4" t="s">
        <v>1291</v>
      </c>
      <c r="G244" t="s">
        <v>1292</v>
      </c>
    </row>
    <row r="245" spans="1:7" hidden="1" x14ac:dyDescent="0.35">
      <c r="A245" t="s">
        <v>1187</v>
      </c>
      <c r="B245" s="6" t="s">
        <v>1288</v>
      </c>
      <c r="C245" s="6" t="s">
        <v>193</v>
      </c>
      <c r="D245" s="6">
        <v>2024</v>
      </c>
      <c r="E245" s="4">
        <v>6480</v>
      </c>
      <c r="F245" s="4" t="s">
        <v>1291</v>
      </c>
      <c r="G245" t="s">
        <v>1293</v>
      </c>
    </row>
    <row r="246" spans="1:7" hidden="1" x14ac:dyDescent="0.35">
      <c r="A246" t="s">
        <v>1187</v>
      </c>
      <c r="B246" s="6" t="s">
        <v>1288</v>
      </c>
      <c r="C246" s="6" t="s">
        <v>193</v>
      </c>
      <c r="D246" s="6">
        <v>2024</v>
      </c>
      <c r="E246" s="4">
        <v>6480</v>
      </c>
      <c r="F246" s="4" t="s">
        <v>1291</v>
      </c>
      <c r="G246" t="s">
        <v>1292</v>
      </c>
    </row>
    <row r="247" spans="1:7" hidden="1" x14ac:dyDescent="0.35">
      <c r="A247" t="s">
        <v>1188</v>
      </c>
      <c r="B247" s="6" t="s">
        <v>1288</v>
      </c>
      <c r="C247" s="6" t="s">
        <v>193</v>
      </c>
      <c r="D247" s="6">
        <v>2024</v>
      </c>
      <c r="E247" s="4">
        <v>6480</v>
      </c>
      <c r="F247" s="4" t="s">
        <v>1291</v>
      </c>
      <c r="G247" t="s">
        <v>1293</v>
      </c>
    </row>
    <row r="248" spans="1:7" hidden="1" x14ac:dyDescent="0.35">
      <c r="A248" t="s">
        <v>1188</v>
      </c>
      <c r="B248" s="6" t="s">
        <v>1288</v>
      </c>
      <c r="C248" s="6" t="s">
        <v>193</v>
      </c>
      <c r="D248" s="6">
        <v>2024</v>
      </c>
      <c r="E248" s="4">
        <v>6480</v>
      </c>
      <c r="F248" s="4" t="s">
        <v>1291</v>
      </c>
      <c r="G248" t="s">
        <v>1292</v>
      </c>
    </row>
    <row r="249" spans="1:7" hidden="1" x14ac:dyDescent="0.35">
      <c r="A249" t="s">
        <v>1189</v>
      </c>
      <c r="B249" s="6" t="s">
        <v>1288</v>
      </c>
      <c r="C249" s="6" t="s">
        <v>193</v>
      </c>
      <c r="D249" s="6">
        <v>2024</v>
      </c>
      <c r="E249" s="4">
        <v>6440</v>
      </c>
      <c r="F249" s="4" t="s">
        <v>1289</v>
      </c>
      <c r="G249" t="s">
        <v>1293</v>
      </c>
    </row>
    <row r="250" spans="1:7" hidden="1" x14ac:dyDescent="0.35">
      <c r="A250" t="s">
        <v>1189</v>
      </c>
      <c r="B250" s="6" t="s">
        <v>1288</v>
      </c>
      <c r="C250" s="6" t="s">
        <v>193</v>
      </c>
      <c r="D250" s="6">
        <v>2024</v>
      </c>
      <c r="E250" s="4">
        <v>6440</v>
      </c>
      <c r="F250" s="4" t="s">
        <v>1289</v>
      </c>
      <c r="G250" t="s">
        <v>1292</v>
      </c>
    </row>
    <row r="251" spans="1:7" hidden="1" x14ac:dyDescent="0.35">
      <c r="A251" t="s">
        <v>1190</v>
      </c>
      <c r="B251" s="6" t="s">
        <v>1288</v>
      </c>
      <c r="C251" s="6" t="s">
        <v>193</v>
      </c>
      <c r="D251" s="6">
        <v>2024</v>
      </c>
      <c r="E251" s="4">
        <v>6440</v>
      </c>
      <c r="F251" s="4" t="s">
        <v>1289</v>
      </c>
      <c r="G251" t="s">
        <v>1293</v>
      </c>
    </row>
    <row r="252" spans="1:7" hidden="1" x14ac:dyDescent="0.35">
      <c r="A252" t="s">
        <v>1190</v>
      </c>
      <c r="B252" s="6" t="s">
        <v>1288</v>
      </c>
      <c r="C252" s="6" t="s">
        <v>193</v>
      </c>
      <c r="D252" s="6">
        <v>2024</v>
      </c>
      <c r="E252" s="4">
        <v>6440</v>
      </c>
      <c r="F252" s="4" t="s">
        <v>1289</v>
      </c>
      <c r="G252" t="s">
        <v>1292</v>
      </c>
    </row>
    <row r="253" spans="1:7" hidden="1" x14ac:dyDescent="0.35">
      <c r="A253" t="s">
        <v>1191</v>
      </c>
      <c r="B253" s="6" t="s">
        <v>1288</v>
      </c>
      <c r="C253" s="6" t="s">
        <v>193</v>
      </c>
      <c r="D253" s="6">
        <v>2024</v>
      </c>
      <c r="E253" s="4">
        <v>6480</v>
      </c>
      <c r="F253" s="4" t="s">
        <v>1291</v>
      </c>
      <c r="G253" t="s">
        <v>1293</v>
      </c>
    </row>
    <row r="254" spans="1:7" hidden="1" x14ac:dyDescent="0.35">
      <c r="A254" t="s">
        <v>1191</v>
      </c>
      <c r="B254" s="6" t="s">
        <v>1288</v>
      </c>
      <c r="C254" s="6" t="s">
        <v>193</v>
      </c>
      <c r="D254" s="6">
        <v>2024</v>
      </c>
      <c r="E254" s="4">
        <v>6480</v>
      </c>
      <c r="F254" s="4" t="s">
        <v>1291</v>
      </c>
      <c r="G254" t="s">
        <v>1292</v>
      </c>
    </row>
    <row r="255" spans="1:7" hidden="1" x14ac:dyDescent="0.35">
      <c r="A255" t="s">
        <v>1192</v>
      </c>
      <c r="B255" s="6" t="s">
        <v>1288</v>
      </c>
      <c r="C255" s="6" t="s">
        <v>193</v>
      </c>
      <c r="D255" s="6">
        <v>2024</v>
      </c>
      <c r="E255" s="4">
        <v>6480</v>
      </c>
      <c r="F255" s="4" t="s">
        <v>1291</v>
      </c>
      <c r="G255" t="s">
        <v>1293</v>
      </c>
    </row>
    <row r="256" spans="1:7" hidden="1" x14ac:dyDescent="0.35">
      <c r="A256" t="s">
        <v>1192</v>
      </c>
      <c r="B256" s="6" t="s">
        <v>1288</v>
      </c>
      <c r="C256" s="6" t="s">
        <v>193</v>
      </c>
      <c r="D256" s="6">
        <v>2024</v>
      </c>
      <c r="E256" s="4">
        <v>6480</v>
      </c>
      <c r="F256" s="4" t="s">
        <v>1291</v>
      </c>
      <c r="G256" t="s">
        <v>1292</v>
      </c>
    </row>
    <row r="257" spans="1:8" hidden="1" x14ac:dyDescent="0.35">
      <c r="A257" t="s">
        <v>1193</v>
      </c>
      <c r="B257" s="6" t="s">
        <v>1288</v>
      </c>
      <c r="C257" s="6" t="s">
        <v>193</v>
      </c>
      <c r="D257" s="6">
        <v>2024</v>
      </c>
      <c r="E257" s="4">
        <v>6440</v>
      </c>
      <c r="F257" s="4" t="s">
        <v>1289</v>
      </c>
      <c r="G257" t="s">
        <v>1293</v>
      </c>
    </row>
    <row r="258" spans="1:8" hidden="1" x14ac:dyDescent="0.35">
      <c r="A258" t="s">
        <v>1193</v>
      </c>
      <c r="B258" s="6" t="s">
        <v>1288</v>
      </c>
      <c r="C258" s="6" t="s">
        <v>193</v>
      </c>
      <c r="D258" s="6">
        <v>2024</v>
      </c>
      <c r="E258" s="4">
        <v>6440</v>
      </c>
      <c r="F258" s="4" t="s">
        <v>1289</v>
      </c>
      <c r="G258" t="s">
        <v>1292</v>
      </c>
    </row>
    <row r="259" spans="1:8" s="9" customFormat="1" x14ac:dyDescent="0.35">
      <c r="A259" s="9" t="s">
        <v>1194</v>
      </c>
      <c r="B259" s="10" t="s">
        <v>1288</v>
      </c>
      <c r="C259" s="10" t="s">
        <v>193</v>
      </c>
      <c r="D259" s="10">
        <v>2024</v>
      </c>
      <c r="E259" s="11">
        <v>6480</v>
      </c>
      <c r="F259" s="11" t="s">
        <v>1291</v>
      </c>
      <c r="G259" s="9" t="s">
        <v>1293</v>
      </c>
      <c r="H259" s="9" t="s">
        <v>1304</v>
      </c>
    </row>
    <row r="260" spans="1:8" s="9" customFormat="1" x14ac:dyDescent="0.35">
      <c r="A260" s="9" t="s">
        <v>1194</v>
      </c>
      <c r="B260" s="10" t="s">
        <v>1288</v>
      </c>
      <c r="C260" s="10" t="s">
        <v>193</v>
      </c>
      <c r="D260" s="10">
        <v>2024</v>
      </c>
      <c r="E260" s="11">
        <v>6480</v>
      </c>
      <c r="F260" s="11" t="s">
        <v>1291</v>
      </c>
      <c r="G260" s="9" t="s">
        <v>1292</v>
      </c>
      <c r="H260" s="9" t="s">
        <v>1304</v>
      </c>
    </row>
    <row r="261" spans="1:8" hidden="1" x14ac:dyDescent="0.35">
      <c r="A261" t="s">
        <v>1195</v>
      </c>
      <c r="B261" s="6" t="s">
        <v>1288</v>
      </c>
      <c r="C261" s="6" t="s">
        <v>193</v>
      </c>
      <c r="D261" s="6">
        <v>2024</v>
      </c>
      <c r="E261" s="4">
        <v>6440</v>
      </c>
      <c r="F261" s="4" t="s">
        <v>1289</v>
      </c>
      <c r="G261" t="s">
        <v>1293</v>
      </c>
    </row>
    <row r="262" spans="1:8" hidden="1" x14ac:dyDescent="0.35">
      <c r="A262" t="s">
        <v>1195</v>
      </c>
      <c r="B262" s="6" t="s">
        <v>1288</v>
      </c>
      <c r="C262" s="6" t="s">
        <v>193</v>
      </c>
      <c r="D262" s="6">
        <v>2024</v>
      </c>
      <c r="E262" s="4">
        <v>6440</v>
      </c>
      <c r="F262" s="4" t="s">
        <v>1289</v>
      </c>
      <c r="G262" t="s">
        <v>1292</v>
      </c>
    </row>
    <row r="263" spans="1:8" hidden="1" x14ac:dyDescent="0.35">
      <c r="A263" t="s">
        <v>1196</v>
      </c>
      <c r="B263" s="6" t="s">
        <v>1288</v>
      </c>
      <c r="C263" s="6" t="s">
        <v>193</v>
      </c>
      <c r="D263" s="6">
        <v>2024</v>
      </c>
      <c r="E263" s="4">
        <v>6440</v>
      </c>
      <c r="F263" s="4" t="s">
        <v>1289</v>
      </c>
      <c r="G263" t="s">
        <v>1293</v>
      </c>
    </row>
    <row r="264" spans="1:8" hidden="1" x14ac:dyDescent="0.35">
      <c r="A264" t="s">
        <v>1196</v>
      </c>
      <c r="B264" s="6" t="s">
        <v>1288</v>
      </c>
      <c r="C264" s="6" t="s">
        <v>193</v>
      </c>
      <c r="D264" s="6">
        <v>2024</v>
      </c>
      <c r="E264" s="4">
        <v>6440</v>
      </c>
      <c r="F264" s="4" t="s">
        <v>1289</v>
      </c>
      <c r="G264" t="s">
        <v>1292</v>
      </c>
    </row>
    <row r="265" spans="1:8" hidden="1" x14ac:dyDescent="0.35">
      <c r="A265" t="s">
        <v>1197</v>
      </c>
      <c r="B265" s="6" t="s">
        <v>1288</v>
      </c>
      <c r="C265" s="6" t="s">
        <v>193</v>
      </c>
      <c r="D265" s="6">
        <v>2024</v>
      </c>
      <c r="E265" s="4">
        <v>6480</v>
      </c>
      <c r="F265" s="4" t="s">
        <v>1291</v>
      </c>
      <c r="G265" t="s">
        <v>1292</v>
      </c>
    </row>
    <row r="266" spans="1:8" hidden="1" x14ac:dyDescent="0.35">
      <c r="A266" t="s">
        <v>1197</v>
      </c>
      <c r="B266" s="6" t="s">
        <v>1288</v>
      </c>
      <c r="C266" s="6" t="s">
        <v>193</v>
      </c>
      <c r="D266" s="6">
        <v>2024</v>
      </c>
      <c r="E266" s="4">
        <v>6480</v>
      </c>
      <c r="F266" s="4" t="s">
        <v>1291</v>
      </c>
      <c r="G266" t="s">
        <v>1293</v>
      </c>
    </row>
    <row r="267" spans="1:8" hidden="1" x14ac:dyDescent="0.35">
      <c r="A267" t="s">
        <v>1198</v>
      </c>
      <c r="B267" s="6" t="s">
        <v>1288</v>
      </c>
      <c r="C267" s="6" t="s">
        <v>193</v>
      </c>
      <c r="D267" s="6">
        <v>2024</v>
      </c>
      <c r="E267" s="4">
        <v>6440</v>
      </c>
      <c r="F267" s="4" t="s">
        <v>1289</v>
      </c>
      <c r="G267" t="s">
        <v>1290</v>
      </c>
    </row>
    <row r="268" spans="1:8" hidden="1" x14ac:dyDescent="0.35">
      <c r="A268" t="s">
        <v>1199</v>
      </c>
      <c r="B268" s="6" t="s">
        <v>1288</v>
      </c>
      <c r="C268" s="6" t="s">
        <v>193</v>
      </c>
      <c r="D268" s="6">
        <v>2024</v>
      </c>
      <c r="E268" s="4">
        <v>6440</v>
      </c>
      <c r="F268" s="4" t="s">
        <v>1289</v>
      </c>
      <c r="G268" t="s">
        <v>1290</v>
      </c>
    </row>
    <row r="269" spans="1:8" hidden="1" x14ac:dyDescent="0.35">
      <c r="A269" t="s">
        <v>1200</v>
      </c>
      <c r="B269" s="6" t="s">
        <v>1288</v>
      </c>
      <c r="C269" s="6" t="s">
        <v>193</v>
      </c>
      <c r="D269" s="6">
        <v>2024</v>
      </c>
      <c r="E269" s="4">
        <v>6480</v>
      </c>
      <c r="F269" s="4" t="s">
        <v>1291</v>
      </c>
      <c r="G269" t="s">
        <v>1290</v>
      </c>
    </row>
    <row r="270" spans="1:8" hidden="1" x14ac:dyDescent="0.35">
      <c r="A270" t="s">
        <v>1201</v>
      </c>
      <c r="B270" s="6" t="s">
        <v>1288</v>
      </c>
      <c r="C270" s="6" t="s">
        <v>193</v>
      </c>
      <c r="D270" s="6">
        <v>2024</v>
      </c>
      <c r="E270" s="4">
        <v>6440</v>
      </c>
      <c r="F270" s="4" t="s">
        <v>1289</v>
      </c>
      <c r="G270" t="s">
        <v>1290</v>
      </c>
    </row>
    <row r="271" spans="1:8" hidden="1" x14ac:dyDescent="0.35">
      <c r="A271" t="s">
        <v>1202</v>
      </c>
      <c r="B271" s="6" t="s">
        <v>1288</v>
      </c>
      <c r="C271" s="6" t="s">
        <v>193</v>
      </c>
      <c r="D271" s="6">
        <v>2024</v>
      </c>
      <c r="E271" s="4">
        <v>6480</v>
      </c>
      <c r="F271" s="4" t="s">
        <v>1291</v>
      </c>
      <c r="G271" t="s">
        <v>1290</v>
      </c>
    </row>
    <row r="272" spans="1:8" hidden="1" x14ac:dyDescent="0.35">
      <c r="A272" t="s">
        <v>1203</v>
      </c>
      <c r="B272" s="6" t="s">
        <v>1288</v>
      </c>
      <c r="C272" s="6" t="s">
        <v>193</v>
      </c>
      <c r="D272" s="6">
        <v>2024</v>
      </c>
      <c r="E272" s="4">
        <v>6440</v>
      </c>
      <c r="F272" s="4" t="s">
        <v>1289</v>
      </c>
      <c r="G272" t="s">
        <v>1290</v>
      </c>
    </row>
    <row r="273" spans="1:7" hidden="1" x14ac:dyDescent="0.35">
      <c r="A273" t="s">
        <v>1204</v>
      </c>
      <c r="B273" s="6" t="s">
        <v>1288</v>
      </c>
      <c r="C273" s="6" t="s">
        <v>193</v>
      </c>
      <c r="D273" s="6">
        <v>2024</v>
      </c>
      <c r="E273" s="4">
        <v>6480</v>
      </c>
      <c r="F273" s="4" t="s">
        <v>1291</v>
      </c>
      <c r="G273" t="s">
        <v>1290</v>
      </c>
    </row>
    <row r="274" spans="1:7" hidden="1" x14ac:dyDescent="0.35">
      <c r="A274" t="s">
        <v>1205</v>
      </c>
      <c r="B274" s="6" t="s">
        <v>1288</v>
      </c>
      <c r="C274" s="6" t="s">
        <v>193</v>
      </c>
      <c r="D274" s="6">
        <v>2024</v>
      </c>
      <c r="E274" s="4">
        <v>6480</v>
      </c>
      <c r="F274" s="4" t="s">
        <v>1291</v>
      </c>
      <c r="G274" t="s">
        <v>1290</v>
      </c>
    </row>
    <row r="275" spans="1:7" hidden="1" x14ac:dyDescent="0.35">
      <c r="A275" t="s">
        <v>1205</v>
      </c>
      <c r="B275" s="6" t="s">
        <v>1288</v>
      </c>
      <c r="C275" s="6" t="s">
        <v>193</v>
      </c>
      <c r="D275" s="6">
        <v>2024</v>
      </c>
      <c r="E275" s="4">
        <v>6440</v>
      </c>
      <c r="F275" s="4" t="s">
        <v>1289</v>
      </c>
      <c r="G275" t="s">
        <v>1290</v>
      </c>
    </row>
    <row r="276" spans="1:7" hidden="1" x14ac:dyDescent="0.35">
      <c r="A276" t="s">
        <v>1206</v>
      </c>
      <c r="B276" s="6" t="s">
        <v>1288</v>
      </c>
      <c r="C276" s="6" t="s">
        <v>193</v>
      </c>
      <c r="D276" s="6">
        <v>2024</v>
      </c>
      <c r="E276" s="4">
        <v>6440</v>
      </c>
      <c r="F276" s="4" t="s">
        <v>1289</v>
      </c>
      <c r="G276" t="s">
        <v>1290</v>
      </c>
    </row>
    <row r="277" spans="1:7" hidden="1" x14ac:dyDescent="0.35">
      <c r="A277" t="s">
        <v>1207</v>
      </c>
      <c r="B277" s="6" t="s">
        <v>1288</v>
      </c>
      <c r="C277" s="6" t="s">
        <v>193</v>
      </c>
      <c r="D277" s="6">
        <v>2024</v>
      </c>
      <c r="E277" s="4">
        <v>6480</v>
      </c>
      <c r="F277" s="4" t="s">
        <v>1291</v>
      </c>
      <c r="G277" t="s">
        <v>1290</v>
      </c>
    </row>
    <row r="278" spans="1:7" hidden="1" x14ac:dyDescent="0.35">
      <c r="A278" t="s">
        <v>1208</v>
      </c>
      <c r="B278" s="6" t="s">
        <v>1288</v>
      </c>
      <c r="C278" s="6" t="s">
        <v>193</v>
      </c>
      <c r="D278" s="6">
        <v>2024</v>
      </c>
      <c r="E278" s="4">
        <v>6440</v>
      </c>
      <c r="F278" s="4" t="s">
        <v>1289</v>
      </c>
      <c r="G278" t="s">
        <v>1290</v>
      </c>
    </row>
    <row r="279" spans="1:7" hidden="1" x14ac:dyDescent="0.35">
      <c r="A279" t="s">
        <v>1209</v>
      </c>
      <c r="B279" s="6" t="s">
        <v>1288</v>
      </c>
      <c r="C279" s="6" t="s">
        <v>193</v>
      </c>
      <c r="D279" s="6">
        <v>2024</v>
      </c>
      <c r="E279" s="4">
        <v>6440</v>
      </c>
      <c r="F279" s="4" t="s">
        <v>1289</v>
      </c>
      <c r="G279" t="s">
        <v>1290</v>
      </c>
    </row>
    <row r="280" spans="1:7" hidden="1" x14ac:dyDescent="0.35">
      <c r="A280" t="s">
        <v>1210</v>
      </c>
      <c r="B280" s="6" t="s">
        <v>1288</v>
      </c>
      <c r="C280" s="6" t="s">
        <v>193</v>
      </c>
      <c r="D280" s="6">
        <v>2024</v>
      </c>
      <c r="E280" s="4">
        <v>6480</v>
      </c>
      <c r="F280" s="4" t="s">
        <v>1291</v>
      </c>
      <c r="G280" t="s">
        <v>1290</v>
      </c>
    </row>
    <row r="281" spans="1:7" hidden="1" x14ac:dyDescent="0.35">
      <c r="A281" t="s">
        <v>1211</v>
      </c>
      <c r="B281" s="6" t="s">
        <v>1288</v>
      </c>
      <c r="C281" s="6" t="s">
        <v>193</v>
      </c>
      <c r="D281" s="6">
        <v>2024</v>
      </c>
      <c r="E281" s="4">
        <v>6480</v>
      </c>
      <c r="F281" s="4" t="s">
        <v>1291</v>
      </c>
      <c r="G281" t="s">
        <v>1290</v>
      </c>
    </row>
    <row r="282" spans="1:7" hidden="1" x14ac:dyDescent="0.35">
      <c r="A282" t="s">
        <v>1212</v>
      </c>
      <c r="B282" s="6" t="s">
        <v>1288</v>
      </c>
      <c r="C282" s="6" t="s">
        <v>193</v>
      </c>
      <c r="D282" s="6">
        <v>2024</v>
      </c>
      <c r="E282" s="4">
        <v>6440</v>
      </c>
      <c r="F282" s="4" t="s">
        <v>1289</v>
      </c>
      <c r="G282" t="s">
        <v>1290</v>
      </c>
    </row>
    <row r="283" spans="1:7" hidden="1" x14ac:dyDescent="0.35">
      <c r="A283" t="s">
        <v>1213</v>
      </c>
      <c r="B283" s="6" t="s">
        <v>1288</v>
      </c>
      <c r="C283" s="6" t="s">
        <v>193</v>
      </c>
      <c r="D283" s="6">
        <v>2024</v>
      </c>
      <c r="E283" s="4">
        <v>6480</v>
      </c>
      <c r="F283" s="4" t="s">
        <v>1291</v>
      </c>
      <c r="G283" t="s">
        <v>1290</v>
      </c>
    </row>
    <row r="284" spans="1:7" hidden="1" x14ac:dyDescent="0.35">
      <c r="A284" t="s">
        <v>1214</v>
      </c>
      <c r="B284" s="6" t="s">
        <v>1288</v>
      </c>
      <c r="C284" s="6" t="s">
        <v>193</v>
      </c>
      <c r="D284" s="6">
        <v>2024</v>
      </c>
      <c r="E284" s="4">
        <v>6440</v>
      </c>
      <c r="F284" s="4" t="s">
        <v>1289</v>
      </c>
      <c r="G284" t="s">
        <v>1290</v>
      </c>
    </row>
    <row r="285" spans="1:7" hidden="1" x14ac:dyDescent="0.35">
      <c r="A285" t="s">
        <v>1215</v>
      </c>
      <c r="B285" s="6" t="s">
        <v>1288</v>
      </c>
      <c r="C285" s="6" t="s">
        <v>193</v>
      </c>
      <c r="D285" s="6">
        <v>2024</v>
      </c>
      <c r="E285" s="4">
        <v>6440</v>
      </c>
      <c r="F285" s="4" t="s">
        <v>1289</v>
      </c>
      <c r="G285" t="s">
        <v>1290</v>
      </c>
    </row>
    <row r="286" spans="1:7" hidden="1" x14ac:dyDescent="0.35">
      <c r="A286" t="s">
        <v>1216</v>
      </c>
      <c r="B286" s="6" t="s">
        <v>1288</v>
      </c>
      <c r="C286" s="6" t="s">
        <v>193</v>
      </c>
      <c r="D286" s="6">
        <v>2024</v>
      </c>
      <c r="E286" s="4">
        <v>6480</v>
      </c>
      <c r="F286" s="4" t="s">
        <v>1291</v>
      </c>
      <c r="G286" t="s">
        <v>1290</v>
      </c>
    </row>
    <row r="287" spans="1:7" hidden="1" x14ac:dyDescent="0.35">
      <c r="A287" t="s">
        <v>1217</v>
      </c>
      <c r="B287" s="6" t="s">
        <v>1288</v>
      </c>
      <c r="C287" s="6" t="s">
        <v>193</v>
      </c>
      <c r="D287" s="6">
        <v>2024</v>
      </c>
      <c r="E287" s="4">
        <v>6480</v>
      </c>
      <c r="F287" s="4" t="s">
        <v>1291</v>
      </c>
      <c r="G287" t="s">
        <v>1290</v>
      </c>
    </row>
    <row r="288" spans="1:7" hidden="1" x14ac:dyDescent="0.35">
      <c r="A288" t="s">
        <v>1218</v>
      </c>
      <c r="B288" s="6" t="s">
        <v>1288</v>
      </c>
      <c r="C288" s="6" t="s">
        <v>193</v>
      </c>
      <c r="D288" s="6">
        <v>2024</v>
      </c>
      <c r="E288" s="4">
        <v>6480</v>
      </c>
      <c r="F288" s="4" t="s">
        <v>1291</v>
      </c>
      <c r="G288" t="s">
        <v>1290</v>
      </c>
    </row>
    <row r="289" spans="1:7" hidden="1" x14ac:dyDescent="0.35">
      <c r="A289" t="s">
        <v>1219</v>
      </c>
      <c r="B289" s="6" t="s">
        <v>1288</v>
      </c>
      <c r="C289" s="6" t="s">
        <v>193</v>
      </c>
      <c r="D289" s="6">
        <v>2024</v>
      </c>
      <c r="E289" s="4">
        <v>6440</v>
      </c>
      <c r="F289" s="4" t="s">
        <v>1289</v>
      </c>
      <c r="G289" t="s">
        <v>1297</v>
      </c>
    </row>
    <row r="290" spans="1:7" hidden="1" x14ac:dyDescent="0.35">
      <c r="A290" t="s">
        <v>1220</v>
      </c>
      <c r="B290" s="6" t="s">
        <v>1288</v>
      </c>
      <c r="C290" s="6" t="s">
        <v>193</v>
      </c>
      <c r="D290" s="6">
        <v>2024</v>
      </c>
      <c r="E290" s="4">
        <v>6480</v>
      </c>
      <c r="F290" s="4" t="s">
        <v>1291</v>
      </c>
      <c r="G290" t="s">
        <v>1297</v>
      </c>
    </row>
    <row r="291" spans="1:7" hidden="1" x14ac:dyDescent="0.35">
      <c r="A291" t="s">
        <v>1221</v>
      </c>
      <c r="B291" s="6" t="s">
        <v>1288</v>
      </c>
      <c r="C291" s="6" t="s">
        <v>193</v>
      </c>
      <c r="D291" s="6">
        <v>2024</v>
      </c>
      <c r="E291" s="4">
        <v>6440</v>
      </c>
      <c r="F291" s="4" t="s">
        <v>1289</v>
      </c>
      <c r="G291" t="s">
        <v>1293</v>
      </c>
    </row>
    <row r="292" spans="1:7" hidden="1" x14ac:dyDescent="0.35">
      <c r="A292" t="s">
        <v>1222</v>
      </c>
      <c r="B292" s="6" t="s">
        <v>1288</v>
      </c>
      <c r="C292" s="6" t="s">
        <v>193</v>
      </c>
      <c r="D292" s="6">
        <v>2024</v>
      </c>
      <c r="E292" s="4">
        <v>6440</v>
      </c>
      <c r="F292" s="4" t="s">
        <v>1289</v>
      </c>
      <c r="G292" t="s">
        <v>1292</v>
      </c>
    </row>
    <row r="293" spans="1:7" hidden="1" x14ac:dyDescent="0.35">
      <c r="A293" t="s">
        <v>1222</v>
      </c>
      <c r="B293" s="6" t="s">
        <v>1288</v>
      </c>
      <c r="C293" s="6" t="s">
        <v>193</v>
      </c>
      <c r="D293" s="6">
        <v>2024</v>
      </c>
      <c r="E293" s="4">
        <v>6440</v>
      </c>
      <c r="F293" s="4" t="s">
        <v>1289</v>
      </c>
      <c r="G293" t="s">
        <v>1293</v>
      </c>
    </row>
    <row r="294" spans="1:7" hidden="1" x14ac:dyDescent="0.35">
      <c r="A294" t="s">
        <v>1223</v>
      </c>
      <c r="B294" s="6" t="s">
        <v>1288</v>
      </c>
      <c r="C294" s="6" t="s">
        <v>193</v>
      </c>
      <c r="D294" s="6">
        <v>2024</v>
      </c>
      <c r="E294" s="4">
        <v>6480</v>
      </c>
      <c r="F294" s="4" t="s">
        <v>1291</v>
      </c>
      <c r="G294" t="s">
        <v>1293</v>
      </c>
    </row>
    <row r="295" spans="1:7" hidden="1" x14ac:dyDescent="0.35">
      <c r="A295" t="s">
        <v>1224</v>
      </c>
      <c r="B295" s="6" t="s">
        <v>1288</v>
      </c>
      <c r="C295" s="6" t="s">
        <v>193</v>
      </c>
      <c r="D295" s="6">
        <v>2024</v>
      </c>
      <c r="E295" s="4">
        <v>6440</v>
      </c>
      <c r="F295" s="4" t="s">
        <v>1289</v>
      </c>
      <c r="G295" t="s">
        <v>1293</v>
      </c>
    </row>
    <row r="296" spans="1:7" hidden="1" x14ac:dyDescent="0.35">
      <c r="A296" t="s">
        <v>1225</v>
      </c>
      <c r="B296" s="6" t="s">
        <v>1288</v>
      </c>
      <c r="C296" s="6" t="s">
        <v>193</v>
      </c>
      <c r="D296" s="6">
        <v>2024</v>
      </c>
      <c r="E296" s="4">
        <v>6440</v>
      </c>
      <c r="F296" s="4" t="s">
        <v>1289</v>
      </c>
      <c r="G296" t="s">
        <v>1292</v>
      </c>
    </row>
    <row r="297" spans="1:7" hidden="1" x14ac:dyDescent="0.35">
      <c r="A297" t="s">
        <v>1226</v>
      </c>
      <c r="B297" s="6" t="s">
        <v>1288</v>
      </c>
      <c r="C297" s="6" t="s">
        <v>193</v>
      </c>
      <c r="D297" s="6">
        <v>2024</v>
      </c>
      <c r="E297" s="4">
        <v>6440</v>
      </c>
      <c r="F297" s="4" t="s">
        <v>1289</v>
      </c>
      <c r="G297" t="s">
        <v>1292</v>
      </c>
    </row>
    <row r="298" spans="1:7" hidden="1" x14ac:dyDescent="0.35">
      <c r="A298" t="s">
        <v>1227</v>
      </c>
      <c r="B298" s="6" t="s">
        <v>1288</v>
      </c>
      <c r="C298" s="6" t="s">
        <v>193</v>
      </c>
      <c r="D298" s="6">
        <v>2024</v>
      </c>
      <c r="E298" s="4">
        <v>6480</v>
      </c>
      <c r="F298" s="4" t="s">
        <v>1291</v>
      </c>
      <c r="G298" t="s">
        <v>1292</v>
      </c>
    </row>
    <row r="299" spans="1:7" hidden="1" x14ac:dyDescent="0.35">
      <c r="A299" t="s">
        <v>1228</v>
      </c>
      <c r="B299" s="6" t="s">
        <v>1288</v>
      </c>
      <c r="C299" s="6" t="s">
        <v>193</v>
      </c>
      <c r="D299" s="6">
        <v>2024</v>
      </c>
      <c r="E299" s="4">
        <v>6480</v>
      </c>
      <c r="F299" s="4" t="s">
        <v>1291</v>
      </c>
      <c r="G299" t="s">
        <v>1292</v>
      </c>
    </row>
    <row r="300" spans="1:7" hidden="1" x14ac:dyDescent="0.35">
      <c r="A300" t="s">
        <v>1229</v>
      </c>
      <c r="B300" s="6" t="s">
        <v>1288</v>
      </c>
      <c r="C300" s="6" t="s">
        <v>193</v>
      </c>
      <c r="D300" s="6">
        <v>2024</v>
      </c>
      <c r="E300" s="4">
        <v>6440</v>
      </c>
      <c r="F300" s="4" t="s">
        <v>1289</v>
      </c>
      <c r="G300" t="s">
        <v>1292</v>
      </c>
    </row>
    <row r="301" spans="1:7" hidden="1" x14ac:dyDescent="0.35">
      <c r="A301" t="s">
        <v>1229</v>
      </c>
      <c r="B301" s="6" t="s">
        <v>1288</v>
      </c>
      <c r="C301" s="6" t="s">
        <v>193</v>
      </c>
      <c r="D301" s="6">
        <v>2024</v>
      </c>
      <c r="E301" s="4">
        <v>6440</v>
      </c>
      <c r="F301" s="4" t="s">
        <v>1289</v>
      </c>
      <c r="G301" t="s">
        <v>1290</v>
      </c>
    </row>
    <row r="302" spans="1:7" hidden="1" x14ac:dyDescent="0.35">
      <c r="A302" t="s">
        <v>1229</v>
      </c>
      <c r="B302" s="6" t="s">
        <v>1288</v>
      </c>
      <c r="C302" s="6" t="s">
        <v>193</v>
      </c>
      <c r="D302" s="6">
        <v>2024</v>
      </c>
      <c r="E302" s="4">
        <v>6480</v>
      </c>
      <c r="F302" s="4" t="s">
        <v>1291</v>
      </c>
      <c r="G302" t="s">
        <v>1293</v>
      </c>
    </row>
    <row r="303" spans="1:7" hidden="1" x14ac:dyDescent="0.35">
      <c r="A303" t="s">
        <v>1230</v>
      </c>
      <c r="B303" s="6" t="s">
        <v>1288</v>
      </c>
      <c r="C303" s="6" t="s">
        <v>193</v>
      </c>
      <c r="D303" s="6">
        <v>2024</v>
      </c>
      <c r="E303" s="4">
        <v>6480</v>
      </c>
      <c r="F303" s="4" t="s">
        <v>1291</v>
      </c>
      <c r="G303" t="s">
        <v>1292</v>
      </c>
    </row>
    <row r="304" spans="1:7" hidden="1" x14ac:dyDescent="0.35">
      <c r="A304" t="s">
        <v>1230</v>
      </c>
      <c r="B304" s="6" t="s">
        <v>1288</v>
      </c>
      <c r="C304" s="6" t="s">
        <v>193</v>
      </c>
      <c r="D304" s="6">
        <v>2024</v>
      </c>
      <c r="E304" s="4">
        <v>6440</v>
      </c>
      <c r="F304" s="4" t="s">
        <v>1289</v>
      </c>
      <c r="G304" t="s">
        <v>1293</v>
      </c>
    </row>
    <row r="305" spans="1:8" hidden="1" x14ac:dyDescent="0.35">
      <c r="A305" t="s">
        <v>1230</v>
      </c>
      <c r="B305" s="6" t="s">
        <v>1288</v>
      </c>
      <c r="C305" s="6" t="s">
        <v>193</v>
      </c>
      <c r="D305" s="6">
        <v>2024</v>
      </c>
      <c r="E305" s="4">
        <v>6480</v>
      </c>
      <c r="F305" s="4" t="s">
        <v>1291</v>
      </c>
      <c r="G305" t="s">
        <v>1290</v>
      </c>
    </row>
    <row r="306" spans="1:8" hidden="1" x14ac:dyDescent="0.35">
      <c r="A306" t="s">
        <v>1231</v>
      </c>
      <c r="B306" s="6" t="s">
        <v>1288</v>
      </c>
      <c r="C306" s="6" t="s">
        <v>193</v>
      </c>
      <c r="D306" s="6">
        <v>2024</v>
      </c>
      <c r="E306" s="4">
        <v>6480</v>
      </c>
      <c r="F306" s="4" t="s">
        <v>1291</v>
      </c>
      <c r="G306" t="s">
        <v>1290</v>
      </c>
    </row>
    <row r="307" spans="1:8" hidden="1" x14ac:dyDescent="0.35">
      <c r="A307" t="s">
        <v>1231</v>
      </c>
      <c r="B307" s="6" t="s">
        <v>1288</v>
      </c>
      <c r="C307" s="6" t="s">
        <v>193</v>
      </c>
      <c r="D307" s="6">
        <v>2024</v>
      </c>
      <c r="E307" s="4">
        <v>6480</v>
      </c>
      <c r="F307" s="4" t="s">
        <v>1291</v>
      </c>
      <c r="G307" t="s">
        <v>1293</v>
      </c>
    </row>
    <row r="308" spans="1:8" hidden="1" x14ac:dyDescent="0.35">
      <c r="A308" t="s">
        <v>1232</v>
      </c>
      <c r="B308" s="6" t="s">
        <v>1288</v>
      </c>
      <c r="C308" s="6" t="s">
        <v>193</v>
      </c>
      <c r="D308" s="6">
        <v>2024</v>
      </c>
      <c r="E308" s="4">
        <v>6440</v>
      </c>
      <c r="F308" s="4" t="s">
        <v>1289</v>
      </c>
      <c r="G308" t="s">
        <v>1290</v>
      </c>
    </row>
    <row r="309" spans="1:8" hidden="1" x14ac:dyDescent="0.35">
      <c r="A309" t="s">
        <v>1232</v>
      </c>
      <c r="B309" s="6" t="s">
        <v>1288</v>
      </c>
      <c r="C309" s="6" t="s">
        <v>193</v>
      </c>
      <c r="D309" s="6">
        <v>2024</v>
      </c>
      <c r="E309" s="4">
        <v>6440</v>
      </c>
      <c r="F309" s="4" t="s">
        <v>1289</v>
      </c>
      <c r="G309" t="s">
        <v>1293</v>
      </c>
    </row>
    <row r="310" spans="1:8" hidden="1" x14ac:dyDescent="0.35">
      <c r="A310" t="s">
        <v>1233</v>
      </c>
      <c r="B310" s="6" t="s">
        <v>1288</v>
      </c>
      <c r="C310" s="6" t="s">
        <v>193</v>
      </c>
      <c r="D310" s="6">
        <v>2024</v>
      </c>
      <c r="E310" s="4">
        <v>6480</v>
      </c>
      <c r="F310" s="4" t="s">
        <v>1291</v>
      </c>
      <c r="G310" t="s">
        <v>1293</v>
      </c>
    </row>
    <row r="311" spans="1:8" hidden="1" x14ac:dyDescent="0.35">
      <c r="A311" t="s">
        <v>1234</v>
      </c>
      <c r="B311" s="6" t="s">
        <v>1288</v>
      </c>
      <c r="C311" s="6" t="s">
        <v>193</v>
      </c>
      <c r="D311" s="6">
        <v>2024</v>
      </c>
      <c r="E311" s="4">
        <v>6480</v>
      </c>
      <c r="F311" s="4" t="s">
        <v>1291</v>
      </c>
      <c r="G311" t="s">
        <v>1293</v>
      </c>
    </row>
    <row r="312" spans="1:8" hidden="1" x14ac:dyDescent="0.35">
      <c r="A312" t="s">
        <v>1235</v>
      </c>
      <c r="B312" s="6" t="s">
        <v>1288</v>
      </c>
      <c r="C312" s="6" t="s">
        <v>193</v>
      </c>
      <c r="D312" s="6">
        <v>2024</v>
      </c>
      <c r="E312" s="4">
        <v>6440</v>
      </c>
      <c r="F312" s="4" t="s">
        <v>1289</v>
      </c>
      <c r="G312" t="s">
        <v>1293</v>
      </c>
    </row>
    <row r="313" spans="1:8" hidden="1" x14ac:dyDescent="0.35">
      <c r="A313" t="s">
        <v>1236</v>
      </c>
      <c r="B313" s="6" t="s">
        <v>1288</v>
      </c>
      <c r="C313" s="6" t="s">
        <v>193</v>
      </c>
      <c r="D313" s="6">
        <v>2024</v>
      </c>
      <c r="E313" s="4">
        <v>6480</v>
      </c>
      <c r="F313" s="4" t="s">
        <v>1291</v>
      </c>
      <c r="G313" t="s">
        <v>1293</v>
      </c>
    </row>
    <row r="314" spans="1:8" hidden="1" x14ac:dyDescent="0.35">
      <c r="A314" t="s">
        <v>1236</v>
      </c>
      <c r="B314" s="6" t="s">
        <v>1288</v>
      </c>
      <c r="C314" s="6" t="s">
        <v>193</v>
      </c>
      <c r="D314" s="6">
        <v>2024</v>
      </c>
      <c r="E314" s="4">
        <v>6480</v>
      </c>
      <c r="F314" s="4" t="s">
        <v>1291</v>
      </c>
      <c r="G314" t="s">
        <v>1290</v>
      </c>
    </row>
    <row r="315" spans="1:8" hidden="1" x14ac:dyDescent="0.35">
      <c r="A315" t="s">
        <v>1237</v>
      </c>
      <c r="B315" s="6" t="s">
        <v>1288</v>
      </c>
      <c r="C315" s="6" t="s">
        <v>193</v>
      </c>
      <c r="D315" s="6">
        <v>2024</v>
      </c>
      <c r="E315" s="4">
        <v>6440</v>
      </c>
      <c r="F315" s="4" t="s">
        <v>1289</v>
      </c>
      <c r="G315" t="s">
        <v>1292</v>
      </c>
    </row>
    <row r="316" spans="1:8" hidden="1" x14ac:dyDescent="0.35">
      <c r="A316" t="s">
        <v>1237</v>
      </c>
      <c r="B316" s="6" t="s">
        <v>1288</v>
      </c>
      <c r="C316" s="6" t="s">
        <v>193</v>
      </c>
      <c r="D316" s="6">
        <v>2024</v>
      </c>
      <c r="E316" s="4">
        <v>6440</v>
      </c>
      <c r="F316" s="4" t="s">
        <v>1289</v>
      </c>
      <c r="G316" t="s">
        <v>1290</v>
      </c>
    </row>
    <row r="317" spans="1:8" s="9" customFormat="1" hidden="1" x14ac:dyDescent="0.35">
      <c r="A317" s="9" t="s">
        <v>1238</v>
      </c>
      <c r="B317" s="10" t="s">
        <v>1288</v>
      </c>
      <c r="C317" s="10" t="s">
        <v>193</v>
      </c>
      <c r="D317" s="10">
        <v>2024</v>
      </c>
      <c r="E317" s="11">
        <v>6440</v>
      </c>
      <c r="F317" s="11" t="s">
        <v>1289</v>
      </c>
      <c r="G317" s="9" t="s">
        <v>1297</v>
      </c>
    </row>
    <row r="318" spans="1:8" s="9" customFormat="1" x14ac:dyDescent="0.35">
      <c r="A318" s="9" t="s">
        <v>1238</v>
      </c>
      <c r="B318" s="10" t="s">
        <v>1288</v>
      </c>
      <c r="C318" s="10" t="s">
        <v>193</v>
      </c>
      <c r="D318" s="10">
        <v>2024</v>
      </c>
      <c r="E318" s="11">
        <v>6440</v>
      </c>
      <c r="F318" s="11" t="s">
        <v>1289</v>
      </c>
      <c r="G318" s="9" t="s">
        <v>1293</v>
      </c>
      <c r="H318" s="9" t="s">
        <v>1305</v>
      </c>
    </row>
    <row r="319" spans="1:8" s="9" customFormat="1" hidden="1" x14ac:dyDescent="0.35">
      <c r="A319" s="9" t="s">
        <v>1238</v>
      </c>
      <c r="B319" s="10" t="s">
        <v>1288</v>
      </c>
      <c r="C319" s="10" t="s">
        <v>193</v>
      </c>
      <c r="D319" s="10">
        <v>2024</v>
      </c>
      <c r="E319" s="11">
        <v>6440</v>
      </c>
      <c r="F319" s="11" t="s">
        <v>1289</v>
      </c>
      <c r="G319" s="9" t="s">
        <v>1292</v>
      </c>
    </row>
    <row r="320" spans="1:8" hidden="1" x14ac:dyDescent="0.35">
      <c r="A320" t="s">
        <v>1239</v>
      </c>
      <c r="B320" s="6" t="s">
        <v>1288</v>
      </c>
      <c r="C320" s="6" t="s">
        <v>193</v>
      </c>
      <c r="D320" s="6">
        <v>2024</v>
      </c>
      <c r="E320" s="4">
        <v>6480</v>
      </c>
      <c r="F320" s="4" t="s">
        <v>1291</v>
      </c>
      <c r="G320" t="s">
        <v>1297</v>
      </c>
    </row>
    <row r="321" spans="1:7" hidden="1" x14ac:dyDescent="0.35">
      <c r="A321" t="s">
        <v>1239</v>
      </c>
      <c r="B321" s="6" t="s">
        <v>1288</v>
      </c>
      <c r="C321" s="6" t="s">
        <v>193</v>
      </c>
      <c r="D321" s="6">
        <v>2024</v>
      </c>
      <c r="E321" s="4">
        <v>6480</v>
      </c>
      <c r="F321" s="4" t="s">
        <v>1291</v>
      </c>
      <c r="G321" t="s">
        <v>1293</v>
      </c>
    </row>
    <row r="322" spans="1:7" hidden="1" x14ac:dyDescent="0.35">
      <c r="A322" t="s">
        <v>1239</v>
      </c>
      <c r="B322" s="6" t="s">
        <v>1288</v>
      </c>
      <c r="C322" s="6" t="s">
        <v>193</v>
      </c>
      <c r="D322" s="6">
        <v>2024</v>
      </c>
      <c r="E322" s="4">
        <v>6480</v>
      </c>
      <c r="F322" s="4" t="s">
        <v>1291</v>
      </c>
      <c r="G322" t="s">
        <v>1292</v>
      </c>
    </row>
    <row r="323" spans="1:7" hidden="1" x14ac:dyDescent="0.35">
      <c r="A323" t="s">
        <v>1240</v>
      </c>
      <c r="B323" s="6" t="s">
        <v>1288</v>
      </c>
      <c r="C323" s="6" t="s">
        <v>193</v>
      </c>
      <c r="D323" s="6">
        <v>2024</v>
      </c>
      <c r="E323" s="4">
        <v>6480</v>
      </c>
      <c r="F323" s="4" t="s">
        <v>1291</v>
      </c>
      <c r="G323" t="s">
        <v>1297</v>
      </c>
    </row>
    <row r="324" spans="1:7" hidden="1" x14ac:dyDescent="0.35">
      <c r="A324" t="s">
        <v>1240</v>
      </c>
      <c r="B324" s="6" t="s">
        <v>1288</v>
      </c>
      <c r="C324" s="6" t="s">
        <v>193</v>
      </c>
      <c r="D324" s="6">
        <v>2024</v>
      </c>
      <c r="E324" s="4">
        <v>6480</v>
      </c>
      <c r="F324" s="4" t="s">
        <v>1291</v>
      </c>
      <c r="G324" t="s">
        <v>1293</v>
      </c>
    </row>
    <row r="325" spans="1:7" hidden="1" x14ac:dyDescent="0.35">
      <c r="A325" t="s">
        <v>1240</v>
      </c>
      <c r="B325" s="6" t="s">
        <v>1288</v>
      </c>
      <c r="C325" s="6" t="s">
        <v>193</v>
      </c>
      <c r="D325" s="6">
        <v>2024</v>
      </c>
      <c r="E325" s="4">
        <v>6480</v>
      </c>
      <c r="F325" s="4" t="s">
        <v>1291</v>
      </c>
      <c r="G325" t="s">
        <v>1292</v>
      </c>
    </row>
    <row r="326" spans="1:7" hidden="1" x14ac:dyDescent="0.35">
      <c r="A326" t="s">
        <v>1241</v>
      </c>
      <c r="B326" s="6" t="s">
        <v>1288</v>
      </c>
      <c r="C326" s="6" t="s">
        <v>193</v>
      </c>
      <c r="D326" s="6">
        <v>2024</v>
      </c>
      <c r="E326" s="4">
        <v>6440</v>
      </c>
      <c r="F326" s="4" t="s">
        <v>1289</v>
      </c>
      <c r="G326" t="s">
        <v>1292</v>
      </c>
    </row>
    <row r="327" spans="1:7" hidden="1" x14ac:dyDescent="0.35">
      <c r="A327" t="s">
        <v>1241</v>
      </c>
      <c r="B327" s="6" t="s">
        <v>1288</v>
      </c>
      <c r="C327" s="6" t="s">
        <v>193</v>
      </c>
      <c r="D327" s="6">
        <v>2024</v>
      </c>
      <c r="E327" s="4">
        <v>6440</v>
      </c>
      <c r="F327" s="4" t="s">
        <v>1289</v>
      </c>
      <c r="G327" t="s">
        <v>1293</v>
      </c>
    </row>
    <row r="328" spans="1:7" hidden="1" x14ac:dyDescent="0.35">
      <c r="A328" t="s">
        <v>1242</v>
      </c>
      <c r="B328" s="6" t="s">
        <v>1288</v>
      </c>
      <c r="C328" s="6" t="s">
        <v>193</v>
      </c>
      <c r="D328" s="6">
        <v>2024</v>
      </c>
      <c r="E328" s="4">
        <v>6480</v>
      </c>
      <c r="F328" s="4" t="s">
        <v>1291</v>
      </c>
      <c r="G328" t="s">
        <v>1293</v>
      </c>
    </row>
    <row r="329" spans="1:7" hidden="1" x14ac:dyDescent="0.35">
      <c r="A329" t="s">
        <v>1242</v>
      </c>
      <c r="B329" s="6" t="s">
        <v>1288</v>
      </c>
      <c r="C329" s="6" t="s">
        <v>193</v>
      </c>
      <c r="D329" s="6">
        <v>2024</v>
      </c>
      <c r="E329" s="4">
        <v>6480</v>
      </c>
      <c r="F329" s="4" t="s">
        <v>1291</v>
      </c>
      <c r="G329" t="s">
        <v>1292</v>
      </c>
    </row>
    <row r="330" spans="1:7" hidden="1" x14ac:dyDescent="0.35">
      <c r="A330" t="s">
        <v>1243</v>
      </c>
      <c r="B330" s="6" t="s">
        <v>1288</v>
      </c>
      <c r="C330" s="6" t="s">
        <v>193</v>
      </c>
      <c r="D330" s="6">
        <v>2024</v>
      </c>
      <c r="E330" s="4">
        <v>6440</v>
      </c>
      <c r="F330" s="4" t="s">
        <v>1289</v>
      </c>
      <c r="G330" t="s">
        <v>1293</v>
      </c>
    </row>
    <row r="331" spans="1:7" hidden="1" x14ac:dyDescent="0.35">
      <c r="A331" t="s">
        <v>1244</v>
      </c>
      <c r="B331" s="6" t="s">
        <v>1288</v>
      </c>
      <c r="C331" s="6" t="s">
        <v>193</v>
      </c>
      <c r="D331" s="6">
        <v>2024</v>
      </c>
      <c r="E331" s="4">
        <v>6440</v>
      </c>
      <c r="F331" s="4" t="s">
        <v>1289</v>
      </c>
      <c r="G331" t="s">
        <v>1297</v>
      </c>
    </row>
    <row r="332" spans="1:7" hidden="1" x14ac:dyDescent="0.35">
      <c r="A332" t="s">
        <v>1244</v>
      </c>
      <c r="B332" s="6" t="s">
        <v>1288</v>
      </c>
      <c r="C332" s="6" t="s">
        <v>193</v>
      </c>
      <c r="D332" s="6">
        <v>2024</v>
      </c>
      <c r="E332" s="4">
        <v>6440</v>
      </c>
      <c r="F332" s="4" t="s">
        <v>1289</v>
      </c>
      <c r="G332" t="s">
        <v>1293</v>
      </c>
    </row>
    <row r="333" spans="1:7" hidden="1" x14ac:dyDescent="0.35">
      <c r="A333" t="s">
        <v>1244</v>
      </c>
      <c r="B333" s="6" t="s">
        <v>1288</v>
      </c>
      <c r="C333" s="6" t="s">
        <v>193</v>
      </c>
      <c r="D333" s="6">
        <v>2024</v>
      </c>
      <c r="E333" s="4">
        <v>6440</v>
      </c>
      <c r="F333" s="4" t="s">
        <v>1289</v>
      </c>
      <c r="G333" t="s">
        <v>1292</v>
      </c>
    </row>
    <row r="334" spans="1:7" hidden="1" x14ac:dyDescent="0.35">
      <c r="A334" t="s">
        <v>1245</v>
      </c>
      <c r="B334" s="6" t="s">
        <v>1288</v>
      </c>
      <c r="C334" s="6" t="s">
        <v>193</v>
      </c>
      <c r="D334" s="6">
        <v>2024</v>
      </c>
      <c r="E334" s="4">
        <v>6440</v>
      </c>
      <c r="F334" s="4" t="s">
        <v>1289</v>
      </c>
      <c r="G334" t="s">
        <v>1292</v>
      </c>
    </row>
    <row r="335" spans="1:7" hidden="1" x14ac:dyDescent="0.35">
      <c r="A335" t="s">
        <v>1246</v>
      </c>
      <c r="B335" s="6" t="s">
        <v>1288</v>
      </c>
      <c r="C335" s="6" t="s">
        <v>193</v>
      </c>
      <c r="D335" s="6">
        <v>2024</v>
      </c>
      <c r="E335" s="4">
        <v>6480</v>
      </c>
      <c r="F335" s="4" t="s">
        <v>1291</v>
      </c>
      <c r="G335" t="s">
        <v>1292</v>
      </c>
    </row>
    <row r="336" spans="1:7" hidden="1" x14ac:dyDescent="0.35">
      <c r="A336" t="s">
        <v>1246</v>
      </c>
      <c r="B336" s="6" t="s">
        <v>1288</v>
      </c>
      <c r="C336" s="6" t="s">
        <v>193</v>
      </c>
      <c r="D336" s="6">
        <v>2024</v>
      </c>
      <c r="E336" s="4">
        <v>6480</v>
      </c>
      <c r="F336" s="4" t="s">
        <v>1291</v>
      </c>
      <c r="G336" t="s">
        <v>1293</v>
      </c>
    </row>
    <row r="337" spans="1:7" hidden="1" x14ac:dyDescent="0.35">
      <c r="A337" t="s">
        <v>1247</v>
      </c>
      <c r="B337" s="6" t="s">
        <v>1288</v>
      </c>
      <c r="C337" s="6" t="s">
        <v>193</v>
      </c>
      <c r="D337" s="6">
        <v>2024</v>
      </c>
      <c r="E337" s="4">
        <v>6480</v>
      </c>
      <c r="F337" s="4" t="s">
        <v>1291</v>
      </c>
      <c r="G337" t="s">
        <v>1293</v>
      </c>
    </row>
    <row r="338" spans="1:7" hidden="1" x14ac:dyDescent="0.35">
      <c r="A338" t="s">
        <v>1248</v>
      </c>
      <c r="B338" s="6" t="s">
        <v>1288</v>
      </c>
      <c r="C338" s="6" t="s">
        <v>193</v>
      </c>
      <c r="D338" s="6">
        <v>2024</v>
      </c>
      <c r="E338" s="4">
        <v>6440</v>
      </c>
      <c r="F338" s="4" t="s">
        <v>1289</v>
      </c>
      <c r="G338" t="s">
        <v>1293</v>
      </c>
    </row>
    <row r="339" spans="1:7" hidden="1" x14ac:dyDescent="0.35">
      <c r="A339" t="s">
        <v>1249</v>
      </c>
      <c r="B339" s="6" t="s">
        <v>1288</v>
      </c>
      <c r="C339" s="6" t="s">
        <v>193</v>
      </c>
      <c r="D339" s="6">
        <v>2024</v>
      </c>
      <c r="E339" s="4">
        <v>6460</v>
      </c>
      <c r="F339" s="4" t="s">
        <v>1298</v>
      </c>
      <c r="G339" t="s">
        <v>1293</v>
      </c>
    </row>
    <row r="340" spans="1:7" hidden="1" x14ac:dyDescent="0.35">
      <c r="A340" t="s">
        <v>1250</v>
      </c>
      <c r="B340" s="6" t="s">
        <v>1288</v>
      </c>
      <c r="C340" s="6" t="s">
        <v>193</v>
      </c>
      <c r="D340" s="6">
        <v>2024</v>
      </c>
      <c r="E340" s="4">
        <v>6480</v>
      </c>
      <c r="F340" s="4" t="s">
        <v>1291</v>
      </c>
      <c r="G340" t="s">
        <v>1292</v>
      </c>
    </row>
    <row r="341" spans="1:7" hidden="1" x14ac:dyDescent="0.35">
      <c r="A341" t="s">
        <v>1251</v>
      </c>
      <c r="B341" s="6" t="s">
        <v>1288</v>
      </c>
      <c r="C341" s="6" t="s">
        <v>193</v>
      </c>
      <c r="D341" s="6">
        <v>2024</v>
      </c>
      <c r="E341" s="4">
        <v>6440</v>
      </c>
      <c r="F341" s="4" t="s">
        <v>1289</v>
      </c>
      <c r="G341" t="s">
        <v>1293</v>
      </c>
    </row>
    <row r="342" spans="1:7" hidden="1" x14ac:dyDescent="0.35">
      <c r="A342" t="s">
        <v>1252</v>
      </c>
      <c r="B342" s="6" t="s">
        <v>1288</v>
      </c>
      <c r="C342" s="6" t="s">
        <v>193</v>
      </c>
      <c r="D342" s="6">
        <v>2024</v>
      </c>
      <c r="E342" s="4">
        <v>6460</v>
      </c>
      <c r="F342" s="4" t="s">
        <v>1298</v>
      </c>
      <c r="G342" t="s">
        <v>1293</v>
      </c>
    </row>
    <row r="343" spans="1:7" hidden="1" x14ac:dyDescent="0.35">
      <c r="A343" t="s">
        <v>1253</v>
      </c>
      <c r="B343" s="6" t="s">
        <v>1288</v>
      </c>
      <c r="C343" s="6" t="s">
        <v>193</v>
      </c>
      <c r="D343" s="6">
        <v>2024</v>
      </c>
      <c r="E343" s="4">
        <v>6440</v>
      </c>
      <c r="F343" s="4" t="s">
        <v>1289</v>
      </c>
      <c r="G343" t="s">
        <v>1292</v>
      </c>
    </row>
    <row r="344" spans="1:7" hidden="1" x14ac:dyDescent="0.35">
      <c r="A344" t="s">
        <v>1253</v>
      </c>
      <c r="B344" s="6" t="s">
        <v>1288</v>
      </c>
      <c r="C344" s="6" t="s">
        <v>193</v>
      </c>
      <c r="D344" s="6">
        <v>2024</v>
      </c>
      <c r="E344" s="4">
        <v>6440</v>
      </c>
      <c r="F344" s="4" t="s">
        <v>1289</v>
      </c>
      <c r="G344" t="s">
        <v>1293</v>
      </c>
    </row>
    <row r="345" spans="1:7" hidden="1" x14ac:dyDescent="0.35">
      <c r="A345" t="s">
        <v>1254</v>
      </c>
      <c r="B345" s="6" t="s">
        <v>1288</v>
      </c>
      <c r="C345" s="6" t="s">
        <v>193</v>
      </c>
      <c r="D345" s="6">
        <v>2024</v>
      </c>
      <c r="E345" s="4">
        <v>6440</v>
      </c>
      <c r="F345" s="4" t="s">
        <v>1289</v>
      </c>
      <c r="G345" t="s">
        <v>1293</v>
      </c>
    </row>
    <row r="346" spans="1:7" hidden="1" x14ac:dyDescent="0.35">
      <c r="A346" t="s">
        <v>1254</v>
      </c>
      <c r="B346" s="6" t="s">
        <v>1288</v>
      </c>
      <c r="C346" s="6" t="s">
        <v>193</v>
      </c>
      <c r="D346" s="6">
        <v>2024</v>
      </c>
      <c r="E346" s="4">
        <v>6480</v>
      </c>
      <c r="F346" s="4" t="s">
        <v>1291</v>
      </c>
      <c r="G346" t="s">
        <v>1293</v>
      </c>
    </row>
    <row r="347" spans="1:7" hidden="1" x14ac:dyDescent="0.35">
      <c r="A347" t="s">
        <v>1254</v>
      </c>
      <c r="B347" s="6" t="s">
        <v>1288</v>
      </c>
      <c r="C347" s="6" t="s">
        <v>193</v>
      </c>
      <c r="D347" s="6">
        <v>2024</v>
      </c>
      <c r="E347" s="4">
        <v>6440</v>
      </c>
      <c r="F347" s="4" t="s">
        <v>1289</v>
      </c>
      <c r="G347" t="s">
        <v>1292</v>
      </c>
    </row>
    <row r="348" spans="1:7" hidden="1" x14ac:dyDescent="0.35">
      <c r="A348" t="s">
        <v>1254</v>
      </c>
      <c r="B348" s="6" t="s">
        <v>1288</v>
      </c>
      <c r="C348" s="6" t="s">
        <v>193</v>
      </c>
      <c r="D348" s="6">
        <v>2024</v>
      </c>
      <c r="E348" s="4">
        <v>6480</v>
      </c>
      <c r="F348" s="4" t="s">
        <v>1291</v>
      </c>
      <c r="G348" t="s">
        <v>1292</v>
      </c>
    </row>
    <row r="349" spans="1:7" hidden="1" x14ac:dyDescent="0.35">
      <c r="A349" t="s">
        <v>1255</v>
      </c>
      <c r="B349" s="6" t="s">
        <v>1288</v>
      </c>
      <c r="C349" s="6" t="s">
        <v>193</v>
      </c>
      <c r="D349" s="6">
        <v>2024</v>
      </c>
      <c r="E349" s="4">
        <v>6440</v>
      </c>
      <c r="F349" s="4" t="s">
        <v>1289</v>
      </c>
      <c r="G349" t="s">
        <v>1292</v>
      </c>
    </row>
    <row r="350" spans="1:7" hidden="1" x14ac:dyDescent="0.35">
      <c r="A350" t="s">
        <v>1255</v>
      </c>
      <c r="B350" s="6" t="s">
        <v>1288</v>
      </c>
      <c r="C350" s="6" t="s">
        <v>193</v>
      </c>
      <c r="D350" s="6">
        <v>2024</v>
      </c>
      <c r="E350" s="4">
        <v>6480</v>
      </c>
      <c r="F350" s="4" t="s">
        <v>1291</v>
      </c>
      <c r="G350" t="s">
        <v>1293</v>
      </c>
    </row>
    <row r="351" spans="1:7" hidden="1" x14ac:dyDescent="0.35">
      <c r="A351" t="s">
        <v>1256</v>
      </c>
      <c r="B351" s="6" t="s">
        <v>1288</v>
      </c>
      <c r="C351" s="6" t="s">
        <v>193</v>
      </c>
      <c r="D351" s="6">
        <v>2024</v>
      </c>
      <c r="E351" s="4">
        <v>6440</v>
      </c>
      <c r="F351" s="4" t="s">
        <v>1289</v>
      </c>
      <c r="G351" t="s">
        <v>1292</v>
      </c>
    </row>
    <row r="352" spans="1:7" hidden="1" x14ac:dyDescent="0.35">
      <c r="A352" t="s">
        <v>1256</v>
      </c>
      <c r="B352" s="6" t="s">
        <v>1288</v>
      </c>
      <c r="C352" s="6" t="s">
        <v>193</v>
      </c>
      <c r="D352" s="6">
        <v>2024</v>
      </c>
      <c r="E352" s="4">
        <v>6440</v>
      </c>
      <c r="F352" s="4" t="s">
        <v>1289</v>
      </c>
      <c r="G352" t="s">
        <v>1293</v>
      </c>
    </row>
    <row r="353" spans="1:7" hidden="1" x14ac:dyDescent="0.35">
      <c r="A353" t="s">
        <v>1257</v>
      </c>
      <c r="B353" s="6" t="s">
        <v>1288</v>
      </c>
      <c r="C353" s="6" t="s">
        <v>193</v>
      </c>
      <c r="D353" s="6">
        <v>2024</v>
      </c>
      <c r="E353" s="4">
        <v>6480</v>
      </c>
      <c r="F353" s="4" t="s">
        <v>1291</v>
      </c>
      <c r="G353" t="s">
        <v>1290</v>
      </c>
    </row>
    <row r="354" spans="1:7" hidden="1" x14ac:dyDescent="0.35">
      <c r="A354" t="s">
        <v>1257</v>
      </c>
      <c r="B354" s="6" t="s">
        <v>1288</v>
      </c>
      <c r="C354" s="6" t="s">
        <v>193</v>
      </c>
      <c r="D354" s="6">
        <v>2024</v>
      </c>
      <c r="E354" s="4">
        <v>6440</v>
      </c>
      <c r="F354" s="4" t="s">
        <v>1289</v>
      </c>
      <c r="G354" t="s">
        <v>1293</v>
      </c>
    </row>
    <row r="355" spans="1:7" hidden="1" x14ac:dyDescent="0.35">
      <c r="A355" t="s">
        <v>1258</v>
      </c>
      <c r="B355" s="6" t="s">
        <v>1288</v>
      </c>
      <c r="C355" s="6" t="s">
        <v>193</v>
      </c>
      <c r="D355" s="6">
        <v>2024</v>
      </c>
      <c r="E355" s="4">
        <v>6440</v>
      </c>
      <c r="F355" s="4" t="s">
        <v>1289</v>
      </c>
      <c r="G355" t="s">
        <v>1292</v>
      </c>
    </row>
    <row r="356" spans="1:7" hidden="1" x14ac:dyDescent="0.35">
      <c r="A356" t="s">
        <v>1258</v>
      </c>
      <c r="B356" s="6" t="s">
        <v>1288</v>
      </c>
      <c r="C356" s="6" t="s">
        <v>193</v>
      </c>
      <c r="D356" s="6">
        <v>2024</v>
      </c>
      <c r="E356" s="4">
        <v>6480</v>
      </c>
      <c r="F356" s="4" t="s">
        <v>1291</v>
      </c>
      <c r="G356" t="s">
        <v>1292</v>
      </c>
    </row>
    <row r="357" spans="1:7" hidden="1" x14ac:dyDescent="0.35">
      <c r="A357" t="s">
        <v>1258</v>
      </c>
      <c r="B357" s="6" t="s">
        <v>1288</v>
      </c>
      <c r="C357" s="6" t="s">
        <v>193</v>
      </c>
      <c r="D357" s="6">
        <v>2024</v>
      </c>
      <c r="E357" s="4">
        <v>6440</v>
      </c>
      <c r="F357" s="4" t="s">
        <v>1289</v>
      </c>
      <c r="G357" t="s">
        <v>1293</v>
      </c>
    </row>
    <row r="358" spans="1:7" hidden="1" x14ac:dyDescent="0.35">
      <c r="A358" t="s">
        <v>1258</v>
      </c>
      <c r="B358" s="6" t="s">
        <v>1288</v>
      </c>
      <c r="C358" s="6" t="s">
        <v>193</v>
      </c>
      <c r="D358" s="6">
        <v>2024</v>
      </c>
      <c r="E358" s="4">
        <v>6480</v>
      </c>
      <c r="F358" s="4" t="s">
        <v>1291</v>
      </c>
      <c r="G358" t="s">
        <v>1293</v>
      </c>
    </row>
    <row r="359" spans="1:7" hidden="1" x14ac:dyDescent="0.35">
      <c r="A359" t="s">
        <v>1259</v>
      </c>
      <c r="B359" s="6" t="s">
        <v>1288</v>
      </c>
      <c r="C359" s="6" t="s">
        <v>193</v>
      </c>
      <c r="D359" s="6">
        <v>2024</v>
      </c>
      <c r="E359" s="4">
        <v>6480</v>
      </c>
      <c r="F359" s="4" t="s">
        <v>1291</v>
      </c>
      <c r="G359" t="s">
        <v>1292</v>
      </c>
    </row>
    <row r="360" spans="1:7" hidden="1" x14ac:dyDescent="0.35">
      <c r="A360" t="s">
        <v>1259</v>
      </c>
      <c r="B360" s="6" t="s">
        <v>1288</v>
      </c>
      <c r="C360" s="6" t="s">
        <v>193</v>
      </c>
      <c r="D360" s="6">
        <v>2024</v>
      </c>
      <c r="E360" s="4">
        <v>6480</v>
      </c>
      <c r="F360" s="4" t="s">
        <v>1291</v>
      </c>
      <c r="G360" t="s">
        <v>1293</v>
      </c>
    </row>
    <row r="361" spans="1:7" hidden="1" x14ac:dyDescent="0.35">
      <c r="A361" t="s">
        <v>1260</v>
      </c>
      <c r="B361" s="6" t="s">
        <v>1288</v>
      </c>
      <c r="C361" s="6" t="s">
        <v>193</v>
      </c>
      <c r="D361" s="6">
        <v>2024</v>
      </c>
      <c r="E361" s="4">
        <v>6440</v>
      </c>
      <c r="F361" s="4" t="s">
        <v>1289</v>
      </c>
      <c r="G361" t="s">
        <v>1292</v>
      </c>
    </row>
    <row r="362" spans="1:7" hidden="1" x14ac:dyDescent="0.35">
      <c r="A362" t="s">
        <v>1260</v>
      </c>
      <c r="B362" s="6" t="s">
        <v>1288</v>
      </c>
      <c r="C362" s="6" t="s">
        <v>193</v>
      </c>
      <c r="D362" s="6">
        <v>2024</v>
      </c>
      <c r="E362" s="4">
        <v>6480</v>
      </c>
      <c r="F362" s="4" t="s">
        <v>1291</v>
      </c>
      <c r="G362" t="s">
        <v>1292</v>
      </c>
    </row>
    <row r="363" spans="1:7" hidden="1" x14ac:dyDescent="0.35">
      <c r="A363" t="s">
        <v>1260</v>
      </c>
      <c r="B363" s="6" t="s">
        <v>1288</v>
      </c>
      <c r="C363" s="6" t="s">
        <v>193</v>
      </c>
      <c r="D363" s="6">
        <v>2024</v>
      </c>
      <c r="E363" s="4">
        <v>6440</v>
      </c>
      <c r="F363" s="4" t="s">
        <v>1289</v>
      </c>
      <c r="G363" t="s">
        <v>1293</v>
      </c>
    </row>
    <row r="364" spans="1:7" hidden="1" x14ac:dyDescent="0.35">
      <c r="A364" t="s">
        <v>1260</v>
      </c>
      <c r="B364" s="6" t="s">
        <v>1288</v>
      </c>
      <c r="C364" s="6" t="s">
        <v>193</v>
      </c>
      <c r="D364" s="6">
        <v>2024</v>
      </c>
      <c r="E364" s="4">
        <v>6480</v>
      </c>
      <c r="F364" s="4" t="s">
        <v>1291</v>
      </c>
      <c r="G364" t="s">
        <v>1293</v>
      </c>
    </row>
    <row r="365" spans="1:7" hidden="1" x14ac:dyDescent="0.35">
      <c r="A365" t="s">
        <v>1261</v>
      </c>
      <c r="B365" s="6" t="s">
        <v>1288</v>
      </c>
      <c r="C365" s="6" t="s">
        <v>193</v>
      </c>
      <c r="D365" s="6">
        <v>2024</v>
      </c>
      <c r="E365" s="4">
        <v>6480</v>
      </c>
      <c r="F365" s="4" t="s">
        <v>1291</v>
      </c>
      <c r="G365" t="s">
        <v>1293</v>
      </c>
    </row>
    <row r="366" spans="1:7" hidden="1" x14ac:dyDescent="0.35">
      <c r="A366" t="s">
        <v>1261</v>
      </c>
      <c r="B366" s="6" t="s">
        <v>1288</v>
      </c>
      <c r="C366" s="6" t="s">
        <v>193</v>
      </c>
      <c r="D366" s="6">
        <v>2024</v>
      </c>
      <c r="E366" s="4">
        <v>6480</v>
      </c>
      <c r="F366" s="4" t="s">
        <v>1291</v>
      </c>
      <c r="G366" t="s">
        <v>1292</v>
      </c>
    </row>
    <row r="367" spans="1:7" hidden="1" x14ac:dyDescent="0.35">
      <c r="A367" t="s">
        <v>1262</v>
      </c>
      <c r="B367" s="6" t="s">
        <v>1288</v>
      </c>
      <c r="C367" s="6" t="s">
        <v>193</v>
      </c>
      <c r="D367" s="6">
        <v>2024</v>
      </c>
      <c r="E367" s="4">
        <v>6480</v>
      </c>
      <c r="F367" s="4" t="s">
        <v>1291</v>
      </c>
      <c r="G367" t="s">
        <v>1297</v>
      </c>
    </row>
    <row r="368" spans="1:7" hidden="1" x14ac:dyDescent="0.35">
      <c r="A368" t="s">
        <v>1262</v>
      </c>
      <c r="B368" s="6" t="s">
        <v>1288</v>
      </c>
      <c r="C368" s="6" t="s">
        <v>193</v>
      </c>
      <c r="D368" s="6">
        <v>2024</v>
      </c>
      <c r="E368" s="4">
        <v>6480</v>
      </c>
      <c r="F368" s="4" t="s">
        <v>1291</v>
      </c>
      <c r="G368" t="s">
        <v>1292</v>
      </c>
    </row>
    <row r="369" spans="1:7" hidden="1" x14ac:dyDescent="0.35">
      <c r="A369" t="s">
        <v>1263</v>
      </c>
      <c r="B369" s="6" t="s">
        <v>1288</v>
      </c>
      <c r="C369" s="6" t="s">
        <v>193</v>
      </c>
      <c r="D369" s="6">
        <v>2024</v>
      </c>
      <c r="E369" s="4">
        <v>6440</v>
      </c>
      <c r="F369" s="4" t="s">
        <v>1289</v>
      </c>
      <c r="G369" t="s">
        <v>1297</v>
      </c>
    </row>
    <row r="370" spans="1:7" hidden="1" x14ac:dyDescent="0.35">
      <c r="A370" t="s">
        <v>1263</v>
      </c>
      <c r="B370" s="6" t="s">
        <v>1288</v>
      </c>
      <c r="C370" s="6" t="s">
        <v>193</v>
      </c>
      <c r="D370" s="6">
        <v>2024</v>
      </c>
      <c r="E370" s="4">
        <v>6440</v>
      </c>
      <c r="F370" s="4" t="s">
        <v>1289</v>
      </c>
      <c r="G370" t="s">
        <v>1293</v>
      </c>
    </row>
    <row r="371" spans="1:7" hidden="1" x14ac:dyDescent="0.35">
      <c r="A371" t="s">
        <v>1263</v>
      </c>
      <c r="B371" s="6" t="s">
        <v>1288</v>
      </c>
      <c r="C371" s="6" t="s">
        <v>193</v>
      </c>
      <c r="D371" s="6">
        <v>2024</v>
      </c>
      <c r="E371" s="4">
        <v>6440</v>
      </c>
      <c r="F371" s="4" t="s">
        <v>1289</v>
      </c>
      <c r="G371" t="s">
        <v>1292</v>
      </c>
    </row>
    <row r="372" spans="1:7" hidden="1" x14ac:dyDescent="0.35">
      <c r="A372" t="s">
        <v>1264</v>
      </c>
      <c r="B372" s="6" t="s">
        <v>1288</v>
      </c>
      <c r="C372" s="6" t="s">
        <v>193</v>
      </c>
      <c r="D372" s="6">
        <v>2024</v>
      </c>
      <c r="E372" s="4">
        <v>6480</v>
      </c>
      <c r="F372" s="4" t="s">
        <v>1291</v>
      </c>
      <c r="G372" t="s">
        <v>1297</v>
      </c>
    </row>
    <row r="373" spans="1:7" hidden="1" x14ac:dyDescent="0.35">
      <c r="A373" t="s">
        <v>1264</v>
      </c>
      <c r="B373" s="6" t="s">
        <v>1288</v>
      </c>
      <c r="C373" s="6" t="s">
        <v>193</v>
      </c>
      <c r="D373" s="6">
        <v>2024</v>
      </c>
      <c r="E373" s="4">
        <v>6480</v>
      </c>
      <c r="F373" s="4" t="s">
        <v>1291</v>
      </c>
      <c r="G373" t="s">
        <v>1292</v>
      </c>
    </row>
    <row r="374" spans="1:7" hidden="1" x14ac:dyDescent="0.35">
      <c r="A374" t="s">
        <v>1265</v>
      </c>
      <c r="B374" s="6" t="s">
        <v>1288</v>
      </c>
      <c r="C374" s="6" t="s">
        <v>193</v>
      </c>
      <c r="D374" s="6">
        <v>2024</v>
      </c>
      <c r="E374" s="4">
        <v>6480</v>
      </c>
      <c r="F374" s="4" t="s">
        <v>1291</v>
      </c>
      <c r="G374" t="s">
        <v>1297</v>
      </c>
    </row>
    <row r="375" spans="1:7" hidden="1" x14ac:dyDescent="0.35">
      <c r="A375" t="s">
        <v>1265</v>
      </c>
      <c r="B375" s="6" t="s">
        <v>1288</v>
      </c>
      <c r="C375" s="6" t="s">
        <v>193</v>
      </c>
      <c r="D375" s="6">
        <v>2024</v>
      </c>
      <c r="E375" s="4">
        <v>6480</v>
      </c>
      <c r="F375" s="4" t="s">
        <v>1291</v>
      </c>
      <c r="G375" t="s">
        <v>1292</v>
      </c>
    </row>
    <row r="376" spans="1:7" hidden="1" x14ac:dyDescent="0.35">
      <c r="A376" t="s">
        <v>1266</v>
      </c>
      <c r="B376" s="6" t="s">
        <v>1288</v>
      </c>
      <c r="C376" s="6" t="s">
        <v>193</v>
      </c>
      <c r="D376" s="6">
        <v>2024</v>
      </c>
      <c r="E376" s="4">
        <v>6480</v>
      </c>
      <c r="F376" s="4" t="s">
        <v>1291</v>
      </c>
      <c r="G376" t="s">
        <v>1297</v>
      </c>
    </row>
    <row r="377" spans="1:7" hidden="1" x14ac:dyDescent="0.35">
      <c r="A377" t="s">
        <v>1266</v>
      </c>
      <c r="B377" s="6" t="s">
        <v>1288</v>
      </c>
      <c r="C377" s="6" t="s">
        <v>193</v>
      </c>
      <c r="D377" s="6">
        <v>2024</v>
      </c>
      <c r="E377" s="4">
        <v>6480</v>
      </c>
      <c r="F377" s="4" t="s">
        <v>1291</v>
      </c>
      <c r="G377" t="s">
        <v>1292</v>
      </c>
    </row>
    <row r="378" spans="1:7" hidden="1" x14ac:dyDescent="0.35">
      <c r="A378" t="s">
        <v>1266</v>
      </c>
      <c r="B378" s="6" t="s">
        <v>1288</v>
      </c>
      <c r="C378" s="6" t="s">
        <v>193</v>
      </c>
      <c r="D378" s="6">
        <v>2024</v>
      </c>
      <c r="E378" s="4">
        <v>6440</v>
      </c>
      <c r="F378" s="4" t="s">
        <v>1289</v>
      </c>
      <c r="G378" t="s">
        <v>1293</v>
      </c>
    </row>
    <row r="379" spans="1:7" hidden="1" x14ac:dyDescent="0.35">
      <c r="A379" t="s">
        <v>1267</v>
      </c>
      <c r="B379" s="6" t="s">
        <v>1288</v>
      </c>
      <c r="C379" s="6" t="s">
        <v>193</v>
      </c>
      <c r="D379" s="6">
        <v>2024</v>
      </c>
      <c r="E379" s="4">
        <v>6440</v>
      </c>
      <c r="F379" s="4" t="s">
        <v>1289</v>
      </c>
      <c r="G379" t="s">
        <v>1297</v>
      </c>
    </row>
    <row r="380" spans="1:7" hidden="1" x14ac:dyDescent="0.35">
      <c r="A380" t="s">
        <v>1267</v>
      </c>
      <c r="B380" s="6" t="s">
        <v>1288</v>
      </c>
      <c r="C380" s="6" t="s">
        <v>193</v>
      </c>
      <c r="D380" s="6">
        <v>2024</v>
      </c>
      <c r="E380" s="4">
        <v>6440</v>
      </c>
      <c r="F380" s="4" t="s">
        <v>1289</v>
      </c>
      <c r="G380" t="s">
        <v>1293</v>
      </c>
    </row>
    <row r="381" spans="1:7" hidden="1" x14ac:dyDescent="0.35">
      <c r="A381" t="s">
        <v>1267</v>
      </c>
      <c r="B381" s="6" t="s">
        <v>1288</v>
      </c>
      <c r="C381" s="6" t="s">
        <v>193</v>
      </c>
      <c r="D381" s="6">
        <v>2024</v>
      </c>
      <c r="E381" s="4">
        <v>6440</v>
      </c>
      <c r="F381" s="4" t="s">
        <v>1289</v>
      </c>
      <c r="G381" t="s">
        <v>1292</v>
      </c>
    </row>
    <row r="382" spans="1:7" hidden="1" x14ac:dyDescent="0.35">
      <c r="A382" t="s">
        <v>1268</v>
      </c>
      <c r="B382" s="6" t="s">
        <v>1288</v>
      </c>
      <c r="C382" s="6" t="s">
        <v>193</v>
      </c>
      <c r="D382" s="6">
        <v>2024</v>
      </c>
      <c r="E382" s="4">
        <v>6480</v>
      </c>
      <c r="F382" s="4" t="s">
        <v>1291</v>
      </c>
      <c r="G382" t="s">
        <v>1297</v>
      </c>
    </row>
    <row r="383" spans="1:7" hidden="1" x14ac:dyDescent="0.35">
      <c r="A383" t="s">
        <v>1268</v>
      </c>
      <c r="B383" s="6" t="s">
        <v>1288</v>
      </c>
      <c r="C383" s="6" t="s">
        <v>193</v>
      </c>
      <c r="D383" s="6">
        <v>2024</v>
      </c>
      <c r="E383" s="4">
        <v>6480</v>
      </c>
      <c r="F383" s="4" t="s">
        <v>1291</v>
      </c>
      <c r="G383" t="s">
        <v>1292</v>
      </c>
    </row>
    <row r="384" spans="1:7" hidden="1" x14ac:dyDescent="0.35">
      <c r="A384" t="s">
        <v>1269</v>
      </c>
      <c r="B384" s="6" t="s">
        <v>1288</v>
      </c>
      <c r="C384" s="6" t="s">
        <v>193</v>
      </c>
      <c r="D384" s="6">
        <v>2024</v>
      </c>
      <c r="E384" s="4">
        <v>6440</v>
      </c>
      <c r="F384" s="4" t="s">
        <v>1289</v>
      </c>
      <c r="G384" t="s">
        <v>1297</v>
      </c>
    </row>
    <row r="385" spans="1:7" hidden="1" x14ac:dyDescent="0.35">
      <c r="A385" t="s">
        <v>1269</v>
      </c>
      <c r="B385" s="6" t="s">
        <v>1288</v>
      </c>
      <c r="C385" s="6" t="s">
        <v>193</v>
      </c>
      <c r="D385" s="6">
        <v>2024</v>
      </c>
      <c r="E385" s="4">
        <v>6440</v>
      </c>
      <c r="F385" s="4" t="s">
        <v>1289</v>
      </c>
      <c r="G385" t="s">
        <v>1290</v>
      </c>
    </row>
    <row r="386" spans="1:7" hidden="1" x14ac:dyDescent="0.35">
      <c r="A386" t="s">
        <v>1270</v>
      </c>
      <c r="B386" s="6" t="s">
        <v>1288</v>
      </c>
      <c r="C386" s="6" t="s">
        <v>193</v>
      </c>
      <c r="D386" s="6">
        <v>2024</v>
      </c>
      <c r="E386" s="4">
        <v>6480</v>
      </c>
      <c r="F386" s="4" t="s">
        <v>1291</v>
      </c>
      <c r="G386" t="s">
        <v>1297</v>
      </c>
    </row>
    <row r="387" spans="1:7" hidden="1" x14ac:dyDescent="0.35">
      <c r="A387" t="s">
        <v>1270</v>
      </c>
      <c r="B387" s="6" t="s">
        <v>1288</v>
      </c>
      <c r="C387" s="6" t="s">
        <v>193</v>
      </c>
      <c r="D387" s="6">
        <v>2024</v>
      </c>
      <c r="E387" s="4">
        <v>6480</v>
      </c>
      <c r="F387" s="4" t="s">
        <v>1291</v>
      </c>
      <c r="G387" t="s">
        <v>1290</v>
      </c>
    </row>
    <row r="388" spans="1:7" hidden="1" x14ac:dyDescent="0.35">
      <c r="A388" t="s">
        <v>1271</v>
      </c>
      <c r="B388" s="6" t="s">
        <v>1288</v>
      </c>
      <c r="C388" s="6" t="s">
        <v>193</v>
      </c>
      <c r="D388" s="6">
        <v>2024</v>
      </c>
      <c r="E388" s="4">
        <v>6440</v>
      </c>
      <c r="F388" s="4" t="s">
        <v>1289</v>
      </c>
      <c r="G388" t="s">
        <v>1297</v>
      </c>
    </row>
    <row r="389" spans="1:7" hidden="1" x14ac:dyDescent="0.35">
      <c r="A389" t="s">
        <v>1271</v>
      </c>
      <c r="B389" s="6" t="s">
        <v>1288</v>
      </c>
      <c r="C389" s="6" t="s">
        <v>193</v>
      </c>
      <c r="D389" s="6">
        <v>2024</v>
      </c>
      <c r="E389" s="4">
        <v>6440</v>
      </c>
      <c r="F389" s="4" t="s">
        <v>1289</v>
      </c>
      <c r="G389" t="s">
        <v>1290</v>
      </c>
    </row>
    <row r="390" spans="1:7" hidden="1" x14ac:dyDescent="0.35">
      <c r="A390" t="s">
        <v>1272</v>
      </c>
      <c r="B390" s="6" t="s">
        <v>1288</v>
      </c>
      <c r="C390" s="6" t="s">
        <v>193</v>
      </c>
      <c r="D390" s="6">
        <v>2024</v>
      </c>
      <c r="E390" s="4">
        <v>6440</v>
      </c>
      <c r="F390" s="4" t="s">
        <v>1289</v>
      </c>
      <c r="G390" t="s">
        <v>1297</v>
      </c>
    </row>
    <row r="391" spans="1:7" hidden="1" x14ac:dyDescent="0.35">
      <c r="A391" t="s">
        <v>1272</v>
      </c>
      <c r="B391" s="6" t="s">
        <v>1288</v>
      </c>
      <c r="C391" s="6" t="s">
        <v>193</v>
      </c>
      <c r="D391" s="6">
        <v>2024</v>
      </c>
      <c r="E391" s="4">
        <v>6440</v>
      </c>
      <c r="F391" s="4" t="s">
        <v>1289</v>
      </c>
      <c r="G391" t="s">
        <v>1290</v>
      </c>
    </row>
    <row r="392" spans="1:7" hidden="1" x14ac:dyDescent="0.35">
      <c r="A392" t="s">
        <v>1273</v>
      </c>
      <c r="B392" s="6" t="s">
        <v>1288</v>
      </c>
      <c r="C392" s="6" t="s">
        <v>193</v>
      </c>
      <c r="D392" s="6">
        <v>2024</v>
      </c>
      <c r="E392" s="4">
        <v>6480</v>
      </c>
      <c r="F392" s="4" t="s">
        <v>1291</v>
      </c>
      <c r="G392" t="s">
        <v>1297</v>
      </c>
    </row>
    <row r="393" spans="1:7" hidden="1" x14ac:dyDescent="0.35">
      <c r="A393" t="s">
        <v>1273</v>
      </c>
      <c r="B393" s="6" t="s">
        <v>1288</v>
      </c>
      <c r="C393" s="6" t="s">
        <v>193</v>
      </c>
      <c r="D393" s="6">
        <v>2024</v>
      </c>
      <c r="E393" s="4">
        <v>6480</v>
      </c>
      <c r="F393" s="4" t="s">
        <v>1291</v>
      </c>
      <c r="G393" t="s">
        <v>1290</v>
      </c>
    </row>
    <row r="394" spans="1:7" hidden="1" x14ac:dyDescent="0.35">
      <c r="A394" t="s">
        <v>1274</v>
      </c>
      <c r="B394" s="6" t="s">
        <v>1288</v>
      </c>
      <c r="C394" s="6" t="s">
        <v>193</v>
      </c>
      <c r="D394" s="6">
        <v>2024</v>
      </c>
      <c r="E394" s="4">
        <v>6480</v>
      </c>
      <c r="F394" s="4" t="s">
        <v>1291</v>
      </c>
      <c r="G394" t="s">
        <v>1297</v>
      </c>
    </row>
    <row r="395" spans="1:7" hidden="1" x14ac:dyDescent="0.35">
      <c r="A395" t="s">
        <v>1274</v>
      </c>
      <c r="B395" s="6" t="s">
        <v>1288</v>
      </c>
      <c r="C395" s="6" t="s">
        <v>193</v>
      </c>
      <c r="D395" s="6">
        <v>2024</v>
      </c>
      <c r="E395" s="4">
        <v>6480</v>
      </c>
      <c r="F395" s="4" t="s">
        <v>1291</v>
      </c>
      <c r="G395" t="s">
        <v>1290</v>
      </c>
    </row>
    <row r="396" spans="1:7" hidden="1" x14ac:dyDescent="0.35">
      <c r="A396" t="s">
        <v>1275</v>
      </c>
      <c r="B396" s="6" t="s">
        <v>1288</v>
      </c>
      <c r="C396" s="6" t="s">
        <v>193</v>
      </c>
      <c r="D396" s="6">
        <v>2024</v>
      </c>
      <c r="E396" s="4">
        <v>6480</v>
      </c>
      <c r="F396" s="4" t="s">
        <v>1291</v>
      </c>
      <c r="G396" t="s">
        <v>1297</v>
      </c>
    </row>
    <row r="397" spans="1:7" hidden="1" x14ac:dyDescent="0.35">
      <c r="A397" t="s">
        <v>1275</v>
      </c>
      <c r="B397" s="6" t="s">
        <v>1288</v>
      </c>
      <c r="C397" s="6" t="s">
        <v>193</v>
      </c>
      <c r="D397" s="6">
        <v>2024</v>
      </c>
      <c r="E397" s="4">
        <v>6480</v>
      </c>
      <c r="F397" s="4" t="s">
        <v>1291</v>
      </c>
      <c r="G397" t="s">
        <v>1290</v>
      </c>
    </row>
    <row r="398" spans="1:7" hidden="1" x14ac:dyDescent="0.35">
      <c r="A398" t="s">
        <v>1276</v>
      </c>
      <c r="B398" s="6" t="s">
        <v>1288</v>
      </c>
      <c r="C398" s="6" t="s">
        <v>193</v>
      </c>
      <c r="D398" s="6">
        <v>2024</v>
      </c>
      <c r="E398" s="4">
        <v>6440</v>
      </c>
      <c r="F398" s="4" t="s">
        <v>1289</v>
      </c>
      <c r="G398" t="s">
        <v>1293</v>
      </c>
    </row>
    <row r="399" spans="1:7" hidden="1" x14ac:dyDescent="0.35">
      <c r="A399" t="s">
        <v>1277</v>
      </c>
      <c r="B399" s="6" t="s">
        <v>1288</v>
      </c>
      <c r="C399" s="6" t="s">
        <v>193</v>
      </c>
      <c r="D399" s="6">
        <v>2024</v>
      </c>
      <c r="E399" s="4">
        <v>6440</v>
      </c>
      <c r="F399" s="4" t="s">
        <v>1289</v>
      </c>
      <c r="G399" t="s">
        <v>1297</v>
      </c>
    </row>
    <row r="400" spans="1:7" hidden="1" x14ac:dyDescent="0.35">
      <c r="A400" t="s">
        <v>1277</v>
      </c>
      <c r="B400" s="6" t="s">
        <v>1288</v>
      </c>
      <c r="C400" s="6" t="s">
        <v>193</v>
      </c>
      <c r="D400" s="6">
        <v>2024</v>
      </c>
      <c r="E400" s="4">
        <v>6440</v>
      </c>
      <c r="F400" s="4" t="s">
        <v>1289</v>
      </c>
      <c r="G400" t="s">
        <v>1290</v>
      </c>
    </row>
    <row r="401" spans="1:7" hidden="1" x14ac:dyDescent="0.35">
      <c r="A401" t="s">
        <v>1278</v>
      </c>
      <c r="B401" s="6" t="s">
        <v>1288</v>
      </c>
      <c r="C401" s="6" t="s">
        <v>193</v>
      </c>
      <c r="D401" s="6">
        <v>2024</v>
      </c>
      <c r="E401" s="4">
        <v>6440</v>
      </c>
      <c r="F401" s="4" t="s">
        <v>1289</v>
      </c>
      <c r="G401" t="s">
        <v>1297</v>
      </c>
    </row>
    <row r="402" spans="1:7" hidden="1" x14ac:dyDescent="0.35">
      <c r="A402" t="s">
        <v>1278</v>
      </c>
      <c r="B402" s="6" t="s">
        <v>1288</v>
      </c>
      <c r="C402" s="6" t="s">
        <v>193</v>
      </c>
      <c r="D402" s="6">
        <v>2024</v>
      </c>
      <c r="E402" s="4">
        <v>6440</v>
      </c>
      <c r="F402" s="4" t="s">
        <v>1289</v>
      </c>
      <c r="G402" t="s">
        <v>1290</v>
      </c>
    </row>
    <row r="403" spans="1:7" hidden="1" x14ac:dyDescent="0.35">
      <c r="A403" t="s">
        <v>1279</v>
      </c>
      <c r="B403" s="6" t="s">
        <v>1288</v>
      </c>
      <c r="C403" s="6" t="s">
        <v>193</v>
      </c>
      <c r="D403" s="6">
        <v>2024</v>
      </c>
      <c r="E403" s="4">
        <v>6440</v>
      </c>
      <c r="F403" s="4" t="s">
        <v>1289</v>
      </c>
      <c r="G403" t="s">
        <v>1297</v>
      </c>
    </row>
    <row r="404" spans="1:7" hidden="1" x14ac:dyDescent="0.35">
      <c r="A404" t="s">
        <v>1279</v>
      </c>
      <c r="B404" s="6" t="s">
        <v>1288</v>
      </c>
      <c r="C404" s="6" t="s">
        <v>193</v>
      </c>
      <c r="D404" s="6">
        <v>2024</v>
      </c>
      <c r="E404" s="4">
        <v>6440</v>
      </c>
      <c r="F404" s="4" t="s">
        <v>1289</v>
      </c>
      <c r="G404" t="s">
        <v>1290</v>
      </c>
    </row>
    <row r="405" spans="1:7" hidden="1" x14ac:dyDescent="0.35">
      <c r="A405" t="s">
        <v>1280</v>
      </c>
      <c r="B405" s="6" t="s">
        <v>1288</v>
      </c>
      <c r="C405" s="6" t="s">
        <v>193</v>
      </c>
      <c r="D405" s="6">
        <v>2024</v>
      </c>
      <c r="E405" s="4">
        <v>6480</v>
      </c>
      <c r="F405" s="4" t="s">
        <v>1291</v>
      </c>
      <c r="G405" t="s">
        <v>1297</v>
      </c>
    </row>
    <row r="406" spans="1:7" hidden="1" x14ac:dyDescent="0.35">
      <c r="A406" t="s">
        <v>1280</v>
      </c>
      <c r="B406" s="6" t="s">
        <v>1288</v>
      </c>
      <c r="C406" s="6" t="s">
        <v>193</v>
      </c>
      <c r="D406" s="6">
        <v>2024</v>
      </c>
      <c r="E406" s="4">
        <v>6480</v>
      </c>
      <c r="F406" s="4" t="s">
        <v>1291</v>
      </c>
      <c r="G406" t="s">
        <v>1290</v>
      </c>
    </row>
    <row r="407" spans="1:7" hidden="1" x14ac:dyDescent="0.35">
      <c r="A407" t="s">
        <v>1281</v>
      </c>
      <c r="B407" s="6" t="s">
        <v>1288</v>
      </c>
      <c r="C407" s="6" t="s">
        <v>193</v>
      </c>
      <c r="D407" s="6">
        <v>2024</v>
      </c>
      <c r="E407" s="4">
        <v>6480</v>
      </c>
      <c r="F407" s="4" t="s">
        <v>1291</v>
      </c>
      <c r="G407" t="s">
        <v>1297</v>
      </c>
    </row>
    <row r="408" spans="1:7" hidden="1" x14ac:dyDescent="0.35">
      <c r="A408" t="s">
        <v>1281</v>
      </c>
      <c r="B408" s="6" t="s">
        <v>1288</v>
      </c>
      <c r="C408" s="6" t="s">
        <v>193</v>
      </c>
      <c r="D408" s="6">
        <v>2024</v>
      </c>
      <c r="E408" s="4">
        <v>6480</v>
      </c>
      <c r="F408" s="4" t="s">
        <v>1291</v>
      </c>
      <c r="G408" t="s">
        <v>1290</v>
      </c>
    </row>
  </sheetData>
  <autoFilter ref="A1:H408" xr:uid="{E02C0AAF-1811-4D12-9B85-3182D1733769}">
    <filterColumn colId="7">
      <filters>
        <filter val="do we really need to add a NCL-SEM1 offering? Could SWRK students do ONL?"/>
        <filter val="is already deleted?"/>
        <filter val="need to add a NCL -SEM1 offering"/>
        <filter val="need to add a NCL-SEM1 offering"/>
        <filter val="need to change to NCL-SEM2"/>
        <filter val="need to remove the CAL-SEM2 and ONL-SEM2 offerings on CAL"/>
        <filter val="needs to be deleted"/>
        <filter val="should this also be CAL-SEM2 and ONL-SEM2?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BB1096"/>
  <sheetViews>
    <sheetView tabSelected="1" topLeftCell="A1074" zoomScale="110" zoomScaleNormal="110" workbookViewId="0">
      <pane xSplit="1" topLeftCell="B1" activePane="topRight" state="frozen"/>
      <selection pane="topRight" activeCell="K1099" sqref="K1099"/>
    </sheetView>
  </sheetViews>
  <sheetFormatPr defaultColWidth="8.81640625" defaultRowHeight="13" customHeight="1" x14ac:dyDescent="0.35"/>
  <cols>
    <col min="1" max="1" width="11.81640625" bestFit="1" customWidth="1"/>
    <col min="2" max="2" width="25.453125" customWidth="1"/>
    <col min="3" max="3" width="13.453125" customWidth="1"/>
    <col min="4" max="4" width="8.81640625" customWidth="1"/>
    <col min="5" max="8" width="7.453125" customWidth="1"/>
    <col min="9" max="9" width="7.453125" style="4" customWidth="1"/>
    <col min="10" max="10" width="7" style="4" customWidth="1"/>
    <col min="11" max="11" width="7.81640625" style="97" customWidth="1"/>
    <col min="12" max="12" width="9.1796875" customWidth="1"/>
    <col min="13" max="13" width="7.453125" customWidth="1"/>
    <col min="14" max="14" width="9.81640625" style="4" customWidth="1"/>
    <col min="15" max="16" width="7.81640625" customWidth="1"/>
    <col min="17" max="17" width="8.81640625" style="57" customWidth="1"/>
    <col min="18" max="18" width="8.1796875" style="57" customWidth="1"/>
    <col min="19" max="19" width="10.453125" customWidth="1"/>
    <col min="20" max="20" width="8.1796875" customWidth="1"/>
    <col min="21" max="22" width="8.1796875" style="57" customWidth="1"/>
    <col min="23" max="23" width="8.1796875" customWidth="1"/>
    <col min="24" max="24" width="36.1796875" customWidth="1"/>
    <col min="25" max="25" width="8.1796875" style="57" customWidth="1"/>
    <col min="26" max="26" width="8.81640625" style="57" customWidth="1"/>
    <col min="27" max="27" width="8.1796875" customWidth="1"/>
    <col min="28" max="28" width="10.81640625" customWidth="1"/>
    <col min="29" max="30" width="8.1796875" style="57" customWidth="1"/>
    <col min="31" max="31" width="8.1796875" customWidth="1"/>
    <col min="32" max="32" width="22.453125" style="96" customWidth="1"/>
    <col min="33" max="33" width="8.81640625" style="57" customWidth="1"/>
    <col min="34" max="34" width="9" style="122" customWidth="1"/>
    <col min="35" max="35" width="9.81640625" style="31" customWidth="1"/>
    <col min="36" max="36" width="8.453125" style="138" customWidth="1"/>
    <col min="37" max="37" width="9.453125" style="8" customWidth="1"/>
    <col min="38" max="38" width="23.453125" style="101" customWidth="1"/>
    <col min="39" max="39" width="8.81640625" style="102" customWidth="1"/>
    <col min="40" max="40" width="13.453125" style="101" customWidth="1"/>
    <col min="41" max="41" width="25.81640625" style="103" customWidth="1"/>
    <col min="42" max="42" width="11.453125" style="103" customWidth="1"/>
    <col min="43" max="43" width="12" style="102" customWidth="1"/>
    <col min="44" max="44" width="11.453125" style="102" customWidth="1"/>
    <col min="45" max="45" width="12" style="104" customWidth="1"/>
    <col min="46" max="46" width="12.1796875" style="105" customWidth="1"/>
    <col min="47" max="47" width="11" style="97" customWidth="1"/>
    <col min="48" max="48" width="11.1796875" style="97" customWidth="1"/>
    <col min="49" max="49" width="12.1796875" style="97" customWidth="1"/>
    <col min="50" max="50" width="11.453125" style="97" customWidth="1"/>
    <col min="51" max="51" width="12" style="4" customWidth="1"/>
    <col min="52" max="52" width="9.453125" style="4" customWidth="1"/>
    <col min="53" max="53" width="9.81640625" style="4" customWidth="1"/>
    <col min="54" max="16384" width="8.81640625" style="6"/>
  </cols>
  <sheetData>
    <row r="1" spans="1:53" s="5" customFormat="1" ht="63" customHeight="1" x14ac:dyDescent="0.35">
      <c r="A1" s="68" t="s">
        <v>1306</v>
      </c>
      <c r="B1" s="68" t="s">
        <v>1307</v>
      </c>
      <c r="C1" s="68" t="s">
        <v>1308</v>
      </c>
      <c r="D1" s="68" t="s">
        <v>1309</v>
      </c>
      <c r="E1" s="68" t="s">
        <v>1310</v>
      </c>
      <c r="F1" s="68" t="s">
        <v>1282</v>
      </c>
      <c r="G1" s="68" t="s">
        <v>1283</v>
      </c>
      <c r="H1" s="68" t="s">
        <v>1284</v>
      </c>
      <c r="I1" s="68" t="s">
        <v>1286</v>
      </c>
      <c r="J1" s="68" t="s">
        <v>1311</v>
      </c>
      <c r="K1" s="68" t="s">
        <v>1312</v>
      </c>
      <c r="L1" s="80" t="s">
        <v>1313</v>
      </c>
      <c r="M1" s="68" t="s">
        <v>1314</v>
      </c>
      <c r="N1" s="80" t="s">
        <v>1315</v>
      </c>
      <c r="O1" s="68" t="s">
        <v>16</v>
      </c>
      <c r="P1" s="68" t="s">
        <v>1316</v>
      </c>
      <c r="Q1" s="68" t="s">
        <v>1317</v>
      </c>
      <c r="R1" s="68" t="s">
        <v>1318</v>
      </c>
      <c r="S1" s="68" t="s">
        <v>1319</v>
      </c>
      <c r="T1" s="145" t="s">
        <v>1320</v>
      </c>
      <c r="U1" s="68" t="s">
        <v>1321</v>
      </c>
      <c r="V1" s="68" t="s">
        <v>1322</v>
      </c>
      <c r="W1" s="68" t="s">
        <v>1323</v>
      </c>
      <c r="X1" s="68" t="s">
        <v>1324</v>
      </c>
      <c r="Y1" s="68" t="s">
        <v>1325</v>
      </c>
      <c r="Z1" s="68" t="s">
        <v>1326</v>
      </c>
      <c r="AA1" s="68" t="s">
        <v>1327</v>
      </c>
      <c r="AB1" s="68" t="s">
        <v>1328</v>
      </c>
      <c r="AC1" s="68" t="s">
        <v>1329</v>
      </c>
      <c r="AD1" s="68" t="s">
        <v>1330</v>
      </c>
      <c r="AE1" s="68" t="s">
        <v>1331</v>
      </c>
      <c r="AF1" s="68" t="s">
        <v>1332</v>
      </c>
      <c r="AG1" s="68" t="s">
        <v>31</v>
      </c>
      <c r="AH1" s="146" t="s">
        <v>1333</v>
      </c>
      <c r="AI1" s="61" t="s">
        <v>1334</v>
      </c>
      <c r="AJ1" s="147" t="s">
        <v>1335</v>
      </c>
      <c r="AK1" s="68" t="s">
        <v>1336</v>
      </c>
      <c r="AL1" s="95" t="s">
        <v>1337</v>
      </c>
      <c r="AM1" s="148" t="s">
        <v>1338</v>
      </c>
      <c r="AN1" s="95" t="s">
        <v>1339</v>
      </c>
      <c r="AO1" s="148" t="s">
        <v>1340</v>
      </c>
      <c r="AP1" s="148" t="s">
        <v>1341</v>
      </c>
      <c r="AQ1" s="148" t="s">
        <v>1342</v>
      </c>
      <c r="AR1" s="148" t="s">
        <v>1343</v>
      </c>
      <c r="AS1" s="149" t="s">
        <v>1344</v>
      </c>
      <c r="AT1" s="150" t="s">
        <v>1345</v>
      </c>
      <c r="AU1" s="149" t="s">
        <v>1346</v>
      </c>
      <c r="AV1" s="150" t="s">
        <v>1347</v>
      </c>
      <c r="AW1" s="149" t="s">
        <v>1348</v>
      </c>
      <c r="AX1" s="150" t="s">
        <v>1349</v>
      </c>
      <c r="AY1" s="80" t="s">
        <v>1350</v>
      </c>
      <c r="AZ1" s="68" t="s">
        <v>1351</v>
      </c>
      <c r="BA1" s="80" t="s">
        <v>1352</v>
      </c>
    </row>
    <row r="2" spans="1:53" customFormat="1" ht="15" customHeight="1" x14ac:dyDescent="0.35">
      <c r="A2" s="96" t="s">
        <v>1783</v>
      </c>
      <c r="B2" t="s">
        <v>2187</v>
      </c>
      <c r="C2" t="s">
        <v>178</v>
      </c>
      <c r="F2" t="s">
        <v>2591</v>
      </c>
      <c r="G2" t="s">
        <v>2592</v>
      </c>
      <c r="H2">
        <v>2024</v>
      </c>
      <c r="I2" s="4" t="s">
        <v>55</v>
      </c>
      <c r="J2">
        <v>1</v>
      </c>
      <c r="K2" s="97">
        <v>50</v>
      </c>
      <c r="L2" t="s">
        <v>64</v>
      </c>
      <c r="M2">
        <v>1</v>
      </c>
      <c r="N2" s="4">
        <v>10</v>
      </c>
      <c r="O2" t="s">
        <v>44</v>
      </c>
      <c r="P2" t="s">
        <v>94</v>
      </c>
      <c r="Q2" s="57" t="s">
        <v>76</v>
      </c>
      <c r="R2" s="57" t="s">
        <v>1353</v>
      </c>
      <c r="S2" t="s">
        <v>104</v>
      </c>
      <c r="U2" s="57" t="s">
        <v>104</v>
      </c>
      <c r="V2" s="57"/>
      <c r="W2" t="s">
        <v>150</v>
      </c>
      <c r="X2" t="s">
        <v>1354</v>
      </c>
      <c r="Y2" s="57" t="s">
        <v>104</v>
      </c>
      <c r="Z2" s="57"/>
      <c r="AA2" t="s">
        <v>104</v>
      </c>
      <c r="AC2" s="57" t="s">
        <v>104</v>
      </c>
      <c r="AD2" s="57"/>
      <c r="AE2" t="s">
        <v>150</v>
      </c>
      <c r="AF2" s="96" t="s">
        <v>1355</v>
      </c>
      <c r="AG2" s="57" t="s">
        <v>104</v>
      </c>
      <c r="AH2" s="98">
        <v>1</v>
      </c>
      <c r="AI2" s="29">
        <v>10</v>
      </c>
      <c r="AJ2" s="99"/>
      <c r="AK2" s="100"/>
      <c r="AL2" s="261" t="s">
        <v>1446</v>
      </c>
      <c r="AM2" s="102">
        <v>10</v>
      </c>
      <c r="AN2" s="101"/>
      <c r="AO2" s="103"/>
      <c r="AP2" s="103"/>
      <c r="AQ2" s="102"/>
      <c r="AR2" s="102"/>
      <c r="AT2" s="53"/>
      <c r="AY2" s="4">
        <v>0</v>
      </c>
      <c r="AZ2" s="53"/>
      <c r="BA2" s="106"/>
    </row>
    <row r="3" spans="1:53" customFormat="1" ht="15" customHeight="1" x14ac:dyDescent="0.35">
      <c r="A3" s="96" t="s">
        <v>1784</v>
      </c>
      <c r="B3" t="s">
        <v>2188</v>
      </c>
      <c r="C3" t="s">
        <v>77</v>
      </c>
      <c r="F3" t="s">
        <v>2591</v>
      </c>
      <c r="G3" t="s">
        <v>2592</v>
      </c>
      <c r="H3">
        <v>2024</v>
      </c>
      <c r="I3" s="4" t="s">
        <v>55</v>
      </c>
      <c r="J3">
        <v>2</v>
      </c>
      <c r="K3" s="97">
        <v>49</v>
      </c>
      <c r="L3" t="s">
        <v>64</v>
      </c>
      <c r="M3">
        <v>2</v>
      </c>
      <c r="N3" s="4">
        <v>10</v>
      </c>
      <c r="O3" t="s">
        <v>44</v>
      </c>
      <c r="P3" t="s">
        <v>94</v>
      </c>
      <c r="Q3" s="57" t="s">
        <v>76</v>
      </c>
      <c r="R3" s="57" t="s">
        <v>1353</v>
      </c>
      <c r="S3" t="s">
        <v>104</v>
      </c>
      <c r="U3" s="57" t="s">
        <v>104</v>
      </c>
      <c r="V3" s="57"/>
      <c r="W3" t="s">
        <v>150</v>
      </c>
      <c r="X3" t="s">
        <v>1354</v>
      </c>
      <c r="Y3" s="57" t="s">
        <v>104</v>
      </c>
      <c r="Z3" s="57"/>
      <c r="AA3" t="s">
        <v>104</v>
      </c>
      <c r="AB3" t="s">
        <v>1356</v>
      </c>
      <c r="AC3" s="57" t="s">
        <v>104</v>
      </c>
      <c r="AD3" s="57"/>
      <c r="AE3" t="s">
        <v>150</v>
      </c>
      <c r="AF3" s="96" t="s">
        <v>1355</v>
      </c>
      <c r="AG3" s="57" t="s">
        <v>104</v>
      </c>
      <c r="AH3" s="98">
        <v>1</v>
      </c>
      <c r="AI3" s="29">
        <v>10</v>
      </c>
      <c r="AJ3" s="99" t="s">
        <v>1357</v>
      </c>
      <c r="AK3" s="100"/>
      <c r="AL3" s="262" t="s">
        <v>1450</v>
      </c>
      <c r="AM3" s="102">
        <v>7.5</v>
      </c>
      <c r="AN3" s="101"/>
      <c r="AO3" s="103"/>
      <c r="AP3" s="103"/>
      <c r="AQ3" s="102"/>
      <c r="AR3" s="102"/>
      <c r="AT3" s="53"/>
      <c r="AY3" s="4">
        <v>0</v>
      </c>
      <c r="AZ3" s="53"/>
      <c r="BA3" s="106"/>
    </row>
    <row r="4" spans="1:53" ht="15" customHeight="1" x14ac:dyDescent="0.35">
      <c r="A4" s="96" t="s">
        <v>1785</v>
      </c>
      <c r="B4" t="s">
        <v>2189</v>
      </c>
      <c r="C4" t="s">
        <v>178</v>
      </c>
      <c r="F4" t="s">
        <v>2591</v>
      </c>
      <c r="G4" t="s">
        <v>2592</v>
      </c>
      <c r="H4">
        <v>2024</v>
      </c>
      <c r="I4" s="4" t="s">
        <v>55</v>
      </c>
      <c r="J4">
        <v>3</v>
      </c>
      <c r="K4" s="97">
        <v>48</v>
      </c>
      <c r="L4" t="s">
        <v>64</v>
      </c>
      <c r="M4">
        <v>3</v>
      </c>
      <c r="N4" s="4">
        <v>10</v>
      </c>
      <c r="O4" t="s">
        <v>44</v>
      </c>
      <c r="P4" t="s">
        <v>94</v>
      </c>
      <c r="Q4" s="57" t="s">
        <v>76</v>
      </c>
      <c r="R4" s="57" t="s">
        <v>1353</v>
      </c>
      <c r="S4" t="s">
        <v>104</v>
      </c>
      <c r="U4" s="57" t="s">
        <v>104</v>
      </c>
      <c r="W4" t="s">
        <v>150</v>
      </c>
      <c r="X4" t="s">
        <v>1354</v>
      </c>
      <c r="Y4" s="57" t="s">
        <v>104</v>
      </c>
      <c r="AA4" t="s">
        <v>104</v>
      </c>
      <c r="AC4" s="57" t="s">
        <v>104</v>
      </c>
      <c r="AE4" t="s">
        <v>150</v>
      </c>
      <c r="AF4" s="96" t="s">
        <v>1355</v>
      </c>
      <c r="AG4" s="57" t="s">
        <v>104</v>
      </c>
      <c r="AH4" s="98">
        <v>1</v>
      </c>
      <c r="AI4" s="29">
        <v>10</v>
      </c>
      <c r="AJ4" s="99"/>
      <c r="AK4" s="100"/>
      <c r="AL4" s="261" t="s">
        <v>1454</v>
      </c>
      <c r="AM4" s="102">
        <v>10</v>
      </c>
      <c r="AS4" s="262" t="s">
        <v>1450</v>
      </c>
      <c r="AT4" s="53">
        <v>5</v>
      </c>
      <c r="AU4"/>
      <c r="AV4"/>
      <c r="AW4"/>
      <c r="AX4"/>
      <c r="AY4" s="4">
        <v>0</v>
      </c>
      <c r="AZ4" s="53"/>
      <c r="BA4" s="106"/>
    </row>
    <row r="5" spans="1:53" ht="15" customHeight="1" x14ac:dyDescent="0.35">
      <c r="A5" s="96" t="s">
        <v>1786</v>
      </c>
      <c r="B5" t="s">
        <v>2190</v>
      </c>
      <c r="C5" t="s">
        <v>178</v>
      </c>
      <c r="F5" t="s">
        <v>2591</v>
      </c>
      <c r="G5" t="s">
        <v>2592</v>
      </c>
      <c r="H5">
        <v>2024</v>
      </c>
      <c r="I5" s="4" t="s">
        <v>55</v>
      </c>
      <c r="J5">
        <v>4</v>
      </c>
      <c r="K5" s="97">
        <v>47</v>
      </c>
      <c r="L5" t="s">
        <v>39</v>
      </c>
      <c r="M5">
        <v>4</v>
      </c>
      <c r="N5" s="4">
        <v>5</v>
      </c>
      <c r="O5" t="s">
        <v>44</v>
      </c>
      <c r="P5" t="s">
        <v>94</v>
      </c>
      <c r="Q5" s="57" t="s">
        <v>76</v>
      </c>
      <c r="R5" s="57" t="s">
        <v>1353</v>
      </c>
      <c r="S5" t="s">
        <v>104</v>
      </c>
      <c r="U5" s="57" t="s">
        <v>104</v>
      </c>
      <c r="W5" t="s">
        <v>150</v>
      </c>
      <c r="X5" t="s">
        <v>1354</v>
      </c>
      <c r="Y5" s="57" t="s">
        <v>104</v>
      </c>
      <c r="AA5" t="s">
        <v>150</v>
      </c>
      <c r="AB5" t="s">
        <v>1356</v>
      </c>
      <c r="AC5" s="57" t="s">
        <v>104</v>
      </c>
      <c r="AE5" t="s">
        <v>150</v>
      </c>
      <c r="AF5" s="96" t="s">
        <v>1355</v>
      </c>
      <c r="AG5" s="57" t="s">
        <v>170</v>
      </c>
      <c r="AH5" s="98">
        <v>1.5</v>
      </c>
      <c r="AI5" s="29">
        <v>7.5</v>
      </c>
      <c r="AJ5" s="99" t="s">
        <v>1358</v>
      </c>
      <c r="AK5" s="100" t="s">
        <v>1359</v>
      </c>
      <c r="AL5" s="262" t="s">
        <v>1458</v>
      </c>
      <c r="AM5" s="102">
        <v>10</v>
      </c>
      <c r="AS5"/>
      <c r="AT5" s="53"/>
      <c r="AU5"/>
      <c r="AV5"/>
      <c r="AW5"/>
      <c r="AX5"/>
      <c r="AY5" s="4">
        <v>0</v>
      </c>
      <c r="AZ5" s="53"/>
      <c r="BA5" s="106"/>
    </row>
    <row r="6" spans="1:53" ht="15" customHeight="1" x14ac:dyDescent="0.35">
      <c r="A6" s="96" t="s">
        <v>1787</v>
      </c>
      <c r="B6" t="s">
        <v>2191</v>
      </c>
      <c r="C6" t="s">
        <v>77</v>
      </c>
      <c r="F6" t="s">
        <v>2591</v>
      </c>
      <c r="G6" t="s">
        <v>2592</v>
      </c>
      <c r="H6">
        <v>2024</v>
      </c>
      <c r="I6" s="4" t="s">
        <v>79</v>
      </c>
      <c r="J6">
        <v>5</v>
      </c>
      <c r="K6" s="97">
        <v>46</v>
      </c>
      <c r="L6" t="s">
        <v>39</v>
      </c>
      <c r="M6">
        <v>5</v>
      </c>
      <c r="N6" s="4">
        <v>5</v>
      </c>
      <c r="O6" t="s">
        <v>44</v>
      </c>
      <c r="P6" t="s">
        <v>94</v>
      </c>
      <c r="Q6" s="57" t="s">
        <v>76</v>
      </c>
      <c r="R6" s="57" t="s">
        <v>1353</v>
      </c>
      <c r="S6" t="s">
        <v>104</v>
      </c>
      <c r="U6" s="57" t="s">
        <v>104</v>
      </c>
      <c r="W6" t="s">
        <v>150</v>
      </c>
      <c r="X6" t="s">
        <v>1354</v>
      </c>
      <c r="Y6" s="57" t="s">
        <v>104</v>
      </c>
      <c r="AA6" t="s">
        <v>150</v>
      </c>
      <c r="AC6" s="57" t="s">
        <v>104</v>
      </c>
      <c r="AE6" t="s">
        <v>150</v>
      </c>
      <c r="AF6" s="96" t="s">
        <v>1355</v>
      </c>
      <c r="AG6" s="57" t="s">
        <v>104</v>
      </c>
      <c r="AH6" s="98">
        <v>1</v>
      </c>
      <c r="AI6" s="29">
        <v>5</v>
      </c>
      <c r="AJ6" s="99"/>
      <c r="AK6" s="100"/>
      <c r="AL6" s="261" t="s">
        <v>1462</v>
      </c>
      <c r="AM6" s="102">
        <v>1</v>
      </c>
      <c r="AO6" s="103" t="s">
        <v>943</v>
      </c>
      <c r="AP6" s="103">
        <v>4</v>
      </c>
      <c r="AS6"/>
      <c r="AT6" s="53"/>
      <c r="AU6"/>
      <c r="AV6"/>
      <c r="AW6"/>
      <c r="AX6"/>
      <c r="AY6" s="4">
        <v>4</v>
      </c>
      <c r="AZ6" s="53"/>
      <c r="BA6" s="106"/>
    </row>
    <row r="7" spans="1:53" ht="15" customHeight="1" x14ac:dyDescent="0.35">
      <c r="A7" s="96" t="s">
        <v>1788</v>
      </c>
      <c r="B7" t="s">
        <v>2192</v>
      </c>
      <c r="C7" t="s">
        <v>77</v>
      </c>
      <c r="F7" t="s">
        <v>2591</v>
      </c>
      <c r="G7" t="s">
        <v>2592</v>
      </c>
      <c r="H7">
        <v>2024</v>
      </c>
      <c r="I7" s="4" t="s">
        <v>79</v>
      </c>
      <c r="J7">
        <v>6</v>
      </c>
      <c r="K7" s="97">
        <v>45</v>
      </c>
      <c r="L7" t="s">
        <v>39</v>
      </c>
      <c r="M7">
        <v>6</v>
      </c>
      <c r="N7" s="4">
        <v>5</v>
      </c>
      <c r="O7" t="s">
        <v>44</v>
      </c>
      <c r="P7" t="s">
        <v>94</v>
      </c>
      <c r="Q7" s="57" t="s">
        <v>76</v>
      </c>
      <c r="R7" s="57" t="s">
        <v>1353</v>
      </c>
      <c r="S7" t="s">
        <v>104</v>
      </c>
      <c r="U7" s="57" t="s">
        <v>104</v>
      </c>
      <c r="W7" t="s">
        <v>150</v>
      </c>
      <c r="X7" t="s">
        <v>1354</v>
      </c>
      <c r="Y7" s="57" t="s">
        <v>104</v>
      </c>
      <c r="AA7" t="s">
        <v>150</v>
      </c>
      <c r="AB7" t="s">
        <v>1356</v>
      </c>
      <c r="AC7" s="57" t="s">
        <v>104</v>
      </c>
      <c r="AE7" t="s">
        <v>150</v>
      </c>
      <c r="AF7" s="96" t="s">
        <v>1355</v>
      </c>
      <c r="AG7" s="57" t="s">
        <v>170</v>
      </c>
      <c r="AH7" s="98">
        <v>1.5</v>
      </c>
      <c r="AI7" s="29">
        <v>7.5</v>
      </c>
      <c r="AJ7" s="99"/>
      <c r="AK7" s="100" t="s">
        <v>1359</v>
      </c>
      <c r="AL7" s="262" t="s">
        <v>1464</v>
      </c>
      <c r="AM7" s="102">
        <v>7.5</v>
      </c>
      <c r="AS7"/>
      <c r="AT7" s="53"/>
      <c r="AU7"/>
      <c r="AV7"/>
      <c r="AW7"/>
      <c r="AX7"/>
      <c r="AY7" s="4">
        <v>0</v>
      </c>
      <c r="AZ7" s="53"/>
      <c r="BA7" s="106"/>
    </row>
    <row r="8" spans="1:53" ht="15" customHeight="1" x14ac:dyDescent="0.35">
      <c r="A8" s="96" t="s">
        <v>1789</v>
      </c>
      <c r="B8" t="s">
        <v>2193</v>
      </c>
      <c r="C8" t="s">
        <v>72</v>
      </c>
      <c r="F8" t="s">
        <v>2591</v>
      </c>
      <c r="G8" t="s">
        <v>2592</v>
      </c>
      <c r="H8">
        <v>2024</v>
      </c>
      <c r="I8" s="4" t="s">
        <v>79</v>
      </c>
      <c r="J8">
        <v>7</v>
      </c>
      <c r="K8" s="97">
        <v>44</v>
      </c>
      <c r="L8" t="s">
        <v>64</v>
      </c>
      <c r="M8">
        <v>7</v>
      </c>
      <c r="N8" s="4">
        <v>10</v>
      </c>
      <c r="O8" t="s">
        <v>69</v>
      </c>
      <c r="P8" t="s">
        <v>94</v>
      </c>
      <c r="Q8" s="57" t="s">
        <v>76</v>
      </c>
      <c r="R8" s="57" t="s">
        <v>1353</v>
      </c>
      <c r="S8" t="s">
        <v>104</v>
      </c>
      <c r="U8" s="57" t="s">
        <v>104</v>
      </c>
      <c r="W8" t="s">
        <v>150</v>
      </c>
      <c r="X8" t="s">
        <v>1360</v>
      </c>
      <c r="Y8" s="57" t="s">
        <v>104</v>
      </c>
      <c r="AA8" t="s">
        <v>104</v>
      </c>
      <c r="AC8" s="57" t="s">
        <v>104</v>
      </c>
      <c r="AE8" t="s">
        <v>150</v>
      </c>
      <c r="AF8" s="96" t="s">
        <v>1355</v>
      </c>
      <c r="AG8" s="57" t="s">
        <v>104</v>
      </c>
      <c r="AH8" s="98">
        <v>1</v>
      </c>
      <c r="AI8" s="29">
        <v>10</v>
      </c>
      <c r="AJ8" s="99" t="s">
        <v>1361</v>
      </c>
      <c r="AK8"/>
      <c r="AL8" s="261" t="s">
        <v>1468</v>
      </c>
      <c r="AM8" s="102">
        <v>6</v>
      </c>
      <c r="AO8" s="103" t="s">
        <v>943</v>
      </c>
      <c r="AP8" s="103">
        <v>14</v>
      </c>
      <c r="AS8"/>
      <c r="AT8" s="53"/>
      <c r="AU8"/>
      <c r="AV8"/>
      <c r="AW8"/>
      <c r="AX8"/>
      <c r="AY8" s="4">
        <v>14</v>
      </c>
      <c r="AZ8" s="53"/>
      <c r="BA8" s="106"/>
    </row>
    <row r="9" spans="1:53" ht="15" customHeight="1" x14ac:dyDescent="0.35">
      <c r="A9" s="96" t="s">
        <v>1790</v>
      </c>
      <c r="B9" t="s">
        <v>2194</v>
      </c>
      <c r="C9" t="s">
        <v>72</v>
      </c>
      <c r="F9" t="s">
        <v>2591</v>
      </c>
      <c r="G9" t="s">
        <v>2592</v>
      </c>
      <c r="H9">
        <v>2024</v>
      </c>
      <c r="I9" s="4" t="s">
        <v>55</v>
      </c>
      <c r="J9">
        <v>8</v>
      </c>
      <c r="K9" s="97">
        <v>43</v>
      </c>
      <c r="L9" t="s">
        <v>64</v>
      </c>
      <c r="M9">
        <v>8</v>
      </c>
      <c r="N9" s="4">
        <v>10</v>
      </c>
      <c r="O9" t="s">
        <v>69</v>
      </c>
      <c r="P9" t="s">
        <v>94</v>
      </c>
      <c r="Q9" s="57" t="s">
        <v>76</v>
      </c>
      <c r="R9" s="57" t="s">
        <v>1353</v>
      </c>
      <c r="S9" t="s">
        <v>104</v>
      </c>
      <c r="U9" s="57" t="s">
        <v>104</v>
      </c>
      <c r="W9" t="s">
        <v>150</v>
      </c>
      <c r="X9" t="s">
        <v>1360</v>
      </c>
      <c r="Y9" s="57" t="s">
        <v>104</v>
      </c>
      <c r="AA9" t="s">
        <v>104</v>
      </c>
      <c r="AC9" s="57" t="s">
        <v>104</v>
      </c>
      <c r="AE9" t="s">
        <v>150</v>
      </c>
      <c r="AF9" s="96" t="s">
        <v>1355</v>
      </c>
      <c r="AG9" s="57" t="s">
        <v>104</v>
      </c>
      <c r="AH9" s="98">
        <v>1</v>
      </c>
      <c r="AI9" s="29">
        <v>10</v>
      </c>
      <c r="AJ9" s="99"/>
      <c r="AK9"/>
      <c r="AL9" s="262" t="s">
        <v>1471</v>
      </c>
      <c r="AM9" s="102">
        <v>10</v>
      </c>
      <c r="AS9" s="261" t="s">
        <v>1481</v>
      </c>
      <c r="AT9" s="53">
        <v>5</v>
      </c>
      <c r="AU9"/>
      <c r="AV9"/>
      <c r="AW9"/>
      <c r="AX9"/>
      <c r="AY9" s="4">
        <v>0</v>
      </c>
      <c r="AZ9" s="53"/>
      <c r="BA9" s="106"/>
    </row>
    <row r="10" spans="1:53" ht="15" customHeight="1" x14ac:dyDescent="0.35">
      <c r="A10" s="96" t="s">
        <v>1791</v>
      </c>
      <c r="B10" t="s">
        <v>2195</v>
      </c>
      <c r="C10" t="s">
        <v>72</v>
      </c>
      <c r="F10" t="s">
        <v>2591</v>
      </c>
      <c r="G10" t="s">
        <v>2592</v>
      </c>
      <c r="H10">
        <v>2024</v>
      </c>
      <c r="I10" s="4" t="s">
        <v>55</v>
      </c>
      <c r="J10">
        <v>9</v>
      </c>
      <c r="K10" s="97">
        <v>42</v>
      </c>
      <c r="L10" t="s">
        <v>88</v>
      </c>
      <c r="M10">
        <v>9</v>
      </c>
      <c r="N10" s="4">
        <v>20</v>
      </c>
      <c r="O10" t="s">
        <v>69</v>
      </c>
      <c r="P10" t="s">
        <v>94</v>
      </c>
      <c r="Q10" s="57" t="s">
        <v>76</v>
      </c>
      <c r="R10" s="57" t="s">
        <v>1353</v>
      </c>
      <c r="S10" t="s">
        <v>104</v>
      </c>
      <c r="U10" s="57" t="s">
        <v>104</v>
      </c>
      <c r="W10" t="s">
        <v>150</v>
      </c>
      <c r="X10" t="s">
        <v>1360</v>
      </c>
      <c r="Y10" s="57" t="s">
        <v>104</v>
      </c>
      <c r="AA10" t="s">
        <v>104</v>
      </c>
      <c r="AC10" s="57" t="s">
        <v>104</v>
      </c>
      <c r="AE10" t="s">
        <v>150</v>
      </c>
      <c r="AF10" s="96" t="s">
        <v>1355</v>
      </c>
      <c r="AG10" s="57" t="s">
        <v>104</v>
      </c>
      <c r="AH10" s="98">
        <v>1</v>
      </c>
      <c r="AI10" s="29">
        <v>20</v>
      </c>
      <c r="AJ10" s="99"/>
      <c r="AK10"/>
      <c r="AL10" s="261" t="s">
        <v>1474</v>
      </c>
      <c r="AM10" s="102">
        <v>20</v>
      </c>
      <c r="AS10"/>
      <c r="AT10" s="53"/>
      <c r="AU10"/>
      <c r="AV10"/>
      <c r="AW10"/>
      <c r="AX10"/>
      <c r="AY10" s="4">
        <v>20</v>
      </c>
      <c r="AZ10" s="53"/>
      <c r="BA10" s="106"/>
    </row>
    <row r="11" spans="1:53" ht="15" customHeight="1" x14ac:dyDescent="0.35">
      <c r="A11" s="96" t="s">
        <v>1792</v>
      </c>
      <c r="B11" t="s">
        <v>2196</v>
      </c>
      <c r="C11" t="s">
        <v>72</v>
      </c>
      <c r="F11" t="s">
        <v>2591</v>
      </c>
      <c r="G11" t="s">
        <v>2592</v>
      </c>
      <c r="H11">
        <v>2024</v>
      </c>
      <c r="I11" s="4" t="s">
        <v>79</v>
      </c>
      <c r="J11">
        <v>10</v>
      </c>
      <c r="K11" s="97">
        <v>41</v>
      </c>
      <c r="L11" t="s">
        <v>64</v>
      </c>
      <c r="M11">
        <v>10</v>
      </c>
      <c r="N11" s="4">
        <v>10</v>
      </c>
      <c r="O11" t="s">
        <v>69</v>
      </c>
      <c r="P11" t="s">
        <v>94</v>
      </c>
      <c r="Q11" s="57" t="s">
        <v>76</v>
      </c>
      <c r="R11" s="57" t="s">
        <v>1353</v>
      </c>
      <c r="S11" t="s">
        <v>104</v>
      </c>
      <c r="U11" s="57" t="s">
        <v>104</v>
      </c>
      <c r="W11" t="s">
        <v>150</v>
      </c>
      <c r="X11" t="s">
        <v>1360</v>
      </c>
      <c r="Y11" s="57" t="s">
        <v>104</v>
      </c>
      <c r="AA11" t="s">
        <v>104</v>
      </c>
      <c r="AC11" s="57" t="s">
        <v>104</v>
      </c>
      <c r="AE11" t="s">
        <v>150</v>
      </c>
      <c r="AF11" s="96" t="s">
        <v>1355</v>
      </c>
      <c r="AG11" s="57" t="s">
        <v>104</v>
      </c>
      <c r="AH11" s="98">
        <v>1</v>
      </c>
      <c r="AI11" s="29">
        <v>10</v>
      </c>
      <c r="AJ11" s="99"/>
      <c r="AK11"/>
      <c r="AL11" s="262" t="s">
        <v>1478</v>
      </c>
      <c r="AM11" s="102">
        <v>6</v>
      </c>
      <c r="AO11" s="103" t="s">
        <v>943</v>
      </c>
      <c r="AP11" s="103">
        <v>4</v>
      </c>
      <c r="AS11" s="261" t="s">
        <v>1481</v>
      </c>
      <c r="AT11" s="53">
        <v>5</v>
      </c>
      <c r="AU11"/>
      <c r="AV11"/>
      <c r="AW11"/>
      <c r="AX11"/>
      <c r="AY11" s="4">
        <v>4</v>
      </c>
      <c r="AZ11" s="53"/>
      <c r="BA11" s="106"/>
    </row>
    <row r="12" spans="1:53" ht="15" customHeight="1" x14ac:dyDescent="0.35">
      <c r="A12" s="96" t="s">
        <v>1793</v>
      </c>
      <c r="B12" t="s">
        <v>2197</v>
      </c>
      <c r="C12" t="s">
        <v>72</v>
      </c>
      <c r="F12" t="s">
        <v>2591</v>
      </c>
      <c r="G12" t="s">
        <v>2592</v>
      </c>
      <c r="H12">
        <v>2024</v>
      </c>
      <c r="I12" s="4" t="s">
        <v>55</v>
      </c>
      <c r="J12">
        <v>11</v>
      </c>
      <c r="K12" s="97">
        <v>40</v>
      </c>
      <c r="L12" t="s">
        <v>64</v>
      </c>
      <c r="M12">
        <v>11</v>
      </c>
      <c r="N12" s="4">
        <v>10</v>
      </c>
      <c r="O12" t="s">
        <v>69</v>
      </c>
      <c r="P12" t="s">
        <v>94</v>
      </c>
      <c r="Q12" s="57" t="s">
        <v>76</v>
      </c>
      <c r="R12" s="57" t="s">
        <v>1353</v>
      </c>
      <c r="S12" t="s">
        <v>104</v>
      </c>
      <c r="U12" s="57" t="s">
        <v>104</v>
      </c>
      <c r="W12" t="s">
        <v>150</v>
      </c>
      <c r="X12" t="s">
        <v>1360</v>
      </c>
      <c r="Y12" s="57" t="s">
        <v>104</v>
      </c>
      <c r="AA12" t="s">
        <v>104</v>
      </c>
      <c r="AC12" s="57" t="s">
        <v>104</v>
      </c>
      <c r="AE12" t="s">
        <v>150</v>
      </c>
      <c r="AF12" s="96" t="s">
        <v>1355</v>
      </c>
      <c r="AG12" s="57" t="s">
        <v>104</v>
      </c>
      <c r="AH12" s="98">
        <v>1</v>
      </c>
      <c r="AI12" s="29">
        <v>10</v>
      </c>
      <c r="AJ12" s="99"/>
      <c r="AK12"/>
      <c r="AL12" s="261" t="s">
        <v>1481</v>
      </c>
      <c r="AM12" s="102">
        <v>5</v>
      </c>
      <c r="AO12" s="103" t="s">
        <v>943</v>
      </c>
      <c r="AP12" s="103">
        <v>5</v>
      </c>
      <c r="AS12" s="261" t="s">
        <v>1481</v>
      </c>
      <c r="AT12" s="53">
        <v>5</v>
      </c>
      <c r="AU12"/>
      <c r="AV12"/>
      <c r="AW12"/>
      <c r="AX12"/>
      <c r="AY12" s="4">
        <v>5</v>
      </c>
      <c r="AZ12" s="53"/>
      <c r="BA12" s="106"/>
    </row>
    <row r="13" spans="1:53" ht="15" customHeight="1" x14ac:dyDescent="0.35">
      <c r="A13" s="96" t="s">
        <v>1794</v>
      </c>
      <c r="B13" t="s">
        <v>2198</v>
      </c>
      <c r="C13" t="s">
        <v>72</v>
      </c>
      <c r="F13" t="s">
        <v>2591</v>
      </c>
      <c r="G13" t="s">
        <v>2592</v>
      </c>
      <c r="H13">
        <v>2024</v>
      </c>
      <c r="I13" s="4" t="s">
        <v>79</v>
      </c>
      <c r="J13">
        <v>12</v>
      </c>
      <c r="K13" s="97">
        <v>39</v>
      </c>
      <c r="L13" t="s">
        <v>64</v>
      </c>
      <c r="M13">
        <v>12</v>
      </c>
      <c r="N13" s="4">
        <v>10</v>
      </c>
      <c r="O13" t="s">
        <v>69</v>
      </c>
      <c r="P13" t="s">
        <v>94</v>
      </c>
      <c r="Q13" s="57" t="s">
        <v>76</v>
      </c>
      <c r="R13" s="57" t="s">
        <v>1353</v>
      </c>
      <c r="S13" t="s">
        <v>104</v>
      </c>
      <c r="U13" s="57" t="s">
        <v>104</v>
      </c>
      <c r="W13" t="s">
        <v>150</v>
      </c>
      <c r="X13" t="s">
        <v>1360</v>
      </c>
      <c r="Y13" s="57" t="s">
        <v>104</v>
      </c>
      <c r="AA13" t="s">
        <v>104</v>
      </c>
      <c r="AC13" s="57" t="s">
        <v>104</v>
      </c>
      <c r="AE13" t="s">
        <v>150</v>
      </c>
      <c r="AF13" s="96" t="s">
        <v>1355</v>
      </c>
      <c r="AG13" s="57" t="s">
        <v>104</v>
      </c>
      <c r="AH13" s="98">
        <v>1</v>
      </c>
      <c r="AI13" s="29">
        <v>10</v>
      </c>
      <c r="AJ13" s="99"/>
      <c r="AK13"/>
      <c r="AL13" s="262" t="s">
        <v>1484</v>
      </c>
      <c r="AM13" s="102">
        <v>2</v>
      </c>
      <c r="AO13" s="103" t="s">
        <v>943</v>
      </c>
      <c r="AP13" s="103">
        <v>8</v>
      </c>
      <c r="AS13"/>
      <c r="AT13" s="53"/>
      <c r="AU13"/>
      <c r="AV13"/>
      <c r="AW13"/>
      <c r="AX13"/>
      <c r="AY13" s="4">
        <v>8</v>
      </c>
      <c r="AZ13" s="53"/>
      <c r="BA13" s="106"/>
    </row>
    <row r="14" spans="1:53" ht="15" customHeight="1" x14ac:dyDescent="0.35">
      <c r="A14" s="96" t="s">
        <v>1795</v>
      </c>
      <c r="B14" t="s">
        <v>2199</v>
      </c>
      <c r="C14" t="s">
        <v>120</v>
      </c>
      <c r="F14" t="s">
        <v>2591</v>
      </c>
      <c r="G14" t="s">
        <v>2592</v>
      </c>
      <c r="H14">
        <v>2024</v>
      </c>
      <c r="I14" s="4" t="s">
        <v>55</v>
      </c>
      <c r="J14">
        <v>13</v>
      </c>
      <c r="K14" s="97">
        <v>38</v>
      </c>
      <c r="L14" t="s">
        <v>64</v>
      </c>
      <c r="M14">
        <v>13</v>
      </c>
      <c r="N14" s="4">
        <v>10</v>
      </c>
      <c r="O14" t="s">
        <v>44</v>
      </c>
      <c r="P14" t="s">
        <v>94</v>
      </c>
      <c r="Q14" s="57" t="s">
        <v>76</v>
      </c>
      <c r="R14" s="57" t="s">
        <v>1353</v>
      </c>
      <c r="S14" t="s">
        <v>104</v>
      </c>
      <c r="U14" s="57" t="s">
        <v>104</v>
      </c>
      <c r="W14" t="s">
        <v>150</v>
      </c>
      <c r="X14" t="s">
        <v>1354</v>
      </c>
      <c r="Y14" s="57" t="s">
        <v>104</v>
      </c>
      <c r="AA14" t="s">
        <v>104</v>
      </c>
      <c r="AC14" s="57" t="s">
        <v>104</v>
      </c>
      <c r="AE14" t="s">
        <v>150</v>
      </c>
      <c r="AF14" s="96" t="s">
        <v>1355</v>
      </c>
      <c r="AG14" s="57" t="s">
        <v>104</v>
      </c>
      <c r="AH14" s="98">
        <v>1</v>
      </c>
      <c r="AI14" s="29">
        <v>10</v>
      </c>
      <c r="AJ14" s="99"/>
      <c r="AK14" s="100"/>
      <c r="AL14" s="261" t="s">
        <v>1488</v>
      </c>
      <c r="AM14" s="102">
        <v>10</v>
      </c>
      <c r="AS14"/>
      <c r="AT14" s="53"/>
      <c r="AU14"/>
      <c r="AV14"/>
      <c r="AW14"/>
      <c r="AX14"/>
      <c r="AY14" s="4">
        <v>0</v>
      </c>
      <c r="AZ14" s="53"/>
      <c r="BA14" s="106"/>
    </row>
    <row r="15" spans="1:53" ht="15" customHeight="1" x14ac:dyDescent="0.35">
      <c r="A15" s="96" t="s">
        <v>1796</v>
      </c>
      <c r="B15" t="s">
        <v>2200</v>
      </c>
      <c r="C15" t="s">
        <v>120</v>
      </c>
      <c r="F15" t="s">
        <v>2591</v>
      </c>
      <c r="G15" t="s">
        <v>2592</v>
      </c>
      <c r="H15">
        <v>2024</v>
      </c>
      <c r="I15" s="4" t="s">
        <v>55</v>
      </c>
      <c r="J15">
        <v>14</v>
      </c>
      <c r="K15" s="97">
        <v>37</v>
      </c>
      <c r="L15" t="s">
        <v>39</v>
      </c>
      <c r="M15">
        <v>14</v>
      </c>
      <c r="N15" s="4">
        <v>5</v>
      </c>
      <c r="O15" t="s">
        <v>44</v>
      </c>
      <c r="P15" t="s">
        <v>94</v>
      </c>
      <c r="Q15" s="57" t="s">
        <v>76</v>
      </c>
      <c r="R15" s="57" t="s">
        <v>1353</v>
      </c>
      <c r="S15" t="s">
        <v>104</v>
      </c>
      <c r="U15" s="57" t="s">
        <v>104</v>
      </c>
      <c r="W15" t="s">
        <v>150</v>
      </c>
      <c r="X15" t="s">
        <v>1354</v>
      </c>
      <c r="Y15" s="57" t="s">
        <v>104</v>
      </c>
      <c r="AA15" t="s">
        <v>104</v>
      </c>
      <c r="AC15" s="57" t="s">
        <v>104</v>
      </c>
      <c r="AE15" t="s">
        <v>150</v>
      </c>
      <c r="AF15" s="96" t="s">
        <v>1355</v>
      </c>
      <c r="AG15" s="57" t="s">
        <v>104</v>
      </c>
      <c r="AH15" s="98">
        <v>1</v>
      </c>
      <c r="AI15" s="29">
        <v>5</v>
      </c>
      <c r="AJ15" s="99"/>
      <c r="AK15" s="100"/>
      <c r="AL15" s="262" t="s">
        <v>1492</v>
      </c>
      <c r="AM15" s="102">
        <v>5</v>
      </c>
      <c r="AS15"/>
      <c r="AT15" s="53"/>
      <c r="AU15"/>
      <c r="AV15"/>
      <c r="AW15"/>
      <c r="AX15"/>
      <c r="AY15" s="4">
        <v>0</v>
      </c>
      <c r="AZ15" s="53"/>
      <c r="BA15" s="106"/>
    </row>
    <row r="16" spans="1:53" ht="15" customHeight="1" x14ac:dyDescent="0.35">
      <c r="A16" s="96" t="s">
        <v>1797</v>
      </c>
      <c r="B16" t="s">
        <v>2201</v>
      </c>
      <c r="C16" t="s">
        <v>120</v>
      </c>
      <c r="F16" t="s">
        <v>2591</v>
      </c>
      <c r="G16" t="s">
        <v>2592</v>
      </c>
      <c r="H16">
        <v>2024</v>
      </c>
      <c r="I16" s="4" t="s">
        <v>79</v>
      </c>
      <c r="J16">
        <v>15</v>
      </c>
      <c r="K16" s="97">
        <v>36</v>
      </c>
      <c r="L16" t="s">
        <v>39</v>
      </c>
      <c r="M16">
        <v>15</v>
      </c>
      <c r="N16" s="4">
        <v>5</v>
      </c>
      <c r="O16" t="s">
        <v>44</v>
      </c>
      <c r="P16" t="s">
        <v>94</v>
      </c>
      <c r="Q16" s="57" t="s">
        <v>76</v>
      </c>
      <c r="R16" s="57" t="s">
        <v>1353</v>
      </c>
      <c r="S16" t="s">
        <v>104</v>
      </c>
      <c r="U16" s="57" t="s">
        <v>104</v>
      </c>
      <c r="W16" t="s">
        <v>150</v>
      </c>
      <c r="X16" t="s">
        <v>1354</v>
      </c>
      <c r="Y16" s="57" t="s">
        <v>104</v>
      </c>
      <c r="AA16" t="s">
        <v>150</v>
      </c>
      <c r="AC16" s="57" t="s">
        <v>104</v>
      </c>
      <c r="AE16" t="s">
        <v>150</v>
      </c>
      <c r="AF16" s="96" t="s">
        <v>1355</v>
      </c>
      <c r="AG16" s="57" t="s">
        <v>104</v>
      </c>
      <c r="AH16" s="98">
        <v>1</v>
      </c>
      <c r="AI16" s="29">
        <v>5</v>
      </c>
      <c r="AJ16" s="99"/>
      <c r="AK16" s="100"/>
      <c r="AL16" s="261" t="s">
        <v>1495</v>
      </c>
      <c r="AM16" s="102">
        <v>5</v>
      </c>
      <c r="AS16"/>
      <c r="AT16" s="53"/>
      <c r="AU16"/>
      <c r="AV16"/>
      <c r="AW16"/>
      <c r="AX16"/>
      <c r="AY16" s="4">
        <v>0</v>
      </c>
      <c r="AZ16" s="53"/>
      <c r="BA16" s="106"/>
    </row>
    <row r="17" spans="1:53" ht="15" customHeight="1" x14ac:dyDescent="0.35">
      <c r="A17" s="96" t="s">
        <v>1798</v>
      </c>
      <c r="B17" t="s">
        <v>2202</v>
      </c>
      <c r="C17" t="s">
        <v>120</v>
      </c>
      <c r="F17" t="s">
        <v>2591</v>
      </c>
      <c r="G17" t="s">
        <v>2592</v>
      </c>
      <c r="H17">
        <v>2024</v>
      </c>
      <c r="I17" s="4" t="s">
        <v>55</v>
      </c>
      <c r="J17">
        <v>16</v>
      </c>
      <c r="K17" s="97">
        <v>35</v>
      </c>
      <c r="L17" t="s">
        <v>39</v>
      </c>
      <c r="M17">
        <v>16</v>
      </c>
      <c r="N17" s="4">
        <v>5</v>
      </c>
      <c r="O17" t="s">
        <v>44</v>
      </c>
      <c r="P17" t="s">
        <v>94</v>
      </c>
      <c r="Q17" s="57" t="s">
        <v>76</v>
      </c>
      <c r="R17" s="57" t="s">
        <v>1353</v>
      </c>
      <c r="S17" t="s">
        <v>104</v>
      </c>
      <c r="U17" s="57" t="s">
        <v>104</v>
      </c>
      <c r="W17" t="s">
        <v>150</v>
      </c>
      <c r="X17" t="s">
        <v>1354</v>
      </c>
      <c r="Y17" s="57" t="s">
        <v>104</v>
      </c>
      <c r="AA17" t="s">
        <v>104</v>
      </c>
      <c r="AC17" s="57" t="s">
        <v>104</v>
      </c>
      <c r="AE17" t="s">
        <v>150</v>
      </c>
      <c r="AF17" s="96" t="s">
        <v>1355</v>
      </c>
      <c r="AG17" s="57" t="s">
        <v>104</v>
      </c>
      <c r="AH17" s="98">
        <v>1</v>
      </c>
      <c r="AI17" s="29">
        <v>5</v>
      </c>
      <c r="AJ17" s="99"/>
      <c r="AK17" s="100"/>
      <c r="AL17" s="262" t="s">
        <v>1498</v>
      </c>
      <c r="AM17" s="102">
        <v>5</v>
      </c>
      <c r="AS17"/>
      <c r="AT17" s="53"/>
      <c r="AU17"/>
      <c r="AV17"/>
      <c r="AW17"/>
      <c r="AX17"/>
      <c r="AY17" s="4">
        <v>0</v>
      </c>
      <c r="AZ17" s="53"/>
      <c r="BA17" s="106"/>
    </row>
    <row r="18" spans="1:53" ht="15" customHeight="1" x14ac:dyDescent="0.35">
      <c r="A18" s="96" t="s">
        <v>1799</v>
      </c>
      <c r="B18" t="s">
        <v>2203</v>
      </c>
      <c r="C18" t="s">
        <v>47</v>
      </c>
      <c r="F18" t="s">
        <v>2591</v>
      </c>
      <c r="G18" t="s">
        <v>2592</v>
      </c>
      <c r="H18">
        <v>2024</v>
      </c>
      <c r="I18" s="4" t="s">
        <v>55</v>
      </c>
      <c r="J18">
        <v>17</v>
      </c>
      <c r="K18" s="97">
        <v>34</v>
      </c>
      <c r="L18" t="s">
        <v>39</v>
      </c>
      <c r="M18">
        <v>17</v>
      </c>
      <c r="N18" s="4">
        <v>5</v>
      </c>
      <c r="O18" t="s">
        <v>69</v>
      </c>
      <c r="P18" t="s">
        <v>94</v>
      </c>
      <c r="Q18" s="57" t="s">
        <v>76</v>
      </c>
      <c r="R18" s="57" t="s">
        <v>1353</v>
      </c>
      <c r="S18" t="s">
        <v>104</v>
      </c>
      <c r="U18" s="57" t="s">
        <v>104</v>
      </c>
      <c r="W18" t="s">
        <v>150</v>
      </c>
      <c r="X18" t="s">
        <v>1360</v>
      </c>
      <c r="Y18" s="57" t="s">
        <v>104</v>
      </c>
      <c r="AA18" t="s">
        <v>150</v>
      </c>
      <c r="AC18" s="57" t="s">
        <v>104</v>
      </c>
      <c r="AE18" t="s">
        <v>150</v>
      </c>
      <c r="AF18" s="96" t="s">
        <v>1355</v>
      </c>
      <c r="AG18" s="57" t="s">
        <v>104</v>
      </c>
      <c r="AH18" s="98">
        <v>1</v>
      </c>
      <c r="AI18" s="29">
        <v>5</v>
      </c>
      <c r="AJ18" s="99"/>
      <c r="AK18" s="100"/>
      <c r="AL18" s="261" t="s">
        <v>1501</v>
      </c>
      <c r="AM18" s="102">
        <v>5</v>
      </c>
      <c r="AS18"/>
      <c r="AT18" s="53"/>
      <c r="AU18"/>
      <c r="AV18"/>
      <c r="AW18"/>
      <c r="AX18"/>
      <c r="AY18" s="4">
        <v>0</v>
      </c>
      <c r="AZ18" s="53"/>
      <c r="BA18" s="106"/>
    </row>
    <row r="19" spans="1:53" ht="15" customHeight="1" x14ac:dyDescent="0.35">
      <c r="A19" s="96" t="s">
        <v>1800</v>
      </c>
      <c r="B19" t="s">
        <v>2204</v>
      </c>
      <c r="C19" t="s">
        <v>47</v>
      </c>
      <c r="F19" t="s">
        <v>2591</v>
      </c>
      <c r="G19" t="s">
        <v>2592</v>
      </c>
      <c r="H19">
        <v>2024</v>
      </c>
      <c r="I19" s="4" t="s">
        <v>79</v>
      </c>
      <c r="J19">
        <v>18</v>
      </c>
      <c r="K19" s="97">
        <v>33</v>
      </c>
      <c r="L19" t="s">
        <v>39</v>
      </c>
      <c r="M19">
        <v>18</v>
      </c>
      <c r="N19" s="4">
        <v>5</v>
      </c>
      <c r="O19" t="s">
        <v>69</v>
      </c>
      <c r="P19" t="s">
        <v>94</v>
      </c>
      <c r="Q19" s="57" t="s">
        <v>76</v>
      </c>
      <c r="R19" s="57" t="s">
        <v>1353</v>
      </c>
      <c r="S19" t="s">
        <v>104</v>
      </c>
      <c r="U19" s="57" t="s">
        <v>104</v>
      </c>
      <c r="W19" t="s">
        <v>150</v>
      </c>
      <c r="X19" t="s">
        <v>1360</v>
      </c>
      <c r="Y19" s="57" t="s">
        <v>104</v>
      </c>
      <c r="AA19" t="s">
        <v>104</v>
      </c>
      <c r="AC19" s="57" t="s">
        <v>104</v>
      </c>
      <c r="AE19" t="s">
        <v>150</v>
      </c>
      <c r="AF19" s="96" t="s">
        <v>1355</v>
      </c>
      <c r="AG19" s="57" t="s">
        <v>104</v>
      </c>
      <c r="AH19" s="98">
        <v>1</v>
      </c>
      <c r="AI19" s="29">
        <v>5</v>
      </c>
      <c r="AJ19" s="99"/>
      <c r="AK19" s="52"/>
      <c r="AL19" s="262" t="s">
        <v>1504</v>
      </c>
      <c r="AM19" s="102">
        <v>5</v>
      </c>
      <c r="AS19"/>
      <c r="AT19" s="53"/>
      <c r="AU19"/>
      <c r="AV19"/>
      <c r="AW19"/>
      <c r="AX19"/>
      <c r="AY19" s="4">
        <v>0</v>
      </c>
      <c r="AZ19" s="53"/>
      <c r="BA19" s="106"/>
    </row>
    <row r="20" spans="1:53" ht="15" customHeight="1" x14ac:dyDescent="0.35">
      <c r="A20" s="96" t="s">
        <v>1801</v>
      </c>
      <c r="B20" t="s">
        <v>2205</v>
      </c>
      <c r="C20" t="s">
        <v>47</v>
      </c>
      <c r="F20" t="s">
        <v>2591</v>
      </c>
      <c r="G20" t="s">
        <v>2592</v>
      </c>
      <c r="H20">
        <v>2024</v>
      </c>
      <c r="I20" s="4" t="s">
        <v>55</v>
      </c>
      <c r="J20">
        <v>19</v>
      </c>
      <c r="K20" s="97">
        <v>32</v>
      </c>
      <c r="L20" t="s">
        <v>39</v>
      </c>
      <c r="M20">
        <v>19</v>
      </c>
      <c r="N20" s="4">
        <v>5</v>
      </c>
      <c r="O20" t="s">
        <v>69</v>
      </c>
      <c r="P20" t="s">
        <v>94</v>
      </c>
      <c r="Q20" s="57" t="s">
        <v>76</v>
      </c>
      <c r="R20" s="57" t="s">
        <v>1353</v>
      </c>
      <c r="S20" t="s">
        <v>104</v>
      </c>
      <c r="U20" s="57" t="s">
        <v>104</v>
      </c>
      <c r="W20" t="s">
        <v>150</v>
      </c>
      <c r="X20" t="s">
        <v>1360</v>
      </c>
      <c r="Y20" s="57" t="s">
        <v>104</v>
      </c>
      <c r="AA20" t="s">
        <v>104</v>
      </c>
      <c r="AC20" s="57" t="s">
        <v>104</v>
      </c>
      <c r="AE20" t="s">
        <v>150</v>
      </c>
      <c r="AF20" s="96" t="s">
        <v>1355</v>
      </c>
      <c r="AG20" s="57" t="s">
        <v>104</v>
      </c>
      <c r="AH20" s="98">
        <v>1</v>
      </c>
      <c r="AI20" s="29">
        <v>5</v>
      </c>
      <c r="AJ20" s="99"/>
      <c r="AK20" s="52"/>
      <c r="AL20" s="261" t="s">
        <v>1507</v>
      </c>
      <c r="AM20" s="102">
        <v>5</v>
      </c>
      <c r="AS20"/>
      <c r="AT20" s="53"/>
      <c r="AU20"/>
      <c r="AV20"/>
      <c r="AW20"/>
      <c r="AX20"/>
      <c r="AY20" s="4">
        <v>0</v>
      </c>
      <c r="AZ20" s="53"/>
      <c r="BA20" s="106"/>
    </row>
    <row r="21" spans="1:53" ht="15" customHeight="1" x14ac:dyDescent="0.35">
      <c r="A21" s="96" t="s">
        <v>1802</v>
      </c>
      <c r="B21" t="s">
        <v>2206</v>
      </c>
      <c r="C21" t="s">
        <v>47</v>
      </c>
      <c r="F21" t="s">
        <v>2591</v>
      </c>
      <c r="G21" t="s">
        <v>2592</v>
      </c>
      <c r="H21">
        <v>2024</v>
      </c>
      <c r="I21" s="4" t="s">
        <v>79</v>
      </c>
      <c r="J21">
        <v>20</v>
      </c>
      <c r="K21" s="97">
        <v>31</v>
      </c>
      <c r="L21" t="s">
        <v>39</v>
      </c>
      <c r="M21">
        <v>20</v>
      </c>
      <c r="N21" s="4">
        <v>5</v>
      </c>
      <c r="O21" t="s">
        <v>69</v>
      </c>
      <c r="P21" t="s">
        <v>94</v>
      </c>
      <c r="Q21" s="57" t="s">
        <v>76</v>
      </c>
      <c r="R21" s="57" t="s">
        <v>1353</v>
      </c>
      <c r="S21" t="s">
        <v>104</v>
      </c>
      <c r="U21" s="57" t="s">
        <v>104</v>
      </c>
      <c r="W21" t="s">
        <v>150</v>
      </c>
      <c r="X21" t="s">
        <v>1360</v>
      </c>
      <c r="Y21" s="57" t="s">
        <v>104</v>
      </c>
      <c r="AA21" t="s">
        <v>104</v>
      </c>
      <c r="AC21" s="57" t="s">
        <v>104</v>
      </c>
      <c r="AE21" t="s">
        <v>150</v>
      </c>
      <c r="AF21" s="96" t="s">
        <v>1355</v>
      </c>
      <c r="AG21" s="57" t="s">
        <v>104</v>
      </c>
      <c r="AH21" s="98">
        <v>1</v>
      </c>
      <c r="AI21" s="29">
        <v>5</v>
      </c>
      <c r="AJ21" s="99"/>
      <c r="AK21" s="52"/>
      <c r="AL21" s="262" t="s">
        <v>1511</v>
      </c>
      <c r="AM21" s="102">
        <v>5</v>
      </c>
      <c r="AS21"/>
      <c r="AT21" s="53"/>
      <c r="AU21"/>
      <c r="AV21"/>
      <c r="AW21"/>
      <c r="AX21"/>
      <c r="AY21" s="4">
        <v>0</v>
      </c>
      <c r="AZ21" s="53"/>
      <c r="BA21" s="106"/>
    </row>
    <row r="22" spans="1:53" ht="15" customHeight="1" x14ac:dyDescent="0.35">
      <c r="A22" s="96" t="s">
        <v>1803</v>
      </c>
      <c r="B22" t="s">
        <v>2207</v>
      </c>
      <c r="C22" t="s">
        <v>47</v>
      </c>
      <c r="F22" t="s">
        <v>2591</v>
      </c>
      <c r="G22" t="s">
        <v>2592</v>
      </c>
      <c r="H22">
        <v>2024</v>
      </c>
      <c r="I22" s="4" t="s">
        <v>79</v>
      </c>
      <c r="J22">
        <v>21</v>
      </c>
      <c r="K22" s="97">
        <v>30</v>
      </c>
      <c r="L22" t="s">
        <v>39</v>
      </c>
      <c r="M22">
        <v>21</v>
      </c>
      <c r="N22" s="4">
        <v>5</v>
      </c>
      <c r="O22" t="s">
        <v>140</v>
      </c>
      <c r="P22" t="s">
        <v>118</v>
      </c>
      <c r="Q22" s="57" t="s">
        <v>76</v>
      </c>
      <c r="R22" s="57" t="s">
        <v>1353</v>
      </c>
      <c r="S22" t="s">
        <v>104</v>
      </c>
      <c r="U22" s="57" t="s">
        <v>104</v>
      </c>
      <c r="W22" t="s">
        <v>150</v>
      </c>
      <c r="X22" t="s">
        <v>1360</v>
      </c>
      <c r="Y22" s="57" t="s">
        <v>104</v>
      </c>
      <c r="AA22" t="s">
        <v>150</v>
      </c>
      <c r="AB22" t="s">
        <v>1356</v>
      </c>
      <c r="AC22" s="57" t="s">
        <v>104</v>
      </c>
      <c r="AE22" t="s">
        <v>150</v>
      </c>
      <c r="AF22" s="96" t="s">
        <v>1355</v>
      </c>
      <c r="AG22" s="57" t="s">
        <v>170</v>
      </c>
      <c r="AH22" s="98">
        <v>1.5</v>
      </c>
      <c r="AI22" s="29">
        <v>7.5</v>
      </c>
      <c r="AJ22" s="99"/>
      <c r="AK22" s="107" t="s">
        <v>1359</v>
      </c>
      <c r="AL22" s="261" t="s">
        <v>1515</v>
      </c>
      <c r="AM22" s="102">
        <v>7.5</v>
      </c>
      <c r="AS22"/>
      <c r="AT22" s="53"/>
      <c r="AU22"/>
      <c r="AV22"/>
      <c r="AW22"/>
      <c r="AX22"/>
      <c r="AY22" s="4">
        <v>0</v>
      </c>
      <c r="AZ22" s="53"/>
      <c r="BA22" s="106"/>
    </row>
    <row r="23" spans="1:53" ht="15" customHeight="1" x14ac:dyDescent="0.35">
      <c r="A23" s="96" t="s">
        <v>1804</v>
      </c>
      <c r="B23" t="s">
        <v>2208</v>
      </c>
      <c r="C23" t="s">
        <v>47</v>
      </c>
      <c r="F23" t="s">
        <v>2591</v>
      </c>
      <c r="G23" t="s">
        <v>2592</v>
      </c>
      <c r="H23">
        <v>2024</v>
      </c>
      <c r="I23" s="4" t="s">
        <v>79</v>
      </c>
      <c r="J23">
        <v>22</v>
      </c>
      <c r="K23" s="97">
        <v>29</v>
      </c>
      <c r="L23" t="s">
        <v>39</v>
      </c>
      <c r="M23">
        <v>22</v>
      </c>
      <c r="N23" s="4">
        <v>5</v>
      </c>
      <c r="O23" t="s">
        <v>69</v>
      </c>
      <c r="P23" t="s">
        <v>94</v>
      </c>
      <c r="Q23" s="57" t="s">
        <v>76</v>
      </c>
      <c r="R23" s="57" t="s">
        <v>1353</v>
      </c>
      <c r="S23" t="s">
        <v>104</v>
      </c>
      <c r="U23" s="57" t="s">
        <v>104</v>
      </c>
      <c r="W23" t="s">
        <v>150</v>
      </c>
      <c r="X23" t="s">
        <v>1360</v>
      </c>
      <c r="Y23" s="57" t="s">
        <v>104</v>
      </c>
      <c r="AA23" t="s">
        <v>150</v>
      </c>
      <c r="AB23" t="s">
        <v>1356</v>
      </c>
      <c r="AC23" s="57" t="s">
        <v>104</v>
      </c>
      <c r="AE23" t="s">
        <v>150</v>
      </c>
      <c r="AF23" s="96" t="s">
        <v>1355</v>
      </c>
      <c r="AG23" s="57" t="s">
        <v>170</v>
      </c>
      <c r="AH23" s="98">
        <v>1.5</v>
      </c>
      <c r="AI23" s="29">
        <v>7.5</v>
      </c>
      <c r="AJ23" s="99"/>
      <c r="AK23" s="107" t="s">
        <v>1359</v>
      </c>
      <c r="AL23" s="262" t="s">
        <v>1519</v>
      </c>
      <c r="AM23" s="102">
        <v>7.5</v>
      </c>
      <c r="AS23"/>
      <c r="AT23" s="53"/>
      <c r="AU23"/>
      <c r="AV23"/>
      <c r="AW23"/>
      <c r="AX23"/>
      <c r="AY23" s="4">
        <v>0</v>
      </c>
      <c r="AZ23" s="53"/>
      <c r="BA23" s="106"/>
    </row>
    <row r="24" spans="1:53" ht="15" customHeight="1" x14ac:dyDescent="0.35">
      <c r="A24" s="96" t="s">
        <v>1805</v>
      </c>
      <c r="B24" t="s">
        <v>2209</v>
      </c>
      <c r="C24" t="s">
        <v>47</v>
      </c>
      <c r="F24" t="s">
        <v>2591</v>
      </c>
      <c r="G24" t="s">
        <v>2592</v>
      </c>
      <c r="H24">
        <v>2024</v>
      </c>
      <c r="I24" s="4" t="s">
        <v>55</v>
      </c>
      <c r="J24">
        <v>23</v>
      </c>
      <c r="K24" s="97">
        <v>28</v>
      </c>
      <c r="L24" t="s">
        <v>64</v>
      </c>
      <c r="M24">
        <v>23</v>
      </c>
      <c r="N24" s="4">
        <v>10</v>
      </c>
      <c r="O24" t="s">
        <v>140</v>
      </c>
      <c r="P24" t="s">
        <v>118</v>
      </c>
      <c r="Q24" s="57" t="s">
        <v>76</v>
      </c>
      <c r="R24" s="57" t="s">
        <v>1353</v>
      </c>
      <c r="S24" t="s">
        <v>104</v>
      </c>
      <c r="U24" s="57" t="s">
        <v>104</v>
      </c>
      <c r="W24" t="s">
        <v>150</v>
      </c>
      <c r="X24" t="s">
        <v>1360</v>
      </c>
      <c r="Y24" s="57" t="s">
        <v>104</v>
      </c>
      <c r="AA24" t="s">
        <v>150</v>
      </c>
      <c r="AB24" t="s">
        <v>1356</v>
      </c>
      <c r="AC24" s="57" t="s">
        <v>104</v>
      </c>
      <c r="AE24" t="s">
        <v>150</v>
      </c>
      <c r="AF24" s="96" t="s">
        <v>1355</v>
      </c>
      <c r="AG24" s="57" t="s">
        <v>104</v>
      </c>
      <c r="AH24" s="98">
        <v>1</v>
      </c>
      <c r="AI24" s="29">
        <v>10</v>
      </c>
      <c r="AJ24" s="99">
        <v>-5</v>
      </c>
      <c r="AK24" s="107"/>
      <c r="AL24" s="261" t="s">
        <v>1523</v>
      </c>
      <c r="AM24" s="102">
        <v>5</v>
      </c>
      <c r="AS24"/>
      <c r="AT24" s="53"/>
      <c r="AU24"/>
      <c r="AV24"/>
      <c r="AW24"/>
      <c r="AX24"/>
      <c r="AY24" s="4">
        <v>0</v>
      </c>
      <c r="AZ24" s="53"/>
      <c r="BA24" s="106"/>
    </row>
    <row r="25" spans="1:53" ht="15" customHeight="1" x14ac:dyDescent="0.35">
      <c r="A25" s="96" t="s">
        <v>1806</v>
      </c>
      <c r="B25" t="s">
        <v>2210</v>
      </c>
      <c r="C25" t="s">
        <v>47</v>
      </c>
      <c r="F25" t="s">
        <v>2591</v>
      </c>
      <c r="G25" t="s">
        <v>2592</v>
      </c>
      <c r="H25">
        <v>2024</v>
      </c>
      <c r="I25" s="4" t="s">
        <v>55</v>
      </c>
      <c r="J25">
        <v>24</v>
      </c>
      <c r="K25" s="97">
        <v>27</v>
      </c>
      <c r="L25" t="s">
        <v>64</v>
      </c>
      <c r="M25">
        <v>24</v>
      </c>
      <c r="N25" s="4">
        <v>10</v>
      </c>
      <c r="O25" t="s">
        <v>69</v>
      </c>
      <c r="P25" t="s">
        <v>94</v>
      </c>
      <c r="Q25" s="57" t="s">
        <v>76</v>
      </c>
      <c r="R25" s="57" t="s">
        <v>1353</v>
      </c>
      <c r="S25" t="s">
        <v>104</v>
      </c>
      <c r="U25" s="57" t="s">
        <v>104</v>
      </c>
      <c r="W25" t="s">
        <v>150</v>
      </c>
      <c r="X25" t="s">
        <v>1360</v>
      </c>
      <c r="Y25" s="57" t="s">
        <v>104</v>
      </c>
      <c r="AA25" t="s">
        <v>104</v>
      </c>
      <c r="AC25" s="57" t="s">
        <v>104</v>
      </c>
      <c r="AE25" t="s">
        <v>150</v>
      </c>
      <c r="AF25" s="96" t="s">
        <v>1355</v>
      </c>
      <c r="AG25" s="57" t="s">
        <v>104</v>
      </c>
      <c r="AH25" s="98">
        <v>1</v>
      </c>
      <c r="AI25" s="29">
        <v>10</v>
      </c>
      <c r="AJ25" s="99">
        <v>-5</v>
      </c>
      <c r="AK25" s="52"/>
      <c r="AL25" s="262" t="s">
        <v>1527</v>
      </c>
      <c r="AM25" s="102">
        <v>5</v>
      </c>
      <c r="AS25"/>
      <c r="AT25" s="53"/>
      <c r="AU25"/>
      <c r="AV25"/>
      <c r="AW25"/>
      <c r="AX25"/>
      <c r="AY25" s="4">
        <v>0</v>
      </c>
      <c r="AZ25" s="53"/>
      <c r="BA25" s="106"/>
    </row>
    <row r="26" spans="1:53" ht="15" customHeight="1" x14ac:dyDescent="0.35">
      <c r="A26" s="96" t="s">
        <v>1807</v>
      </c>
      <c r="B26" t="s">
        <v>2211</v>
      </c>
      <c r="C26" t="s">
        <v>96</v>
      </c>
      <c r="F26" t="s">
        <v>2591</v>
      </c>
      <c r="G26" t="s">
        <v>2592</v>
      </c>
      <c r="H26">
        <v>2024</v>
      </c>
      <c r="I26" s="4" t="s">
        <v>55</v>
      </c>
      <c r="J26">
        <v>25</v>
      </c>
      <c r="K26" s="97">
        <v>26</v>
      </c>
      <c r="L26" t="s">
        <v>112</v>
      </c>
      <c r="M26">
        <v>25</v>
      </c>
      <c r="N26" s="4">
        <v>30</v>
      </c>
      <c r="O26" t="s">
        <v>44</v>
      </c>
      <c r="P26" t="s">
        <v>94</v>
      </c>
      <c r="Q26" s="57" t="s">
        <v>76</v>
      </c>
      <c r="R26" s="57" t="s">
        <v>1353</v>
      </c>
      <c r="S26" t="s">
        <v>104</v>
      </c>
      <c r="U26" s="57" t="s">
        <v>104</v>
      </c>
      <c r="W26" t="s">
        <v>150</v>
      </c>
      <c r="X26" t="s">
        <v>1354</v>
      </c>
      <c r="Y26" s="57" t="s">
        <v>104</v>
      </c>
      <c r="AA26" t="s">
        <v>104</v>
      </c>
      <c r="AC26" s="57" t="s">
        <v>104</v>
      </c>
      <c r="AE26" t="s">
        <v>150</v>
      </c>
      <c r="AF26" s="96" t="s">
        <v>1355</v>
      </c>
      <c r="AG26" s="57" t="s">
        <v>170</v>
      </c>
      <c r="AH26" s="98">
        <v>1.5</v>
      </c>
      <c r="AI26" s="29">
        <v>45</v>
      </c>
      <c r="AJ26" s="99"/>
      <c r="AK26" s="107" t="s">
        <v>1359</v>
      </c>
      <c r="AL26" s="261" t="s">
        <v>1530</v>
      </c>
      <c r="AM26" s="102">
        <v>16</v>
      </c>
      <c r="AO26" s="262" t="s">
        <v>1547</v>
      </c>
      <c r="AP26" s="103">
        <v>9</v>
      </c>
      <c r="AQ26" s="102" t="s">
        <v>943</v>
      </c>
      <c r="AR26" s="102">
        <v>16.600000000000001</v>
      </c>
      <c r="AS26"/>
      <c r="AT26" s="53"/>
      <c r="AU26"/>
      <c r="AV26"/>
      <c r="AW26"/>
      <c r="AX26"/>
      <c r="AY26" s="4">
        <v>20</v>
      </c>
      <c r="AZ26" s="53"/>
      <c r="BA26" s="106"/>
    </row>
    <row r="27" spans="1:53" ht="15" customHeight="1" x14ac:dyDescent="0.35">
      <c r="A27" s="96" t="s">
        <v>1808</v>
      </c>
      <c r="B27" t="s">
        <v>2212</v>
      </c>
      <c r="C27" t="s">
        <v>120</v>
      </c>
      <c r="F27" t="s">
        <v>2591</v>
      </c>
      <c r="G27" t="s">
        <v>2592</v>
      </c>
      <c r="H27">
        <v>2024</v>
      </c>
      <c r="I27" s="4" t="s">
        <v>79</v>
      </c>
      <c r="J27">
        <v>26</v>
      </c>
      <c r="K27" s="97">
        <v>25</v>
      </c>
      <c r="L27" t="s">
        <v>39</v>
      </c>
      <c r="M27">
        <v>26</v>
      </c>
      <c r="N27" s="4">
        <v>5</v>
      </c>
      <c r="O27" t="s">
        <v>44</v>
      </c>
      <c r="P27" t="s">
        <v>94</v>
      </c>
      <c r="Q27" s="57" t="s">
        <v>76</v>
      </c>
      <c r="R27" s="57" t="s">
        <v>1353</v>
      </c>
      <c r="S27" t="s">
        <v>104</v>
      </c>
      <c r="U27" s="57" t="s">
        <v>104</v>
      </c>
      <c r="W27" t="s">
        <v>150</v>
      </c>
      <c r="X27" t="s">
        <v>1354</v>
      </c>
      <c r="Y27" s="57" t="s">
        <v>104</v>
      </c>
      <c r="AA27" t="s">
        <v>104</v>
      </c>
      <c r="AC27" s="57" t="s">
        <v>104</v>
      </c>
      <c r="AE27" t="s">
        <v>150</v>
      </c>
      <c r="AF27" s="96" t="s">
        <v>1355</v>
      </c>
      <c r="AG27" s="57" t="s">
        <v>170</v>
      </c>
      <c r="AH27" s="98">
        <v>1.5</v>
      </c>
      <c r="AI27" s="29">
        <v>7.5</v>
      </c>
      <c r="AJ27" s="99"/>
      <c r="AK27" s="107" t="s">
        <v>1359</v>
      </c>
      <c r="AL27" s="262" t="s">
        <v>1533</v>
      </c>
      <c r="AM27" s="102">
        <v>7.5</v>
      </c>
      <c r="AS27"/>
      <c r="AT27" s="53"/>
      <c r="AU27"/>
      <c r="AV27"/>
      <c r="AW27"/>
      <c r="AX27"/>
      <c r="AY27" s="4">
        <v>0</v>
      </c>
      <c r="AZ27" s="53"/>
      <c r="BA27" s="106"/>
    </row>
    <row r="28" spans="1:53" ht="15" customHeight="1" x14ac:dyDescent="0.35">
      <c r="A28" s="96" t="s">
        <v>1809</v>
      </c>
      <c r="B28" t="s">
        <v>2213</v>
      </c>
      <c r="C28" t="s">
        <v>2592</v>
      </c>
      <c r="F28" t="s">
        <v>2591</v>
      </c>
      <c r="G28" t="s">
        <v>2592</v>
      </c>
      <c r="H28">
        <v>2024</v>
      </c>
      <c r="I28" s="4" t="s">
        <v>79</v>
      </c>
      <c r="J28">
        <v>27</v>
      </c>
      <c r="K28" s="97">
        <v>24</v>
      </c>
      <c r="L28" t="s">
        <v>88</v>
      </c>
      <c r="M28">
        <v>27</v>
      </c>
      <c r="N28" s="4">
        <v>20</v>
      </c>
      <c r="O28" t="s">
        <v>44</v>
      </c>
      <c r="P28" t="s">
        <v>94</v>
      </c>
      <c r="Q28" s="57" t="s">
        <v>76</v>
      </c>
      <c r="R28" s="57" t="s">
        <v>1353</v>
      </c>
      <c r="S28" t="s">
        <v>104</v>
      </c>
      <c r="U28" s="57" t="s">
        <v>104</v>
      </c>
      <c r="W28" t="s">
        <v>150</v>
      </c>
      <c r="X28" t="s">
        <v>1362</v>
      </c>
      <c r="Y28" s="57" t="s">
        <v>104</v>
      </c>
      <c r="AA28" t="s">
        <v>104</v>
      </c>
      <c r="AC28" s="57" t="s">
        <v>104</v>
      </c>
      <c r="AE28" t="s">
        <v>150</v>
      </c>
      <c r="AF28" s="96" t="s">
        <v>1355</v>
      </c>
      <c r="AG28" s="57" t="s">
        <v>170</v>
      </c>
      <c r="AH28" s="98">
        <v>1.5</v>
      </c>
      <c r="AI28" s="29">
        <v>30</v>
      </c>
      <c r="AJ28" s="99"/>
      <c r="AK28" s="107" t="s">
        <v>1359</v>
      </c>
      <c r="AL28" s="261" t="s">
        <v>1537</v>
      </c>
      <c r="AM28" s="108">
        <v>14</v>
      </c>
      <c r="AQ28" s="262" t="s">
        <v>1561</v>
      </c>
      <c r="AR28" s="102">
        <v>8</v>
      </c>
      <c r="AS28"/>
      <c r="AT28" s="53"/>
      <c r="AU28"/>
      <c r="AV28"/>
      <c r="AW28"/>
      <c r="AX28"/>
      <c r="AY28" s="4">
        <v>8</v>
      </c>
      <c r="AZ28" s="53"/>
      <c r="BA28" s="106"/>
    </row>
    <row r="29" spans="1:53" ht="15" customHeight="1" x14ac:dyDescent="0.35">
      <c r="A29" s="96" t="s">
        <v>1810</v>
      </c>
      <c r="B29" t="s">
        <v>2214</v>
      </c>
      <c r="C29" t="s">
        <v>178</v>
      </c>
      <c r="F29" t="s">
        <v>2591</v>
      </c>
      <c r="G29" t="s">
        <v>2592</v>
      </c>
      <c r="H29">
        <v>2024</v>
      </c>
      <c r="I29" s="4" t="s">
        <v>79</v>
      </c>
      <c r="J29">
        <v>28</v>
      </c>
      <c r="K29" s="97">
        <v>23</v>
      </c>
      <c r="L29" t="s">
        <v>88</v>
      </c>
      <c r="M29">
        <v>28</v>
      </c>
      <c r="N29" s="4">
        <v>20</v>
      </c>
      <c r="O29" t="s">
        <v>44</v>
      </c>
      <c r="P29" t="s">
        <v>94</v>
      </c>
      <c r="Q29" s="57" t="s">
        <v>76</v>
      </c>
      <c r="R29" s="57" t="s">
        <v>1353</v>
      </c>
      <c r="S29" t="s">
        <v>104</v>
      </c>
      <c r="U29" s="57" t="s">
        <v>104</v>
      </c>
      <c r="W29" t="s">
        <v>150</v>
      </c>
      <c r="X29" t="s">
        <v>1354</v>
      </c>
      <c r="Y29" s="57" t="s">
        <v>104</v>
      </c>
      <c r="AA29" t="s">
        <v>104</v>
      </c>
      <c r="AC29" s="57" t="s">
        <v>104</v>
      </c>
      <c r="AE29" t="s">
        <v>150</v>
      </c>
      <c r="AF29" s="96" t="s">
        <v>1355</v>
      </c>
      <c r="AG29" s="57" t="s">
        <v>104</v>
      </c>
      <c r="AH29" s="98">
        <v>1</v>
      </c>
      <c r="AI29" s="29">
        <v>20</v>
      </c>
      <c r="AJ29" s="99" t="s">
        <v>1363</v>
      </c>
      <c r="AL29" s="262" t="s">
        <v>1541</v>
      </c>
      <c r="AM29" s="102">
        <v>2</v>
      </c>
      <c r="AO29" s="103" t="s">
        <v>943</v>
      </c>
      <c r="AP29" s="103">
        <v>8</v>
      </c>
      <c r="AS29"/>
      <c r="AT29" s="53"/>
      <c r="AU29"/>
      <c r="AV29"/>
      <c r="AW29"/>
      <c r="AX29"/>
      <c r="AY29" s="4">
        <v>8</v>
      </c>
      <c r="AZ29" s="53"/>
      <c r="BA29" s="106"/>
    </row>
    <row r="30" spans="1:53" ht="15" customHeight="1" x14ac:dyDescent="0.35">
      <c r="A30" s="96" t="s">
        <v>1811</v>
      </c>
      <c r="B30" t="s">
        <v>2215</v>
      </c>
      <c r="C30" t="s">
        <v>77</v>
      </c>
      <c r="F30" t="s">
        <v>2591</v>
      </c>
      <c r="G30" t="s">
        <v>2592</v>
      </c>
      <c r="H30">
        <v>2024</v>
      </c>
      <c r="I30" s="4" t="s">
        <v>55</v>
      </c>
      <c r="J30">
        <v>29</v>
      </c>
      <c r="K30" s="97">
        <v>22</v>
      </c>
      <c r="L30" t="s">
        <v>88</v>
      </c>
      <c r="M30">
        <v>29</v>
      </c>
      <c r="N30" s="4">
        <v>20</v>
      </c>
      <c r="O30" t="s">
        <v>44</v>
      </c>
      <c r="P30" t="s">
        <v>94</v>
      </c>
      <c r="Q30" s="57" t="s">
        <v>76</v>
      </c>
      <c r="R30" s="57" t="s">
        <v>1353</v>
      </c>
      <c r="S30" t="s">
        <v>104</v>
      </c>
      <c r="U30" s="57" t="s">
        <v>104</v>
      </c>
      <c r="W30" t="s">
        <v>150</v>
      </c>
      <c r="X30" t="s">
        <v>1362</v>
      </c>
      <c r="Y30" s="57" t="s">
        <v>104</v>
      </c>
      <c r="AA30" t="s">
        <v>104</v>
      </c>
      <c r="AC30" s="57" t="s">
        <v>104</v>
      </c>
      <c r="AE30" t="s">
        <v>150</v>
      </c>
      <c r="AF30" s="96" t="s">
        <v>1355</v>
      </c>
      <c r="AG30" s="57" t="s">
        <v>170</v>
      </c>
      <c r="AH30" s="98">
        <v>1.5</v>
      </c>
      <c r="AI30" s="29">
        <v>30</v>
      </c>
      <c r="AJ30" s="99"/>
      <c r="AK30" s="107" t="s">
        <v>1359</v>
      </c>
      <c r="AL30" s="261" t="s">
        <v>1543</v>
      </c>
      <c r="AM30" s="102">
        <v>30</v>
      </c>
      <c r="AS30"/>
      <c r="AT30" s="53"/>
      <c r="AU30"/>
      <c r="AV30"/>
      <c r="AW30"/>
      <c r="AX30"/>
      <c r="AY30" s="4">
        <v>0</v>
      </c>
      <c r="AZ30" s="53"/>
      <c r="BA30" s="106"/>
    </row>
    <row r="31" spans="1:53" ht="15" customHeight="1" x14ac:dyDescent="0.35">
      <c r="A31" s="96" t="s">
        <v>1812</v>
      </c>
      <c r="B31" t="s">
        <v>2216</v>
      </c>
      <c r="C31" t="s">
        <v>2592</v>
      </c>
      <c r="F31" t="s">
        <v>2591</v>
      </c>
      <c r="G31" t="s">
        <v>2592</v>
      </c>
      <c r="H31">
        <v>2024</v>
      </c>
      <c r="I31" s="4" t="s">
        <v>55</v>
      </c>
      <c r="J31">
        <v>30</v>
      </c>
      <c r="K31" s="97">
        <v>21</v>
      </c>
      <c r="L31" t="s">
        <v>64</v>
      </c>
      <c r="M31">
        <v>30</v>
      </c>
      <c r="N31" s="4">
        <v>10</v>
      </c>
      <c r="O31" t="s">
        <v>44</v>
      </c>
      <c r="P31" t="s">
        <v>94</v>
      </c>
      <c r="Q31" s="57" t="s">
        <v>76</v>
      </c>
      <c r="R31" s="57" t="s">
        <v>1353</v>
      </c>
      <c r="S31" t="s">
        <v>104</v>
      </c>
      <c r="U31" s="57" t="s">
        <v>104</v>
      </c>
      <c r="W31" t="s">
        <v>150</v>
      </c>
      <c r="X31" t="s">
        <v>1354</v>
      </c>
      <c r="Y31" s="57" t="s">
        <v>150</v>
      </c>
      <c r="Z31" s="57" t="s">
        <v>1364</v>
      </c>
      <c r="AA31" t="s">
        <v>104</v>
      </c>
      <c r="AC31" s="57" t="s">
        <v>104</v>
      </c>
      <c r="AE31" t="s">
        <v>150</v>
      </c>
      <c r="AF31" s="96" t="s">
        <v>1355</v>
      </c>
      <c r="AG31" s="57" t="s">
        <v>170</v>
      </c>
      <c r="AH31" s="98">
        <v>1.5</v>
      </c>
      <c r="AI31" s="29">
        <v>15</v>
      </c>
      <c r="AJ31" s="99"/>
      <c r="AK31" s="107" t="s">
        <v>1359</v>
      </c>
      <c r="AL31" s="262" t="s">
        <v>1547</v>
      </c>
      <c r="AM31" s="102">
        <v>10</v>
      </c>
      <c r="AO31" s="262" t="s">
        <v>1583</v>
      </c>
      <c r="AP31" s="103">
        <v>5</v>
      </c>
      <c r="AS31"/>
      <c r="AT31" s="53"/>
      <c r="AU31"/>
      <c r="AV31"/>
      <c r="AW31"/>
      <c r="AX31"/>
      <c r="AY31" s="4">
        <v>0</v>
      </c>
      <c r="AZ31" s="53"/>
      <c r="BA31" s="106"/>
    </row>
    <row r="32" spans="1:53" ht="15" customHeight="1" x14ac:dyDescent="0.35">
      <c r="A32" s="96" t="s">
        <v>1813</v>
      </c>
      <c r="B32" t="s">
        <v>2217</v>
      </c>
      <c r="C32" t="s">
        <v>2592</v>
      </c>
      <c r="F32" t="s">
        <v>2591</v>
      </c>
      <c r="G32" t="s">
        <v>2592</v>
      </c>
      <c r="H32">
        <v>2024</v>
      </c>
      <c r="I32" s="4" t="s">
        <v>79</v>
      </c>
      <c r="J32">
        <v>31</v>
      </c>
      <c r="K32" s="97">
        <v>20</v>
      </c>
      <c r="L32" t="s">
        <v>88</v>
      </c>
      <c r="M32">
        <v>31</v>
      </c>
      <c r="N32" s="4">
        <v>20</v>
      </c>
      <c r="O32" t="s">
        <v>44</v>
      </c>
      <c r="P32" t="s">
        <v>94</v>
      </c>
      <c r="Q32" s="57" t="s">
        <v>76</v>
      </c>
      <c r="R32" s="57" t="s">
        <v>1353</v>
      </c>
      <c r="S32" t="s">
        <v>104</v>
      </c>
      <c r="U32" s="57" t="s">
        <v>104</v>
      </c>
      <c r="W32" t="s">
        <v>150</v>
      </c>
      <c r="X32" t="s">
        <v>1362</v>
      </c>
      <c r="Y32" s="57" t="s">
        <v>150</v>
      </c>
      <c r="Z32" s="57" t="s">
        <v>1364</v>
      </c>
      <c r="AA32" t="s">
        <v>104</v>
      </c>
      <c r="AC32" s="57" t="s">
        <v>104</v>
      </c>
      <c r="AE32" t="s">
        <v>150</v>
      </c>
      <c r="AF32" s="96" t="s">
        <v>1355</v>
      </c>
      <c r="AG32" s="57" t="s">
        <v>170</v>
      </c>
      <c r="AH32" s="98">
        <v>1.5</v>
      </c>
      <c r="AI32" s="29">
        <v>30</v>
      </c>
      <c r="AJ32" s="99"/>
      <c r="AK32" s="107" t="s">
        <v>1359</v>
      </c>
      <c r="AL32" s="261" t="s">
        <v>1550</v>
      </c>
      <c r="AM32" s="102">
        <v>5</v>
      </c>
      <c r="AS32"/>
      <c r="AT32" s="53"/>
      <c r="AU32"/>
      <c r="AV32"/>
      <c r="AW32"/>
      <c r="AX32"/>
      <c r="AY32" s="4">
        <v>0</v>
      </c>
      <c r="AZ32" s="53"/>
      <c r="BA32" s="106"/>
    </row>
    <row r="33" spans="1:53" ht="15" customHeight="1" x14ac:dyDescent="0.35">
      <c r="A33" s="96" t="s">
        <v>1814</v>
      </c>
      <c r="B33" t="s">
        <v>2218</v>
      </c>
      <c r="C33" t="s">
        <v>178</v>
      </c>
      <c r="F33" t="s">
        <v>2591</v>
      </c>
      <c r="G33" t="s">
        <v>2592</v>
      </c>
      <c r="H33">
        <v>2024</v>
      </c>
      <c r="I33" s="4" t="s">
        <v>55</v>
      </c>
      <c r="J33">
        <v>32</v>
      </c>
      <c r="K33" s="97">
        <v>19</v>
      </c>
      <c r="L33" t="s">
        <v>64</v>
      </c>
      <c r="M33">
        <v>32</v>
      </c>
      <c r="N33" s="4">
        <v>10</v>
      </c>
      <c r="O33" t="s">
        <v>44</v>
      </c>
      <c r="P33" t="s">
        <v>94</v>
      </c>
      <c r="Q33" s="57" t="s">
        <v>76</v>
      </c>
      <c r="R33" s="57" t="s">
        <v>1353</v>
      </c>
      <c r="S33" t="s">
        <v>104</v>
      </c>
      <c r="U33" s="57" t="s">
        <v>104</v>
      </c>
      <c r="W33" t="s">
        <v>150</v>
      </c>
      <c r="X33" t="s">
        <v>1354</v>
      </c>
      <c r="Y33" s="57" t="s">
        <v>104</v>
      </c>
      <c r="AA33" t="s">
        <v>104</v>
      </c>
      <c r="AC33" s="57" t="s">
        <v>104</v>
      </c>
      <c r="AE33" t="s">
        <v>150</v>
      </c>
      <c r="AF33" s="96" t="s">
        <v>1355</v>
      </c>
      <c r="AG33" s="57" t="s">
        <v>104</v>
      </c>
      <c r="AH33" s="98">
        <v>1</v>
      </c>
      <c r="AI33" s="29">
        <v>10</v>
      </c>
      <c r="AJ33" s="99"/>
      <c r="AL33" s="262" t="s">
        <v>1554</v>
      </c>
      <c r="AM33" s="102">
        <v>10</v>
      </c>
      <c r="AS33"/>
      <c r="AT33" s="53"/>
      <c r="AU33"/>
      <c r="AV33"/>
      <c r="AW33"/>
      <c r="AX33"/>
      <c r="AY33" s="4">
        <v>0</v>
      </c>
      <c r="AZ33" s="53"/>
      <c r="BA33" s="106"/>
    </row>
    <row r="34" spans="1:53" ht="15" customHeight="1" x14ac:dyDescent="0.35">
      <c r="A34" s="96" t="s">
        <v>1815</v>
      </c>
      <c r="B34" t="s">
        <v>2219</v>
      </c>
      <c r="C34" t="s">
        <v>2592</v>
      </c>
      <c r="F34" t="s">
        <v>2591</v>
      </c>
      <c r="G34" t="s">
        <v>2592</v>
      </c>
      <c r="H34">
        <v>2024</v>
      </c>
      <c r="I34" s="4" t="s">
        <v>55</v>
      </c>
      <c r="J34">
        <v>33</v>
      </c>
      <c r="K34" s="97">
        <v>18</v>
      </c>
      <c r="L34" t="s">
        <v>39</v>
      </c>
      <c r="M34">
        <v>33</v>
      </c>
      <c r="N34" s="4">
        <v>5</v>
      </c>
      <c r="O34" t="s">
        <v>44</v>
      </c>
      <c r="P34" t="s">
        <v>94</v>
      </c>
      <c r="Q34" s="57" t="s">
        <v>76</v>
      </c>
      <c r="R34" s="57" t="s">
        <v>1353</v>
      </c>
      <c r="S34" t="s">
        <v>104</v>
      </c>
      <c r="U34" s="57" t="s">
        <v>104</v>
      </c>
      <c r="W34" t="s">
        <v>150</v>
      </c>
      <c r="X34" t="s">
        <v>1365</v>
      </c>
      <c r="Y34" s="57" t="s">
        <v>104</v>
      </c>
      <c r="AA34" t="s">
        <v>104</v>
      </c>
      <c r="AC34" s="57" t="s">
        <v>104</v>
      </c>
      <c r="AE34" t="s">
        <v>150</v>
      </c>
      <c r="AF34" s="96" t="s">
        <v>1355</v>
      </c>
      <c r="AG34" s="57" t="s">
        <v>170</v>
      </c>
      <c r="AH34" s="98">
        <v>1.5</v>
      </c>
      <c r="AI34" s="29">
        <v>7.5</v>
      </c>
      <c r="AJ34" s="99"/>
      <c r="AK34" s="100" t="s">
        <v>1359</v>
      </c>
      <c r="AL34" s="261" t="s">
        <v>1557</v>
      </c>
      <c r="AM34" s="102">
        <v>7.5</v>
      </c>
      <c r="AS34"/>
      <c r="AT34" s="53"/>
      <c r="AU34"/>
      <c r="AV34"/>
      <c r="AW34"/>
      <c r="AX34"/>
      <c r="AY34" s="4">
        <v>0</v>
      </c>
      <c r="AZ34" s="53"/>
      <c r="BA34" s="106"/>
    </row>
    <row r="35" spans="1:53" ht="15" customHeight="1" x14ac:dyDescent="0.35">
      <c r="A35" s="96" t="s">
        <v>1816</v>
      </c>
      <c r="B35" t="s">
        <v>2220</v>
      </c>
      <c r="C35" t="s">
        <v>2592</v>
      </c>
      <c r="F35" t="s">
        <v>2591</v>
      </c>
      <c r="G35" t="s">
        <v>2592</v>
      </c>
      <c r="H35">
        <v>2024</v>
      </c>
      <c r="I35" s="4" t="s">
        <v>79</v>
      </c>
      <c r="J35">
        <v>34</v>
      </c>
      <c r="K35" s="97">
        <v>17</v>
      </c>
      <c r="L35" t="s">
        <v>39</v>
      </c>
      <c r="M35">
        <v>34</v>
      </c>
      <c r="N35" s="4">
        <v>5</v>
      </c>
      <c r="O35" t="s">
        <v>44</v>
      </c>
      <c r="P35" t="s">
        <v>94</v>
      </c>
      <c r="Q35" s="57" t="s">
        <v>76</v>
      </c>
      <c r="R35" s="57" t="s">
        <v>1353</v>
      </c>
      <c r="S35" t="s">
        <v>104</v>
      </c>
      <c r="U35" s="57" t="s">
        <v>104</v>
      </c>
      <c r="W35" t="s">
        <v>150</v>
      </c>
      <c r="X35" t="s">
        <v>1365</v>
      </c>
      <c r="Y35" s="57" t="s">
        <v>104</v>
      </c>
      <c r="AA35" t="s">
        <v>104</v>
      </c>
      <c r="AC35" s="57" t="s">
        <v>104</v>
      </c>
      <c r="AE35" t="s">
        <v>150</v>
      </c>
      <c r="AF35" s="96" t="s">
        <v>1355</v>
      </c>
      <c r="AG35" s="57" t="s">
        <v>170</v>
      </c>
      <c r="AH35" s="98">
        <v>1.5</v>
      </c>
      <c r="AI35" s="29">
        <v>7.5</v>
      </c>
      <c r="AJ35" s="99"/>
      <c r="AK35" s="100" t="s">
        <v>1359</v>
      </c>
      <c r="AL35" s="262" t="s">
        <v>1561</v>
      </c>
      <c r="AM35" s="102">
        <v>7.5</v>
      </c>
      <c r="AS35"/>
      <c r="AT35" s="53"/>
      <c r="AU35"/>
      <c r="AV35"/>
      <c r="AW35"/>
      <c r="AX35"/>
      <c r="AY35" s="4">
        <v>0</v>
      </c>
      <c r="AZ35" s="53"/>
      <c r="BA35" s="106"/>
    </row>
    <row r="36" spans="1:53" ht="15" customHeight="1" x14ac:dyDescent="0.35">
      <c r="A36" s="96" t="s">
        <v>1817</v>
      </c>
      <c r="B36" t="s">
        <v>2221</v>
      </c>
      <c r="C36" t="s">
        <v>2592</v>
      </c>
      <c r="F36" t="s">
        <v>2591</v>
      </c>
      <c r="G36" t="s">
        <v>2592</v>
      </c>
      <c r="H36">
        <v>2024</v>
      </c>
      <c r="I36" s="4" t="s">
        <v>55</v>
      </c>
      <c r="J36">
        <v>35</v>
      </c>
      <c r="K36" s="97">
        <v>16</v>
      </c>
      <c r="L36" t="s">
        <v>64</v>
      </c>
      <c r="M36">
        <v>35</v>
      </c>
      <c r="N36" s="4">
        <v>10</v>
      </c>
      <c r="O36" t="s">
        <v>44</v>
      </c>
      <c r="P36" t="s">
        <v>94</v>
      </c>
      <c r="Q36" s="57" t="s">
        <v>76</v>
      </c>
      <c r="R36" s="57" t="s">
        <v>1353</v>
      </c>
      <c r="S36" t="s">
        <v>104</v>
      </c>
      <c r="U36" s="57" t="s">
        <v>104</v>
      </c>
      <c r="W36" t="s">
        <v>150</v>
      </c>
      <c r="X36" t="s">
        <v>1365</v>
      </c>
      <c r="Y36" s="57" t="s">
        <v>104</v>
      </c>
      <c r="AA36" t="s">
        <v>104</v>
      </c>
      <c r="AC36" s="57" t="s">
        <v>104</v>
      </c>
      <c r="AE36" t="s">
        <v>150</v>
      </c>
      <c r="AF36" s="96" t="s">
        <v>1355</v>
      </c>
      <c r="AG36" s="57" t="s">
        <v>170</v>
      </c>
      <c r="AH36" s="98">
        <v>1.5</v>
      </c>
      <c r="AI36" s="29">
        <v>15</v>
      </c>
      <c r="AJ36" s="99">
        <v>-7.5</v>
      </c>
      <c r="AK36" s="107" t="s">
        <v>1359</v>
      </c>
      <c r="AL36" s="261" t="s">
        <v>1564</v>
      </c>
      <c r="AM36" s="102">
        <v>3.75</v>
      </c>
      <c r="AO36" s="262" t="s">
        <v>1605</v>
      </c>
      <c r="AP36" s="103">
        <v>3.75</v>
      </c>
      <c r="AS36" s="261" t="s">
        <v>1602</v>
      </c>
      <c r="AT36" s="53">
        <v>2.5</v>
      </c>
      <c r="AU36" s="262" t="s">
        <v>1568</v>
      </c>
      <c r="AV36">
        <v>2.5</v>
      </c>
      <c r="AW36"/>
      <c r="AX36"/>
      <c r="AY36" s="4">
        <v>0</v>
      </c>
      <c r="AZ36" s="53"/>
      <c r="BA36" s="106"/>
    </row>
    <row r="37" spans="1:53" ht="15" customHeight="1" x14ac:dyDescent="0.35">
      <c r="A37" s="96" t="s">
        <v>1818</v>
      </c>
      <c r="B37" t="s">
        <v>2222</v>
      </c>
      <c r="C37" t="s">
        <v>2592</v>
      </c>
      <c r="F37" t="s">
        <v>2591</v>
      </c>
      <c r="G37" t="s">
        <v>2592</v>
      </c>
      <c r="H37">
        <v>2024</v>
      </c>
      <c r="I37" s="4" t="s">
        <v>79</v>
      </c>
      <c r="J37">
        <v>36</v>
      </c>
      <c r="K37" s="97">
        <v>15</v>
      </c>
      <c r="L37" t="s">
        <v>39</v>
      </c>
      <c r="M37">
        <v>36</v>
      </c>
      <c r="N37" s="4">
        <v>5</v>
      </c>
      <c r="O37" t="s">
        <v>44</v>
      </c>
      <c r="P37" t="s">
        <v>94</v>
      </c>
      <c r="Q37" s="57" t="s">
        <v>76</v>
      </c>
      <c r="R37" s="57" t="s">
        <v>1353</v>
      </c>
      <c r="S37" t="s">
        <v>104</v>
      </c>
      <c r="U37" s="57" t="s">
        <v>104</v>
      </c>
      <c r="W37" t="s">
        <v>150</v>
      </c>
      <c r="X37" t="s">
        <v>1365</v>
      </c>
      <c r="Y37" s="57" t="s">
        <v>104</v>
      </c>
      <c r="AA37" t="s">
        <v>104</v>
      </c>
      <c r="AC37" s="57" t="s">
        <v>104</v>
      </c>
      <c r="AE37" t="s">
        <v>150</v>
      </c>
      <c r="AF37" s="96" t="s">
        <v>1355</v>
      </c>
      <c r="AG37" s="57" t="s">
        <v>170</v>
      </c>
      <c r="AH37" s="98">
        <v>1.5</v>
      </c>
      <c r="AI37" s="29">
        <v>7.5</v>
      </c>
      <c r="AJ37" s="99"/>
      <c r="AK37" s="100" t="s">
        <v>1359</v>
      </c>
      <c r="AL37" s="262" t="s">
        <v>1568</v>
      </c>
      <c r="AM37" s="102">
        <v>7.5</v>
      </c>
      <c r="AS37"/>
      <c r="AT37" s="53"/>
      <c r="AU37"/>
      <c r="AV37"/>
      <c r="AW37"/>
      <c r="AX37"/>
      <c r="AY37" s="4">
        <v>0</v>
      </c>
      <c r="AZ37" s="53"/>
      <c r="BA37" s="106"/>
    </row>
    <row r="38" spans="1:53" ht="15" customHeight="1" x14ac:dyDescent="0.35">
      <c r="A38" s="96" t="s">
        <v>1819</v>
      </c>
      <c r="B38" t="s">
        <v>2223</v>
      </c>
      <c r="C38" t="s">
        <v>208</v>
      </c>
      <c r="F38" t="s">
        <v>2591</v>
      </c>
      <c r="G38" t="s">
        <v>2592</v>
      </c>
      <c r="H38">
        <v>2024</v>
      </c>
      <c r="I38" s="4" t="s">
        <v>55</v>
      </c>
      <c r="J38">
        <v>37</v>
      </c>
      <c r="K38" s="97">
        <v>14</v>
      </c>
      <c r="L38" t="s">
        <v>39</v>
      </c>
      <c r="M38">
        <v>37</v>
      </c>
      <c r="N38" s="4">
        <v>5</v>
      </c>
      <c r="O38" t="s">
        <v>44</v>
      </c>
      <c r="P38" t="s">
        <v>94</v>
      </c>
      <c r="Q38" s="57" t="s">
        <v>76</v>
      </c>
      <c r="R38" s="57" t="s">
        <v>1353</v>
      </c>
      <c r="S38" t="s">
        <v>104</v>
      </c>
      <c r="U38" s="57" t="s">
        <v>104</v>
      </c>
      <c r="W38" t="s">
        <v>150</v>
      </c>
      <c r="X38" t="s">
        <v>1354</v>
      </c>
      <c r="Y38" s="57" t="s">
        <v>150</v>
      </c>
      <c r="Z38" s="57" t="s">
        <v>1364</v>
      </c>
      <c r="AA38" t="s">
        <v>104</v>
      </c>
      <c r="AC38" s="57" t="s">
        <v>104</v>
      </c>
      <c r="AE38" t="s">
        <v>150</v>
      </c>
      <c r="AF38" s="96" t="s">
        <v>1355</v>
      </c>
      <c r="AG38" s="57" t="s">
        <v>170</v>
      </c>
      <c r="AH38" s="98">
        <v>1.5</v>
      </c>
      <c r="AI38" s="29">
        <v>7.5</v>
      </c>
      <c r="AJ38" s="99"/>
      <c r="AK38" s="107" t="s">
        <v>1359</v>
      </c>
      <c r="AL38" s="261" t="s">
        <v>1572</v>
      </c>
      <c r="AM38" s="102">
        <v>7.5</v>
      </c>
      <c r="AS38"/>
      <c r="AT38" s="53"/>
      <c r="AU38"/>
      <c r="AV38"/>
      <c r="AW38"/>
      <c r="AX38"/>
      <c r="AY38" s="4">
        <v>0</v>
      </c>
      <c r="AZ38" s="53"/>
      <c r="BA38" s="106"/>
    </row>
    <row r="39" spans="1:53" ht="15" customHeight="1" x14ac:dyDescent="0.35">
      <c r="A39" s="96" t="s">
        <v>1820</v>
      </c>
      <c r="B39" t="s">
        <v>2224</v>
      </c>
      <c r="C39" t="s">
        <v>208</v>
      </c>
      <c r="F39" t="s">
        <v>2591</v>
      </c>
      <c r="G39" t="s">
        <v>2592</v>
      </c>
      <c r="H39">
        <v>2024</v>
      </c>
      <c r="I39" s="4" t="s">
        <v>55</v>
      </c>
      <c r="J39">
        <v>38</v>
      </c>
      <c r="K39" s="97">
        <v>13</v>
      </c>
      <c r="L39" t="s">
        <v>39</v>
      </c>
      <c r="M39">
        <v>38</v>
      </c>
      <c r="N39" s="4">
        <v>5</v>
      </c>
      <c r="O39" t="s">
        <v>44</v>
      </c>
      <c r="P39" t="s">
        <v>94</v>
      </c>
      <c r="Q39" s="57" t="s">
        <v>76</v>
      </c>
      <c r="R39" s="57" t="s">
        <v>1353</v>
      </c>
      <c r="S39" t="s">
        <v>104</v>
      </c>
      <c r="U39" s="57" t="s">
        <v>104</v>
      </c>
      <c r="W39" t="s">
        <v>150</v>
      </c>
      <c r="X39" t="s">
        <v>1354</v>
      </c>
      <c r="Y39" s="57" t="s">
        <v>150</v>
      </c>
      <c r="Z39" s="57" t="s">
        <v>1364</v>
      </c>
      <c r="AA39" t="s">
        <v>104</v>
      </c>
      <c r="AC39" s="57" t="s">
        <v>104</v>
      </c>
      <c r="AE39" t="s">
        <v>150</v>
      </c>
      <c r="AF39" s="96" t="s">
        <v>1355</v>
      </c>
      <c r="AG39" s="57" t="s">
        <v>170</v>
      </c>
      <c r="AH39" s="98">
        <v>1.5</v>
      </c>
      <c r="AI39" s="29">
        <v>7.5</v>
      </c>
      <c r="AJ39" s="99"/>
      <c r="AK39" s="107" t="s">
        <v>1359</v>
      </c>
      <c r="AL39" s="262" t="s">
        <v>1576</v>
      </c>
      <c r="AM39" s="102">
        <v>7.5</v>
      </c>
      <c r="AS39"/>
      <c r="AT39" s="53"/>
      <c r="AU39"/>
      <c r="AV39"/>
      <c r="AW39"/>
      <c r="AX39"/>
      <c r="AY39" s="4">
        <v>0</v>
      </c>
      <c r="AZ39" s="53"/>
      <c r="BA39" s="106"/>
    </row>
    <row r="40" spans="1:53" ht="15" customHeight="1" x14ac:dyDescent="0.35">
      <c r="A40" s="96" t="s">
        <v>1821</v>
      </c>
      <c r="B40" t="s">
        <v>2225</v>
      </c>
      <c r="C40" t="s">
        <v>208</v>
      </c>
      <c r="F40" t="s">
        <v>2591</v>
      </c>
      <c r="G40" t="s">
        <v>2592</v>
      </c>
      <c r="H40">
        <v>2024</v>
      </c>
      <c r="I40" s="4" t="s">
        <v>79</v>
      </c>
      <c r="J40">
        <v>39</v>
      </c>
      <c r="K40" s="97">
        <v>12</v>
      </c>
      <c r="L40" t="s">
        <v>39</v>
      </c>
      <c r="M40">
        <v>39</v>
      </c>
      <c r="N40" s="4">
        <v>5</v>
      </c>
      <c r="O40" t="s">
        <v>44</v>
      </c>
      <c r="P40" t="s">
        <v>94</v>
      </c>
      <c r="Q40" s="57" t="s">
        <v>76</v>
      </c>
      <c r="R40" s="57" t="s">
        <v>1353</v>
      </c>
      <c r="S40" t="s">
        <v>104</v>
      </c>
      <c r="U40" s="57" t="s">
        <v>104</v>
      </c>
      <c r="W40" t="s">
        <v>150</v>
      </c>
      <c r="X40" t="s">
        <v>1354</v>
      </c>
      <c r="Y40" s="57" t="s">
        <v>150</v>
      </c>
      <c r="Z40" s="57" t="s">
        <v>1364</v>
      </c>
      <c r="AA40" t="s">
        <v>104</v>
      </c>
      <c r="AC40" s="57" t="s">
        <v>104</v>
      </c>
      <c r="AE40" t="s">
        <v>150</v>
      </c>
      <c r="AF40" s="96" t="s">
        <v>1355</v>
      </c>
      <c r="AG40" s="57" t="s">
        <v>170</v>
      </c>
      <c r="AH40" s="98">
        <v>1.5</v>
      </c>
      <c r="AI40" s="29">
        <v>7.5</v>
      </c>
      <c r="AJ40" s="99"/>
      <c r="AK40" s="107" t="s">
        <v>1359</v>
      </c>
      <c r="AL40" s="261" t="s">
        <v>1580</v>
      </c>
      <c r="AM40" s="102">
        <v>7.5</v>
      </c>
      <c r="AO40" s="262" t="s">
        <v>1605</v>
      </c>
      <c r="AP40" s="103">
        <v>1.5</v>
      </c>
      <c r="AQ40" s="102" t="s">
        <v>819</v>
      </c>
      <c r="AR40" s="102">
        <v>1.5</v>
      </c>
      <c r="AS40"/>
      <c r="AT40" s="53"/>
      <c r="AU40"/>
      <c r="AV40"/>
      <c r="AW40"/>
      <c r="AX40"/>
      <c r="AY40" s="4">
        <v>0</v>
      </c>
      <c r="AZ40" s="53"/>
      <c r="BA40" s="106"/>
    </row>
    <row r="41" spans="1:53" ht="15" customHeight="1" x14ac:dyDescent="0.35">
      <c r="A41" s="96" t="s">
        <v>1822</v>
      </c>
      <c r="B41" t="s">
        <v>2226</v>
      </c>
      <c r="C41" t="s">
        <v>208</v>
      </c>
      <c r="F41" t="s">
        <v>2591</v>
      </c>
      <c r="G41" t="s">
        <v>2592</v>
      </c>
      <c r="H41">
        <v>2024</v>
      </c>
      <c r="I41" s="4" t="s">
        <v>79</v>
      </c>
      <c r="J41">
        <v>40</v>
      </c>
      <c r="K41" s="97">
        <v>11</v>
      </c>
      <c r="L41" t="s">
        <v>39</v>
      </c>
      <c r="M41">
        <v>40</v>
      </c>
      <c r="N41" s="4">
        <v>5</v>
      </c>
      <c r="O41" t="s">
        <v>44</v>
      </c>
      <c r="P41" t="s">
        <v>94</v>
      </c>
      <c r="Q41" s="57" t="s">
        <v>76</v>
      </c>
      <c r="R41" s="57" t="s">
        <v>1353</v>
      </c>
      <c r="S41" t="s">
        <v>104</v>
      </c>
      <c r="U41" s="57" t="s">
        <v>104</v>
      </c>
      <c r="W41" t="s">
        <v>150</v>
      </c>
      <c r="X41" t="s">
        <v>1354</v>
      </c>
      <c r="Y41" s="57" t="s">
        <v>150</v>
      </c>
      <c r="Z41" s="57" t="s">
        <v>1364</v>
      </c>
      <c r="AA41" t="s">
        <v>104</v>
      </c>
      <c r="AC41" s="57" t="s">
        <v>104</v>
      </c>
      <c r="AE41" t="s">
        <v>150</v>
      </c>
      <c r="AF41" s="96" t="s">
        <v>1355</v>
      </c>
      <c r="AG41" s="57" t="s">
        <v>170</v>
      </c>
      <c r="AH41" s="98">
        <v>1.5</v>
      </c>
      <c r="AI41" s="29">
        <v>7.5</v>
      </c>
      <c r="AJ41" s="99"/>
      <c r="AK41" s="107" t="s">
        <v>1359</v>
      </c>
      <c r="AL41" s="262" t="s">
        <v>1583</v>
      </c>
      <c r="AM41" s="102">
        <v>7.5</v>
      </c>
      <c r="AO41" s="261" t="s">
        <v>1608</v>
      </c>
      <c r="AP41" s="103">
        <v>3</v>
      </c>
      <c r="AQ41" s="102" t="s">
        <v>105</v>
      </c>
      <c r="AR41" s="102">
        <v>1.5</v>
      </c>
      <c r="AS41"/>
      <c r="AT41" s="53"/>
      <c r="AU41"/>
      <c r="AV41"/>
      <c r="AW41"/>
      <c r="AX41"/>
      <c r="AY41" s="4">
        <v>0</v>
      </c>
      <c r="AZ41" s="53"/>
      <c r="BA41" s="106"/>
    </row>
    <row r="42" spans="1:53" ht="15" customHeight="1" x14ac:dyDescent="0.35">
      <c r="A42" s="96" t="s">
        <v>1823</v>
      </c>
      <c r="B42" t="s">
        <v>2227</v>
      </c>
      <c r="C42" t="s">
        <v>96</v>
      </c>
      <c r="F42" t="s">
        <v>2591</v>
      </c>
      <c r="G42" t="s">
        <v>2592</v>
      </c>
      <c r="H42">
        <v>2024</v>
      </c>
      <c r="I42" s="4" t="s">
        <v>55</v>
      </c>
      <c r="J42">
        <v>41</v>
      </c>
      <c r="K42" s="97">
        <v>10</v>
      </c>
      <c r="L42" t="s">
        <v>88</v>
      </c>
      <c r="M42">
        <v>41</v>
      </c>
      <c r="N42" s="4">
        <v>20</v>
      </c>
      <c r="O42" t="s">
        <v>44</v>
      </c>
      <c r="P42" t="s">
        <v>94</v>
      </c>
      <c r="Q42" s="57" t="s">
        <v>76</v>
      </c>
      <c r="R42" s="57" t="s">
        <v>1353</v>
      </c>
      <c r="S42" t="s">
        <v>104</v>
      </c>
      <c r="U42" s="57" t="s">
        <v>104</v>
      </c>
      <c r="W42" t="s">
        <v>150</v>
      </c>
      <c r="X42" t="s">
        <v>1362</v>
      </c>
      <c r="Y42" s="57" t="s">
        <v>104</v>
      </c>
      <c r="AA42" t="s">
        <v>104</v>
      </c>
      <c r="AC42" s="57" t="s">
        <v>104</v>
      </c>
      <c r="AE42" t="s">
        <v>150</v>
      </c>
      <c r="AF42" s="96" t="s">
        <v>1355</v>
      </c>
      <c r="AG42" s="57" t="s">
        <v>170</v>
      </c>
      <c r="AH42" s="98">
        <v>1.5</v>
      </c>
      <c r="AI42" s="29">
        <v>30</v>
      </c>
      <c r="AJ42" s="99"/>
      <c r="AK42" s="107" t="s">
        <v>1359</v>
      </c>
      <c r="AL42" s="261" t="s">
        <v>1586</v>
      </c>
      <c r="AM42" s="102">
        <v>10</v>
      </c>
      <c r="AO42" s="103" t="s">
        <v>943</v>
      </c>
      <c r="AP42" s="103">
        <v>20</v>
      </c>
      <c r="AS42"/>
      <c r="AT42" s="53"/>
      <c r="AU42"/>
      <c r="AV42"/>
      <c r="AW42"/>
      <c r="AX42"/>
      <c r="AY42" s="4">
        <v>20</v>
      </c>
      <c r="AZ42" s="53"/>
      <c r="BA42" s="106"/>
    </row>
    <row r="43" spans="1:53" ht="15" customHeight="1" x14ac:dyDescent="0.35">
      <c r="A43" s="96" t="s">
        <v>1824</v>
      </c>
      <c r="B43" t="s">
        <v>2228</v>
      </c>
      <c r="C43" t="s">
        <v>96</v>
      </c>
      <c r="F43" t="s">
        <v>2591</v>
      </c>
      <c r="G43" t="s">
        <v>2592</v>
      </c>
      <c r="H43">
        <v>2024</v>
      </c>
      <c r="I43" s="4" t="s">
        <v>79</v>
      </c>
      <c r="J43">
        <v>42</v>
      </c>
      <c r="K43" s="97">
        <v>9</v>
      </c>
      <c r="L43" t="s">
        <v>88</v>
      </c>
      <c r="M43">
        <v>42</v>
      </c>
      <c r="N43" s="4">
        <v>20</v>
      </c>
      <c r="O43" t="s">
        <v>44</v>
      </c>
      <c r="P43" t="s">
        <v>94</v>
      </c>
      <c r="Q43" s="57" t="s">
        <v>76</v>
      </c>
      <c r="R43" s="57" t="s">
        <v>1353</v>
      </c>
      <c r="S43" t="s">
        <v>104</v>
      </c>
      <c r="U43" s="57" t="s">
        <v>104</v>
      </c>
      <c r="W43" t="s">
        <v>150</v>
      </c>
      <c r="X43" t="s">
        <v>1362</v>
      </c>
      <c r="Y43" s="57" t="s">
        <v>104</v>
      </c>
      <c r="AA43" t="s">
        <v>104</v>
      </c>
      <c r="AC43" s="57" t="s">
        <v>104</v>
      </c>
      <c r="AE43" t="s">
        <v>150</v>
      </c>
      <c r="AF43" s="96" t="s">
        <v>1355</v>
      </c>
      <c r="AG43" s="57" t="s">
        <v>170</v>
      </c>
      <c r="AH43" s="98">
        <v>1.5</v>
      </c>
      <c r="AI43" s="29">
        <v>30</v>
      </c>
      <c r="AJ43" s="99"/>
      <c r="AK43" s="107" t="s">
        <v>1359</v>
      </c>
      <c r="AL43" s="262" t="s">
        <v>1590</v>
      </c>
      <c r="AM43" s="102">
        <v>5</v>
      </c>
      <c r="AO43" s="103" t="s">
        <v>943</v>
      </c>
      <c r="AP43" s="103">
        <v>25</v>
      </c>
      <c r="AS43" s="261" t="s">
        <v>1580</v>
      </c>
      <c r="AT43" s="53">
        <v>5</v>
      </c>
      <c r="AU43"/>
      <c r="AV43"/>
      <c r="AW43"/>
      <c r="AX43"/>
      <c r="AY43" s="4">
        <v>25</v>
      </c>
      <c r="AZ43" s="53"/>
      <c r="BA43" s="106"/>
    </row>
    <row r="44" spans="1:53" ht="15" customHeight="1" x14ac:dyDescent="0.35">
      <c r="A44" s="96" t="s">
        <v>1825</v>
      </c>
      <c r="B44" t="s">
        <v>2229</v>
      </c>
      <c r="C44" t="s">
        <v>96</v>
      </c>
      <c r="F44" t="s">
        <v>2591</v>
      </c>
      <c r="G44" t="s">
        <v>2592</v>
      </c>
      <c r="H44">
        <v>2024</v>
      </c>
      <c r="I44" s="4" t="s">
        <v>55</v>
      </c>
      <c r="J44">
        <v>43</v>
      </c>
      <c r="K44" s="97">
        <v>8</v>
      </c>
      <c r="L44" t="s">
        <v>88</v>
      </c>
      <c r="M44">
        <v>43</v>
      </c>
      <c r="N44" s="4">
        <v>20</v>
      </c>
      <c r="O44" t="s">
        <v>44</v>
      </c>
      <c r="P44" t="s">
        <v>94</v>
      </c>
      <c r="Q44" s="57" t="s">
        <v>76</v>
      </c>
      <c r="R44" s="57" t="s">
        <v>1353</v>
      </c>
      <c r="S44" t="s">
        <v>104</v>
      </c>
      <c r="U44" s="57" t="s">
        <v>104</v>
      </c>
      <c r="W44" t="s">
        <v>150</v>
      </c>
      <c r="X44" t="s">
        <v>1362</v>
      </c>
      <c r="Y44" s="57" t="s">
        <v>104</v>
      </c>
      <c r="AA44" t="s">
        <v>104</v>
      </c>
      <c r="AC44" s="57" t="s">
        <v>104</v>
      </c>
      <c r="AE44" t="s">
        <v>150</v>
      </c>
      <c r="AF44" s="96" t="s">
        <v>1355</v>
      </c>
      <c r="AG44" s="57" t="s">
        <v>170</v>
      </c>
      <c r="AH44" s="98">
        <v>1.5</v>
      </c>
      <c r="AI44" s="29">
        <v>30</v>
      </c>
      <c r="AJ44" s="99"/>
      <c r="AK44" s="107" t="s">
        <v>1359</v>
      </c>
      <c r="AL44" s="261" t="s">
        <v>1594</v>
      </c>
      <c r="AM44" s="102">
        <v>7.5</v>
      </c>
      <c r="AO44" s="103" t="s">
        <v>943</v>
      </c>
      <c r="AP44" s="103">
        <v>22.5</v>
      </c>
      <c r="AS44"/>
      <c r="AT44" s="53"/>
      <c r="AU44"/>
      <c r="AV44"/>
      <c r="AW44"/>
      <c r="AX44"/>
      <c r="AY44" s="4">
        <v>22.5</v>
      </c>
      <c r="AZ44" s="53"/>
      <c r="BA44" s="106"/>
    </row>
    <row r="45" spans="1:53" ht="15" customHeight="1" x14ac:dyDescent="0.35">
      <c r="A45" s="96" t="s">
        <v>1826</v>
      </c>
      <c r="B45" t="s">
        <v>2230</v>
      </c>
      <c r="C45" t="s">
        <v>96</v>
      </c>
      <c r="F45" t="s">
        <v>2591</v>
      </c>
      <c r="G45" t="s">
        <v>2592</v>
      </c>
      <c r="H45">
        <v>2024</v>
      </c>
      <c r="I45" s="4" t="s">
        <v>79</v>
      </c>
      <c r="J45">
        <v>44</v>
      </c>
      <c r="K45" s="97">
        <v>7</v>
      </c>
      <c r="L45" t="s">
        <v>88</v>
      </c>
      <c r="M45">
        <v>44</v>
      </c>
      <c r="N45" s="4">
        <v>20</v>
      </c>
      <c r="O45" t="s">
        <v>44</v>
      </c>
      <c r="P45" t="s">
        <v>94</v>
      </c>
      <c r="Q45" s="57" t="s">
        <v>76</v>
      </c>
      <c r="R45" s="57" t="s">
        <v>1353</v>
      </c>
      <c r="S45" t="s">
        <v>104</v>
      </c>
      <c r="U45" s="57" t="s">
        <v>104</v>
      </c>
      <c r="W45" t="s">
        <v>150</v>
      </c>
      <c r="X45" t="s">
        <v>1354</v>
      </c>
      <c r="Y45" s="57" t="s">
        <v>104</v>
      </c>
      <c r="AA45" t="s">
        <v>104</v>
      </c>
      <c r="AC45" s="57" t="s">
        <v>104</v>
      </c>
      <c r="AE45" t="s">
        <v>150</v>
      </c>
      <c r="AF45" s="96" t="s">
        <v>1355</v>
      </c>
      <c r="AG45" s="57" t="s">
        <v>104</v>
      </c>
      <c r="AH45" s="98">
        <v>1</v>
      </c>
      <c r="AI45" s="29">
        <v>20</v>
      </c>
      <c r="AJ45" s="99" t="s">
        <v>1361</v>
      </c>
      <c r="AK45" s="100"/>
      <c r="AL45" s="262" t="s">
        <v>1598</v>
      </c>
      <c r="AM45" s="102">
        <v>7</v>
      </c>
      <c r="AO45" s="103" t="s">
        <v>943</v>
      </c>
      <c r="AP45" s="103">
        <v>23</v>
      </c>
      <c r="AS45"/>
      <c r="AT45" s="53"/>
      <c r="AU45"/>
      <c r="AV45"/>
      <c r="AW45"/>
      <c r="AX45"/>
      <c r="AY45" s="4">
        <v>23</v>
      </c>
      <c r="AZ45" s="53"/>
      <c r="BA45" s="106"/>
    </row>
    <row r="46" spans="1:53" ht="15" customHeight="1" x14ac:dyDescent="0.35">
      <c r="A46" s="96" t="s">
        <v>1827</v>
      </c>
      <c r="B46" t="s">
        <v>2231</v>
      </c>
      <c r="C46" t="s">
        <v>96</v>
      </c>
      <c r="F46" t="s">
        <v>2591</v>
      </c>
      <c r="G46" t="s">
        <v>2592</v>
      </c>
      <c r="H46">
        <v>2024</v>
      </c>
      <c r="I46" s="4" t="s">
        <v>55</v>
      </c>
      <c r="J46">
        <v>45</v>
      </c>
      <c r="K46" s="97">
        <v>6</v>
      </c>
      <c r="L46" t="s">
        <v>88</v>
      </c>
      <c r="M46">
        <v>45</v>
      </c>
      <c r="N46" s="4">
        <v>20</v>
      </c>
      <c r="O46" t="s">
        <v>44</v>
      </c>
      <c r="P46" t="s">
        <v>94</v>
      </c>
      <c r="Q46" s="57" t="s">
        <v>76</v>
      </c>
      <c r="R46" s="57" t="s">
        <v>1353</v>
      </c>
      <c r="S46" t="s">
        <v>104</v>
      </c>
      <c r="U46" s="57" t="s">
        <v>104</v>
      </c>
      <c r="W46" t="s">
        <v>150</v>
      </c>
      <c r="X46" t="s">
        <v>1354</v>
      </c>
      <c r="Y46" s="57" t="s">
        <v>104</v>
      </c>
      <c r="AA46" t="s">
        <v>104</v>
      </c>
      <c r="AC46" s="57" t="s">
        <v>104</v>
      </c>
      <c r="AE46" t="s">
        <v>150</v>
      </c>
      <c r="AF46" s="96" t="s">
        <v>1355</v>
      </c>
      <c r="AG46" s="57" t="s">
        <v>104</v>
      </c>
      <c r="AH46" s="98">
        <v>1</v>
      </c>
      <c r="AI46" s="29">
        <v>20</v>
      </c>
      <c r="AJ46" s="99"/>
      <c r="AK46" s="100"/>
      <c r="AL46" s="261" t="s">
        <v>1602</v>
      </c>
      <c r="AM46" s="102">
        <v>13</v>
      </c>
      <c r="AO46" s="262" t="s">
        <v>1620</v>
      </c>
      <c r="AP46" s="103">
        <v>7</v>
      </c>
      <c r="AS46"/>
      <c r="AT46" s="53"/>
      <c r="AU46"/>
      <c r="AV46"/>
      <c r="AW46"/>
      <c r="AX46"/>
      <c r="AY46" s="4">
        <v>0</v>
      </c>
      <c r="AZ46" s="53"/>
      <c r="BA46" s="106"/>
    </row>
    <row r="47" spans="1:53" ht="15" customHeight="1" x14ac:dyDescent="0.35">
      <c r="A47" s="96" t="s">
        <v>1828</v>
      </c>
      <c r="B47" t="s">
        <v>2232</v>
      </c>
      <c r="C47" t="s">
        <v>96</v>
      </c>
      <c r="F47" t="s">
        <v>2591</v>
      </c>
      <c r="G47" t="s">
        <v>2592</v>
      </c>
      <c r="H47">
        <v>2024</v>
      </c>
      <c r="I47" s="4" t="s">
        <v>55</v>
      </c>
      <c r="J47">
        <v>46</v>
      </c>
      <c r="K47" s="97">
        <v>5</v>
      </c>
      <c r="L47" t="s">
        <v>64</v>
      </c>
      <c r="M47">
        <v>46</v>
      </c>
      <c r="N47" s="4">
        <v>10</v>
      </c>
      <c r="O47" t="s">
        <v>44</v>
      </c>
      <c r="P47" t="s">
        <v>94</v>
      </c>
      <c r="Q47" s="57" t="s">
        <v>76</v>
      </c>
      <c r="R47" s="57" t="s">
        <v>1353</v>
      </c>
      <c r="S47" t="s">
        <v>104</v>
      </c>
      <c r="U47" s="57" t="s">
        <v>104</v>
      </c>
      <c r="W47" t="s">
        <v>150</v>
      </c>
      <c r="X47" t="s">
        <v>1354</v>
      </c>
      <c r="Y47" s="57" t="s">
        <v>104</v>
      </c>
      <c r="AA47" t="s">
        <v>104</v>
      </c>
      <c r="AC47" s="57" t="s">
        <v>104</v>
      </c>
      <c r="AE47" t="s">
        <v>150</v>
      </c>
      <c r="AF47" s="96" t="s">
        <v>1355</v>
      </c>
      <c r="AG47" s="57" t="s">
        <v>104</v>
      </c>
      <c r="AH47" s="98">
        <v>1</v>
      </c>
      <c r="AI47" s="29">
        <v>10</v>
      </c>
      <c r="AJ47" s="99">
        <v>-5</v>
      </c>
      <c r="AL47" s="262" t="s">
        <v>1605</v>
      </c>
      <c r="AM47" s="102">
        <v>5</v>
      </c>
      <c r="AS47"/>
      <c r="AT47" s="53"/>
      <c r="AU47"/>
      <c r="AV47"/>
      <c r="AW47"/>
      <c r="AX47"/>
      <c r="AY47" s="4">
        <v>5</v>
      </c>
      <c r="AZ47" s="53"/>
      <c r="BA47" s="106"/>
    </row>
    <row r="48" spans="1:53" ht="15" customHeight="1" x14ac:dyDescent="0.35">
      <c r="A48" s="96" t="s">
        <v>1829</v>
      </c>
      <c r="B48" t="s">
        <v>2233</v>
      </c>
      <c r="C48" t="s">
        <v>96</v>
      </c>
      <c r="F48" t="s">
        <v>2591</v>
      </c>
      <c r="G48" t="s">
        <v>2592</v>
      </c>
      <c r="H48">
        <v>2024</v>
      </c>
      <c r="I48" s="4" t="s">
        <v>55</v>
      </c>
      <c r="J48">
        <v>47</v>
      </c>
      <c r="K48" s="97">
        <v>4</v>
      </c>
      <c r="L48" t="s">
        <v>64</v>
      </c>
      <c r="M48">
        <v>47</v>
      </c>
      <c r="N48" s="4">
        <v>10</v>
      </c>
      <c r="O48" t="s">
        <v>44</v>
      </c>
      <c r="P48" t="s">
        <v>94</v>
      </c>
      <c r="Q48" s="57" t="s">
        <v>76</v>
      </c>
      <c r="R48" s="57" t="s">
        <v>1353</v>
      </c>
      <c r="S48" t="s">
        <v>104</v>
      </c>
      <c r="U48" s="57" t="s">
        <v>104</v>
      </c>
      <c r="W48" t="s">
        <v>150</v>
      </c>
      <c r="X48" t="s">
        <v>1354</v>
      </c>
      <c r="Y48" s="57" t="s">
        <v>104</v>
      </c>
      <c r="AA48" t="s">
        <v>104</v>
      </c>
      <c r="AC48" s="57" t="s">
        <v>104</v>
      </c>
      <c r="AE48" t="s">
        <v>150</v>
      </c>
      <c r="AF48" s="96" t="s">
        <v>1355</v>
      </c>
      <c r="AG48" s="57" t="s">
        <v>104</v>
      </c>
      <c r="AH48" s="98">
        <v>1</v>
      </c>
      <c r="AI48" s="29">
        <v>10</v>
      </c>
      <c r="AJ48" s="99"/>
      <c r="AK48" s="100"/>
      <c r="AL48" s="261" t="s">
        <v>1608</v>
      </c>
      <c r="AM48" s="102">
        <v>4</v>
      </c>
      <c r="AO48" s="103" t="s">
        <v>943</v>
      </c>
      <c r="AP48" s="103">
        <v>6</v>
      </c>
      <c r="AS48"/>
      <c r="AT48" s="53"/>
      <c r="AU48"/>
      <c r="AV48"/>
      <c r="AW48"/>
      <c r="AX48"/>
      <c r="AY48" s="4">
        <v>6</v>
      </c>
      <c r="AZ48" s="53"/>
      <c r="BA48" s="106"/>
    </row>
    <row r="49" spans="1:53" ht="15" customHeight="1" x14ac:dyDescent="0.35">
      <c r="A49" s="96" t="s">
        <v>1830</v>
      </c>
      <c r="B49" t="s">
        <v>2234</v>
      </c>
      <c r="C49" t="s">
        <v>96</v>
      </c>
      <c r="F49" t="s">
        <v>2591</v>
      </c>
      <c r="G49" t="s">
        <v>2592</v>
      </c>
      <c r="H49">
        <v>2024</v>
      </c>
      <c r="I49" s="4" t="s">
        <v>55</v>
      </c>
      <c r="J49">
        <v>48</v>
      </c>
      <c r="K49" s="97">
        <v>3</v>
      </c>
      <c r="L49" t="s">
        <v>39</v>
      </c>
      <c r="M49">
        <v>48</v>
      </c>
      <c r="N49" s="4">
        <v>5</v>
      </c>
      <c r="O49" t="s">
        <v>44</v>
      </c>
      <c r="P49" t="s">
        <v>94</v>
      </c>
      <c r="Q49" s="57" t="s">
        <v>76</v>
      </c>
      <c r="R49" s="57" t="s">
        <v>1353</v>
      </c>
      <c r="S49" t="s">
        <v>104</v>
      </c>
      <c r="U49" s="57" t="s">
        <v>104</v>
      </c>
      <c r="W49" t="s">
        <v>150</v>
      </c>
      <c r="X49" t="s">
        <v>1354</v>
      </c>
      <c r="Y49" s="57" t="s">
        <v>104</v>
      </c>
      <c r="AA49" t="s">
        <v>150</v>
      </c>
      <c r="AB49" t="s">
        <v>1356</v>
      </c>
      <c r="AC49" s="57" t="s">
        <v>104</v>
      </c>
      <c r="AE49" t="s">
        <v>150</v>
      </c>
      <c r="AF49" s="96" t="s">
        <v>1355</v>
      </c>
      <c r="AG49" s="57" t="s">
        <v>170</v>
      </c>
      <c r="AH49" s="98">
        <v>1.5</v>
      </c>
      <c r="AI49" s="29">
        <v>7.5</v>
      </c>
      <c r="AJ49" s="99"/>
      <c r="AK49" s="107" t="s">
        <v>1359</v>
      </c>
      <c r="AL49" s="262" t="s">
        <v>1611</v>
      </c>
      <c r="AM49" s="102">
        <v>3.5</v>
      </c>
      <c r="AO49" s="103" t="s">
        <v>943</v>
      </c>
      <c r="AP49" s="103">
        <v>4</v>
      </c>
      <c r="AS49"/>
      <c r="AT49" s="53"/>
      <c r="AU49"/>
      <c r="AV49"/>
      <c r="AW49"/>
      <c r="AX49"/>
      <c r="AY49" s="4">
        <v>4</v>
      </c>
      <c r="AZ49" s="53"/>
      <c r="BA49" s="106"/>
    </row>
    <row r="50" spans="1:53" ht="15" customHeight="1" x14ac:dyDescent="0.35">
      <c r="A50" s="96" t="s">
        <v>1831</v>
      </c>
      <c r="B50" t="s">
        <v>2235</v>
      </c>
      <c r="C50" t="s">
        <v>96</v>
      </c>
      <c r="F50" t="s">
        <v>2591</v>
      </c>
      <c r="G50" t="s">
        <v>2592</v>
      </c>
      <c r="H50">
        <v>2024</v>
      </c>
      <c r="I50" s="4" t="s">
        <v>55</v>
      </c>
      <c r="J50">
        <v>49</v>
      </c>
      <c r="K50" s="97">
        <v>2</v>
      </c>
      <c r="L50" t="s">
        <v>64</v>
      </c>
      <c r="M50">
        <v>49</v>
      </c>
      <c r="N50" s="4">
        <v>10</v>
      </c>
      <c r="O50" t="s">
        <v>44</v>
      </c>
      <c r="P50" t="s">
        <v>94</v>
      </c>
      <c r="Q50" s="57" t="s">
        <v>76</v>
      </c>
      <c r="R50" s="57" t="s">
        <v>1353</v>
      </c>
      <c r="S50" t="s">
        <v>104</v>
      </c>
      <c r="U50" s="57" t="s">
        <v>104</v>
      </c>
      <c r="W50" t="s">
        <v>150</v>
      </c>
      <c r="X50" t="s">
        <v>1354</v>
      </c>
      <c r="Y50" s="57" t="s">
        <v>104</v>
      </c>
      <c r="AA50" t="s">
        <v>104</v>
      </c>
      <c r="AC50" s="57" t="s">
        <v>104</v>
      </c>
      <c r="AE50" t="s">
        <v>150</v>
      </c>
      <c r="AF50" s="96" t="s">
        <v>1355</v>
      </c>
      <c r="AG50" s="57" t="s">
        <v>104</v>
      </c>
      <c r="AH50" s="98">
        <v>1</v>
      </c>
      <c r="AI50" s="29">
        <v>10</v>
      </c>
      <c r="AJ50" s="99"/>
      <c r="AL50" s="261" t="s">
        <v>1614</v>
      </c>
      <c r="AM50" s="102">
        <v>7</v>
      </c>
      <c r="AO50" s="103" t="s">
        <v>943</v>
      </c>
      <c r="AP50" s="103">
        <v>3</v>
      </c>
      <c r="AS50"/>
      <c r="AT50" s="53"/>
      <c r="AU50"/>
      <c r="AV50"/>
      <c r="AW50"/>
      <c r="AX50"/>
      <c r="AY50" s="4">
        <v>3</v>
      </c>
      <c r="AZ50" s="53"/>
      <c r="BA50" s="106"/>
    </row>
    <row r="51" spans="1:53" ht="15" customHeight="1" x14ac:dyDescent="0.35">
      <c r="A51" s="96" t="s">
        <v>1832</v>
      </c>
      <c r="B51" t="s">
        <v>2236</v>
      </c>
      <c r="C51" t="s">
        <v>96</v>
      </c>
      <c r="F51" t="s">
        <v>2591</v>
      </c>
      <c r="G51" t="s">
        <v>2592</v>
      </c>
      <c r="H51">
        <v>2024</v>
      </c>
      <c r="I51" s="4" t="s">
        <v>79</v>
      </c>
      <c r="J51">
        <v>50</v>
      </c>
      <c r="K51" s="97">
        <v>1</v>
      </c>
      <c r="L51" t="s">
        <v>64</v>
      </c>
      <c r="M51">
        <v>50</v>
      </c>
      <c r="N51" s="4">
        <v>10</v>
      </c>
      <c r="O51" t="s">
        <v>44</v>
      </c>
      <c r="P51" t="s">
        <v>94</v>
      </c>
      <c r="Q51" s="57" t="s">
        <v>76</v>
      </c>
      <c r="R51" s="57" t="s">
        <v>1353</v>
      </c>
      <c r="S51" t="s">
        <v>104</v>
      </c>
      <c r="U51" s="57" t="s">
        <v>104</v>
      </c>
      <c r="W51" t="s">
        <v>150</v>
      </c>
      <c r="X51" t="s">
        <v>1354</v>
      </c>
      <c r="Y51" s="57" t="s">
        <v>104</v>
      </c>
      <c r="AA51" t="s">
        <v>104</v>
      </c>
      <c r="AC51" s="57" t="s">
        <v>104</v>
      </c>
      <c r="AE51" t="s">
        <v>150</v>
      </c>
      <c r="AF51" s="96" t="s">
        <v>1355</v>
      </c>
      <c r="AG51" s="57" t="s">
        <v>104</v>
      </c>
      <c r="AH51" s="98">
        <v>1</v>
      </c>
      <c r="AI51" s="29">
        <v>10</v>
      </c>
      <c r="AJ51" s="99"/>
      <c r="AL51" s="262" t="s">
        <v>1616</v>
      </c>
      <c r="AM51" s="102">
        <v>3</v>
      </c>
      <c r="AO51" s="103" t="s">
        <v>943</v>
      </c>
      <c r="AP51" s="103">
        <v>7</v>
      </c>
      <c r="AS51"/>
      <c r="AT51" s="53"/>
      <c r="AU51"/>
      <c r="AV51"/>
      <c r="AW51"/>
      <c r="AX51"/>
      <c r="AY51" s="4">
        <v>7</v>
      </c>
      <c r="AZ51" s="53"/>
      <c r="BA51" s="106"/>
    </row>
    <row r="52" spans="1:53" ht="15" customHeight="1" x14ac:dyDescent="0.35">
      <c r="A52" s="96" t="s">
        <v>1833</v>
      </c>
      <c r="B52" t="s">
        <v>2237</v>
      </c>
      <c r="C52" t="s">
        <v>96</v>
      </c>
      <c r="F52" t="s">
        <v>2591</v>
      </c>
      <c r="G52" t="s">
        <v>2592</v>
      </c>
      <c r="H52">
        <v>2024</v>
      </c>
      <c r="I52" s="4" t="s">
        <v>79</v>
      </c>
      <c r="J52">
        <v>51</v>
      </c>
      <c r="K52" s="97">
        <v>0</v>
      </c>
      <c r="L52" t="s">
        <v>39</v>
      </c>
      <c r="M52">
        <v>51</v>
      </c>
      <c r="N52" s="4">
        <v>5</v>
      </c>
      <c r="O52" t="s">
        <v>44</v>
      </c>
      <c r="P52" t="s">
        <v>94</v>
      </c>
      <c r="Q52" s="57" t="s">
        <v>76</v>
      </c>
      <c r="R52" s="57" t="s">
        <v>1353</v>
      </c>
      <c r="S52" t="s">
        <v>104</v>
      </c>
      <c r="U52" s="57" t="s">
        <v>104</v>
      </c>
      <c r="W52" t="s">
        <v>150</v>
      </c>
      <c r="X52" t="s">
        <v>1354</v>
      </c>
      <c r="Y52" s="57" t="s">
        <v>104</v>
      </c>
      <c r="AA52" t="s">
        <v>104</v>
      </c>
      <c r="AB52" t="s">
        <v>1356</v>
      </c>
      <c r="AC52" s="57" t="s">
        <v>104</v>
      </c>
      <c r="AE52" t="s">
        <v>150</v>
      </c>
      <c r="AF52" s="96" t="s">
        <v>1355</v>
      </c>
      <c r="AG52" s="57" t="s">
        <v>170</v>
      </c>
      <c r="AH52" s="98">
        <v>1.5</v>
      </c>
      <c r="AI52" s="29">
        <v>7.5</v>
      </c>
      <c r="AJ52" s="99" t="s">
        <v>1358</v>
      </c>
      <c r="AK52" s="107" t="s">
        <v>1359</v>
      </c>
      <c r="AL52" s="261" t="s">
        <v>1618</v>
      </c>
      <c r="AM52" s="102">
        <v>10</v>
      </c>
      <c r="AS52"/>
      <c r="AT52" s="53"/>
      <c r="AU52"/>
      <c r="AV52"/>
      <c r="AW52"/>
      <c r="AX52"/>
      <c r="AY52" s="4">
        <v>0</v>
      </c>
      <c r="AZ52" s="53"/>
      <c r="BA52" s="106"/>
    </row>
    <row r="53" spans="1:53" ht="15" customHeight="1" x14ac:dyDescent="0.35">
      <c r="A53" s="96" t="s">
        <v>1834</v>
      </c>
      <c r="B53" t="s">
        <v>2238</v>
      </c>
      <c r="C53" t="s">
        <v>96</v>
      </c>
      <c r="F53" t="s">
        <v>2591</v>
      </c>
      <c r="G53" t="s">
        <v>2592</v>
      </c>
      <c r="H53">
        <v>2024</v>
      </c>
      <c r="I53" s="4" t="s">
        <v>55</v>
      </c>
      <c r="J53">
        <v>52</v>
      </c>
      <c r="K53" s="97">
        <v>1</v>
      </c>
      <c r="L53" t="s">
        <v>39</v>
      </c>
      <c r="M53">
        <v>52</v>
      </c>
      <c r="N53" s="4">
        <v>5</v>
      </c>
      <c r="O53" t="s">
        <v>44</v>
      </c>
      <c r="P53" t="s">
        <v>94</v>
      </c>
      <c r="Q53" s="57" t="s">
        <v>76</v>
      </c>
      <c r="R53" s="57" t="s">
        <v>1353</v>
      </c>
      <c r="S53" t="s">
        <v>104</v>
      </c>
      <c r="U53" s="57" t="s">
        <v>104</v>
      </c>
      <c r="W53" t="s">
        <v>150</v>
      </c>
      <c r="X53" t="s">
        <v>1354</v>
      </c>
      <c r="Y53" s="57" t="s">
        <v>104</v>
      </c>
      <c r="AA53" t="s">
        <v>104</v>
      </c>
      <c r="AB53" t="s">
        <v>1356</v>
      </c>
      <c r="AC53" s="57" t="s">
        <v>104</v>
      </c>
      <c r="AE53" t="s">
        <v>150</v>
      </c>
      <c r="AF53" s="96" t="s">
        <v>1355</v>
      </c>
      <c r="AG53" s="57" t="s">
        <v>170</v>
      </c>
      <c r="AH53" s="98">
        <v>1.5</v>
      </c>
      <c r="AI53" s="29">
        <v>7.5</v>
      </c>
      <c r="AJ53" s="99"/>
      <c r="AK53" s="107" t="s">
        <v>1359</v>
      </c>
      <c r="AL53" s="262" t="s">
        <v>1620</v>
      </c>
      <c r="AM53" s="102">
        <v>7.5</v>
      </c>
      <c r="AS53"/>
      <c r="AT53" s="53"/>
      <c r="AU53"/>
      <c r="AV53"/>
      <c r="AW53"/>
      <c r="AX53"/>
      <c r="AY53" s="4">
        <v>0</v>
      </c>
      <c r="AZ53" s="53"/>
      <c r="BA53" s="106"/>
    </row>
    <row r="54" spans="1:53" ht="15" customHeight="1" x14ac:dyDescent="0.35">
      <c r="A54" s="96" t="s">
        <v>1835</v>
      </c>
      <c r="B54" t="s">
        <v>2239</v>
      </c>
      <c r="C54" t="s">
        <v>96</v>
      </c>
      <c r="F54" t="s">
        <v>2591</v>
      </c>
      <c r="G54" t="s">
        <v>2592</v>
      </c>
      <c r="H54">
        <v>2024</v>
      </c>
      <c r="I54" s="4" t="s">
        <v>79</v>
      </c>
      <c r="J54">
        <v>53</v>
      </c>
      <c r="K54" s="97">
        <v>2</v>
      </c>
      <c r="L54" t="s">
        <v>88</v>
      </c>
      <c r="M54">
        <v>53</v>
      </c>
      <c r="N54" s="4">
        <v>20</v>
      </c>
      <c r="O54" t="s">
        <v>44</v>
      </c>
      <c r="P54" t="s">
        <v>94</v>
      </c>
      <c r="Q54" s="57" t="s">
        <v>76</v>
      </c>
      <c r="R54" s="57" t="s">
        <v>1353</v>
      </c>
      <c r="S54" t="s">
        <v>104</v>
      </c>
      <c r="U54" s="57" t="s">
        <v>104</v>
      </c>
      <c r="W54" t="s">
        <v>150</v>
      </c>
      <c r="X54" t="s">
        <v>1354</v>
      </c>
      <c r="Y54" s="57" t="s">
        <v>104</v>
      </c>
      <c r="AA54" t="s">
        <v>104</v>
      </c>
      <c r="AC54" s="57" t="s">
        <v>104</v>
      </c>
      <c r="AE54" t="s">
        <v>150</v>
      </c>
      <c r="AF54" s="96" t="s">
        <v>1355</v>
      </c>
      <c r="AG54" s="57" t="s">
        <v>104</v>
      </c>
      <c r="AH54" s="98">
        <v>1</v>
      </c>
      <c r="AI54" s="29">
        <v>20</v>
      </c>
      <c r="AJ54" s="99"/>
      <c r="AL54" s="261" t="s">
        <v>1624</v>
      </c>
      <c r="AM54" s="102">
        <v>5</v>
      </c>
      <c r="AO54" s="103" t="s">
        <v>943</v>
      </c>
      <c r="AP54" s="103">
        <v>15</v>
      </c>
      <c r="AS54"/>
      <c r="AT54" s="53"/>
      <c r="AU54"/>
      <c r="AV54"/>
      <c r="AW54"/>
      <c r="AX54"/>
      <c r="AY54" s="4">
        <v>7</v>
      </c>
      <c r="AZ54" s="53"/>
      <c r="BA54" s="106"/>
    </row>
    <row r="55" spans="1:53" ht="15" customHeight="1" x14ac:dyDescent="0.35">
      <c r="A55" s="96" t="s">
        <v>1836</v>
      </c>
      <c r="B55" t="s">
        <v>2240</v>
      </c>
      <c r="C55" t="s">
        <v>96</v>
      </c>
      <c r="F55" t="s">
        <v>2591</v>
      </c>
      <c r="G55" t="s">
        <v>2592</v>
      </c>
      <c r="H55">
        <v>2024</v>
      </c>
      <c r="I55" s="4" t="s">
        <v>79</v>
      </c>
      <c r="J55">
        <v>54</v>
      </c>
      <c r="K55" s="97">
        <v>3</v>
      </c>
      <c r="L55" t="s">
        <v>64</v>
      </c>
      <c r="M55">
        <v>54</v>
      </c>
      <c r="N55" s="4">
        <v>10</v>
      </c>
      <c r="O55" t="s">
        <v>44</v>
      </c>
      <c r="P55" t="s">
        <v>94</v>
      </c>
      <c r="Q55" s="57" t="s">
        <v>76</v>
      </c>
      <c r="R55" s="57" t="s">
        <v>1353</v>
      </c>
      <c r="S55" t="s">
        <v>104</v>
      </c>
      <c r="U55" s="57" t="s">
        <v>104</v>
      </c>
      <c r="W55" t="s">
        <v>150</v>
      </c>
      <c r="X55" t="s">
        <v>1354</v>
      </c>
      <c r="Y55" s="57" t="s">
        <v>104</v>
      </c>
      <c r="AA55" t="s">
        <v>104</v>
      </c>
      <c r="AC55" s="57" t="s">
        <v>104</v>
      </c>
      <c r="AE55" t="s">
        <v>150</v>
      </c>
      <c r="AF55" s="96" t="s">
        <v>1355</v>
      </c>
      <c r="AG55" s="57" t="s">
        <v>104</v>
      </c>
      <c r="AH55" s="98">
        <v>1</v>
      </c>
      <c r="AI55" s="29">
        <v>10</v>
      </c>
      <c r="AJ55" s="99"/>
      <c r="AL55" s="262" t="s">
        <v>1628</v>
      </c>
      <c r="AM55" s="102">
        <v>5</v>
      </c>
      <c r="AO55" s="103" t="s">
        <v>943</v>
      </c>
      <c r="AP55" s="103">
        <v>5</v>
      </c>
      <c r="AS55"/>
      <c r="AT55" s="53"/>
      <c r="AU55"/>
      <c r="AV55"/>
      <c r="AW55"/>
      <c r="AX55"/>
      <c r="AY55" s="4">
        <v>5</v>
      </c>
      <c r="AZ55" s="53"/>
      <c r="BA55" s="106"/>
    </row>
    <row r="56" spans="1:53" ht="15" customHeight="1" x14ac:dyDescent="0.35">
      <c r="A56" s="96" t="s">
        <v>1837</v>
      </c>
      <c r="B56" t="s">
        <v>2241</v>
      </c>
      <c r="C56" t="s">
        <v>96</v>
      </c>
      <c r="F56" t="s">
        <v>2591</v>
      </c>
      <c r="G56" t="s">
        <v>2592</v>
      </c>
      <c r="H56">
        <v>2024</v>
      </c>
      <c r="I56" s="4" t="s">
        <v>55</v>
      </c>
      <c r="J56">
        <v>55</v>
      </c>
      <c r="K56" s="97">
        <v>4</v>
      </c>
      <c r="L56" t="s">
        <v>88</v>
      </c>
      <c r="M56">
        <v>55</v>
      </c>
      <c r="N56" s="4">
        <v>20</v>
      </c>
      <c r="O56" t="s">
        <v>44</v>
      </c>
      <c r="P56" t="s">
        <v>94</v>
      </c>
      <c r="Q56" s="57" t="s">
        <v>76</v>
      </c>
      <c r="R56" s="57" t="s">
        <v>1353</v>
      </c>
      <c r="S56" t="s">
        <v>104</v>
      </c>
      <c r="U56" s="57" t="s">
        <v>104</v>
      </c>
      <c r="W56" t="s">
        <v>150</v>
      </c>
      <c r="X56" t="s">
        <v>1354</v>
      </c>
      <c r="Y56" s="57" t="s">
        <v>104</v>
      </c>
      <c r="AA56" t="s">
        <v>104</v>
      </c>
      <c r="AC56" s="57" t="s">
        <v>104</v>
      </c>
      <c r="AE56" t="s">
        <v>150</v>
      </c>
      <c r="AF56" s="96" t="s">
        <v>1355</v>
      </c>
      <c r="AG56" s="57" t="s">
        <v>104</v>
      </c>
      <c r="AH56" s="98">
        <v>1</v>
      </c>
      <c r="AI56" s="29">
        <v>20</v>
      </c>
      <c r="AJ56" s="99"/>
      <c r="AK56" s="100"/>
      <c r="AL56" s="261" t="s">
        <v>1631</v>
      </c>
      <c r="AM56" s="102">
        <v>12</v>
      </c>
      <c r="AO56" s="103" t="s">
        <v>943</v>
      </c>
      <c r="AP56" s="103">
        <v>8</v>
      </c>
      <c r="AS56"/>
      <c r="AT56" s="53"/>
      <c r="AU56"/>
      <c r="AV56"/>
      <c r="AW56"/>
      <c r="AX56"/>
      <c r="AY56" s="4">
        <v>8</v>
      </c>
      <c r="AZ56" s="53"/>
      <c r="BA56" s="106"/>
    </row>
    <row r="57" spans="1:53" ht="15" customHeight="1" x14ac:dyDescent="0.35">
      <c r="A57" s="96" t="s">
        <v>1838</v>
      </c>
      <c r="B57" t="s">
        <v>2242</v>
      </c>
      <c r="C57" t="s">
        <v>96</v>
      </c>
      <c r="F57" t="s">
        <v>2591</v>
      </c>
      <c r="G57" t="s">
        <v>2592</v>
      </c>
      <c r="H57">
        <v>2024</v>
      </c>
      <c r="I57" s="4" t="s">
        <v>79</v>
      </c>
      <c r="J57">
        <v>56</v>
      </c>
      <c r="K57" s="97">
        <v>5</v>
      </c>
      <c r="L57" t="s">
        <v>64</v>
      </c>
      <c r="M57">
        <v>56</v>
      </c>
      <c r="N57" s="4">
        <v>10</v>
      </c>
      <c r="O57" t="s">
        <v>44</v>
      </c>
      <c r="P57" t="s">
        <v>94</v>
      </c>
      <c r="Q57" s="57" t="s">
        <v>76</v>
      </c>
      <c r="R57" s="57" t="s">
        <v>1353</v>
      </c>
      <c r="S57" t="s">
        <v>104</v>
      </c>
      <c r="U57" s="57" t="s">
        <v>104</v>
      </c>
      <c r="W57" t="s">
        <v>150</v>
      </c>
      <c r="X57" t="s">
        <v>1354</v>
      </c>
      <c r="Y57" s="57" t="s">
        <v>104</v>
      </c>
      <c r="AA57" t="s">
        <v>104</v>
      </c>
      <c r="AC57" s="57" t="s">
        <v>104</v>
      </c>
      <c r="AE57" t="s">
        <v>150</v>
      </c>
      <c r="AF57" s="96" t="s">
        <v>1355</v>
      </c>
      <c r="AG57" s="57" t="s">
        <v>104</v>
      </c>
      <c r="AH57" s="98">
        <v>1</v>
      </c>
      <c r="AI57" s="29">
        <v>10</v>
      </c>
      <c r="AJ57" s="99"/>
      <c r="AL57" s="262" t="s">
        <v>1635</v>
      </c>
      <c r="AM57" s="102">
        <v>7.5</v>
      </c>
      <c r="AO57" s="103" t="s">
        <v>943</v>
      </c>
      <c r="AP57" s="103">
        <v>2.5</v>
      </c>
      <c r="AS57"/>
      <c r="AT57" s="53"/>
      <c r="AU57"/>
      <c r="AV57"/>
      <c r="AW57"/>
      <c r="AX57"/>
      <c r="AY57" s="4">
        <v>2.5</v>
      </c>
      <c r="AZ57" s="53"/>
      <c r="BA57" s="106"/>
    </row>
    <row r="58" spans="1:53" ht="15" customHeight="1" x14ac:dyDescent="0.35">
      <c r="A58" s="96" t="s">
        <v>1839</v>
      </c>
      <c r="B58" t="s">
        <v>2243</v>
      </c>
      <c r="C58" t="s">
        <v>96</v>
      </c>
      <c r="F58" t="s">
        <v>2591</v>
      </c>
      <c r="G58" t="s">
        <v>2592</v>
      </c>
      <c r="H58">
        <v>2024</v>
      </c>
      <c r="I58" s="4" t="s">
        <v>79</v>
      </c>
      <c r="J58">
        <v>57</v>
      </c>
      <c r="K58" s="97">
        <v>6</v>
      </c>
      <c r="L58" t="s">
        <v>64</v>
      </c>
      <c r="M58">
        <v>57</v>
      </c>
      <c r="N58" s="4">
        <v>10</v>
      </c>
      <c r="O58" t="s">
        <v>44</v>
      </c>
      <c r="P58" t="s">
        <v>94</v>
      </c>
      <c r="Q58" s="57" t="s">
        <v>76</v>
      </c>
      <c r="R58" s="57" t="s">
        <v>1353</v>
      </c>
      <c r="S58" t="s">
        <v>104</v>
      </c>
      <c r="U58" s="57" t="s">
        <v>104</v>
      </c>
      <c r="W58" t="s">
        <v>150</v>
      </c>
      <c r="X58" t="s">
        <v>1354</v>
      </c>
      <c r="Y58" s="57" t="s">
        <v>104</v>
      </c>
      <c r="AA58" t="s">
        <v>104</v>
      </c>
      <c r="AC58" s="57" t="s">
        <v>104</v>
      </c>
      <c r="AE58" t="s">
        <v>150</v>
      </c>
      <c r="AF58" s="96" t="s">
        <v>1355</v>
      </c>
      <c r="AG58" s="57" t="s">
        <v>104</v>
      </c>
      <c r="AH58" s="98">
        <v>1</v>
      </c>
      <c r="AI58" s="29">
        <v>10</v>
      </c>
      <c r="AJ58" s="99"/>
      <c r="AL58" s="261" t="s">
        <v>1639</v>
      </c>
      <c r="AM58" s="102">
        <v>10</v>
      </c>
      <c r="AS58" s="261" t="s">
        <v>1580</v>
      </c>
      <c r="AT58" s="53">
        <v>5</v>
      </c>
      <c r="AU58"/>
      <c r="AV58"/>
      <c r="AW58"/>
      <c r="AX58"/>
      <c r="AY58" s="4">
        <v>0</v>
      </c>
      <c r="AZ58" s="53"/>
      <c r="BA58" s="106"/>
    </row>
    <row r="59" spans="1:53" ht="15" customHeight="1" x14ac:dyDescent="0.35">
      <c r="A59" s="96" t="s">
        <v>1840</v>
      </c>
      <c r="B59" t="s">
        <v>2244</v>
      </c>
      <c r="C59" t="s">
        <v>96</v>
      </c>
      <c r="F59" t="s">
        <v>2591</v>
      </c>
      <c r="G59" t="s">
        <v>2592</v>
      </c>
      <c r="H59">
        <v>2024</v>
      </c>
      <c r="I59" s="4" t="s">
        <v>55</v>
      </c>
      <c r="J59">
        <v>58</v>
      </c>
      <c r="K59" s="97">
        <v>7</v>
      </c>
      <c r="L59" t="s">
        <v>64</v>
      </c>
      <c r="M59">
        <v>58</v>
      </c>
      <c r="N59" s="4">
        <v>10</v>
      </c>
      <c r="O59" t="s">
        <v>44</v>
      </c>
      <c r="P59" t="s">
        <v>94</v>
      </c>
      <c r="Q59" s="57" t="s">
        <v>76</v>
      </c>
      <c r="R59" s="57" t="s">
        <v>1353</v>
      </c>
      <c r="S59" t="s">
        <v>104</v>
      </c>
      <c r="U59" s="57" t="s">
        <v>104</v>
      </c>
      <c r="W59" t="s">
        <v>150</v>
      </c>
      <c r="X59" t="s">
        <v>1354</v>
      </c>
      <c r="Y59" s="57" t="s">
        <v>104</v>
      </c>
      <c r="AA59" t="s">
        <v>104</v>
      </c>
      <c r="AC59" s="57" t="s">
        <v>104</v>
      </c>
      <c r="AE59" t="s">
        <v>150</v>
      </c>
      <c r="AF59" s="96" t="s">
        <v>1355</v>
      </c>
      <c r="AG59" s="57" t="s">
        <v>104</v>
      </c>
      <c r="AH59" s="98">
        <v>1</v>
      </c>
      <c r="AI59" s="29">
        <v>10</v>
      </c>
      <c r="AJ59" s="99"/>
      <c r="AK59" s="100"/>
      <c r="AL59" s="262" t="s">
        <v>1641</v>
      </c>
      <c r="AM59" s="102">
        <v>2</v>
      </c>
      <c r="AO59" s="103" t="s">
        <v>943</v>
      </c>
      <c r="AP59" s="103">
        <v>8</v>
      </c>
      <c r="AS59" s="261" t="s">
        <v>1580</v>
      </c>
      <c r="AT59" s="53">
        <v>5</v>
      </c>
      <c r="AU59"/>
      <c r="AV59"/>
      <c r="AW59"/>
      <c r="AX59"/>
      <c r="AY59" s="4">
        <v>8</v>
      </c>
      <c r="AZ59" s="53"/>
      <c r="BA59" s="106"/>
    </row>
    <row r="60" spans="1:53" ht="15" customHeight="1" x14ac:dyDescent="0.35">
      <c r="A60" s="96" t="s">
        <v>1841</v>
      </c>
      <c r="B60" t="s">
        <v>2245</v>
      </c>
      <c r="C60" t="s">
        <v>96</v>
      </c>
      <c r="F60" t="s">
        <v>2591</v>
      </c>
      <c r="G60" t="s">
        <v>2592</v>
      </c>
      <c r="H60">
        <v>2024</v>
      </c>
      <c r="I60" s="4" t="s">
        <v>79</v>
      </c>
      <c r="J60">
        <v>59</v>
      </c>
      <c r="K60" s="97">
        <v>8</v>
      </c>
      <c r="L60" t="s">
        <v>88</v>
      </c>
      <c r="M60">
        <v>59</v>
      </c>
      <c r="N60" s="4">
        <v>20</v>
      </c>
      <c r="O60" t="s">
        <v>44</v>
      </c>
      <c r="P60" t="s">
        <v>94</v>
      </c>
      <c r="Q60" s="57" t="s">
        <v>76</v>
      </c>
      <c r="R60" s="57" t="s">
        <v>1353</v>
      </c>
      <c r="S60" t="s">
        <v>104</v>
      </c>
      <c r="U60" s="57" t="s">
        <v>104</v>
      </c>
      <c r="W60" t="s">
        <v>150</v>
      </c>
      <c r="X60" t="s">
        <v>1354</v>
      </c>
      <c r="Y60" s="57" t="s">
        <v>104</v>
      </c>
      <c r="AA60" t="s">
        <v>104</v>
      </c>
      <c r="AC60" s="57" t="s">
        <v>104</v>
      </c>
      <c r="AE60" t="s">
        <v>150</v>
      </c>
      <c r="AF60" s="96" t="s">
        <v>1355</v>
      </c>
      <c r="AG60" s="57" t="s">
        <v>104</v>
      </c>
      <c r="AH60" s="98">
        <v>1</v>
      </c>
      <c r="AI60" s="29">
        <v>20</v>
      </c>
      <c r="AJ60" s="99"/>
      <c r="AK60" s="100"/>
      <c r="AL60" s="261" t="s">
        <v>1645</v>
      </c>
      <c r="AM60" s="102">
        <v>6</v>
      </c>
      <c r="AO60" s="103" t="s">
        <v>943</v>
      </c>
      <c r="AP60" s="103">
        <v>14</v>
      </c>
      <c r="AS60"/>
      <c r="AT60" s="53"/>
      <c r="AU60"/>
      <c r="AV60"/>
      <c r="AW60"/>
      <c r="AX60"/>
      <c r="AY60" s="4">
        <v>14</v>
      </c>
      <c r="AZ60" s="53"/>
      <c r="BA60" s="106"/>
    </row>
    <row r="61" spans="1:53" ht="15" customHeight="1" x14ac:dyDescent="0.35">
      <c r="A61" s="96" t="s">
        <v>1842</v>
      </c>
      <c r="B61" t="s">
        <v>2246</v>
      </c>
      <c r="C61" t="s">
        <v>96</v>
      </c>
      <c r="F61" t="s">
        <v>2591</v>
      </c>
      <c r="G61" t="s">
        <v>2592</v>
      </c>
      <c r="H61">
        <v>2024</v>
      </c>
      <c r="I61" s="4" t="s">
        <v>55</v>
      </c>
      <c r="J61">
        <v>60</v>
      </c>
      <c r="K61" s="97">
        <v>9</v>
      </c>
      <c r="L61" t="s">
        <v>64</v>
      </c>
      <c r="M61">
        <v>60</v>
      </c>
      <c r="N61" s="4">
        <v>10</v>
      </c>
      <c r="O61" t="s">
        <v>44</v>
      </c>
      <c r="P61" t="s">
        <v>94</v>
      </c>
      <c r="Q61" s="57" t="s">
        <v>76</v>
      </c>
      <c r="R61" s="57" t="s">
        <v>1353</v>
      </c>
      <c r="S61" t="s">
        <v>104</v>
      </c>
      <c r="U61" s="57" t="s">
        <v>104</v>
      </c>
      <c r="W61" t="s">
        <v>150</v>
      </c>
      <c r="X61" t="s">
        <v>1354</v>
      </c>
      <c r="Y61" s="57" t="s">
        <v>104</v>
      </c>
      <c r="AA61" t="s">
        <v>104</v>
      </c>
      <c r="AC61" s="57" t="s">
        <v>104</v>
      </c>
      <c r="AE61" t="s">
        <v>150</v>
      </c>
      <c r="AF61" s="96" t="s">
        <v>1355</v>
      </c>
      <c r="AG61" s="57" t="s">
        <v>104</v>
      </c>
      <c r="AH61" s="98">
        <v>1</v>
      </c>
      <c r="AI61" s="29">
        <v>10</v>
      </c>
      <c r="AJ61" s="99">
        <v>-5</v>
      </c>
      <c r="AL61" s="262" t="s">
        <v>1648</v>
      </c>
      <c r="AM61" s="102">
        <v>1.5</v>
      </c>
      <c r="AO61" s="103" t="s">
        <v>943</v>
      </c>
      <c r="AP61" s="103">
        <v>3.5</v>
      </c>
      <c r="AS61" s="261" t="s">
        <v>1580</v>
      </c>
      <c r="AT61" s="53">
        <v>5</v>
      </c>
      <c r="AU61"/>
      <c r="AV61"/>
      <c r="AW61"/>
      <c r="AX61"/>
      <c r="AY61" s="4">
        <v>3.5</v>
      </c>
      <c r="AZ61" s="53"/>
      <c r="BA61" s="106"/>
    </row>
    <row r="62" spans="1:53" ht="15" customHeight="1" x14ac:dyDescent="0.35">
      <c r="A62" s="96" t="s">
        <v>1843</v>
      </c>
      <c r="B62" t="s">
        <v>2247</v>
      </c>
      <c r="C62" t="s">
        <v>96</v>
      </c>
      <c r="F62" t="s">
        <v>2591</v>
      </c>
      <c r="G62" t="s">
        <v>2592</v>
      </c>
      <c r="H62">
        <v>2024</v>
      </c>
      <c r="I62" s="4" t="s">
        <v>55</v>
      </c>
      <c r="J62">
        <v>61</v>
      </c>
      <c r="K62" s="97">
        <v>10</v>
      </c>
      <c r="L62" t="s">
        <v>64</v>
      </c>
      <c r="M62">
        <v>61</v>
      </c>
      <c r="N62" s="4">
        <v>10</v>
      </c>
      <c r="O62" t="s">
        <v>44</v>
      </c>
      <c r="P62" t="s">
        <v>94</v>
      </c>
      <c r="Q62" s="57" t="s">
        <v>76</v>
      </c>
      <c r="R62" s="57" t="s">
        <v>1353</v>
      </c>
      <c r="S62" t="s">
        <v>104</v>
      </c>
      <c r="U62" s="57" t="s">
        <v>104</v>
      </c>
      <c r="W62" t="s">
        <v>150</v>
      </c>
      <c r="X62" t="s">
        <v>1354</v>
      </c>
      <c r="Y62" s="57" t="s">
        <v>104</v>
      </c>
      <c r="AA62" t="s">
        <v>104</v>
      </c>
      <c r="AC62" s="57" t="s">
        <v>104</v>
      </c>
      <c r="AE62" t="s">
        <v>150</v>
      </c>
      <c r="AF62" s="96" t="s">
        <v>1355</v>
      </c>
      <c r="AG62" s="57" t="s">
        <v>104</v>
      </c>
      <c r="AH62" s="98">
        <v>1</v>
      </c>
      <c r="AI62" s="29">
        <v>10</v>
      </c>
      <c r="AJ62" s="99"/>
      <c r="AK62" s="100"/>
      <c r="AL62" s="261" t="s">
        <v>1651</v>
      </c>
      <c r="AM62" s="102">
        <v>6</v>
      </c>
      <c r="AO62" s="103" t="s">
        <v>943</v>
      </c>
      <c r="AP62" s="103">
        <v>4</v>
      </c>
      <c r="AS62"/>
      <c r="AT62" s="53"/>
      <c r="AU62"/>
      <c r="AV62"/>
      <c r="AW62"/>
      <c r="AX62"/>
      <c r="AY62" s="4">
        <v>4</v>
      </c>
      <c r="AZ62" s="53"/>
      <c r="BA62" s="106"/>
    </row>
    <row r="63" spans="1:53" ht="15" customHeight="1" x14ac:dyDescent="0.35">
      <c r="A63" s="96" t="s">
        <v>1844</v>
      </c>
      <c r="B63" t="s">
        <v>2248</v>
      </c>
      <c r="C63" t="s">
        <v>96</v>
      </c>
      <c r="F63" t="s">
        <v>2591</v>
      </c>
      <c r="G63" t="s">
        <v>2592</v>
      </c>
      <c r="H63">
        <v>2024</v>
      </c>
      <c r="I63" s="4" t="s">
        <v>79</v>
      </c>
      <c r="J63">
        <v>62</v>
      </c>
      <c r="K63" s="97">
        <v>11</v>
      </c>
      <c r="L63" t="s">
        <v>39</v>
      </c>
      <c r="M63">
        <v>62</v>
      </c>
      <c r="N63" s="4">
        <v>5</v>
      </c>
      <c r="O63" t="s">
        <v>44</v>
      </c>
      <c r="P63" t="s">
        <v>94</v>
      </c>
      <c r="Q63" s="57" t="s">
        <v>76</v>
      </c>
      <c r="R63" s="57" t="s">
        <v>1353</v>
      </c>
      <c r="S63" t="s">
        <v>104</v>
      </c>
      <c r="U63" s="57" t="s">
        <v>104</v>
      </c>
      <c r="W63" t="s">
        <v>150</v>
      </c>
      <c r="X63" t="s">
        <v>1354</v>
      </c>
      <c r="Y63" s="57" t="s">
        <v>104</v>
      </c>
      <c r="AA63" t="s">
        <v>104</v>
      </c>
      <c r="AB63" t="s">
        <v>1356</v>
      </c>
      <c r="AC63" s="57" t="s">
        <v>104</v>
      </c>
      <c r="AE63" t="s">
        <v>150</v>
      </c>
      <c r="AF63" s="96" t="s">
        <v>1355</v>
      </c>
      <c r="AG63" s="57" t="s">
        <v>170</v>
      </c>
      <c r="AH63" s="98">
        <v>1.5</v>
      </c>
      <c r="AI63" s="29">
        <v>7.5</v>
      </c>
      <c r="AJ63" s="99"/>
      <c r="AK63" s="107" t="s">
        <v>1359</v>
      </c>
      <c r="AL63" s="262" t="s">
        <v>1654</v>
      </c>
      <c r="AM63" s="102">
        <v>7.5</v>
      </c>
      <c r="AS63"/>
      <c r="AT63" s="53"/>
      <c r="AU63"/>
      <c r="AV63"/>
      <c r="AW63"/>
      <c r="AX63"/>
      <c r="AY63" s="4">
        <v>0</v>
      </c>
      <c r="AZ63" s="53"/>
      <c r="BA63" s="106"/>
    </row>
    <row r="64" spans="1:53" ht="15" customHeight="1" x14ac:dyDescent="0.35">
      <c r="A64" s="96" t="s">
        <v>1845</v>
      </c>
      <c r="B64" t="s">
        <v>2249</v>
      </c>
      <c r="C64" t="s">
        <v>96</v>
      </c>
      <c r="F64" t="s">
        <v>2591</v>
      </c>
      <c r="G64" t="s">
        <v>2592</v>
      </c>
      <c r="H64">
        <v>2024</v>
      </c>
      <c r="I64" s="4" t="s">
        <v>55</v>
      </c>
      <c r="J64">
        <v>63</v>
      </c>
      <c r="K64" s="97">
        <v>12</v>
      </c>
      <c r="L64" t="s">
        <v>39</v>
      </c>
      <c r="M64">
        <v>63</v>
      </c>
      <c r="N64" s="4">
        <v>5</v>
      </c>
      <c r="O64" t="s">
        <v>44</v>
      </c>
      <c r="P64" t="s">
        <v>94</v>
      </c>
      <c r="Q64" s="57" t="s">
        <v>76</v>
      </c>
      <c r="R64" s="57" t="s">
        <v>1353</v>
      </c>
      <c r="S64" t="s">
        <v>104</v>
      </c>
      <c r="U64" s="57" t="s">
        <v>104</v>
      </c>
      <c r="W64" t="s">
        <v>150</v>
      </c>
      <c r="X64" t="s">
        <v>1354</v>
      </c>
      <c r="Y64" s="57" t="s">
        <v>104</v>
      </c>
      <c r="AA64" t="s">
        <v>104</v>
      </c>
      <c r="AC64" s="57" t="s">
        <v>104</v>
      </c>
      <c r="AE64" t="s">
        <v>150</v>
      </c>
      <c r="AF64" s="96" t="s">
        <v>1355</v>
      </c>
      <c r="AG64" s="57" t="s">
        <v>104</v>
      </c>
      <c r="AH64" s="98">
        <v>1</v>
      </c>
      <c r="AI64" s="29">
        <v>5</v>
      </c>
      <c r="AJ64" s="99"/>
      <c r="AL64" s="261" t="s">
        <v>1658</v>
      </c>
      <c r="AM64" s="102">
        <v>5</v>
      </c>
      <c r="AS64" s="261" t="s">
        <v>1580</v>
      </c>
      <c r="AT64" s="53">
        <v>5</v>
      </c>
      <c r="AU64"/>
      <c r="AV64"/>
      <c r="AW64"/>
      <c r="AX64"/>
      <c r="AY64" s="4">
        <v>0</v>
      </c>
      <c r="AZ64" s="53"/>
      <c r="BA64" s="106"/>
    </row>
    <row r="65" spans="1:53" ht="15" customHeight="1" x14ac:dyDescent="0.35">
      <c r="A65" s="96" t="s">
        <v>1846</v>
      </c>
      <c r="B65" t="s">
        <v>2250</v>
      </c>
      <c r="C65" t="s">
        <v>96</v>
      </c>
      <c r="F65" t="s">
        <v>2591</v>
      </c>
      <c r="G65" t="s">
        <v>2592</v>
      </c>
      <c r="H65">
        <v>2024</v>
      </c>
      <c r="I65" s="4" t="s">
        <v>55</v>
      </c>
      <c r="J65">
        <v>64</v>
      </c>
      <c r="K65" s="97">
        <v>13</v>
      </c>
      <c r="L65" t="s">
        <v>64</v>
      </c>
      <c r="M65">
        <v>64</v>
      </c>
      <c r="N65" s="4">
        <v>10</v>
      </c>
      <c r="O65" t="s">
        <v>44</v>
      </c>
      <c r="P65" t="s">
        <v>94</v>
      </c>
      <c r="Q65" s="57" t="s">
        <v>76</v>
      </c>
      <c r="R65" s="57" t="s">
        <v>1353</v>
      </c>
      <c r="S65" t="s">
        <v>104</v>
      </c>
      <c r="U65" s="57" t="s">
        <v>104</v>
      </c>
      <c r="W65" t="s">
        <v>150</v>
      </c>
      <c r="X65" t="s">
        <v>1354</v>
      </c>
      <c r="Y65" s="57" t="s">
        <v>104</v>
      </c>
      <c r="AA65" t="s">
        <v>104</v>
      </c>
      <c r="AC65" s="57" t="s">
        <v>104</v>
      </c>
      <c r="AE65" t="s">
        <v>150</v>
      </c>
      <c r="AF65" s="96" t="s">
        <v>1355</v>
      </c>
      <c r="AG65" s="57" t="s">
        <v>104</v>
      </c>
      <c r="AH65" s="98">
        <v>1</v>
      </c>
      <c r="AI65" s="29">
        <v>10</v>
      </c>
      <c r="AJ65" s="99"/>
      <c r="AL65" s="262" t="s">
        <v>1661</v>
      </c>
      <c r="AM65" s="102">
        <v>10</v>
      </c>
      <c r="AS65"/>
      <c r="AT65" s="53"/>
      <c r="AU65"/>
      <c r="AV65"/>
      <c r="AW65"/>
      <c r="AX65"/>
      <c r="AY65" s="4">
        <v>0</v>
      </c>
      <c r="AZ65" s="53"/>
      <c r="BA65" s="106"/>
    </row>
    <row r="66" spans="1:53" ht="15" customHeight="1" x14ac:dyDescent="0.35">
      <c r="A66" s="96" t="s">
        <v>1847</v>
      </c>
      <c r="B66" t="s">
        <v>2251</v>
      </c>
      <c r="C66" t="s">
        <v>96</v>
      </c>
      <c r="F66" t="s">
        <v>2591</v>
      </c>
      <c r="G66" t="s">
        <v>2592</v>
      </c>
      <c r="H66">
        <v>2024</v>
      </c>
      <c r="I66" s="4" t="s">
        <v>55</v>
      </c>
      <c r="J66">
        <v>65</v>
      </c>
      <c r="K66" s="97">
        <v>14</v>
      </c>
      <c r="L66" t="s">
        <v>64</v>
      </c>
      <c r="M66">
        <v>65</v>
      </c>
      <c r="N66" s="4">
        <v>10</v>
      </c>
      <c r="O66" t="s">
        <v>44</v>
      </c>
      <c r="P66" t="s">
        <v>94</v>
      </c>
      <c r="Q66" s="57" t="s">
        <v>76</v>
      </c>
      <c r="R66" s="57" t="s">
        <v>1353</v>
      </c>
      <c r="S66" t="s">
        <v>104</v>
      </c>
      <c r="U66" s="57" t="s">
        <v>104</v>
      </c>
      <c r="W66" t="s">
        <v>150</v>
      </c>
      <c r="X66" t="s">
        <v>1354</v>
      </c>
      <c r="Y66" s="57" t="s">
        <v>104</v>
      </c>
      <c r="AA66" t="s">
        <v>104</v>
      </c>
      <c r="AC66" s="57" t="s">
        <v>104</v>
      </c>
      <c r="AE66" t="s">
        <v>150</v>
      </c>
      <c r="AF66" s="96" t="s">
        <v>1355</v>
      </c>
      <c r="AG66" s="57" t="s">
        <v>104</v>
      </c>
      <c r="AH66" s="98">
        <v>1</v>
      </c>
      <c r="AI66" s="29">
        <v>10</v>
      </c>
      <c r="AJ66" s="99"/>
      <c r="AL66" s="261" t="s">
        <v>1665</v>
      </c>
      <c r="AM66" s="102">
        <v>10</v>
      </c>
      <c r="AS66"/>
      <c r="AT66" s="53"/>
      <c r="AU66"/>
      <c r="AV66"/>
      <c r="AW66"/>
      <c r="AX66"/>
      <c r="AY66" s="4">
        <v>0</v>
      </c>
      <c r="AZ66" s="53"/>
      <c r="BA66" s="106"/>
    </row>
    <row r="67" spans="1:53" ht="15" customHeight="1" x14ac:dyDescent="0.35">
      <c r="A67" s="96" t="s">
        <v>1848</v>
      </c>
      <c r="B67" t="s">
        <v>2252</v>
      </c>
      <c r="C67" t="s">
        <v>96</v>
      </c>
      <c r="F67" t="s">
        <v>2591</v>
      </c>
      <c r="G67" t="s">
        <v>2592</v>
      </c>
      <c r="H67">
        <v>2024</v>
      </c>
      <c r="I67" s="4" t="s">
        <v>79</v>
      </c>
      <c r="J67">
        <v>66</v>
      </c>
      <c r="K67" s="97">
        <v>15</v>
      </c>
      <c r="L67" t="s">
        <v>39</v>
      </c>
      <c r="M67">
        <v>66</v>
      </c>
      <c r="N67" s="4">
        <v>5</v>
      </c>
      <c r="O67" t="s">
        <v>44</v>
      </c>
      <c r="P67" t="s">
        <v>94</v>
      </c>
      <c r="Q67" s="57" t="s">
        <v>76</v>
      </c>
      <c r="R67" s="57" t="s">
        <v>1353</v>
      </c>
      <c r="S67" t="s">
        <v>104</v>
      </c>
      <c r="U67" s="57" t="s">
        <v>104</v>
      </c>
      <c r="W67" t="s">
        <v>150</v>
      </c>
      <c r="X67" t="s">
        <v>1354</v>
      </c>
      <c r="Y67" s="57" t="s">
        <v>104</v>
      </c>
      <c r="AA67" t="s">
        <v>104</v>
      </c>
      <c r="AC67" s="57" t="s">
        <v>104</v>
      </c>
      <c r="AE67" t="s">
        <v>150</v>
      </c>
      <c r="AF67" s="96" t="s">
        <v>1355</v>
      </c>
      <c r="AG67" s="57" t="s">
        <v>104</v>
      </c>
      <c r="AH67" s="98">
        <v>1</v>
      </c>
      <c r="AI67" s="29">
        <v>5</v>
      </c>
      <c r="AJ67" s="99"/>
      <c r="AL67" s="262" t="s">
        <v>1669</v>
      </c>
      <c r="AM67" s="102">
        <v>1</v>
      </c>
      <c r="AO67" s="103" t="s">
        <v>943</v>
      </c>
      <c r="AP67" s="103">
        <v>4</v>
      </c>
      <c r="AS67"/>
      <c r="AT67" s="53"/>
      <c r="AU67"/>
      <c r="AV67"/>
      <c r="AW67"/>
      <c r="AX67"/>
      <c r="AY67" s="4">
        <v>4</v>
      </c>
      <c r="AZ67" s="53"/>
      <c r="BA67" s="106"/>
    </row>
    <row r="68" spans="1:53" ht="15" customHeight="1" x14ac:dyDescent="0.35">
      <c r="A68" s="96" t="s">
        <v>1849</v>
      </c>
      <c r="B68" t="s">
        <v>2253</v>
      </c>
      <c r="C68" t="s">
        <v>96</v>
      </c>
      <c r="F68" t="s">
        <v>2591</v>
      </c>
      <c r="G68" t="s">
        <v>2592</v>
      </c>
      <c r="H68">
        <v>2024</v>
      </c>
      <c r="I68" s="4" t="s">
        <v>79</v>
      </c>
      <c r="J68">
        <v>67</v>
      </c>
      <c r="K68" s="97">
        <v>16</v>
      </c>
      <c r="L68" t="s">
        <v>39</v>
      </c>
      <c r="M68">
        <v>67</v>
      </c>
      <c r="N68" s="4">
        <v>5</v>
      </c>
      <c r="O68" t="s">
        <v>44</v>
      </c>
      <c r="P68" t="s">
        <v>94</v>
      </c>
      <c r="Q68" s="57" t="s">
        <v>76</v>
      </c>
      <c r="R68" s="57" t="s">
        <v>1353</v>
      </c>
      <c r="S68" t="s">
        <v>104</v>
      </c>
      <c r="U68" s="57" t="s">
        <v>104</v>
      </c>
      <c r="W68" t="s">
        <v>150</v>
      </c>
      <c r="X68" t="s">
        <v>1354</v>
      </c>
      <c r="Y68" s="57" t="s">
        <v>104</v>
      </c>
      <c r="AA68" t="s">
        <v>104</v>
      </c>
      <c r="AB68" t="s">
        <v>1356</v>
      </c>
      <c r="AC68" s="57" t="s">
        <v>104</v>
      </c>
      <c r="AE68" t="s">
        <v>150</v>
      </c>
      <c r="AF68" s="96" t="s">
        <v>1355</v>
      </c>
      <c r="AG68" s="57" t="s">
        <v>170</v>
      </c>
      <c r="AH68" s="98">
        <v>1.5</v>
      </c>
      <c r="AI68" s="29">
        <v>7.5</v>
      </c>
      <c r="AJ68" s="99"/>
      <c r="AK68" s="107" t="s">
        <v>1359</v>
      </c>
      <c r="AL68" s="261" t="s">
        <v>1672</v>
      </c>
      <c r="AM68" s="102">
        <v>7.5</v>
      </c>
      <c r="AS68" s="262" t="s">
        <v>1675</v>
      </c>
      <c r="AT68" s="53">
        <v>5</v>
      </c>
      <c r="AU68"/>
      <c r="AV68"/>
      <c r="AW68"/>
      <c r="AX68"/>
      <c r="AY68" s="4">
        <v>0</v>
      </c>
      <c r="AZ68" s="53"/>
      <c r="BA68" s="106"/>
    </row>
    <row r="69" spans="1:53" ht="15" customHeight="1" x14ac:dyDescent="0.35">
      <c r="A69" s="96" t="s">
        <v>1850</v>
      </c>
      <c r="B69" t="s">
        <v>2254</v>
      </c>
      <c r="C69" t="s">
        <v>96</v>
      </c>
      <c r="F69" t="s">
        <v>2591</v>
      </c>
      <c r="G69" t="s">
        <v>2592</v>
      </c>
      <c r="H69">
        <v>2024</v>
      </c>
      <c r="I69" s="4" t="s">
        <v>79</v>
      </c>
      <c r="J69">
        <v>68</v>
      </c>
      <c r="K69" s="97">
        <v>17</v>
      </c>
      <c r="L69" t="s">
        <v>64</v>
      </c>
      <c r="M69">
        <v>68</v>
      </c>
      <c r="N69" s="4">
        <v>10</v>
      </c>
      <c r="O69" t="s">
        <v>44</v>
      </c>
      <c r="P69" t="s">
        <v>94</v>
      </c>
      <c r="Q69" s="57" t="s">
        <v>76</v>
      </c>
      <c r="R69" s="57" t="s">
        <v>1353</v>
      </c>
      <c r="S69" t="s">
        <v>104</v>
      </c>
      <c r="U69" s="57" t="s">
        <v>104</v>
      </c>
      <c r="W69" t="s">
        <v>150</v>
      </c>
      <c r="X69" t="s">
        <v>1354</v>
      </c>
      <c r="Y69" s="57" t="s">
        <v>104</v>
      </c>
      <c r="AA69" t="s">
        <v>104</v>
      </c>
      <c r="AC69" s="57" t="s">
        <v>104</v>
      </c>
      <c r="AE69" t="s">
        <v>150</v>
      </c>
      <c r="AF69" s="96" t="s">
        <v>1355</v>
      </c>
      <c r="AG69" s="57" t="s">
        <v>104</v>
      </c>
      <c r="AH69" s="98">
        <v>1</v>
      </c>
      <c r="AI69" s="29">
        <v>10</v>
      </c>
      <c r="AJ69" s="99" t="s">
        <v>1366</v>
      </c>
      <c r="AL69" s="262" t="s">
        <v>1675</v>
      </c>
      <c r="AM69" s="102">
        <v>5</v>
      </c>
      <c r="AS69" s="261" t="s">
        <v>1684</v>
      </c>
      <c r="AT69" s="53">
        <v>5</v>
      </c>
      <c r="AU69"/>
      <c r="AV69"/>
      <c r="AW69"/>
      <c r="AX69"/>
      <c r="AY69" s="4">
        <v>0</v>
      </c>
      <c r="AZ69" s="53"/>
      <c r="BA69" s="106"/>
    </row>
    <row r="70" spans="1:53" ht="15" customHeight="1" x14ac:dyDescent="0.35">
      <c r="A70" s="96" t="s">
        <v>1851</v>
      </c>
      <c r="B70" t="s">
        <v>2255</v>
      </c>
      <c r="C70" t="s">
        <v>96</v>
      </c>
      <c r="F70" t="s">
        <v>2591</v>
      </c>
      <c r="G70" t="s">
        <v>2592</v>
      </c>
      <c r="H70">
        <v>2024</v>
      </c>
      <c r="I70" s="4" t="s">
        <v>79</v>
      </c>
      <c r="J70">
        <v>69</v>
      </c>
      <c r="K70" s="97">
        <v>18</v>
      </c>
      <c r="L70" t="s">
        <v>39</v>
      </c>
      <c r="M70">
        <v>69</v>
      </c>
      <c r="N70" s="4">
        <v>5</v>
      </c>
      <c r="O70" t="s">
        <v>44</v>
      </c>
      <c r="P70" t="s">
        <v>94</v>
      </c>
      <c r="Q70" s="57" t="s">
        <v>76</v>
      </c>
      <c r="R70" s="57" t="s">
        <v>1353</v>
      </c>
      <c r="S70" t="s">
        <v>104</v>
      </c>
      <c r="U70" s="57" t="s">
        <v>104</v>
      </c>
      <c r="W70" t="s">
        <v>150</v>
      </c>
      <c r="X70" t="s">
        <v>1354</v>
      </c>
      <c r="Y70" s="57" t="s">
        <v>104</v>
      </c>
      <c r="AA70" t="s">
        <v>104</v>
      </c>
      <c r="AC70" s="57" t="s">
        <v>104</v>
      </c>
      <c r="AE70" t="s">
        <v>150</v>
      </c>
      <c r="AF70" s="96" t="s">
        <v>1355</v>
      </c>
      <c r="AG70" s="57" t="s">
        <v>104</v>
      </c>
      <c r="AH70" s="98">
        <v>1</v>
      </c>
      <c r="AI70" s="29">
        <v>5</v>
      </c>
      <c r="AJ70" s="99"/>
      <c r="AL70" s="261" t="s">
        <v>1679</v>
      </c>
      <c r="AM70" s="102">
        <v>5</v>
      </c>
      <c r="AS70" s="262" t="s">
        <v>1702</v>
      </c>
      <c r="AT70" s="53">
        <v>5</v>
      </c>
      <c r="AU70"/>
      <c r="AV70"/>
      <c r="AW70"/>
      <c r="AX70"/>
      <c r="AY70" s="4">
        <v>0</v>
      </c>
      <c r="AZ70" s="53"/>
      <c r="BA70" s="106"/>
    </row>
    <row r="71" spans="1:53" ht="15" customHeight="1" x14ac:dyDescent="0.35">
      <c r="A71" s="96" t="s">
        <v>1852</v>
      </c>
      <c r="B71" t="s">
        <v>2256</v>
      </c>
      <c r="C71" t="s">
        <v>178</v>
      </c>
      <c r="F71" t="s">
        <v>2591</v>
      </c>
      <c r="G71" t="s">
        <v>2592</v>
      </c>
      <c r="H71">
        <v>2024</v>
      </c>
      <c r="I71" s="4" t="s">
        <v>55</v>
      </c>
      <c r="J71">
        <v>70</v>
      </c>
      <c r="K71" s="97">
        <v>19</v>
      </c>
      <c r="L71" t="s">
        <v>88</v>
      </c>
      <c r="M71">
        <v>70</v>
      </c>
      <c r="N71" s="4">
        <v>20</v>
      </c>
      <c r="O71" t="s">
        <v>44</v>
      </c>
      <c r="P71" t="s">
        <v>94</v>
      </c>
      <c r="Q71" s="57" t="s">
        <v>76</v>
      </c>
      <c r="R71" s="57" t="s">
        <v>1353</v>
      </c>
      <c r="S71" t="s">
        <v>104</v>
      </c>
      <c r="U71" s="57" t="s">
        <v>104</v>
      </c>
      <c r="W71" t="s">
        <v>150</v>
      </c>
      <c r="X71" t="s">
        <v>1362</v>
      </c>
      <c r="Y71" s="57" t="s">
        <v>104</v>
      </c>
      <c r="AA71" t="s">
        <v>104</v>
      </c>
      <c r="AC71" s="57" t="s">
        <v>104</v>
      </c>
      <c r="AE71" t="s">
        <v>150</v>
      </c>
      <c r="AF71" s="96" t="s">
        <v>1355</v>
      </c>
      <c r="AG71" s="57" t="s">
        <v>170</v>
      </c>
      <c r="AH71" s="98">
        <v>1.5</v>
      </c>
      <c r="AI71" s="29">
        <v>30</v>
      </c>
      <c r="AJ71" s="99"/>
      <c r="AK71" s="107" t="s">
        <v>1359</v>
      </c>
      <c r="AL71" s="262" t="s">
        <v>1683</v>
      </c>
      <c r="AM71" s="102">
        <v>5</v>
      </c>
      <c r="AO71" s="262" t="s">
        <v>1715</v>
      </c>
      <c r="AP71" s="103">
        <v>5</v>
      </c>
      <c r="AQ71" s="262" t="s">
        <v>1708</v>
      </c>
      <c r="AR71" s="102">
        <v>20</v>
      </c>
      <c r="AS71"/>
      <c r="AT71" s="53"/>
      <c r="AU71"/>
      <c r="AV71"/>
      <c r="AW71"/>
      <c r="AX71"/>
      <c r="AY71" s="4">
        <v>0</v>
      </c>
      <c r="AZ71" s="53"/>
      <c r="BA71" s="106"/>
    </row>
    <row r="72" spans="1:53" ht="15" customHeight="1" x14ac:dyDescent="0.35">
      <c r="A72" s="96" t="s">
        <v>1853</v>
      </c>
      <c r="B72" t="s">
        <v>2257</v>
      </c>
      <c r="C72" t="s">
        <v>178</v>
      </c>
      <c r="F72" t="s">
        <v>2591</v>
      </c>
      <c r="G72" t="s">
        <v>2592</v>
      </c>
      <c r="H72">
        <v>2024</v>
      </c>
      <c r="I72" s="4" t="s">
        <v>79</v>
      </c>
      <c r="J72">
        <v>71</v>
      </c>
      <c r="K72" s="97">
        <v>20</v>
      </c>
      <c r="L72" t="s">
        <v>88</v>
      </c>
      <c r="M72">
        <v>71</v>
      </c>
      <c r="N72" s="4">
        <v>20</v>
      </c>
      <c r="O72" t="s">
        <v>44</v>
      </c>
      <c r="P72" t="s">
        <v>94</v>
      </c>
      <c r="Q72" s="57" t="s">
        <v>76</v>
      </c>
      <c r="R72" s="57" t="s">
        <v>1353</v>
      </c>
      <c r="S72" t="s">
        <v>104</v>
      </c>
      <c r="U72" s="57" t="s">
        <v>104</v>
      </c>
      <c r="W72" t="s">
        <v>150</v>
      </c>
      <c r="X72" t="s">
        <v>1354</v>
      </c>
      <c r="Y72" s="57" t="s">
        <v>104</v>
      </c>
      <c r="AA72" t="s">
        <v>104</v>
      </c>
      <c r="AC72" s="57" t="s">
        <v>104</v>
      </c>
      <c r="AE72" t="s">
        <v>150</v>
      </c>
      <c r="AF72" s="96" t="s">
        <v>1355</v>
      </c>
      <c r="AG72" s="57" t="s">
        <v>104</v>
      </c>
      <c r="AH72" s="98">
        <v>1</v>
      </c>
      <c r="AI72" s="29">
        <v>20</v>
      </c>
      <c r="AJ72" s="99"/>
      <c r="AK72" s="100"/>
      <c r="AL72" s="261" t="s">
        <v>1684</v>
      </c>
      <c r="AM72" s="102">
        <v>15</v>
      </c>
      <c r="AO72" s="103" t="s">
        <v>943</v>
      </c>
      <c r="AP72" s="103">
        <v>5</v>
      </c>
      <c r="AS72"/>
      <c r="AT72" s="53"/>
      <c r="AU72"/>
      <c r="AV72"/>
      <c r="AW72"/>
      <c r="AX72"/>
      <c r="AY72" s="4">
        <v>5</v>
      </c>
      <c r="AZ72" s="53"/>
      <c r="BA72" s="106"/>
    </row>
    <row r="73" spans="1:53" ht="15" customHeight="1" x14ac:dyDescent="0.35">
      <c r="A73" s="96" t="s">
        <v>1854</v>
      </c>
      <c r="B73" t="s">
        <v>2258</v>
      </c>
      <c r="C73" t="s">
        <v>178</v>
      </c>
      <c r="F73" t="s">
        <v>2591</v>
      </c>
      <c r="G73" t="s">
        <v>2592</v>
      </c>
      <c r="H73">
        <v>2024</v>
      </c>
      <c r="I73" s="4" t="s">
        <v>55</v>
      </c>
      <c r="J73">
        <v>72</v>
      </c>
      <c r="K73" s="97">
        <v>21</v>
      </c>
      <c r="L73" t="s">
        <v>88</v>
      </c>
      <c r="M73">
        <v>72</v>
      </c>
      <c r="N73" s="4">
        <v>20</v>
      </c>
      <c r="O73" t="s">
        <v>44</v>
      </c>
      <c r="P73" t="s">
        <v>94</v>
      </c>
      <c r="Q73" s="57" t="s">
        <v>76</v>
      </c>
      <c r="R73" s="57" t="s">
        <v>1353</v>
      </c>
      <c r="S73" t="s">
        <v>104</v>
      </c>
      <c r="U73" s="57" t="s">
        <v>104</v>
      </c>
      <c r="W73" t="s">
        <v>150</v>
      </c>
      <c r="X73" t="s">
        <v>1354</v>
      </c>
      <c r="Y73" s="57" t="s">
        <v>104</v>
      </c>
      <c r="AA73" t="s">
        <v>104</v>
      </c>
      <c r="AC73" s="57" t="s">
        <v>104</v>
      </c>
      <c r="AE73" t="s">
        <v>150</v>
      </c>
      <c r="AF73" s="96" t="s">
        <v>1355</v>
      </c>
      <c r="AG73" s="57" t="s">
        <v>104</v>
      </c>
      <c r="AH73" s="98">
        <v>1</v>
      </c>
      <c r="AI73" s="29">
        <v>20</v>
      </c>
      <c r="AJ73" s="99"/>
      <c r="AK73" s="100"/>
      <c r="AL73" s="262" t="s">
        <v>1688</v>
      </c>
      <c r="AM73" s="102">
        <v>15</v>
      </c>
      <c r="AO73" s="261" t="s">
        <v>1731</v>
      </c>
      <c r="AP73" s="103">
        <v>5</v>
      </c>
      <c r="AS73"/>
      <c r="AT73" s="53"/>
      <c r="AU73"/>
      <c r="AV73"/>
      <c r="AW73"/>
      <c r="AX73"/>
      <c r="AY73" s="4">
        <v>0</v>
      </c>
      <c r="AZ73" s="53"/>
      <c r="BA73" s="106"/>
    </row>
    <row r="74" spans="1:53" ht="15" customHeight="1" x14ac:dyDescent="0.35">
      <c r="A74" s="96" t="s">
        <v>1855</v>
      </c>
      <c r="B74" t="s">
        <v>2259</v>
      </c>
      <c r="C74" t="s">
        <v>178</v>
      </c>
      <c r="F74" t="s">
        <v>2591</v>
      </c>
      <c r="G74" t="s">
        <v>2592</v>
      </c>
      <c r="H74">
        <v>2024</v>
      </c>
      <c r="I74" s="4" t="s">
        <v>79</v>
      </c>
      <c r="J74">
        <v>73</v>
      </c>
      <c r="K74" s="97">
        <v>22</v>
      </c>
      <c r="L74" t="s">
        <v>64</v>
      </c>
      <c r="M74">
        <v>73</v>
      </c>
      <c r="N74" s="4">
        <v>10</v>
      </c>
      <c r="O74" t="s">
        <v>44</v>
      </c>
      <c r="P74" t="s">
        <v>94</v>
      </c>
      <c r="Q74" s="57" t="s">
        <v>76</v>
      </c>
      <c r="R74" s="57" t="s">
        <v>1353</v>
      </c>
      <c r="S74" t="s">
        <v>104</v>
      </c>
      <c r="U74" s="57" t="s">
        <v>104</v>
      </c>
      <c r="W74" t="s">
        <v>150</v>
      </c>
      <c r="X74" t="s">
        <v>1354</v>
      </c>
      <c r="Y74" s="57" t="s">
        <v>104</v>
      </c>
      <c r="AA74" t="s">
        <v>104</v>
      </c>
      <c r="AC74" s="57" t="s">
        <v>104</v>
      </c>
      <c r="AE74" t="s">
        <v>150</v>
      </c>
      <c r="AF74" s="96" t="s">
        <v>1355</v>
      </c>
      <c r="AG74" s="57" t="s">
        <v>104</v>
      </c>
      <c r="AH74" s="98">
        <v>1</v>
      </c>
      <c r="AI74" s="29">
        <v>10</v>
      </c>
      <c r="AJ74" s="99"/>
      <c r="AK74" s="100"/>
      <c r="AL74" s="261" t="s">
        <v>1691</v>
      </c>
      <c r="AM74" s="102">
        <v>5</v>
      </c>
      <c r="AO74" s="103" t="s">
        <v>943</v>
      </c>
      <c r="AP74" s="103">
        <v>5</v>
      </c>
      <c r="AS74"/>
      <c r="AT74" s="53"/>
      <c r="AU74"/>
      <c r="AV74"/>
      <c r="AW74"/>
      <c r="AX74"/>
      <c r="AY74" s="4">
        <v>5</v>
      </c>
      <c r="AZ74" s="53"/>
      <c r="BA74" s="106"/>
    </row>
    <row r="75" spans="1:53" ht="15" customHeight="1" x14ac:dyDescent="0.35">
      <c r="A75" s="96" t="s">
        <v>1856</v>
      </c>
      <c r="B75" t="s">
        <v>2260</v>
      </c>
      <c r="C75" t="s">
        <v>178</v>
      </c>
      <c r="F75" t="s">
        <v>2591</v>
      </c>
      <c r="G75" t="s">
        <v>2592</v>
      </c>
      <c r="H75">
        <v>2024</v>
      </c>
      <c r="I75" s="4" t="s">
        <v>79</v>
      </c>
      <c r="J75">
        <v>74</v>
      </c>
      <c r="K75" s="97">
        <v>23</v>
      </c>
      <c r="L75" t="s">
        <v>64</v>
      </c>
      <c r="M75">
        <v>74</v>
      </c>
      <c r="N75" s="4">
        <v>10</v>
      </c>
      <c r="O75" t="s">
        <v>44</v>
      </c>
      <c r="P75" t="s">
        <v>94</v>
      </c>
      <c r="Q75" s="57" t="s">
        <v>76</v>
      </c>
      <c r="R75" s="57" t="s">
        <v>1353</v>
      </c>
      <c r="S75" t="s">
        <v>104</v>
      </c>
      <c r="U75" s="57" t="s">
        <v>104</v>
      </c>
      <c r="W75" t="s">
        <v>150</v>
      </c>
      <c r="X75" t="s">
        <v>1354</v>
      </c>
      <c r="Y75" s="57" t="s">
        <v>104</v>
      </c>
      <c r="AA75" t="s">
        <v>104</v>
      </c>
      <c r="AC75" s="57" t="s">
        <v>104</v>
      </c>
      <c r="AE75" t="s">
        <v>150</v>
      </c>
      <c r="AF75" s="96" t="s">
        <v>1355</v>
      </c>
      <c r="AG75" s="57" t="s">
        <v>104</v>
      </c>
      <c r="AH75" s="98">
        <v>1</v>
      </c>
      <c r="AI75" s="29">
        <v>10</v>
      </c>
      <c r="AJ75" s="99"/>
      <c r="AK75" s="100"/>
      <c r="AL75" s="262" t="s">
        <v>1694</v>
      </c>
      <c r="AM75" s="102">
        <v>10</v>
      </c>
      <c r="AS75"/>
      <c r="AT75" s="53"/>
      <c r="AU75"/>
      <c r="AV75"/>
      <c r="AW75"/>
      <c r="AX75"/>
      <c r="AY75" s="4">
        <v>0</v>
      </c>
      <c r="AZ75" s="53"/>
      <c r="BA75" s="106"/>
    </row>
    <row r="76" spans="1:53" ht="15" customHeight="1" x14ac:dyDescent="0.35">
      <c r="A76" s="96" t="s">
        <v>1857</v>
      </c>
      <c r="B76" t="s">
        <v>2261</v>
      </c>
      <c r="C76" t="s">
        <v>178</v>
      </c>
      <c r="F76" t="s">
        <v>2591</v>
      </c>
      <c r="G76" t="s">
        <v>2592</v>
      </c>
      <c r="H76">
        <v>2024</v>
      </c>
      <c r="I76" s="4" t="s">
        <v>79</v>
      </c>
      <c r="J76">
        <v>75</v>
      </c>
      <c r="K76" s="97">
        <v>24</v>
      </c>
      <c r="L76" t="s">
        <v>64</v>
      </c>
      <c r="M76">
        <v>75</v>
      </c>
      <c r="N76" s="4">
        <v>10</v>
      </c>
      <c r="O76" t="s">
        <v>44</v>
      </c>
      <c r="P76" t="s">
        <v>94</v>
      </c>
      <c r="Q76" s="57" t="s">
        <v>76</v>
      </c>
      <c r="R76" s="57" t="s">
        <v>1353</v>
      </c>
      <c r="S76" t="s">
        <v>104</v>
      </c>
      <c r="U76" s="57" t="s">
        <v>104</v>
      </c>
      <c r="W76" t="s">
        <v>150</v>
      </c>
      <c r="X76" t="s">
        <v>1354</v>
      </c>
      <c r="Y76" s="57" t="s">
        <v>104</v>
      </c>
      <c r="AA76" t="s">
        <v>104</v>
      </c>
      <c r="AC76" s="57" t="s">
        <v>104</v>
      </c>
      <c r="AE76" t="s">
        <v>150</v>
      </c>
      <c r="AF76" s="96" t="s">
        <v>1355</v>
      </c>
      <c r="AG76" s="57" t="s">
        <v>104</v>
      </c>
      <c r="AH76" s="98">
        <v>1</v>
      </c>
      <c r="AI76" s="29">
        <v>10</v>
      </c>
      <c r="AJ76" s="99"/>
      <c r="AK76" s="100"/>
      <c r="AL76" s="261" t="s">
        <v>1698</v>
      </c>
      <c r="AM76" s="102">
        <v>6</v>
      </c>
      <c r="AO76" s="103" t="s">
        <v>943</v>
      </c>
      <c r="AP76" s="103">
        <v>4</v>
      </c>
      <c r="AS76" s="262" t="s">
        <v>1734</v>
      </c>
      <c r="AT76" s="53">
        <v>5</v>
      </c>
      <c r="AU76"/>
      <c r="AV76"/>
      <c r="AW76"/>
      <c r="AX76"/>
      <c r="AY76" s="4">
        <v>4</v>
      </c>
      <c r="AZ76" s="53"/>
      <c r="BA76" s="106"/>
    </row>
    <row r="77" spans="1:53" ht="15" customHeight="1" x14ac:dyDescent="0.35">
      <c r="A77" s="96" t="s">
        <v>1858</v>
      </c>
      <c r="B77" t="s">
        <v>2262</v>
      </c>
      <c r="C77" t="s">
        <v>178</v>
      </c>
      <c r="F77" t="s">
        <v>2591</v>
      </c>
      <c r="G77" t="s">
        <v>2592</v>
      </c>
      <c r="H77">
        <v>2024</v>
      </c>
      <c r="I77" s="4" t="s">
        <v>55</v>
      </c>
      <c r="J77">
        <v>76</v>
      </c>
      <c r="K77" s="97">
        <v>25</v>
      </c>
      <c r="L77" t="s">
        <v>64</v>
      </c>
      <c r="M77">
        <v>76</v>
      </c>
      <c r="N77" s="4">
        <v>10</v>
      </c>
      <c r="O77" t="s">
        <v>44</v>
      </c>
      <c r="P77" t="s">
        <v>94</v>
      </c>
      <c r="Q77" s="57" t="s">
        <v>76</v>
      </c>
      <c r="R77" s="57" t="s">
        <v>1353</v>
      </c>
      <c r="S77" t="s">
        <v>104</v>
      </c>
      <c r="U77" s="57" t="s">
        <v>104</v>
      </c>
      <c r="W77" t="s">
        <v>150</v>
      </c>
      <c r="X77" t="s">
        <v>1354</v>
      </c>
      <c r="Y77" s="57" t="s">
        <v>104</v>
      </c>
      <c r="AA77" t="s">
        <v>104</v>
      </c>
      <c r="AC77" s="57" t="s">
        <v>104</v>
      </c>
      <c r="AE77" t="s">
        <v>150</v>
      </c>
      <c r="AF77" s="96" t="s">
        <v>1355</v>
      </c>
      <c r="AG77" s="57" t="s">
        <v>104</v>
      </c>
      <c r="AH77" s="98">
        <v>1</v>
      </c>
      <c r="AI77" s="29">
        <v>10</v>
      </c>
      <c r="AJ77" s="99"/>
      <c r="AK77" s="100"/>
      <c r="AL77" s="262" t="s">
        <v>1702</v>
      </c>
      <c r="AM77" s="102">
        <v>10</v>
      </c>
      <c r="AS77"/>
      <c r="AT77" s="53"/>
      <c r="AU77"/>
      <c r="AV77"/>
      <c r="AW77"/>
      <c r="AX77"/>
      <c r="AY77" s="4">
        <v>0</v>
      </c>
      <c r="AZ77" s="53"/>
      <c r="BA77" s="106"/>
    </row>
    <row r="78" spans="1:53" ht="15" customHeight="1" x14ac:dyDescent="0.35">
      <c r="A78" s="96" t="s">
        <v>1859</v>
      </c>
      <c r="B78" t="s">
        <v>2263</v>
      </c>
      <c r="C78" t="s">
        <v>178</v>
      </c>
      <c r="F78" t="s">
        <v>2591</v>
      </c>
      <c r="G78" t="s">
        <v>2592</v>
      </c>
      <c r="H78">
        <v>2024</v>
      </c>
      <c r="I78" s="4" t="s">
        <v>79</v>
      </c>
      <c r="J78">
        <v>77</v>
      </c>
      <c r="K78" s="97">
        <v>26</v>
      </c>
      <c r="L78" t="s">
        <v>64</v>
      </c>
      <c r="M78">
        <v>77</v>
      </c>
      <c r="N78" s="4">
        <v>10</v>
      </c>
      <c r="O78" t="s">
        <v>44</v>
      </c>
      <c r="P78" t="s">
        <v>94</v>
      </c>
      <c r="Q78" s="57" t="s">
        <v>76</v>
      </c>
      <c r="R78" s="57" t="s">
        <v>1353</v>
      </c>
      <c r="S78" t="s">
        <v>104</v>
      </c>
      <c r="U78" s="57" t="s">
        <v>104</v>
      </c>
      <c r="W78" t="s">
        <v>150</v>
      </c>
      <c r="X78" t="s">
        <v>1354</v>
      </c>
      <c r="Y78" s="57" t="s">
        <v>104</v>
      </c>
      <c r="AA78" t="s">
        <v>104</v>
      </c>
      <c r="AC78" s="57" t="s">
        <v>104</v>
      </c>
      <c r="AE78" t="s">
        <v>150</v>
      </c>
      <c r="AF78" s="96" t="s">
        <v>1355</v>
      </c>
      <c r="AG78" s="57" t="s">
        <v>104</v>
      </c>
      <c r="AH78" s="98">
        <v>1</v>
      </c>
      <c r="AI78" s="29">
        <v>10</v>
      </c>
      <c r="AJ78" s="99"/>
      <c r="AK78" s="100"/>
      <c r="AL78" s="261" t="s">
        <v>1706</v>
      </c>
      <c r="AM78" s="102">
        <v>10</v>
      </c>
      <c r="AS78" s="262" t="s">
        <v>1715</v>
      </c>
      <c r="AT78" s="53">
        <v>5</v>
      </c>
      <c r="AU78"/>
      <c r="AV78"/>
      <c r="AW78"/>
      <c r="AX78"/>
      <c r="AY78" s="4">
        <v>0</v>
      </c>
      <c r="AZ78" s="53"/>
      <c r="BA78" s="106"/>
    </row>
    <row r="79" spans="1:53" ht="15" customHeight="1" x14ac:dyDescent="0.35">
      <c r="A79" s="96" t="s">
        <v>1860</v>
      </c>
      <c r="B79" t="s">
        <v>2264</v>
      </c>
      <c r="C79" t="s">
        <v>178</v>
      </c>
      <c r="F79" t="s">
        <v>2591</v>
      </c>
      <c r="G79" t="s">
        <v>2592</v>
      </c>
      <c r="H79">
        <v>2024</v>
      </c>
      <c r="I79" s="4" t="s">
        <v>79</v>
      </c>
      <c r="J79">
        <v>78</v>
      </c>
      <c r="K79" s="97">
        <v>27</v>
      </c>
      <c r="L79" t="s">
        <v>64</v>
      </c>
      <c r="M79">
        <v>78</v>
      </c>
      <c r="N79" s="4">
        <v>10</v>
      </c>
      <c r="O79" t="s">
        <v>44</v>
      </c>
      <c r="P79" t="s">
        <v>94</v>
      </c>
      <c r="Q79" s="57" t="s">
        <v>76</v>
      </c>
      <c r="R79" s="57" t="s">
        <v>1353</v>
      </c>
      <c r="S79" t="s">
        <v>104</v>
      </c>
      <c r="U79" s="57" t="s">
        <v>104</v>
      </c>
      <c r="W79" t="s">
        <v>150</v>
      </c>
      <c r="X79" t="s">
        <v>1354</v>
      </c>
      <c r="Y79" s="57" t="s">
        <v>104</v>
      </c>
      <c r="AA79" t="s">
        <v>104</v>
      </c>
      <c r="AC79" s="57" t="s">
        <v>104</v>
      </c>
      <c r="AE79" t="s">
        <v>150</v>
      </c>
      <c r="AF79" s="96" t="s">
        <v>1355</v>
      </c>
      <c r="AG79" s="57" t="s">
        <v>104</v>
      </c>
      <c r="AH79" s="98">
        <v>1</v>
      </c>
      <c r="AI79" s="29">
        <v>10</v>
      </c>
      <c r="AJ79" s="99"/>
      <c r="AK79" s="100"/>
      <c r="AL79" s="262" t="s">
        <v>1708</v>
      </c>
      <c r="AM79" s="102">
        <v>5</v>
      </c>
      <c r="AO79" s="262" t="s">
        <v>1722</v>
      </c>
      <c r="AP79" s="103">
        <v>5</v>
      </c>
      <c r="AS79"/>
      <c r="AT79" s="53"/>
      <c r="AU79"/>
      <c r="AV79"/>
      <c r="AW79"/>
      <c r="AX79"/>
      <c r="AY79" s="4">
        <v>0</v>
      </c>
      <c r="AZ79" s="53"/>
      <c r="BA79" s="106"/>
    </row>
    <row r="80" spans="1:53" ht="15" customHeight="1" x14ac:dyDescent="0.35">
      <c r="A80" s="96" t="s">
        <v>1861</v>
      </c>
      <c r="B80" t="s">
        <v>2265</v>
      </c>
      <c r="C80" t="s">
        <v>178</v>
      </c>
      <c r="F80" t="s">
        <v>2591</v>
      </c>
      <c r="G80" t="s">
        <v>2592</v>
      </c>
      <c r="H80">
        <v>2024</v>
      </c>
      <c r="I80" s="4" t="s">
        <v>55</v>
      </c>
      <c r="J80">
        <v>79</v>
      </c>
      <c r="K80" s="97">
        <v>28</v>
      </c>
      <c r="L80" t="s">
        <v>64</v>
      </c>
      <c r="M80">
        <v>79</v>
      </c>
      <c r="N80" s="4">
        <v>10</v>
      </c>
      <c r="O80" t="s">
        <v>44</v>
      </c>
      <c r="P80" t="s">
        <v>94</v>
      </c>
      <c r="Q80" s="57" t="s">
        <v>76</v>
      </c>
      <c r="R80" s="57" t="s">
        <v>1353</v>
      </c>
      <c r="S80" t="s">
        <v>104</v>
      </c>
      <c r="U80" s="57" t="s">
        <v>104</v>
      </c>
      <c r="W80" t="s">
        <v>150</v>
      </c>
      <c r="X80" t="s">
        <v>1354</v>
      </c>
      <c r="Y80" s="57" t="s">
        <v>104</v>
      </c>
      <c r="AA80" t="s">
        <v>104</v>
      </c>
      <c r="AC80" s="57" t="s">
        <v>104</v>
      </c>
      <c r="AE80" t="s">
        <v>150</v>
      </c>
      <c r="AF80" s="96" t="s">
        <v>1355</v>
      </c>
      <c r="AG80" s="57" t="s">
        <v>104</v>
      </c>
      <c r="AH80" s="98">
        <v>1</v>
      </c>
      <c r="AI80" s="29">
        <v>10</v>
      </c>
      <c r="AJ80" s="99"/>
      <c r="AK80" s="100"/>
      <c r="AL80" s="261" t="s">
        <v>1712</v>
      </c>
      <c r="AM80" s="102">
        <v>10</v>
      </c>
      <c r="AS80"/>
      <c r="AT80" s="53"/>
      <c r="AU80"/>
      <c r="AV80"/>
      <c r="AW80"/>
      <c r="AX80"/>
      <c r="AY80" s="4">
        <v>0</v>
      </c>
      <c r="AZ80" s="53"/>
      <c r="BA80" s="106"/>
    </row>
    <row r="81" spans="1:53" ht="15" customHeight="1" x14ac:dyDescent="0.35">
      <c r="A81" s="96" t="s">
        <v>1862</v>
      </c>
      <c r="B81" t="s">
        <v>2266</v>
      </c>
      <c r="C81" t="s">
        <v>178</v>
      </c>
      <c r="F81" t="s">
        <v>2591</v>
      </c>
      <c r="G81" t="s">
        <v>2592</v>
      </c>
      <c r="H81">
        <v>2024</v>
      </c>
      <c r="I81" s="4" t="s">
        <v>55</v>
      </c>
      <c r="J81">
        <v>80</v>
      </c>
      <c r="K81" s="97">
        <v>29</v>
      </c>
      <c r="L81" t="s">
        <v>88</v>
      </c>
      <c r="M81">
        <v>80</v>
      </c>
      <c r="N81" s="4">
        <v>20</v>
      </c>
      <c r="O81" t="s">
        <v>44</v>
      </c>
      <c r="P81" t="s">
        <v>94</v>
      </c>
      <c r="Q81" s="57" t="s">
        <v>76</v>
      </c>
      <c r="R81" s="57" t="s">
        <v>1353</v>
      </c>
      <c r="S81" t="s">
        <v>104</v>
      </c>
      <c r="U81" s="57" t="s">
        <v>104</v>
      </c>
      <c r="W81" t="s">
        <v>150</v>
      </c>
      <c r="X81" t="s">
        <v>1362</v>
      </c>
      <c r="Y81" s="57" t="s">
        <v>104</v>
      </c>
      <c r="AA81" t="s">
        <v>104</v>
      </c>
      <c r="AC81" s="57" t="s">
        <v>104</v>
      </c>
      <c r="AE81" t="s">
        <v>150</v>
      </c>
      <c r="AF81" s="96" t="s">
        <v>1355</v>
      </c>
      <c r="AG81" s="57" t="s">
        <v>170</v>
      </c>
      <c r="AH81" s="98">
        <v>1.5</v>
      </c>
      <c r="AI81" s="29">
        <v>30</v>
      </c>
      <c r="AJ81" s="99"/>
      <c r="AK81" s="107" t="s">
        <v>1359</v>
      </c>
      <c r="AL81" s="262" t="s">
        <v>1715</v>
      </c>
      <c r="AM81" s="102">
        <v>6</v>
      </c>
      <c r="AO81" s="261" t="s">
        <v>1684</v>
      </c>
      <c r="AP81" s="103">
        <v>7</v>
      </c>
      <c r="AQ81" s="261" t="s">
        <v>1745</v>
      </c>
      <c r="AR81" s="102">
        <v>2</v>
      </c>
      <c r="AS81"/>
      <c r="AT81" s="53"/>
      <c r="AU81"/>
      <c r="AV81"/>
      <c r="AW81"/>
      <c r="AX81"/>
      <c r="AY81" s="4">
        <v>15</v>
      </c>
      <c r="AZ81" s="53"/>
      <c r="BA81" s="106"/>
    </row>
    <row r="82" spans="1:53" ht="15" customHeight="1" x14ac:dyDescent="0.35">
      <c r="A82" s="96" t="s">
        <v>1863</v>
      </c>
      <c r="B82" t="s">
        <v>2267</v>
      </c>
      <c r="C82" t="s">
        <v>178</v>
      </c>
      <c r="F82" t="s">
        <v>2591</v>
      </c>
      <c r="G82" t="s">
        <v>2592</v>
      </c>
      <c r="H82">
        <v>2024</v>
      </c>
      <c r="I82" s="4" t="s">
        <v>55</v>
      </c>
      <c r="J82">
        <v>81</v>
      </c>
      <c r="K82" s="97">
        <v>30</v>
      </c>
      <c r="L82" t="s">
        <v>88</v>
      </c>
      <c r="M82">
        <v>81</v>
      </c>
      <c r="N82" s="4">
        <v>20</v>
      </c>
      <c r="O82" t="s">
        <v>44</v>
      </c>
      <c r="P82" t="s">
        <v>94</v>
      </c>
      <c r="Q82" s="57" t="s">
        <v>76</v>
      </c>
      <c r="R82" s="57" t="s">
        <v>1353</v>
      </c>
      <c r="S82" t="s">
        <v>104</v>
      </c>
      <c r="U82" s="57" t="s">
        <v>104</v>
      </c>
      <c r="W82" t="s">
        <v>150</v>
      </c>
      <c r="X82" t="s">
        <v>1354</v>
      </c>
      <c r="Y82" s="57" t="s">
        <v>104</v>
      </c>
      <c r="AA82" t="s">
        <v>104</v>
      </c>
      <c r="AC82" s="57" t="s">
        <v>104</v>
      </c>
      <c r="AE82" t="s">
        <v>150</v>
      </c>
      <c r="AF82" s="96" t="s">
        <v>1355</v>
      </c>
      <c r="AG82" s="57" t="s">
        <v>104</v>
      </c>
      <c r="AH82" s="98">
        <v>1</v>
      </c>
      <c r="AI82" s="29">
        <v>20</v>
      </c>
      <c r="AJ82" s="99"/>
      <c r="AK82" s="100"/>
      <c r="AL82" s="261" t="s">
        <v>1718</v>
      </c>
      <c r="AM82" s="102">
        <v>15</v>
      </c>
      <c r="AO82" s="103" t="s">
        <v>943</v>
      </c>
      <c r="AP82" s="103">
        <v>5</v>
      </c>
      <c r="AS82"/>
      <c r="AT82" s="53"/>
      <c r="AU82"/>
      <c r="AV82"/>
      <c r="AW82"/>
      <c r="AX82"/>
      <c r="AY82" s="4">
        <v>5</v>
      </c>
      <c r="AZ82" s="53"/>
      <c r="BA82" s="106"/>
    </row>
    <row r="83" spans="1:53" ht="15" customHeight="1" x14ac:dyDescent="0.35">
      <c r="A83" s="96" t="s">
        <v>1864</v>
      </c>
      <c r="B83" t="s">
        <v>2268</v>
      </c>
      <c r="C83" t="s">
        <v>178</v>
      </c>
      <c r="F83" t="s">
        <v>2591</v>
      </c>
      <c r="G83" t="s">
        <v>2592</v>
      </c>
      <c r="H83">
        <v>2024</v>
      </c>
      <c r="I83" s="4" t="s">
        <v>79</v>
      </c>
      <c r="J83">
        <v>82</v>
      </c>
      <c r="K83" s="97">
        <v>31</v>
      </c>
      <c r="L83" t="s">
        <v>64</v>
      </c>
      <c r="M83">
        <v>82</v>
      </c>
      <c r="N83" s="4">
        <v>10</v>
      </c>
      <c r="O83" t="s">
        <v>44</v>
      </c>
      <c r="P83" t="s">
        <v>94</v>
      </c>
      <c r="Q83" s="57" t="s">
        <v>76</v>
      </c>
      <c r="R83" s="57" t="s">
        <v>1353</v>
      </c>
      <c r="S83" t="s">
        <v>104</v>
      </c>
      <c r="U83" s="57" t="s">
        <v>104</v>
      </c>
      <c r="W83" t="s">
        <v>150</v>
      </c>
      <c r="X83" t="s">
        <v>1354</v>
      </c>
      <c r="Y83" s="57" t="s">
        <v>104</v>
      </c>
      <c r="AA83" t="s">
        <v>104</v>
      </c>
      <c r="AC83" s="57" t="s">
        <v>104</v>
      </c>
      <c r="AE83" t="s">
        <v>150</v>
      </c>
      <c r="AF83" s="96" t="s">
        <v>1355</v>
      </c>
      <c r="AG83" s="57" t="s">
        <v>104</v>
      </c>
      <c r="AH83" s="98">
        <v>1</v>
      </c>
      <c r="AI83" s="29">
        <v>10</v>
      </c>
      <c r="AJ83" s="99"/>
      <c r="AL83" s="262" t="s">
        <v>1722</v>
      </c>
      <c r="AM83" s="102">
        <v>10</v>
      </c>
      <c r="AS83"/>
      <c r="AT83" s="53"/>
      <c r="AU83"/>
      <c r="AV83"/>
      <c r="AW83"/>
      <c r="AX83"/>
      <c r="AY83" s="4">
        <v>0</v>
      </c>
      <c r="AZ83" s="53"/>
      <c r="BA83" s="106"/>
    </row>
    <row r="84" spans="1:53" ht="15" customHeight="1" x14ac:dyDescent="0.35">
      <c r="A84" s="96" t="s">
        <v>1865</v>
      </c>
      <c r="B84" t="s">
        <v>2269</v>
      </c>
      <c r="C84" t="s">
        <v>178</v>
      </c>
      <c r="F84" t="s">
        <v>2591</v>
      </c>
      <c r="G84" t="s">
        <v>2592</v>
      </c>
      <c r="H84">
        <v>2024</v>
      </c>
      <c r="I84" s="4" t="s">
        <v>55</v>
      </c>
      <c r="J84">
        <v>83</v>
      </c>
      <c r="K84" s="97">
        <v>32</v>
      </c>
      <c r="L84" t="s">
        <v>64</v>
      </c>
      <c r="M84">
        <v>83</v>
      </c>
      <c r="N84" s="4">
        <v>10</v>
      </c>
      <c r="O84" t="s">
        <v>44</v>
      </c>
      <c r="P84" t="s">
        <v>94</v>
      </c>
      <c r="Q84" s="57" t="s">
        <v>76</v>
      </c>
      <c r="R84" s="57" t="s">
        <v>1353</v>
      </c>
      <c r="S84" t="s">
        <v>104</v>
      </c>
      <c r="U84" s="57" t="s">
        <v>104</v>
      </c>
      <c r="W84" t="s">
        <v>150</v>
      </c>
      <c r="X84" t="s">
        <v>1354</v>
      </c>
      <c r="Y84" s="57" t="s">
        <v>104</v>
      </c>
      <c r="AA84" t="s">
        <v>104</v>
      </c>
      <c r="AC84" s="57" t="s">
        <v>104</v>
      </c>
      <c r="AE84" t="s">
        <v>150</v>
      </c>
      <c r="AF84" s="96" t="s">
        <v>1355</v>
      </c>
      <c r="AG84" s="57" t="s">
        <v>104</v>
      </c>
      <c r="AH84" s="98">
        <v>1</v>
      </c>
      <c r="AI84" s="29">
        <v>10</v>
      </c>
      <c r="AJ84" s="99"/>
      <c r="AK84" s="100"/>
      <c r="AL84" s="261" t="s">
        <v>1725</v>
      </c>
      <c r="AM84" s="102">
        <v>10</v>
      </c>
      <c r="AS84"/>
      <c r="AT84" s="53"/>
      <c r="AU84"/>
      <c r="AV84"/>
      <c r="AW84"/>
      <c r="AX84"/>
      <c r="AY84" s="4">
        <v>0</v>
      </c>
      <c r="AZ84" s="53"/>
      <c r="BA84" s="106"/>
    </row>
    <row r="85" spans="1:53" ht="15" customHeight="1" x14ac:dyDescent="0.35">
      <c r="A85" s="96" t="s">
        <v>1866</v>
      </c>
      <c r="B85" t="s">
        <v>2270</v>
      </c>
      <c r="C85" t="s">
        <v>178</v>
      </c>
      <c r="F85" t="s">
        <v>2591</v>
      </c>
      <c r="G85" t="s">
        <v>2592</v>
      </c>
      <c r="H85">
        <v>2024</v>
      </c>
      <c r="I85" s="4" t="s">
        <v>79</v>
      </c>
      <c r="J85">
        <v>84</v>
      </c>
      <c r="K85" s="97">
        <v>33</v>
      </c>
      <c r="L85" t="s">
        <v>64</v>
      </c>
      <c r="M85">
        <v>84</v>
      </c>
      <c r="N85" s="4">
        <v>10</v>
      </c>
      <c r="O85" t="s">
        <v>44</v>
      </c>
      <c r="P85" t="s">
        <v>94</v>
      </c>
      <c r="Q85" s="57" t="s">
        <v>76</v>
      </c>
      <c r="R85" s="57" t="s">
        <v>1353</v>
      </c>
      <c r="S85" t="s">
        <v>104</v>
      </c>
      <c r="U85" s="57" t="s">
        <v>104</v>
      </c>
      <c r="W85" t="s">
        <v>150</v>
      </c>
      <c r="X85" t="s">
        <v>1354</v>
      </c>
      <c r="Y85" s="57" t="s">
        <v>104</v>
      </c>
      <c r="AA85" t="s">
        <v>104</v>
      </c>
      <c r="AC85" s="57" t="s">
        <v>104</v>
      </c>
      <c r="AE85" t="s">
        <v>150</v>
      </c>
      <c r="AF85" s="96" t="s">
        <v>1355</v>
      </c>
      <c r="AG85" s="57" t="s">
        <v>104</v>
      </c>
      <c r="AH85" s="98">
        <v>1</v>
      </c>
      <c r="AI85" s="29">
        <v>10</v>
      </c>
      <c r="AJ85" s="99"/>
      <c r="AK85" s="100"/>
      <c r="AL85" s="262" t="s">
        <v>1728</v>
      </c>
      <c r="AM85" s="102">
        <v>5</v>
      </c>
      <c r="AO85" s="103" t="s">
        <v>943</v>
      </c>
      <c r="AP85" s="103">
        <v>5</v>
      </c>
      <c r="AS85"/>
      <c r="AT85" s="53"/>
      <c r="AU85"/>
      <c r="AV85"/>
      <c r="AW85"/>
      <c r="AX85"/>
      <c r="AY85" s="4">
        <v>5</v>
      </c>
      <c r="AZ85" s="53"/>
      <c r="BA85" s="106"/>
    </row>
    <row r="86" spans="1:53" ht="15" customHeight="1" x14ac:dyDescent="0.35">
      <c r="A86" s="96" t="s">
        <v>1867</v>
      </c>
      <c r="B86" t="s">
        <v>2271</v>
      </c>
      <c r="C86" t="s">
        <v>178</v>
      </c>
      <c r="F86" t="s">
        <v>2591</v>
      </c>
      <c r="G86" t="s">
        <v>2592</v>
      </c>
      <c r="H86">
        <v>2024</v>
      </c>
      <c r="I86" s="4" t="s">
        <v>55</v>
      </c>
      <c r="J86">
        <v>85</v>
      </c>
      <c r="K86" s="97">
        <v>34</v>
      </c>
      <c r="L86" t="s">
        <v>64</v>
      </c>
      <c r="M86">
        <v>85</v>
      </c>
      <c r="N86" s="4">
        <v>10</v>
      </c>
      <c r="O86" t="s">
        <v>44</v>
      </c>
      <c r="P86" t="s">
        <v>94</v>
      </c>
      <c r="Q86" s="57" t="s">
        <v>76</v>
      </c>
      <c r="R86" s="57" t="s">
        <v>1353</v>
      </c>
      <c r="S86" t="s">
        <v>104</v>
      </c>
      <c r="U86" s="57" t="s">
        <v>104</v>
      </c>
      <c r="W86" t="s">
        <v>150</v>
      </c>
      <c r="X86" t="s">
        <v>1354</v>
      </c>
      <c r="Y86" s="57" t="s">
        <v>104</v>
      </c>
      <c r="AA86" t="s">
        <v>104</v>
      </c>
      <c r="AC86" s="57" t="s">
        <v>104</v>
      </c>
      <c r="AE86" t="s">
        <v>150</v>
      </c>
      <c r="AF86" s="96" t="s">
        <v>1355</v>
      </c>
      <c r="AG86" s="57" t="s">
        <v>104</v>
      </c>
      <c r="AH86" s="98">
        <v>1</v>
      </c>
      <c r="AI86" s="29">
        <v>10</v>
      </c>
      <c r="AJ86" s="99"/>
      <c r="AK86" s="100"/>
      <c r="AL86" s="261" t="s">
        <v>1731</v>
      </c>
      <c r="AM86" s="102">
        <v>10</v>
      </c>
      <c r="AS86"/>
      <c r="AT86" s="53"/>
      <c r="AU86"/>
      <c r="AV86"/>
      <c r="AW86"/>
      <c r="AX86"/>
      <c r="AY86" s="4">
        <v>0</v>
      </c>
      <c r="AZ86" s="53"/>
      <c r="BA86" s="106"/>
    </row>
    <row r="87" spans="1:53" ht="15" customHeight="1" x14ac:dyDescent="0.35">
      <c r="A87" s="96" t="s">
        <v>1868</v>
      </c>
      <c r="B87" t="s">
        <v>2272</v>
      </c>
      <c r="C87" t="s">
        <v>178</v>
      </c>
      <c r="F87" t="s">
        <v>2591</v>
      </c>
      <c r="G87" t="s">
        <v>2592</v>
      </c>
      <c r="H87">
        <v>2024</v>
      </c>
      <c r="I87" s="4" t="s">
        <v>55</v>
      </c>
      <c r="J87">
        <v>86</v>
      </c>
      <c r="K87" s="97">
        <v>35</v>
      </c>
      <c r="L87" t="s">
        <v>64</v>
      </c>
      <c r="M87">
        <v>86</v>
      </c>
      <c r="N87" s="4">
        <v>10</v>
      </c>
      <c r="O87" t="s">
        <v>44</v>
      </c>
      <c r="P87" t="s">
        <v>94</v>
      </c>
      <c r="Q87" s="57" t="s">
        <v>76</v>
      </c>
      <c r="R87" s="57" t="s">
        <v>1353</v>
      </c>
      <c r="S87" t="s">
        <v>104</v>
      </c>
      <c r="U87" s="57" t="s">
        <v>104</v>
      </c>
      <c r="W87" t="s">
        <v>150</v>
      </c>
      <c r="X87" t="s">
        <v>1354</v>
      </c>
      <c r="Y87" s="57" t="s">
        <v>104</v>
      </c>
      <c r="AA87" t="s">
        <v>104</v>
      </c>
      <c r="AC87" s="57" t="s">
        <v>104</v>
      </c>
      <c r="AE87" t="s">
        <v>150</v>
      </c>
      <c r="AF87" s="96" t="s">
        <v>1355</v>
      </c>
      <c r="AG87" s="57" t="s">
        <v>104</v>
      </c>
      <c r="AH87" s="98">
        <v>1</v>
      </c>
      <c r="AI87" s="29">
        <v>10</v>
      </c>
      <c r="AJ87" s="99"/>
      <c r="AK87" s="100"/>
      <c r="AL87" s="262" t="s">
        <v>1734</v>
      </c>
      <c r="AM87" s="102">
        <v>10</v>
      </c>
      <c r="AS87"/>
      <c r="AT87" s="53"/>
      <c r="AU87"/>
      <c r="AV87"/>
      <c r="AW87"/>
      <c r="AX87"/>
      <c r="AY87" s="4">
        <v>0</v>
      </c>
      <c r="AZ87" s="53"/>
      <c r="BA87" s="106"/>
    </row>
    <row r="88" spans="1:53" ht="15" customHeight="1" x14ac:dyDescent="0.35">
      <c r="A88" s="96" t="s">
        <v>1869</v>
      </c>
      <c r="B88" t="s">
        <v>2273</v>
      </c>
      <c r="C88" t="s">
        <v>178</v>
      </c>
      <c r="F88" t="s">
        <v>2591</v>
      </c>
      <c r="G88" t="s">
        <v>2592</v>
      </c>
      <c r="H88">
        <v>2024</v>
      </c>
      <c r="I88" s="4" t="s">
        <v>79</v>
      </c>
      <c r="J88">
        <v>87</v>
      </c>
      <c r="K88" s="97">
        <v>36</v>
      </c>
      <c r="L88" t="s">
        <v>39</v>
      </c>
      <c r="M88">
        <v>87</v>
      </c>
      <c r="N88" s="4">
        <v>5</v>
      </c>
      <c r="O88" t="s">
        <v>44</v>
      </c>
      <c r="P88" t="s">
        <v>94</v>
      </c>
      <c r="Q88" s="57" t="s">
        <v>76</v>
      </c>
      <c r="R88" s="57" t="s">
        <v>1353</v>
      </c>
      <c r="S88" t="s">
        <v>104</v>
      </c>
      <c r="U88" s="57" t="s">
        <v>104</v>
      </c>
      <c r="W88" t="s">
        <v>150</v>
      </c>
      <c r="X88" t="s">
        <v>1354</v>
      </c>
      <c r="Y88" s="57" t="s">
        <v>104</v>
      </c>
      <c r="AA88" t="s">
        <v>150</v>
      </c>
      <c r="AB88" t="s">
        <v>1356</v>
      </c>
      <c r="AC88" s="57" t="s">
        <v>104</v>
      </c>
      <c r="AE88" t="s">
        <v>150</v>
      </c>
      <c r="AF88" s="96" t="s">
        <v>1355</v>
      </c>
      <c r="AG88" s="57" t="s">
        <v>170</v>
      </c>
      <c r="AH88" s="98">
        <v>1.5</v>
      </c>
      <c r="AI88" s="29">
        <v>7.5</v>
      </c>
      <c r="AJ88" s="99"/>
      <c r="AK88" s="107" t="s">
        <v>1359</v>
      </c>
      <c r="AL88" s="261" t="s">
        <v>1738</v>
      </c>
      <c r="AM88" s="102">
        <v>7.5</v>
      </c>
      <c r="AS88"/>
      <c r="AT88" s="53"/>
      <c r="AU88"/>
      <c r="AV88"/>
      <c r="AW88"/>
      <c r="AX88"/>
      <c r="AY88" s="4">
        <v>0</v>
      </c>
      <c r="AZ88" s="53"/>
      <c r="BA88" s="106"/>
    </row>
    <row r="89" spans="1:53" ht="15" customHeight="1" x14ac:dyDescent="0.35">
      <c r="A89" s="96" t="s">
        <v>1870</v>
      </c>
      <c r="B89" t="s">
        <v>2274</v>
      </c>
      <c r="C89" t="s">
        <v>178</v>
      </c>
      <c r="F89" t="s">
        <v>2591</v>
      </c>
      <c r="G89" t="s">
        <v>2592</v>
      </c>
      <c r="H89">
        <v>2024</v>
      </c>
      <c r="I89" s="4" t="s">
        <v>55</v>
      </c>
      <c r="J89">
        <v>88</v>
      </c>
      <c r="K89" s="97">
        <v>37</v>
      </c>
      <c r="L89" t="s">
        <v>64</v>
      </c>
      <c r="M89">
        <v>88</v>
      </c>
      <c r="N89" s="4">
        <v>10</v>
      </c>
      <c r="O89" t="s">
        <v>44</v>
      </c>
      <c r="P89" t="s">
        <v>94</v>
      </c>
      <c r="Q89" s="57" t="s">
        <v>76</v>
      </c>
      <c r="R89" s="57" t="s">
        <v>1353</v>
      </c>
      <c r="S89" t="s">
        <v>104</v>
      </c>
      <c r="U89" s="57" t="s">
        <v>104</v>
      </c>
      <c r="W89" t="s">
        <v>150</v>
      </c>
      <c r="X89" t="s">
        <v>1354</v>
      </c>
      <c r="Y89" s="57" t="s">
        <v>104</v>
      </c>
      <c r="AA89" t="s">
        <v>104</v>
      </c>
      <c r="AC89" s="57" t="s">
        <v>104</v>
      </c>
      <c r="AE89" t="s">
        <v>150</v>
      </c>
      <c r="AF89" s="96" t="s">
        <v>1355</v>
      </c>
      <c r="AG89" s="57" t="s">
        <v>104</v>
      </c>
      <c r="AH89" s="98">
        <v>1</v>
      </c>
      <c r="AI89" s="29">
        <v>10</v>
      </c>
      <c r="AJ89" s="99"/>
      <c r="AK89" s="100"/>
      <c r="AL89" s="262" t="s">
        <v>1742</v>
      </c>
      <c r="AM89" s="102">
        <v>10</v>
      </c>
      <c r="AS89"/>
      <c r="AT89" s="53"/>
      <c r="AU89"/>
      <c r="AV89"/>
      <c r="AW89"/>
      <c r="AX89"/>
      <c r="AY89" s="4">
        <v>0</v>
      </c>
      <c r="AZ89" s="53"/>
      <c r="BA89" s="106"/>
    </row>
    <row r="90" spans="1:53" ht="15" customHeight="1" x14ac:dyDescent="0.35">
      <c r="A90" s="96" t="s">
        <v>1871</v>
      </c>
      <c r="B90" t="s">
        <v>2275</v>
      </c>
      <c r="C90" t="s">
        <v>178</v>
      </c>
      <c r="F90" t="s">
        <v>2591</v>
      </c>
      <c r="G90" t="s">
        <v>2592</v>
      </c>
      <c r="H90">
        <v>2024</v>
      </c>
      <c r="I90" s="4" t="s">
        <v>79</v>
      </c>
      <c r="J90">
        <v>89</v>
      </c>
      <c r="K90" s="97">
        <v>38</v>
      </c>
      <c r="L90" t="s">
        <v>39</v>
      </c>
      <c r="M90">
        <v>89</v>
      </c>
      <c r="N90" s="4">
        <v>5</v>
      </c>
      <c r="O90" t="s">
        <v>44</v>
      </c>
      <c r="P90" t="s">
        <v>94</v>
      </c>
      <c r="Q90" s="57" t="s">
        <v>76</v>
      </c>
      <c r="R90" s="57" t="s">
        <v>1353</v>
      </c>
      <c r="S90" t="s">
        <v>104</v>
      </c>
      <c r="U90" s="57" t="s">
        <v>104</v>
      </c>
      <c r="W90" t="s">
        <v>150</v>
      </c>
      <c r="X90" t="s">
        <v>1354</v>
      </c>
      <c r="Y90" s="57" t="s">
        <v>104</v>
      </c>
      <c r="AA90" t="s">
        <v>150</v>
      </c>
      <c r="AB90" t="s">
        <v>1356</v>
      </c>
      <c r="AC90" s="57" t="s">
        <v>104</v>
      </c>
      <c r="AE90" t="s">
        <v>150</v>
      </c>
      <c r="AF90" s="96" t="s">
        <v>1355</v>
      </c>
      <c r="AG90" s="57" t="s">
        <v>170</v>
      </c>
      <c r="AH90" s="98">
        <v>1.5</v>
      </c>
      <c r="AI90" s="29">
        <v>7.5</v>
      </c>
      <c r="AJ90" s="99" t="s">
        <v>1358</v>
      </c>
      <c r="AK90" s="107" t="s">
        <v>1359</v>
      </c>
      <c r="AL90" s="261" t="s">
        <v>1745</v>
      </c>
      <c r="AM90" s="102">
        <v>10</v>
      </c>
      <c r="AS90"/>
      <c r="AT90" s="53"/>
      <c r="AU90"/>
      <c r="AV90"/>
      <c r="AW90"/>
      <c r="AX90"/>
      <c r="AY90" s="4">
        <v>0</v>
      </c>
      <c r="AZ90" s="53"/>
      <c r="BA90" s="106"/>
    </row>
    <row r="91" spans="1:53" ht="15" customHeight="1" x14ac:dyDescent="0.35">
      <c r="A91" s="96" t="s">
        <v>1872</v>
      </c>
      <c r="B91" t="s">
        <v>2276</v>
      </c>
      <c r="C91" t="s">
        <v>178</v>
      </c>
      <c r="F91" t="s">
        <v>2591</v>
      </c>
      <c r="G91" t="s">
        <v>2592</v>
      </c>
      <c r="H91">
        <v>2024</v>
      </c>
      <c r="I91" s="4" t="s">
        <v>79</v>
      </c>
      <c r="J91">
        <v>90</v>
      </c>
      <c r="K91" s="97">
        <v>39</v>
      </c>
      <c r="L91" t="s">
        <v>64</v>
      </c>
      <c r="M91">
        <v>90</v>
      </c>
      <c r="N91" s="4">
        <v>10</v>
      </c>
      <c r="O91" t="s">
        <v>44</v>
      </c>
      <c r="P91" t="s">
        <v>94</v>
      </c>
      <c r="Q91" s="57" t="s">
        <v>76</v>
      </c>
      <c r="R91" s="57" t="s">
        <v>1353</v>
      </c>
      <c r="S91" t="s">
        <v>104</v>
      </c>
      <c r="U91" s="57" t="s">
        <v>104</v>
      </c>
      <c r="W91" t="s">
        <v>150</v>
      </c>
      <c r="X91" t="s">
        <v>1354</v>
      </c>
      <c r="Y91" s="57" t="s">
        <v>104</v>
      </c>
      <c r="AA91" t="s">
        <v>104</v>
      </c>
      <c r="AC91" s="57" t="s">
        <v>104</v>
      </c>
      <c r="AE91" t="s">
        <v>150</v>
      </c>
      <c r="AF91" s="96" t="s">
        <v>1355</v>
      </c>
      <c r="AG91" s="57" t="s">
        <v>104</v>
      </c>
      <c r="AH91" s="98">
        <v>1</v>
      </c>
      <c r="AI91" s="29">
        <v>10</v>
      </c>
      <c r="AJ91" s="99"/>
      <c r="AK91" s="100"/>
      <c r="AL91" s="262" t="s">
        <v>1747</v>
      </c>
      <c r="AM91" s="102">
        <v>10</v>
      </c>
      <c r="AS91"/>
      <c r="AT91" s="53"/>
      <c r="AU91"/>
      <c r="AV91"/>
      <c r="AW91"/>
      <c r="AX91"/>
      <c r="AY91" s="4">
        <v>0</v>
      </c>
      <c r="AZ91" s="53"/>
      <c r="BA91" s="106"/>
    </row>
    <row r="92" spans="1:53" ht="15" customHeight="1" x14ac:dyDescent="0.35">
      <c r="A92" s="96" t="s">
        <v>1873</v>
      </c>
      <c r="B92" t="s">
        <v>2277</v>
      </c>
      <c r="C92" t="s">
        <v>178</v>
      </c>
      <c r="F92" t="s">
        <v>2591</v>
      </c>
      <c r="G92" t="s">
        <v>2592</v>
      </c>
      <c r="H92">
        <v>2024</v>
      </c>
      <c r="I92" s="4" t="s">
        <v>55</v>
      </c>
      <c r="J92">
        <v>91</v>
      </c>
      <c r="K92" s="97">
        <v>40</v>
      </c>
      <c r="L92" t="s">
        <v>64</v>
      </c>
      <c r="M92">
        <v>91</v>
      </c>
      <c r="N92" s="4">
        <v>10</v>
      </c>
      <c r="O92" t="s">
        <v>44</v>
      </c>
      <c r="P92" t="s">
        <v>94</v>
      </c>
      <c r="Q92" s="57" t="s">
        <v>76</v>
      </c>
      <c r="R92" s="57" t="s">
        <v>1353</v>
      </c>
      <c r="S92" t="s">
        <v>104</v>
      </c>
      <c r="U92" s="57" t="s">
        <v>104</v>
      </c>
      <c r="W92" t="s">
        <v>150</v>
      </c>
      <c r="X92" t="s">
        <v>1354</v>
      </c>
      <c r="Y92" s="57" t="s">
        <v>104</v>
      </c>
      <c r="AA92" t="s">
        <v>104</v>
      </c>
      <c r="AC92" s="57" t="s">
        <v>104</v>
      </c>
      <c r="AE92" t="s">
        <v>150</v>
      </c>
      <c r="AF92" s="96" t="s">
        <v>1355</v>
      </c>
      <c r="AG92" s="57" t="s">
        <v>104</v>
      </c>
      <c r="AH92" s="98">
        <v>1</v>
      </c>
      <c r="AI92" s="29">
        <v>10</v>
      </c>
      <c r="AJ92" s="99"/>
      <c r="AK92" s="100"/>
      <c r="AL92" s="261" t="s">
        <v>694</v>
      </c>
      <c r="AM92" s="102">
        <v>10</v>
      </c>
      <c r="AS92"/>
      <c r="AT92" s="53"/>
      <c r="AU92"/>
      <c r="AV92"/>
      <c r="AW92"/>
      <c r="AX92"/>
      <c r="AY92" s="4">
        <v>0</v>
      </c>
      <c r="AZ92" s="53"/>
      <c r="BA92" s="106"/>
    </row>
    <row r="93" spans="1:53" ht="15" customHeight="1" x14ac:dyDescent="0.35">
      <c r="A93" s="96" t="s">
        <v>1874</v>
      </c>
      <c r="B93" t="s">
        <v>2278</v>
      </c>
      <c r="C93" t="s">
        <v>178</v>
      </c>
      <c r="F93" t="s">
        <v>2591</v>
      </c>
      <c r="G93" t="s">
        <v>2592</v>
      </c>
      <c r="H93">
        <v>2024</v>
      </c>
      <c r="I93" s="4" t="s">
        <v>228</v>
      </c>
      <c r="J93">
        <v>92</v>
      </c>
      <c r="K93" s="97">
        <v>41</v>
      </c>
      <c r="L93" t="s">
        <v>39</v>
      </c>
      <c r="M93">
        <v>92</v>
      </c>
      <c r="N93" s="4">
        <v>5</v>
      </c>
      <c r="O93" t="s">
        <v>44</v>
      </c>
      <c r="P93" t="s">
        <v>94</v>
      </c>
      <c r="Q93" s="57" t="s">
        <v>76</v>
      </c>
      <c r="R93" s="57" t="s">
        <v>1353</v>
      </c>
      <c r="S93" t="s">
        <v>104</v>
      </c>
      <c r="U93" s="57" t="s">
        <v>104</v>
      </c>
      <c r="W93" t="s">
        <v>150</v>
      </c>
      <c r="X93" t="s">
        <v>1365</v>
      </c>
      <c r="Y93" s="57" t="s">
        <v>104</v>
      </c>
      <c r="AA93" t="s">
        <v>104</v>
      </c>
      <c r="AC93" s="57" t="s">
        <v>104</v>
      </c>
      <c r="AE93" t="s">
        <v>150</v>
      </c>
      <c r="AF93" s="96" t="s">
        <v>1355</v>
      </c>
      <c r="AG93" s="57" t="s">
        <v>170</v>
      </c>
      <c r="AH93" s="98">
        <v>1.5</v>
      </c>
      <c r="AI93" s="29">
        <v>7.5</v>
      </c>
      <c r="AJ93" s="99"/>
      <c r="AK93" s="107" t="s">
        <v>1359</v>
      </c>
      <c r="AL93" s="262" t="s">
        <v>1446</v>
      </c>
      <c r="AM93" s="102">
        <v>2.5</v>
      </c>
      <c r="AO93" s="261" t="s">
        <v>1471</v>
      </c>
      <c r="AP93" s="103">
        <v>5</v>
      </c>
      <c r="AS93"/>
      <c r="AT93" s="53"/>
      <c r="AU93"/>
      <c r="AV93"/>
      <c r="AW93"/>
      <c r="AX93"/>
      <c r="AY93" s="4">
        <v>0</v>
      </c>
      <c r="AZ93" s="53"/>
      <c r="BA93" s="106"/>
    </row>
    <row r="94" spans="1:53" ht="15" customHeight="1" x14ac:dyDescent="0.35">
      <c r="A94" s="96" t="s">
        <v>1875</v>
      </c>
      <c r="B94" t="s">
        <v>2279</v>
      </c>
      <c r="C94" t="s">
        <v>178</v>
      </c>
      <c r="F94" t="s">
        <v>2591</v>
      </c>
      <c r="G94" t="s">
        <v>2592</v>
      </c>
      <c r="H94">
        <v>2024</v>
      </c>
      <c r="I94" s="4" t="s">
        <v>55</v>
      </c>
      <c r="J94">
        <v>93</v>
      </c>
      <c r="K94" s="97">
        <v>42</v>
      </c>
      <c r="L94" t="s">
        <v>39</v>
      </c>
      <c r="M94">
        <v>93</v>
      </c>
      <c r="N94" s="4">
        <v>5</v>
      </c>
      <c r="O94" t="s">
        <v>44</v>
      </c>
      <c r="P94" t="s">
        <v>94</v>
      </c>
      <c r="Q94" s="57" t="s">
        <v>76</v>
      </c>
      <c r="R94" s="57" t="s">
        <v>1353</v>
      </c>
      <c r="S94" t="s">
        <v>104</v>
      </c>
      <c r="U94" s="57" t="s">
        <v>104</v>
      </c>
      <c r="W94" t="s">
        <v>150</v>
      </c>
      <c r="X94" t="s">
        <v>1354</v>
      </c>
      <c r="Y94" s="57" t="s">
        <v>104</v>
      </c>
      <c r="AA94" t="s">
        <v>150</v>
      </c>
      <c r="AB94" t="s">
        <v>1356</v>
      </c>
      <c r="AC94" s="57" t="s">
        <v>104</v>
      </c>
      <c r="AE94" t="s">
        <v>150</v>
      </c>
      <c r="AF94" s="96" t="s">
        <v>1355</v>
      </c>
      <c r="AG94" s="57" t="s">
        <v>170</v>
      </c>
      <c r="AH94" s="98">
        <v>1.5</v>
      </c>
      <c r="AI94" s="29">
        <v>7.5</v>
      </c>
      <c r="AJ94" s="99"/>
      <c r="AK94" s="107" t="s">
        <v>1359</v>
      </c>
      <c r="AL94" s="261" t="s">
        <v>1450</v>
      </c>
      <c r="AM94" s="102">
        <v>7.5</v>
      </c>
      <c r="AS94"/>
      <c r="AT94" s="53"/>
      <c r="AU94"/>
      <c r="AV94"/>
      <c r="AW94"/>
      <c r="AX94"/>
      <c r="AY94" s="4">
        <v>0</v>
      </c>
      <c r="AZ94" s="53"/>
      <c r="BA94" s="106"/>
    </row>
    <row r="95" spans="1:53" ht="15" customHeight="1" x14ac:dyDescent="0.35">
      <c r="A95" s="96" t="s">
        <v>1876</v>
      </c>
      <c r="B95" t="s">
        <v>2280</v>
      </c>
      <c r="C95" t="s">
        <v>178</v>
      </c>
      <c r="F95" t="s">
        <v>2591</v>
      </c>
      <c r="G95" t="s">
        <v>2592</v>
      </c>
      <c r="H95">
        <v>2024</v>
      </c>
      <c r="I95" s="4" t="s">
        <v>79</v>
      </c>
      <c r="J95">
        <v>94</v>
      </c>
      <c r="K95" s="97">
        <v>43</v>
      </c>
      <c r="L95" t="s">
        <v>88</v>
      </c>
      <c r="M95">
        <v>94</v>
      </c>
      <c r="N95" s="4">
        <v>20</v>
      </c>
      <c r="O95" t="s">
        <v>44</v>
      </c>
      <c r="P95" t="s">
        <v>94</v>
      </c>
      <c r="Q95" s="57" t="s">
        <v>76</v>
      </c>
      <c r="R95" s="57" t="s">
        <v>1353</v>
      </c>
      <c r="S95" t="s">
        <v>104</v>
      </c>
      <c r="U95" s="57" t="s">
        <v>104</v>
      </c>
      <c r="W95" t="s">
        <v>150</v>
      </c>
      <c r="X95" t="s">
        <v>1354</v>
      </c>
      <c r="Y95" s="57" t="s">
        <v>104</v>
      </c>
      <c r="AA95" t="s">
        <v>104</v>
      </c>
      <c r="AC95" s="57" t="s">
        <v>104</v>
      </c>
      <c r="AE95" t="s">
        <v>150</v>
      </c>
      <c r="AF95" s="96" t="s">
        <v>1355</v>
      </c>
      <c r="AG95" s="57" t="s">
        <v>104</v>
      </c>
      <c r="AH95" s="98">
        <v>1</v>
      </c>
      <c r="AI95" s="29">
        <v>20</v>
      </c>
      <c r="AJ95" s="99"/>
      <c r="AL95" s="262" t="s">
        <v>1454</v>
      </c>
      <c r="AM95" s="102">
        <v>4</v>
      </c>
      <c r="AO95" s="103" t="s">
        <v>943</v>
      </c>
      <c r="AP95" s="103">
        <v>16</v>
      </c>
      <c r="AS95"/>
      <c r="AT95" s="53"/>
      <c r="AU95"/>
      <c r="AV95"/>
      <c r="AW95"/>
      <c r="AX95"/>
      <c r="AY95" s="4">
        <v>16</v>
      </c>
      <c r="AZ95" s="53"/>
      <c r="BA95" s="106"/>
    </row>
    <row r="96" spans="1:53" ht="15" customHeight="1" x14ac:dyDescent="0.35">
      <c r="A96" s="96" t="s">
        <v>1877</v>
      </c>
      <c r="B96" t="s">
        <v>2281</v>
      </c>
      <c r="C96" t="s">
        <v>178</v>
      </c>
      <c r="F96" t="s">
        <v>2591</v>
      </c>
      <c r="G96" t="s">
        <v>2592</v>
      </c>
      <c r="H96">
        <v>2024</v>
      </c>
      <c r="I96" s="4" t="s">
        <v>55</v>
      </c>
      <c r="J96">
        <v>95</v>
      </c>
      <c r="K96" s="97">
        <v>44</v>
      </c>
      <c r="L96" t="s">
        <v>39</v>
      </c>
      <c r="M96">
        <v>95</v>
      </c>
      <c r="N96" s="4">
        <v>5</v>
      </c>
      <c r="O96" t="s">
        <v>44</v>
      </c>
      <c r="P96" t="s">
        <v>94</v>
      </c>
      <c r="Q96" s="57" t="s">
        <v>76</v>
      </c>
      <c r="R96" s="57" t="s">
        <v>1353</v>
      </c>
      <c r="S96" t="s">
        <v>104</v>
      </c>
      <c r="U96" s="57" t="s">
        <v>104</v>
      </c>
      <c r="W96" t="s">
        <v>150</v>
      </c>
      <c r="X96" t="s">
        <v>1354</v>
      </c>
      <c r="Y96" s="57" t="s">
        <v>104</v>
      </c>
      <c r="AA96" t="s">
        <v>150</v>
      </c>
      <c r="AB96" t="s">
        <v>1356</v>
      </c>
      <c r="AC96" s="57" t="s">
        <v>104</v>
      </c>
      <c r="AE96" t="s">
        <v>150</v>
      </c>
      <c r="AF96" s="96" t="s">
        <v>1355</v>
      </c>
      <c r="AG96" s="57" t="s">
        <v>170</v>
      </c>
      <c r="AH96" s="98">
        <v>1.5</v>
      </c>
      <c r="AI96" s="29">
        <v>7.5</v>
      </c>
      <c r="AJ96" s="99"/>
      <c r="AK96" s="107" t="s">
        <v>1359</v>
      </c>
      <c r="AL96" s="261" t="s">
        <v>1458</v>
      </c>
      <c r="AM96" s="102">
        <v>7.5</v>
      </c>
      <c r="AS96"/>
      <c r="AT96" s="53"/>
      <c r="AU96"/>
      <c r="AV96"/>
      <c r="AW96"/>
      <c r="AX96"/>
      <c r="AY96" s="4">
        <v>0</v>
      </c>
      <c r="AZ96" s="53"/>
      <c r="BA96" s="106"/>
    </row>
    <row r="97" spans="1:53" ht="15" customHeight="1" x14ac:dyDescent="0.35">
      <c r="A97" s="96" t="s">
        <v>1878</v>
      </c>
      <c r="B97" t="s">
        <v>2282</v>
      </c>
      <c r="C97" t="s">
        <v>178</v>
      </c>
      <c r="F97" t="s">
        <v>2591</v>
      </c>
      <c r="G97" t="s">
        <v>2592</v>
      </c>
      <c r="H97">
        <v>2024</v>
      </c>
      <c r="I97" s="4" t="s">
        <v>79</v>
      </c>
      <c r="J97">
        <v>96</v>
      </c>
      <c r="K97" s="97">
        <v>45</v>
      </c>
      <c r="L97" t="s">
        <v>64</v>
      </c>
      <c r="M97">
        <v>96</v>
      </c>
      <c r="N97" s="4">
        <v>10</v>
      </c>
      <c r="O97" t="s">
        <v>44</v>
      </c>
      <c r="P97" t="s">
        <v>94</v>
      </c>
      <c r="Q97" s="57" t="s">
        <v>76</v>
      </c>
      <c r="R97" s="57" t="s">
        <v>1353</v>
      </c>
      <c r="S97" t="s">
        <v>104</v>
      </c>
      <c r="U97" s="57" t="s">
        <v>104</v>
      </c>
      <c r="W97" t="s">
        <v>150</v>
      </c>
      <c r="X97" t="s">
        <v>1354</v>
      </c>
      <c r="Y97" s="57" t="s">
        <v>104</v>
      </c>
      <c r="AA97" t="s">
        <v>104</v>
      </c>
      <c r="AC97" s="57" t="s">
        <v>104</v>
      </c>
      <c r="AE97" t="s">
        <v>150</v>
      </c>
      <c r="AF97" s="96" t="s">
        <v>1355</v>
      </c>
      <c r="AG97" s="57" t="s">
        <v>104</v>
      </c>
      <c r="AH97" s="98">
        <v>1</v>
      </c>
      <c r="AI97" s="29">
        <v>10</v>
      </c>
      <c r="AJ97" s="99" t="s">
        <v>1366</v>
      </c>
      <c r="AK97" s="100"/>
      <c r="AL97" s="262" t="s">
        <v>1462</v>
      </c>
      <c r="AM97" s="102">
        <v>5</v>
      </c>
      <c r="AS97"/>
      <c r="AT97" s="53"/>
      <c r="AU97"/>
      <c r="AV97"/>
      <c r="AW97"/>
      <c r="AX97"/>
      <c r="AY97" s="4">
        <v>0</v>
      </c>
      <c r="AZ97" s="53"/>
      <c r="BA97" s="106"/>
    </row>
    <row r="98" spans="1:53" ht="15" customHeight="1" x14ac:dyDescent="0.35">
      <c r="A98" s="96" t="s">
        <v>1879</v>
      </c>
      <c r="B98" t="s">
        <v>2283</v>
      </c>
      <c r="C98" t="s">
        <v>178</v>
      </c>
      <c r="F98" t="s">
        <v>2591</v>
      </c>
      <c r="G98" t="s">
        <v>2592</v>
      </c>
      <c r="H98">
        <v>2024</v>
      </c>
      <c r="I98" s="4" t="s">
        <v>79</v>
      </c>
      <c r="J98">
        <v>97</v>
      </c>
      <c r="K98" s="97">
        <v>46</v>
      </c>
      <c r="L98" t="s">
        <v>39</v>
      </c>
      <c r="M98">
        <v>97</v>
      </c>
      <c r="N98" s="4">
        <v>5</v>
      </c>
      <c r="O98" t="s">
        <v>44</v>
      </c>
      <c r="P98" t="s">
        <v>94</v>
      </c>
      <c r="Q98" s="57" t="s">
        <v>76</v>
      </c>
      <c r="R98" s="57" t="s">
        <v>1353</v>
      </c>
      <c r="S98" t="s">
        <v>104</v>
      </c>
      <c r="U98" s="57" t="s">
        <v>104</v>
      </c>
      <c r="W98" t="s">
        <v>150</v>
      </c>
      <c r="X98" t="s">
        <v>1354</v>
      </c>
      <c r="Y98" s="57" t="s">
        <v>104</v>
      </c>
      <c r="AA98" t="s">
        <v>150</v>
      </c>
      <c r="AB98" t="s">
        <v>1356</v>
      </c>
      <c r="AC98" s="57" t="s">
        <v>104</v>
      </c>
      <c r="AE98" t="s">
        <v>150</v>
      </c>
      <c r="AF98" s="96" t="s">
        <v>1355</v>
      </c>
      <c r="AG98" s="57" t="s">
        <v>170</v>
      </c>
      <c r="AH98" s="98">
        <v>1.5</v>
      </c>
      <c r="AI98" s="29">
        <v>7.5</v>
      </c>
      <c r="AJ98" s="99"/>
      <c r="AK98" s="107" t="s">
        <v>1359</v>
      </c>
      <c r="AL98" s="261" t="s">
        <v>1464</v>
      </c>
      <c r="AM98" s="102">
        <v>7.5</v>
      </c>
      <c r="AS98"/>
      <c r="AT98" s="53"/>
      <c r="AU98"/>
      <c r="AV98"/>
      <c r="AW98"/>
      <c r="AX98"/>
      <c r="AY98" s="4">
        <v>0</v>
      </c>
      <c r="AZ98" s="53"/>
      <c r="BA98" s="106"/>
    </row>
    <row r="99" spans="1:53" ht="15" customHeight="1" x14ac:dyDescent="0.35">
      <c r="A99" s="96" t="s">
        <v>1880</v>
      </c>
      <c r="B99" t="s">
        <v>2284</v>
      </c>
      <c r="C99" t="s">
        <v>72</v>
      </c>
      <c r="F99" t="s">
        <v>2591</v>
      </c>
      <c r="G99" t="s">
        <v>2592</v>
      </c>
      <c r="H99">
        <v>2024</v>
      </c>
      <c r="I99" s="4" t="s">
        <v>55</v>
      </c>
      <c r="J99">
        <v>98</v>
      </c>
      <c r="K99" s="97">
        <v>47</v>
      </c>
      <c r="L99" t="s">
        <v>88</v>
      </c>
      <c r="M99">
        <v>98</v>
      </c>
      <c r="N99" s="4">
        <v>20</v>
      </c>
      <c r="O99" t="s">
        <v>69</v>
      </c>
      <c r="P99" t="s">
        <v>94</v>
      </c>
      <c r="Q99" s="57" t="s">
        <v>76</v>
      </c>
      <c r="R99" s="57" t="s">
        <v>1353</v>
      </c>
      <c r="S99" t="s">
        <v>104</v>
      </c>
      <c r="U99" s="57" t="s">
        <v>104</v>
      </c>
      <c r="W99" t="s">
        <v>150</v>
      </c>
      <c r="X99" t="s">
        <v>1360</v>
      </c>
      <c r="Y99" s="57" t="s">
        <v>104</v>
      </c>
      <c r="AA99" t="s">
        <v>104</v>
      </c>
      <c r="AC99" s="57" t="s">
        <v>104</v>
      </c>
      <c r="AE99" t="s">
        <v>150</v>
      </c>
      <c r="AF99" s="96" t="s">
        <v>1355</v>
      </c>
      <c r="AG99" s="57" t="s">
        <v>104</v>
      </c>
      <c r="AH99" s="98">
        <v>1</v>
      </c>
      <c r="AI99" s="51">
        <v>20</v>
      </c>
      <c r="AJ99" s="99"/>
      <c r="AK99"/>
      <c r="AL99" s="262" t="s">
        <v>1468</v>
      </c>
      <c r="AM99" s="102">
        <v>20</v>
      </c>
      <c r="AS99"/>
      <c r="AT99" s="53"/>
      <c r="AU99"/>
      <c r="AV99"/>
      <c r="AW99"/>
      <c r="AX99"/>
      <c r="AY99" s="4">
        <v>20</v>
      </c>
      <c r="AZ99" s="53"/>
      <c r="BA99" s="106"/>
    </row>
    <row r="100" spans="1:53" ht="15" customHeight="1" x14ac:dyDescent="0.35">
      <c r="A100" s="96" t="s">
        <v>1881</v>
      </c>
      <c r="B100" t="s">
        <v>2285</v>
      </c>
      <c r="C100" t="s">
        <v>72</v>
      </c>
      <c r="F100" t="s">
        <v>2591</v>
      </c>
      <c r="G100" t="s">
        <v>2592</v>
      </c>
      <c r="H100">
        <v>2024</v>
      </c>
      <c r="I100" s="4" t="s">
        <v>79</v>
      </c>
      <c r="J100">
        <v>99</v>
      </c>
      <c r="K100" s="97">
        <v>48</v>
      </c>
      <c r="L100" t="s">
        <v>88</v>
      </c>
      <c r="M100">
        <v>99</v>
      </c>
      <c r="N100" s="4">
        <v>20</v>
      </c>
      <c r="O100" t="s">
        <v>140</v>
      </c>
      <c r="P100" t="s">
        <v>118</v>
      </c>
      <c r="Q100" s="57" t="s">
        <v>76</v>
      </c>
      <c r="R100" s="57" t="s">
        <v>1353</v>
      </c>
      <c r="S100" t="s">
        <v>104</v>
      </c>
      <c r="U100" s="57" t="s">
        <v>104</v>
      </c>
      <c r="W100" t="s">
        <v>150</v>
      </c>
      <c r="X100" t="s">
        <v>1360</v>
      </c>
      <c r="Y100" s="57" t="s">
        <v>104</v>
      </c>
      <c r="AA100" t="s">
        <v>104</v>
      </c>
      <c r="AC100" s="57" t="s">
        <v>104</v>
      </c>
      <c r="AE100" t="s">
        <v>150</v>
      </c>
      <c r="AF100" s="96" t="s">
        <v>1355</v>
      </c>
      <c r="AG100" s="57" t="s">
        <v>104</v>
      </c>
      <c r="AH100" s="98">
        <v>1</v>
      </c>
      <c r="AI100" s="29">
        <v>20</v>
      </c>
      <c r="AJ100" s="99"/>
      <c r="AK100"/>
      <c r="AL100" s="261" t="s">
        <v>1471</v>
      </c>
      <c r="AM100" s="102">
        <v>12</v>
      </c>
      <c r="AO100" s="103" t="s">
        <v>943</v>
      </c>
      <c r="AP100" s="103">
        <v>8</v>
      </c>
      <c r="AS100"/>
      <c r="AT100" s="53"/>
      <c r="AU100"/>
      <c r="AV100"/>
      <c r="AW100"/>
      <c r="AX100"/>
      <c r="AY100" s="4">
        <v>8</v>
      </c>
      <c r="AZ100" s="53"/>
      <c r="BA100" s="106"/>
    </row>
    <row r="101" spans="1:53" ht="15" customHeight="1" x14ac:dyDescent="0.35">
      <c r="A101" s="96" t="s">
        <v>1882</v>
      </c>
      <c r="B101" t="s">
        <v>2286</v>
      </c>
      <c r="C101" t="s">
        <v>72</v>
      </c>
      <c r="F101" t="s">
        <v>2591</v>
      </c>
      <c r="G101" t="s">
        <v>2592</v>
      </c>
      <c r="H101">
        <v>2024</v>
      </c>
      <c r="I101" s="4" t="s">
        <v>79</v>
      </c>
      <c r="J101">
        <v>100</v>
      </c>
      <c r="K101" s="97">
        <v>49</v>
      </c>
      <c r="L101" t="s">
        <v>88</v>
      </c>
      <c r="M101">
        <v>100</v>
      </c>
      <c r="N101" s="4">
        <v>20</v>
      </c>
      <c r="O101" t="s">
        <v>69</v>
      </c>
      <c r="P101" t="s">
        <v>94</v>
      </c>
      <c r="Q101" s="57" t="s">
        <v>76</v>
      </c>
      <c r="R101" s="57" t="s">
        <v>1353</v>
      </c>
      <c r="S101" t="s">
        <v>104</v>
      </c>
      <c r="U101" s="57" t="s">
        <v>104</v>
      </c>
      <c r="W101" t="s">
        <v>150</v>
      </c>
      <c r="X101" t="s">
        <v>1360</v>
      </c>
      <c r="Y101" s="57" t="s">
        <v>104</v>
      </c>
      <c r="AA101" t="s">
        <v>104</v>
      </c>
      <c r="AC101" s="57" t="s">
        <v>104</v>
      </c>
      <c r="AE101" t="s">
        <v>150</v>
      </c>
      <c r="AF101" s="96" t="s">
        <v>1355</v>
      </c>
      <c r="AG101" s="57" t="s">
        <v>104</v>
      </c>
      <c r="AH101" s="98">
        <v>1</v>
      </c>
      <c r="AI101" s="29">
        <v>20</v>
      </c>
      <c r="AJ101" s="99" t="s">
        <v>1367</v>
      </c>
      <c r="AK101"/>
      <c r="AL101" s="262" t="s">
        <v>1474</v>
      </c>
      <c r="AM101" s="102">
        <v>5</v>
      </c>
      <c r="AS101"/>
      <c r="AT101" s="53"/>
      <c r="AU101"/>
      <c r="AV101"/>
      <c r="AW101"/>
      <c r="AX101"/>
      <c r="AY101" s="4">
        <v>5</v>
      </c>
      <c r="AZ101" s="53"/>
      <c r="BA101" s="106"/>
    </row>
    <row r="102" spans="1:53" ht="15" customHeight="1" x14ac:dyDescent="0.35">
      <c r="A102" s="96" t="s">
        <v>1883</v>
      </c>
      <c r="B102" t="s">
        <v>2287</v>
      </c>
      <c r="C102" t="s">
        <v>72</v>
      </c>
      <c r="F102" t="s">
        <v>2591</v>
      </c>
      <c r="G102" t="s">
        <v>2592</v>
      </c>
      <c r="H102">
        <v>2024</v>
      </c>
      <c r="I102" s="4" t="s">
        <v>55</v>
      </c>
      <c r="J102">
        <v>101</v>
      </c>
      <c r="K102" s="97">
        <v>50</v>
      </c>
      <c r="L102" t="s">
        <v>88</v>
      </c>
      <c r="M102">
        <v>101</v>
      </c>
      <c r="N102" s="4">
        <v>20</v>
      </c>
      <c r="O102" t="s">
        <v>69</v>
      </c>
      <c r="P102" t="s">
        <v>94</v>
      </c>
      <c r="Q102" s="57" t="s">
        <v>76</v>
      </c>
      <c r="R102" s="57" t="s">
        <v>1353</v>
      </c>
      <c r="S102" t="s">
        <v>104</v>
      </c>
      <c r="U102" s="57" t="s">
        <v>104</v>
      </c>
      <c r="W102" t="s">
        <v>150</v>
      </c>
      <c r="X102" t="s">
        <v>1360</v>
      </c>
      <c r="Y102" s="57" t="s">
        <v>104</v>
      </c>
      <c r="AA102" t="s">
        <v>104</v>
      </c>
      <c r="AC102" s="57" t="s">
        <v>104</v>
      </c>
      <c r="AE102" t="s">
        <v>150</v>
      </c>
      <c r="AF102" s="96" t="s">
        <v>1355</v>
      </c>
      <c r="AG102" s="57" t="s">
        <v>104</v>
      </c>
      <c r="AH102" s="98">
        <v>1</v>
      </c>
      <c r="AI102" s="29">
        <v>20</v>
      </c>
      <c r="AJ102" s="99"/>
      <c r="AK102"/>
      <c r="AL102" s="261" t="s">
        <v>1478</v>
      </c>
      <c r="AM102" s="109">
        <v>20</v>
      </c>
      <c r="AS102"/>
      <c r="AT102" s="53"/>
      <c r="AU102"/>
      <c r="AV102"/>
      <c r="AW102"/>
      <c r="AX102"/>
      <c r="AY102" s="4">
        <v>0</v>
      </c>
      <c r="AZ102" s="53"/>
      <c r="BA102" s="106"/>
    </row>
    <row r="103" spans="1:53" ht="15" customHeight="1" x14ac:dyDescent="0.35">
      <c r="A103" s="96" t="s">
        <v>1884</v>
      </c>
      <c r="B103" t="s">
        <v>2288</v>
      </c>
      <c r="C103" t="s">
        <v>72</v>
      </c>
      <c r="F103" t="s">
        <v>2591</v>
      </c>
      <c r="G103" t="s">
        <v>2592</v>
      </c>
      <c r="H103">
        <v>2024</v>
      </c>
      <c r="I103" s="4" t="s">
        <v>79</v>
      </c>
      <c r="J103">
        <v>102</v>
      </c>
      <c r="K103" s="97">
        <v>51</v>
      </c>
      <c r="L103" t="s">
        <v>64</v>
      </c>
      <c r="M103">
        <v>102</v>
      </c>
      <c r="N103" s="4">
        <v>10</v>
      </c>
      <c r="O103" t="s">
        <v>69</v>
      </c>
      <c r="P103" t="s">
        <v>94</v>
      </c>
      <c r="Q103" s="57" t="s">
        <v>76</v>
      </c>
      <c r="R103" s="57" t="s">
        <v>1353</v>
      </c>
      <c r="S103" t="s">
        <v>104</v>
      </c>
      <c r="U103" s="57" t="s">
        <v>104</v>
      </c>
      <c r="W103" t="s">
        <v>150</v>
      </c>
      <c r="X103" t="s">
        <v>1360</v>
      </c>
      <c r="Y103" s="57" t="s">
        <v>104</v>
      </c>
      <c r="AA103" t="s">
        <v>104</v>
      </c>
      <c r="AC103" s="57" t="s">
        <v>104</v>
      </c>
      <c r="AE103" t="s">
        <v>150</v>
      </c>
      <c r="AF103" s="96" t="s">
        <v>1355</v>
      </c>
      <c r="AG103" s="57" t="s">
        <v>104</v>
      </c>
      <c r="AH103" s="98">
        <v>1</v>
      </c>
      <c r="AI103" s="29">
        <v>10</v>
      </c>
      <c r="AJ103" s="99"/>
      <c r="AK103"/>
      <c r="AL103" s="262" t="s">
        <v>1481</v>
      </c>
      <c r="AM103" s="102">
        <v>6</v>
      </c>
      <c r="AO103" s="103" t="s">
        <v>943</v>
      </c>
      <c r="AP103" s="103">
        <v>4</v>
      </c>
      <c r="AS103"/>
      <c r="AT103" s="53"/>
      <c r="AU103"/>
      <c r="AV103"/>
      <c r="AW103"/>
      <c r="AX103"/>
      <c r="AY103" s="4">
        <v>4</v>
      </c>
      <c r="AZ103" s="53"/>
      <c r="BA103" s="106"/>
    </row>
    <row r="104" spans="1:53" ht="15" customHeight="1" x14ac:dyDescent="0.35">
      <c r="A104" s="96" t="s">
        <v>1885</v>
      </c>
      <c r="B104" t="s">
        <v>2289</v>
      </c>
      <c r="C104" t="s">
        <v>72</v>
      </c>
      <c r="F104" t="s">
        <v>2591</v>
      </c>
      <c r="G104" t="s">
        <v>2592</v>
      </c>
      <c r="H104">
        <v>2024</v>
      </c>
      <c r="I104" s="4" t="s">
        <v>55</v>
      </c>
      <c r="J104">
        <v>103</v>
      </c>
      <c r="K104" s="97">
        <v>52</v>
      </c>
      <c r="L104" t="s">
        <v>64</v>
      </c>
      <c r="M104">
        <v>103</v>
      </c>
      <c r="N104" s="4">
        <v>10</v>
      </c>
      <c r="O104" t="s">
        <v>69</v>
      </c>
      <c r="P104" t="s">
        <v>94</v>
      </c>
      <c r="Q104" s="57" t="s">
        <v>76</v>
      </c>
      <c r="R104" s="57" t="s">
        <v>1353</v>
      </c>
      <c r="S104" t="s">
        <v>104</v>
      </c>
      <c r="U104" s="57" t="s">
        <v>150</v>
      </c>
      <c r="V104" s="57" t="s">
        <v>1368</v>
      </c>
      <c r="W104" t="s">
        <v>150</v>
      </c>
      <c r="X104" t="s">
        <v>1360</v>
      </c>
      <c r="Y104" s="57" t="s">
        <v>104</v>
      </c>
      <c r="AA104" t="s">
        <v>104</v>
      </c>
      <c r="AC104" s="57" t="s">
        <v>104</v>
      </c>
      <c r="AE104" t="s">
        <v>150</v>
      </c>
      <c r="AF104" s="96" t="s">
        <v>1355</v>
      </c>
      <c r="AG104" s="57" t="s">
        <v>104</v>
      </c>
      <c r="AH104" s="98">
        <v>1</v>
      </c>
      <c r="AI104" s="29">
        <v>10</v>
      </c>
      <c r="AJ104" s="99"/>
      <c r="AK104" s="52"/>
      <c r="AL104" s="261" t="s">
        <v>1484</v>
      </c>
      <c r="AM104" s="102">
        <v>10</v>
      </c>
      <c r="AS104"/>
      <c r="AT104" s="53"/>
      <c r="AU104"/>
      <c r="AV104"/>
      <c r="AW104"/>
      <c r="AX104"/>
      <c r="AY104" s="4">
        <v>0</v>
      </c>
      <c r="AZ104" s="53" t="s">
        <v>1369</v>
      </c>
      <c r="BA104" s="106"/>
    </row>
    <row r="105" spans="1:53" ht="15" customHeight="1" x14ac:dyDescent="0.35">
      <c r="A105" s="96" t="s">
        <v>1886</v>
      </c>
      <c r="B105" t="s">
        <v>2290</v>
      </c>
      <c r="C105" t="s">
        <v>72</v>
      </c>
      <c r="F105" t="s">
        <v>2591</v>
      </c>
      <c r="G105" t="s">
        <v>2592</v>
      </c>
      <c r="H105">
        <v>2024</v>
      </c>
      <c r="I105" s="4" t="s">
        <v>55</v>
      </c>
      <c r="J105">
        <v>104</v>
      </c>
      <c r="K105" s="97">
        <v>53</v>
      </c>
      <c r="L105" t="s">
        <v>64</v>
      </c>
      <c r="M105">
        <v>104</v>
      </c>
      <c r="N105" s="4">
        <v>10</v>
      </c>
      <c r="O105" t="s">
        <v>140</v>
      </c>
      <c r="P105" t="s">
        <v>118</v>
      </c>
      <c r="Q105" s="57" t="s">
        <v>76</v>
      </c>
      <c r="R105" s="57" t="s">
        <v>1353</v>
      </c>
      <c r="S105" t="s">
        <v>104</v>
      </c>
      <c r="U105" s="57" t="s">
        <v>150</v>
      </c>
      <c r="V105" s="57" t="s">
        <v>1368</v>
      </c>
      <c r="W105" t="s">
        <v>150</v>
      </c>
      <c r="X105" t="s">
        <v>1360</v>
      </c>
      <c r="Y105" s="57" t="s">
        <v>104</v>
      </c>
      <c r="AA105" t="s">
        <v>104</v>
      </c>
      <c r="AC105" s="57" t="s">
        <v>104</v>
      </c>
      <c r="AE105" t="s">
        <v>150</v>
      </c>
      <c r="AF105" s="96" t="s">
        <v>1355</v>
      </c>
      <c r="AG105" s="57" t="s">
        <v>104</v>
      </c>
      <c r="AH105" s="98">
        <v>1</v>
      </c>
      <c r="AI105" s="29">
        <v>10</v>
      </c>
      <c r="AJ105" s="99"/>
      <c r="AK105" s="52"/>
      <c r="AL105" s="262" t="s">
        <v>1488</v>
      </c>
      <c r="AM105" s="102">
        <v>10</v>
      </c>
      <c r="AS105"/>
      <c r="AT105" s="53"/>
      <c r="AU105"/>
      <c r="AV105"/>
      <c r="AW105"/>
      <c r="AX105"/>
      <c r="AY105" s="4">
        <v>0</v>
      </c>
      <c r="AZ105" s="53"/>
      <c r="BA105" s="106"/>
    </row>
    <row r="106" spans="1:53" ht="15" customHeight="1" x14ac:dyDescent="0.35">
      <c r="A106" s="96" t="s">
        <v>1887</v>
      </c>
      <c r="B106" t="s">
        <v>2291</v>
      </c>
      <c r="C106" t="s">
        <v>72</v>
      </c>
      <c r="F106" t="s">
        <v>2591</v>
      </c>
      <c r="G106" t="s">
        <v>2592</v>
      </c>
      <c r="H106">
        <v>2024</v>
      </c>
      <c r="I106" s="4" t="s">
        <v>55</v>
      </c>
      <c r="J106">
        <v>105</v>
      </c>
      <c r="K106" s="97">
        <v>54</v>
      </c>
      <c r="L106" t="s">
        <v>88</v>
      </c>
      <c r="M106">
        <v>105</v>
      </c>
      <c r="N106" s="4">
        <v>20</v>
      </c>
      <c r="O106" t="s">
        <v>140</v>
      </c>
      <c r="P106" t="s">
        <v>118</v>
      </c>
      <c r="Q106" s="57" t="s">
        <v>76</v>
      </c>
      <c r="R106" s="57" t="s">
        <v>1353</v>
      </c>
      <c r="S106" t="s">
        <v>104</v>
      </c>
      <c r="U106" s="57" t="s">
        <v>104</v>
      </c>
      <c r="W106" t="s">
        <v>150</v>
      </c>
      <c r="X106" t="s">
        <v>1360</v>
      </c>
      <c r="Y106" s="57" t="s">
        <v>104</v>
      </c>
      <c r="AA106" t="s">
        <v>104</v>
      </c>
      <c r="AC106" s="57" t="s">
        <v>104</v>
      </c>
      <c r="AE106" t="s">
        <v>150</v>
      </c>
      <c r="AF106" s="96" t="s">
        <v>1355</v>
      </c>
      <c r="AG106" s="57" t="s">
        <v>104</v>
      </c>
      <c r="AH106" s="98">
        <v>1</v>
      </c>
      <c r="AI106" s="29">
        <v>20</v>
      </c>
      <c r="AJ106" s="99"/>
      <c r="AK106"/>
      <c r="AL106" s="261" t="s">
        <v>1492</v>
      </c>
      <c r="AM106" s="102">
        <v>20</v>
      </c>
      <c r="AS106"/>
      <c r="AT106" s="53"/>
      <c r="AU106"/>
      <c r="AV106"/>
      <c r="AW106"/>
      <c r="AX106"/>
      <c r="AY106" s="4">
        <v>0</v>
      </c>
      <c r="AZ106" s="53"/>
      <c r="BA106" s="106"/>
    </row>
    <row r="107" spans="1:53" ht="15" customHeight="1" x14ac:dyDescent="0.35">
      <c r="A107" s="96" t="s">
        <v>1888</v>
      </c>
      <c r="B107" t="s">
        <v>2292</v>
      </c>
      <c r="C107" t="s">
        <v>72</v>
      </c>
      <c r="F107" t="s">
        <v>2591</v>
      </c>
      <c r="G107" t="s">
        <v>2592</v>
      </c>
      <c r="H107">
        <v>2024</v>
      </c>
      <c r="I107" s="4" t="s">
        <v>79</v>
      </c>
      <c r="J107">
        <v>106</v>
      </c>
      <c r="K107" s="97">
        <v>55</v>
      </c>
      <c r="L107" t="s">
        <v>39</v>
      </c>
      <c r="M107">
        <v>106</v>
      </c>
      <c r="N107" s="4">
        <v>5</v>
      </c>
      <c r="O107" t="s">
        <v>44</v>
      </c>
      <c r="P107" t="s">
        <v>94</v>
      </c>
      <c r="Q107" s="57" t="s">
        <v>76</v>
      </c>
      <c r="R107" s="57" t="s">
        <v>1353</v>
      </c>
      <c r="S107" t="s">
        <v>104</v>
      </c>
      <c r="U107" s="57" t="s">
        <v>104</v>
      </c>
      <c r="W107" t="s">
        <v>150</v>
      </c>
      <c r="X107" t="s">
        <v>1360</v>
      </c>
      <c r="Y107" s="57" t="s">
        <v>104</v>
      </c>
      <c r="AA107" t="s">
        <v>104</v>
      </c>
      <c r="AC107" s="57" t="s">
        <v>104</v>
      </c>
      <c r="AE107" t="s">
        <v>150</v>
      </c>
      <c r="AF107" s="96" t="s">
        <v>1355</v>
      </c>
      <c r="AG107" s="57" t="s">
        <v>104</v>
      </c>
      <c r="AH107" s="98">
        <v>1</v>
      </c>
      <c r="AI107" s="29">
        <v>5</v>
      </c>
      <c r="AJ107" s="99"/>
      <c r="AK107"/>
      <c r="AL107" s="262" t="s">
        <v>1495</v>
      </c>
      <c r="AM107" s="102">
        <v>5</v>
      </c>
      <c r="AS107"/>
      <c r="AT107" s="53"/>
      <c r="AU107"/>
      <c r="AV107"/>
      <c r="AW107"/>
      <c r="AX107"/>
      <c r="AY107" s="4">
        <v>0</v>
      </c>
      <c r="AZ107" s="53"/>
      <c r="BA107" s="106"/>
    </row>
    <row r="108" spans="1:53" ht="15" customHeight="1" x14ac:dyDescent="0.35">
      <c r="A108" s="96" t="s">
        <v>1889</v>
      </c>
      <c r="B108" t="s">
        <v>2293</v>
      </c>
      <c r="C108" t="s">
        <v>72</v>
      </c>
      <c r="F108" t="s">
        <v>2591</v>
      </c>
      <c r="G108" t="s">
        <v>2592</v>
      </c>
      <c r="H108">
        <v>2024</v>
      </c>
      <c r="I108" s="4" t="s">
        <v>79</v>
      </c>
      <c r="J108">
        <v>107</v>
      </c>
      <c r="K108" s="97">
        <v>56</v>
      </c>
      <c r="L108" t="s">
        <v>64</v>
      </c>
      <c r="M108">
        <v>107</v>
      </c>
      <c r="N108" s="4">
        <v>10</v>
      </c>
      <c r="O108" t="s">
        <v>69</v>
      </c>
      <c r="P108" t="s">
        <v>94</v>
      </c>
      <c r="Q108" s="57" t="s">
        <v>76</v>
      </c>
      <c r="R108" s="57" t="s">
        <v>1353</v>
      </c>
      <c r="S108" t="s">
        <v>104</v>
      </c>
      <c r="U108" s="57" t="s">
        <v>104</v>
      </c>
      <c r="W108" t="s">
        <v>150</v>
      </c>
      <c r="X108" t="s">
        <v>1360</v>
      </c>
      <c r="Y108" s="57" t="s">
        <v>104</v>
      </c>
      <c r="AA108" t="s">
        <v>104</v>
      </c>
      <c r="AC108" s="57" t="s">
        <v>104</v>
      </c>
      <c r="AE108" t="s">
        <v>150</v>
      </c>
      <c r="AF108" s="96" t="s">
        <v>1355</v>
      </c>
      <c r="AG108" s="57" t="s">
        <v>104</v>
      </c>
      <c r="AH108" s="98">
        <v>1</v>
      </c>
      <c r="AI108" s="29">
        <v>10</v>
      </c>
      <c r="AJ108" s="99"/>
      <c r="AK108"/>
      <c r="AL108" s="261" t="s">
        <v>1498</v>
      </c>
      <c r="AM108" s="102">
        <v>10</v>
      </c>
      <c r="AS108"/>
      <c r="AT108" s="53"/>
      <c r="AU108"/>
      <c r="AV108"/>
      <c r="AW108"/>
      <c r="AX108"/>
      <c r="AY108" s="4">
        <v>0</v>
      </c>
      <c r="AZ108" s="53"/>
      <c r="BA108" s="106"/>
    </row>
    <row r="109" spans="1:53" ht="15" customHeight="1" x14ac:dyDescent="0.35">
      <c r="A109" s="96" t="s">
        <v>1890</v>
      </c>
      <c r="B109" t="s">
        <v>2294</v>
      </c>
      <c r="C109" t="s">
        <v>72</v>
      </c>
      <c r="F109" t="s">
        <v>2591</v>
      </c>
      <c r="G109" t="s">
        <v>2592</v>
      </c>
      <c r="H109">
        <v>2024</v>
      </c>
      <c r="I109" s="4" t="s">
        <v>79</v>
      </c>
      <c r="J109">
        <v>108</v>
      </c>
      <c r="K109" s="97">
        <v>57</v>
      </c>
      <c r="L109" t="s">
        <v>39</v>
      </c>
      <c r="M109">
        <v>108</v>
      </c>
      <c r="N109" s="4">
        <v>5</v>
      </c>
      <c r="O109" t="s">
        <v>69</v>
      </c>
      <c r="P109" t="s">
        <v>94</v>
      </c>
      <c r="Q109" s="57" t="s">
        <v>76</v>
      </c>
      <c r="R109" s="57" t="s">
        <v>1353</v>
      </c>
      <c r="S109" t="s">
        <v>104</v>
      </c>
      <c r="U109" s="57" t="s">
        <v>104</v>
      </c>
      <c r="W109" t="s">
        <v>150</v>
      </c>
      <c r="X109" t="s">
        <v>1360</v>
      </c>
      <c r="Y109" s="57" t="s">
        <v>104</v>
      </c>
      <c r="AA109" t="s">
        <v>104</v>
      </c>
      <c r="AC109" s="57" t="s">
        <v>104</v>
      </c>
      <c r="AE109" t="s">
        <v>150</v>
      </c>
      <c r="AF109" s="96" t="s">
        <v>1355</v>
      </c>
      <c r="AG109" s="57" t="s">
        <v>104</v>
      </c>
      <c r="AH109" s="98">
        <v>1</v>
      </c>
      <c r="AI109" s="29">
        <v>5</v>
      </c>
      <c r="AJ109" s="99" t="s">
        <v>1370</v>
      </c>
      <c r="AK109"/>
      <c r="AL109" s="262" t="s">
        <v>1501</v>
      </c>
      <c r="AM109" s="102">
        <v>10</v>
      </c>
      <c r="AS109"/>
      <c r="AT109" s="53"/>
      <c r="AU109"/>
      <c r="AV109"/>
      <c r="AW109"/>
      <c r="AX109"/>
      <c r="AY109" s="4">
        <v>0</v>
      </c>
      <c r="AZ109" s="53"/>
      <c r="BA109" s="106"/>
    </row>
    <row r="110" spans="1:53" ht="15" customHeight="1" x14ac:dyDescent="0.35">
      <c r="A110" s="96" t="s">
        <v>1891</v>
      </c>
      <c r="B110" t="s">
        <v>2295</v>
      </c>
      <c r="C110" t="s">
        <v>72</v>
      </c>
      <c r="F110" t="s">
        <v>2591</v>
      </c>
      <c r="G110" t="s">
        <v>2592</v>
      </c>
      <c r="H110">
        <v>2024</v>
      </c>
      <c r="I110" s="4" t="s">
        <v>55</v>
      </c>
      <c r="J110">
        <v>109</v>
      </c>
      <c r="K110" s="97">
        <v>58</v>
      </c>
      <c r="L110" t="s">
        <v>39</v>
      </c>
      <c r="M110">
        <v>109</v>
      </c>
      <c r="N110" s="4">
        <v>5</v>
      </c>
      <c r="O110" t="s">
        <v>69</v>
      </c>
      <c r="P110" t="s">
        <v>94</v>
      </c>
      <c r="Q110" s="57" t="s">
        <v>76</v>
      </c>
      <c r="R110" s="57" t="s">
        <v>1353</v>
      </c>
      <c r="S110" t="s">
        <v>104</v>
      </c>
      <c r="U110" s="57" t="s">
        <v>104</v>
      </c>
      <c r="W110" t="s">
        <v>150</v>
      </c>
      <c r="X110" t="s">
        <v>1360</v>
      </c>
      <c r="Y110" s="57" t="s">
        <v>104</v>
      </c>
      <c r="AA110" t="s">
        <v>104</v>
      </c>
      <c r="AC110" s="57" t="s">
        <v>104</v>
      </c>
      <c r="AE110" t="s">
        <v>150</v>
      </c>
      <c r="AF110" s="96" t="s">
        <v>1355</v>
      </c>
      <c r="AG110" s="57" t="s">
        <v>104</v>
      </c>
      <c r="AH110" s="98">
        <v>1</v>
      </c>
      <c r="AI110" s="29">
        <v>5</v>
      </c>
      <c r="AJ110" s="99"/>
      <c r="AK110"/>
      <c r="AL110" s="261" t="s">
        <v>1504</v>
      </c>
      <c r="AM110" s="102">
        <v>5</v>
      </c>
      <c r="AS110" s="261" t="s">
        <v>1519</v>
      </c>
      <c r="AT110" s="53">
        <v>5</v>
      </c>
      <c r="AU110"/>
      <c r="AV110"/>
      <c r="AW110"/>
      <c r="AX110"/>
      <c r="AY110" s="4">
        <v>0</v>
      </c>
      <c r="AZ110" s="53"/>
      <c r="BA110" s="106"/>
    </row>
    <row r="111" spans="1:53" ht="15" customHeight="1" x14ac:dyDescent="0.35">
      <c r="A111" s="96" t="s">
        <v>1892</v>
      </c>
      <c r="B111" t="s">
        <v>2296</v>
      </c>
      <c r="C111" t="s">
        <v>72</v>
      </c>
      <c r="F111" t="s">
        <v>2591</v>
      </c>
      <c r="G111" t="s">
        <v>2592</v>
      </c>
      <c r="H111">
        <v>2024</v>
      </c>
      <c r="I111" s="4" t="s">
        <v>55</v>
      </c>
      <c r="J111">
        <v>110</v>
      </c>
      <c r="K111" s="97">
        <v>59</v>
      </c>
      <c r="L111" t="s">
        <v>64</v>
      </c>
      <c r="M111">
        <v>110</v>
      </c>
      <c r="N111" s="4">
        <v>10</v>
      </c>
      <c r="O111" t="s">
        <v>69</v>
      </c>
      <c r="P111" t="s">
        <v>94</v>
      </c>
      <c r="Q111" s="57" t="s">
        <v>76</v>
      </c>
      <c r="R111" s="57" t="s">
        <v>1353</v>
      </c>
      <c r="S111" t="s">
        <v>104</v>
      </c>
      <c r="U111" s="57" t="s">
        <v>104</v>
      </c>
      <c r="W111" t="s">
        <v>150</v>
      </c>
      <c r="X111" t="s">
        <v>1360</v>
      </c>
      <c r="Y111" s="57" t="s">
        <v>104</v>
      </c>
      <c r="AA111" t="s">
        <v>104</v>
      </c>
      <c r="AC111" s="57" t="s">
        <v>104</v>
      </c>
      <c r="AE111" t="s">
        <v>150</v>
      </c>
      <c r="AF111" s="96" t="s">
        <v>1355</v>
      </c>
      <c r="AG111" s="57" t="s">
        <v>104</v>
      </c>
      <c r="AH111" s="98">
        <v>1</v>
      </c>
      <c r="AI111" s="29">
        <v>10</v>
      </c>
      <c r="AJ111" s="99"/>
      <c r="AK111"/>
      <c r="AL111" s="262" t="s">
        <v>1507</v>
      </c>
      <c r="AM111" s="102">
        <v>7.5</v>
      </c>
      <c r="AO111" s="103" t="s">
        <v>943</v>
      </c>
      <c r="AP111" s="103">
        <v>2.5</v>
      </c>
      <c r="AS111" s="262" t="s">
        <v>1523</v>
      </c>
      <c r="AT111" s="53">
        <v>5</v>
      </c>
      <c r="AU111"/>
      <c r="AV111"/>
      <c r="AW111"/>
      <c r="AX111"/>
      <c r="AY111" s="4">
        <v>2.5</v>
      </c>
      <c r="AZ111" s="53"/>
      <c r="BA111" s="106"/>
    </row>
    <row r="112" spans="1:53" ht="15" customHeight="1" x14ac:dyDescent="0.35">
      <c r="A112" s="96" t="s">
        <v>1893</v>
      </c>
      <c r="B112" t="s">
        <v>2297</v>
      </c>
      <c r="C112" t="s">
        <v>72</v>
      </c>
      <c r="F112" t="s">
        <v>2591</v>
      </c>
      <c r="G112" t="s">
        <v>2592</v>
      </c>
      <c r="H112">
        <v>2024</v>
      </c>
      <c r="I112" s="4" t="s">
        <v>55</v>
      </c>
      <c r="J112">
        <v>111</v>
      </c>
      <c r="K112" s="97">
        <v>60</v>
      </c>
      <c r="L112" t="s">
        <v>39</v>
      </c>
      <c r="M112">
        <v>111</v>
      </c>
      <c r="N112" s="4">
        <v>5</v>
      </c>
      <c r="O112" t="s">
        <v>69</v>
      </c>
      <c r="P112" t="s">
        <v>94</v>
      </c>
      <c r="Q112" s="57" t="s">
        <v>76</v>
      </c>
      <c r="R112" s="57" t="s">
        <v>1353</v>
      </c>
      <c r="S112" t="s">
        <v>104</v>
      </c>
      <c r="U112" s="57" t="s">
        <v>104</v>
      </c>
      <c r="W112" t="s">
        <v>150</v>
      </c>
      <c r="X112" t="s">
        <v>1360</v>
      </c>
      <c r="Y112" s="57" t="s">
        <v>104</v>
      </c>
      <c r="AA112" t="s">
        <v>104</v>
      </c>
      <c r="AC112" s="57" t="s">
        <v>104</v>
      </c>
      <c r="AE112" t="s">
        <v>150</v>
      </c>
      <c r="AF112" s="96" t="s">
        <v>1355</v>
      </c>
      <c r="AG112" s="57" t="s">
        <v>104</v>
      </c>
      <c r="AH112" s="98">
        <v>1</v>
      </c>
      <c r="AI112" s="29">
        <v>5</v>
      </c>
      <c r="AJ112" s="99"/>
      <c r="AK112"/>
      <c r="AL112" s="261" t="s">
        <v>1511</v>
      </c>
      <c r="AM112" s="102">
        <v>5</v>
      </c>
      <c r="AS112"/>
      <c r="AT112" s="53"/>
      <c r="AU112"/>
      <c r="AV112"/>
      <c r="AW112"/>
      <c r="AX112"/>
      <c r="AY112" s="4">
        <v>0</v>
      </c>
      <c r="AZ112" s="53"/>
      <c r="BA112" s="106"/>
    </row>
    <row r="113" spans="1:53" ht="15" customHeight="1" x14ac:dyDescent="0.35">
      <c r="A113" s="96" t="s">
        <v>1894</v>
      </c>
      <c r="B113" t="s">
        <v>2298</v>
      </c>
      <c r="C113" t="s">
        <v>72</v>
      </c>
      <c r="F113" t="s">
        <v>2591</v>
      </c>
      <c r="G113" t="s">
        <v>2592</v>
      </c>
      <c r="H113">
        <v>2024</v>
      </c>
      <c r="I113" s="4" t="s">
        <v>55</v>
      </c>
      <c r="J113">
        <v>112</v>
      </c>
      <c r="K113" s="97">
        <v>61</v>
      </c>
      <c r="L113" t="s">
        <v>39</v>
      </c>
      <c r="M113">
        <v>112</v>
      </c>
      <c r="N113" s="4">
        <v>5</v>
      </c>
      <c r="O113" t="s">
        <v>140</v>
      </c>
      <c r="P113" t="s">
        <v>118</v>
      </c>
      <c r="Q113" s="57" t="s">
        <v>76</v>
      </c>
      <c r="R113" s="57" t="s">
        <v>1353</v>
      </c>
      <c r="S113" t="s">
        <v>104</v>
      </c>
      <c r="U113" s="57" t="s">
        <v>104</v>
      </c>
      <c r="W113" t="s">
        <v>150</v>
      </c>
      <c r="X113" t="s">
        <v>1360</v>
      </c>
      <c r="Y113" s="57" t="s">
        <v>104</v>
      </c>
      <c r="AA113" t="s">
        <v>104</v>
      </c>
      <c r="AC113" s="57" t="s">
        <v>104</v>
      </c>
      <c r="AE113" t="s">
        <v>150</v>
      </c>
      <c r="AF113" s="96" t="s">
        <v>1355</v>
      </c>
      <c r="AG113" s="57" t="s">
        <v>104</v>
      </c>
      <c r="AH113" s="98">
        <v>1</v>
      </c>
      <c r="AI113" s="29">
        <v>5</v>
      </c>
      <c r="AJ113" s="99" t="s">
        <v>1370</v>
      </c>
      <c r="AK113"/>
      <c r="AL113" s="262" t="s">
        <v>1515</v>
      </c>
      <c r="AM113" s="102">
        <v>6</v>
      </c>
      <c r="AO113" s="103" t="s">
        <v>943</v>
      </c>
      <c r="AP113" s="103">
        <v>4</v>
      </c>
      <c r="AS113"/>
      <c r="AT113" s="53"/>
      <c r="AU113"/>
      <c r="AV113"/>
      <c r="AW113"/>
      <c r="AX113"/>
      <c r="AY113" s="4">
        <v>4</v>
      </c>
      <c r="AZ113" s="53"/>
      <c r="BA113" s="106"/>
    </row>
    <row r="114" spans="1:53" ht="15" customHeight="1" x14ac:dyDescent="0.35">
      <c r="A114" s="96" t="s">
        <v>1895</v>
      </c>
      <c r="B114" t="s">
        <v>2299</v>
      </c>
      <c r="C114" t="s">
        <v>72</v>
      </c>
      <c r="F114" t="s">
        <v>2591</v>
      </c>
      <c r="G114" t="s">
        <v>2592</v>
      </c>
      <c r="H114">
        <v>2024</v>
      </c>
      <c r="I114" s="4" t="s">
        <v>79</v>
      </c>
      <c r="J114">
        <v>113</v>
      </c>
      <c r="K114" s="97">
        <v>62</v>
      </c>
      <c r="L114" t="s">
        <v>39</v>
      </c>
      <c r="M114">
        <v>113</v>
      </c>
      <c r="N114" s="4">
        <v>5</v>
      </c>
      <c r="O114" t="s">
        <v>44</v>
      </c>
      <c r="P114" t="s">
        <v>94</v>
      </c>
      <c r="Q114" s="57" t="s">
        <v>76</v>
      </c>
      <c r="R114" s="57" t="s">
        <v>1353</v>
      </c>
      <c r="S114" t="s">
        <v>104</v>
      </c>
      <c r="U114" s="57" t="s">
        <v>104</v>
      </c>
      <c r="W114" t="s">
        <v>150</v>
      </c>
      <c r="X114" t="s">
        <v>1360</v>
      </c>
      <c r="Y114" s="57" t="s">
        <v>104</v>
      </c>
      <c r="AA114" t="s">
        <v>104</v>
      </c>
      <c r="AC114" s="57" t="s">
        <v>104</v>
      </c>
      <c r="AE114" t="s">
        <v>150</v>
      </c>
      <c r="AF114" s="96" t="s">
        <v>1355</v>
      </c>
      <c r="AG114" s="57" t="s">
        <v>104</v>
      </c>
      <c r="AH114" s="98">
        <v>1</v>
      </c>
      <c r="AI114" s="29">
        <v>5</v>
      </c>
      <c r="AJ114" s="99"/>
      <c r="AK114"/>
      <c r="AL114" s="261" t="s">
        <v>1519</v>
      </c>
      <c r="AM114" s="102">
        <v>5</v>
      </c>
      <c r="AS114"/>
      <c r="AT114" s="53"/>
      <c r="AU114"/>
      <c r="AV114"/>
      <c r="AW114"/>
      <c r="AX114"/>
      <c r="AY114" s="4">
        <v>0</v>
      </c>
      <c r="AZ114" s="53"/>
      <c r="BA114" s="106"/>
    </row>
    <row r="115" spans="1:53" ht="15" customHeight="1" x14ac:dyDescent="0.35">
      <c r="A115" s="96" t="s">
        <v>1896</v>
      </c>
      <c r="B115" t="s">
        <v>2300</v>
      </c>
      <c r="C115" t="s">
        <v>72</v>
      </c>
      <c r="F115" t="s">
        <v>2591</v>
      </c>
      <c r="G115" t="s">
        <v>2592</v>
      </c>
      <c r="H115">
        <v>2024</v>
      </c>
      <c r="I115" s="4" t="s">
        <v>79</v>
      </c>
      <c r="J115">
        <v>114</v>
      </c>
      <c r="K115" s="97">
        <v>63</v>
      </c>
      <c r="L115" t="s">
        <v>64</v>
      </c>
      <c r="M115">
        <v>114</v>
      </c>
      <c r="N115" s="4">
        <v>10</v>
      </c>
      <c r="O115" t="s">
        <v>69</v>
      </c>
      <c r="P115" t="s">
        <v>94</v>
      </c>
      <c r="Q115" s="57" t="s">
        <v>76</v>
      </c>
      <c r="R115" s="57" t="s">
        <v>1353</v>
      </c>
      <c r="S115" t="s">
        <v>104</v>
      </c>
      <c r="U115" s="57" t="s">
        <v>104</v>
      </c>
      <c r="W115" t="s">
        <v>150</v>
      </c>
      <c r="X115" t="s">
        <v>1360</v>
      </c>
      <c r="Y115" s="57" t="s">
        <v>104</v>
      </c>
      <c r="AA115" t="s">
        <v>104</v>
      </c>
      <c r="AC115" s="57" t="s">
        <v>104</v>
      </c>
      <c r="AE115" t="s">
        <v>150</v>
      </c>
      <c r="AF115" s="96" t="s">
        <v>1355</v>
      </c>
      <c r="AG115" s="57" t="s">
        <v>104</v>
      </c>
      <c r="AH115" s="98">
        <v>1</v>
      </c>
      <c r="AI115" s="29">
        <v>10</v>
      </c>
      <c r="AJ115" s="99"/>
      <c r="AK115"/>
      <c r="AL115" s="262" t="s">
        <v>1523</v>
      </c>
      <c r="AM115" s="102">
        <v>10</v>
      </c>
      <c r="AS115"/>
      <c r="AT115" s="53"/>
      <c r="AU115"/>
      <c r="AV115"/>
      <c r="AW115"/>
      <c r="AX115"/>
      <c r="AY115" s="4">
        <v>0</v>
      </c>
      <c r="AZ115" s="53"/>
      <c r="BA115" s="106"/>
    </row>
    <row r="116" spans="1:53" ht="15" customHeight="1" x14ac:dyDescent="0.35">
      <c r="A116" s="96" t="s">
        <v>1897</v>
      </c>
      <c r="B116" t="s">
        <v>2301</v>
      </c>
      <c r="C116" t="s">
        <v>72</v>
      </c>
      <c r="F116" t="s">
        <v>2591</v>
      </c>
      <c r="G116" t="s">
        <v>2592</v>
      </c>
      <c r="H116">
        <v>2024</v>
      </c>
      <c r="I116" s="4" t="s">
        <v>55</v>
      </c>
      <c r="J116">
        <v>115</v>
      </c>
      <c r="K116" s="97">
        <v>64</v>
      </c>
      <c r="L116" t="s">
        <v>39</v>
      </c>
      <c r="M116">
        <v>115</v>
      </c>
      <c r="N116" s="4">
        <v>5</v>
      </c>
      <c r="O116" t="s">
        <v>69</v>
      </c>
      <c r="P116" t="s">
        <v>94</v>
      </c>
      <c r="Q116" s="57" t="s">
        <v>76</v>
      </c>
      <c r="R116" s="57" t="s">
        <v>1353</v>
      </c>
      <c r="S116" t="s">
        <v>104</v>
      </c>
      <c r="U116" s="57" t="s">
        <v>104</v>
      </c>
      <c r="W116" t="s">
        <v>150</v>
      </c>
      <c r="X116" t="s">
        <v>1360</v>
      </c>
      <c r="Y116" s="57" t="s">
        <v>104</v>
      </c>
      <c r="AA116" t="s">
        <v>104</v>
      </c>
      <c r="AC116" s="57" t="s">
        <v>104</v>
      </c>
      <c r="AE116" t="s">
        <v>150</v>
      </c>
      <c r="AF116" s="96" t="s">
        <v>1355</v>
      </c>
      <c r="AG116" s="57" t="s">
        <v>104</v>
      </c>
      <c r="AH116" s="98">
        <v>1</v>
      </c>
      <c r="AI116" s="29">
        <v>5</v>
      </c>
      <c r="AJ116" s="99" t="s">
        <v>1370</v>
      </c>
      <c r="AK116"/>
      <c r="AL116" s="261" t="s">
        <v>1527</v>
      </c>
      <c r="AM116" s="102">
        <v>10</v>
      </c>
      <c r="AS116"/>
      <c r="AT116" s="53"/>
      <c r="AU116"/>
      <c r="AV116"/>
      <c r="AW116"/>
      <c r="AX116"/>
      <c r="AY116" s="4">
        <v>0</v>
      </c>
      <c r="AZ116" s="53"/>
      <c r="BA116" s="106"/>
    </row>
    <row r="117" spans="1:53" ht="15" customHeight="1" x14ac:dyDescent="0.35">
      <c r="A117" s="96" t="s">
        <v>1898</v>
      </c>
      <c r="B117" t="s">
        <v>2302</v>
      </c>
      <c r="C117" t="s">
        <v>72</v>
      </c>
      <c r="F117" t="s">
        <v>2591</v>
      </c>
      <c r="G117" t="s">
        <v>2592</v>
      </c>
      <c r="H117">
        <v>2024</v>
      </c>
      <c r="I117" s="4" t="s">
        <v>79</v>
      </c>
      <c r="J117">
        <v>116</v>
      </c>
      <c r="K117" s="97">
        <v>65</v>
      </c>
      <c r="L117" t="s">
        <v>39</v>
      </c>
      <c r="M117">
        <v>116</v>
      </c>
      <c r="N117" s="4">
        <v>5</v>
      </c>
      <c r="O117" t="s">
        <v>69</v>
      </c>
      <c r="P117" t="s">
        <v>94</v>
      </c>
      <c r="Q117" s="57" t="s">
        <v>76</v>
      </c>
      <c r="R117" s="57" t="s">
        <v>1353</v>
      </c>
      <c r="S117" t="s">
        <v>104</v>
      </c>
      <c r="U117" s="57" t="s">
        <v>150</v>
      </c>
      <c r="V117" s="57" t="s">
        <v>1368</v>
      </c>
      <c r="W117" t="s">
        <v>150</v>
      </c>
      <c r="X117" t="s">
        <v>1360</v>
      </c>
      <c r="Y117" s="57" t="s">
        <v>104</v>
      </c>
      <c r="AA117" t="s">
        <v>104</v>
      </c>
      <c r="AC117" s="57" t="s">
        <v>104</v>
      </c>
      <c r="AE117" t="s">
        <v>150</v>
      </c>
      <c r="AF117" s="96" t="s">
        <v>1355</v>
      </c>
      <c r="AG117" s="57" t="s">
        <v>104</v>
      </c>
      <c r="AH117" s="98">
        <v>1</v>
      </c>
      <c r="AI117" s="29">
        <v>5</v>
      </c>
      <c r="AJ117" s="99"/>
      <c r="AK117" s="52"/>
      <c r="AL117" s="262" t="s">
        <v>1530</v>
      </c>
      <c r="AM117" s="102">
        <v>3</v>
      </c>
      <c r="AO117" s="103" t="s">
        <v>943</v>
      </c>
      <c r="AP117" s="103">
        <v>2</v>
      </c>
      <c r="AS117"/>
      <c r="AT117" s="53"/>
      <c r="AU117"/>
      <c r="AV117"/>
      <c r="AW117"/>
      <c r="AX117"/>
      <c r="AY117" s="4">
        <v>2</v>
      </c>
      <c r="AZ117" s="53" t="s">
        <v>1369</v>
      </c>
      <c r="BA117" s="106"/>
    </row>
    <row r="118" spans="1:53" ht="15" customHeight="1" x14ac:dyDescent="0.35">
      <c r="A118" s="96" t="s">
        <v>1899</v>
      </c>
      <c r="B118" t="s">
        <v>2303</v>
      </c>
      <c r="C118" t="s">
        <v>72</v>
      </c>
      <c r="F118" t="s">
        <v>2591</v>
      </c>
      <c r="G118" t="s">
        <v>2592</v>
      </c>
      <c r="H118">
        <v>2024</v>
      </c>
      <c r="I118" s="4" t="s">
        <v>79</v>
      </c>
      <c r="J118">
        <v>117</v>
      </c>
      <c r="K118" s="97">
        <v>66</v>
      </c>
      <c r="L118" t="s">
        <v>39</v>
      </c>
      <c r="M118">
        <v>117</v>
      </c>
      <c r="N118" s="4">
        <v>5</v>
      </c>
      <c r="O118" t="s">
        <v>140</v>
      </c>
      <c r="P118" t="s">
        <v>118</v>
      </c>
      <c r="Q118" s="57" t="s">
        <v>76</v>
      </c>
      <c r="R118" s="57" t="s">
        <v>1353</v>
      </c>
      <c r="S118" t="s">
        <v>104</v>
      </c>
      <c r="U118" s="57" t="s">
        <v>150</v>
      </c>
      <c r="V118" s="57" t="s">
        <v>1368</v>
      </c>
      <c r="W118" t="s">
        <v>150</v>
      </c>
      <c r="X118" t="s">
        <v>1360</v>
      </c>
      <c r="Y118" s="57" t="s">
        <v>104</v>
      </c>
      <c r="AA118" t="s">
        <v>104</v>
      </c>
      <c r="AC118" s="57" t="s">
        <v>104</v>
      </c>
      <c r="AE118" t="s">
        <v>150</v>
      </c>
      <c r="AF118" s="96" t="s">
        <v>1355</v>
      </c>
      <c r="AG118" s="57" t="s">
        <v>104</v>
      </c>
      <c r="AH118" s="98">
        <v>1</v>
      </c>
      <c r="AI118" s="29">
        <v>5</v>
      </c>
      <c r="AJ118" s="99" t="s">
        <v>1370</v>
      </c>
      <c r="AK118" s="52"/>
      <c r="AL118" s="261" t="s">
        <v>1533</v>
      </c>
      <c r="AM118" s="102">
        <v>10</v>
      </c>
      <c r="AS118"/>
      <c r="AT118" s="53"/>
      <c r="AU118"/>
      <c r="AV118"/>
      <c r="AW118"/>
      <c r="AX118"/>
      <c r="AY118" s="4">
        <v>0</v>
      </c>
      <c r="AZ118" s="53"/>
      <c r="BA118" s="106"/>
    </row>
    <row r="119" spans="1:53" ht="15" customHeight="1" x14ac:dyDescent="0.35">
      <c r="A119" s="96" t="s">
        <v>1900</v>
      </c>
      <c r="B119" t="s">
        <v>2304</v>
      </c>
      <c r="C119" t="s">
        <v>72</v>
      </c>
      <c r="F119" t="s">
        <v>2591</v>
      </c>
      <c r="G119" t="s">
        <v>2592</v>
      </c>
      <c r="H119">
        <v>2024</v>
      </c>
      <c r="I119" s="4" t="s">
        <v>79</v>
      </c>
      <c r="J119">
        <v>118</v>
      </c>
      <c r="K119" s="97">
        <v>67</v>
      </c>
      <c r="L119" t="s">
        <v>64</v>
      </c>
      <c r="M119">
        <v>118</v>
      </c>
      <c r="N119" s="4">
        <v>10</v>
      </c>
      <c r="O119" t="s">
        <v>69</v>
      </c>
      <c r="P119" t="s">
        <v>94</v>
      </c>
      <c r="Q119" s="57" t="s">
        <v>76</v>
      </c>
      <c r="R119" s="57" t="s">
        <v>1353</v>
      </c>
      <c r="S119" t="s">
        <v>104</v>
      </c>
      <c r="U119" s="57" t="s">
        <v>104</v>
      </c>
      <c r="W119" t="s">
        <v>150</v>
      </c>
      <c r="X119" t="s">
        <v>1360</v>
      </c>
      <c r="Y119" s="57" t="s">
        <v>104</v>
      </c>
      <c r="AA119" t="s">
        <v>104</v>
      </c>
      <c r="AC119" s="57" t="s">
        <v>104</v>
      </c>
      <c r="AE119" t="s">
        <v>150</v>
      </c>
      <c r="AF119" s="96" t="s">
        <v>1355</v>
      </c>
      <c r="AG119" s="57" t="s">
        <v>104</v>
      </c>
      <c r="AH119" s="98">
        <v>1</v>
      </c>
      <c r="AI119" s="29">
        <v>10</v>
      </c>
      <c r="AJ119" s="99"/>
      <c r="AK119"/>
      <c r="AL119" s="262" t="s">
        <v>1537</v>
      </c>
      <c r="AM119" s="102">
        <v>10</v>
      </c>
      <c r="AP119" s="110"/>
      <c r="AQ119" s="111"/>
      <c r="AR119" s="111"/>
      <c r="AS119"/>
      <c r="AT119" s="53"/>
      <c r="AU119"/>
      <c r="AV119"/>
      <c r="AW119"/>
      <c r="AX119"/>
      <c r="AY119" s="4">
        <v>10</v>
      </c>
      <c r="AZ119" s="53"/>
      <c r="BA119" s="106"/>
    </row>
    <row r="120" spans="1:53" ht="15" customHeight="1" x14ac:dyDescent="0.35">
      <c r="A120" s="96" t="s">
        <v>1901</v>
      </c>
      <c r="B120" t="s">
        <v>2305</v>
      </c>
      <c r="C120" t="s">
        <v>47</v>
      </c>
      <c r="F120" t="s">
        <v>2591</v>
      </c>
      <c r="G120" t="s">
        <v>2592</v>
      </c>
      <c r="H120">
        <v>2024</v>
      </c>
      <c r="I120" s="4" t="s">
        <v>55</v>
      </c>
      <c r="J120">
        <v>119</v>
      </c>
      <c r="K120" s="97">
        <v>68</v>
      </c>
      <c r="L120" t="s">
        <v>64</v>
      </c>
      <c r="M120">
        <v>119</v>
      </c>
      <c r="N120" s="4">
        <v>10</v>
      </c>
      <c r="O120" t="s">
        <v>140</v>
      </c>
      <c r="P120" t="s">
        <v>118</v>
      </c>
      <c r="Q120" s="57" t="s">
        <v>76</v>
      </c>
      <c r="R120" s="57" t="s">
        <v>1353</v>
      </c>
      <c r="S120" t="s">
        <v>104</v>
      </c>
      <c r="U120" s="57" t="s">
        <v>104</v>
      </c>
      <c r="W120" t="s">
        <v>150</v>
      </c>
      <c r="X120" t="s">
        <v>1360</v>
      </c>
      <c r="Y120" s="57" t="s">
        <v>104</v>
      </c>
      <c r="AA120" t="s">
        <v>104</v>
      </c>
      <c r="AC120" s="57" t="s">
        <v>104</v>
      </c>
      <c r="AE120" t="s">
        <v>150</v>
      </c>
      <c r="AF120" s="96" t="s">
        <v>1355</v>
      </c>
      <c r="AG120" s="57" t="s">
        <v>104</v>
      </c>
      <c r="AH120" s="98">
        <v>1</v>
      </c>
      <c r="AI120" s="29">
        <v>10</v>
      </c>
      <c r="AJ120" s="99"/>
      <c r="AK120" s="52"/>
      <c r="AL120" s="261" t="s">
        <v>1541</v>
      </c>
      <c r="AM120" s="102">
        <v>10</v>
      </c>
      <c r="AS120"/>
      <c r="AT120" s="53"/>
      <c r="AU120"/>
      <c r="AV120"/>
      <c r="AW120"/>
      <c r="AX120"/>
      <c r="AY120" s="4">
        <v>10</v>
      </c>
      <c r="AZ120" s="53"/>
      <c r="BA120" s="106"/>
    </row>
    <row r="121" spans="1:53" ht="15" customHeight="1" x14ac:dyDescent="0.35">
      <c r="A121" s="96" t="s">
        <v>1902</v>
      </c>
      <c r="B121" t="s">
        <v>2306</v>
      </c>
      <c r="C121" t="s">
        <v>47</v>
      </c>
      <c r="F121" t="s">
        <v>2591</v>
      </c>
      <c r="G121" t="s">
        <v>2592</v>
      </c>
      <c r="H121">
        <v>2024</v>
      </c>
      <c r="I121" s="4" t="s">
        <v>79</v>
      </c>
      <c r="J121">
        <v>120</v>
      </c>
      <c r="K121" s="97">
        <v>69</v>
      </c>
      <c r="L121" t="s">
        <v>39</v>
      </c>
      <c r="M121">
        <v>120</v>
      </c>
      <c r="N121" s="4">
        <v>5</v>
      </c>
      <c r="O121" t="s">
        <v>140</v>
      </c>
      <c r="P121" t="s">
        <v>118</v>
      </c>
      <c r="Q121" s="57" t="s">
        <v>76</v>
      </c>
      <c r="R121" s="57" t="s">
        <v>1353</v>
      </c>
      <c r="S121" t="s">
        <v>104</v>
      </c>
      <c r="U121" s="57" t="s">
        <v>104</v>
      </c>
      <c r="W121" t="s">
        <v>150</v>
      </c>
      <c r="X121" t="s">
        <v>1360</v>
      </c>
      <c r="Y121" s="57" t="s">
        <v>104</v>
      </c>
      <c r="AA121" t="s">
        <v>104</v>
      </c>
      <c r="AC121" s="57" t="s">
        <v>104</v>
      </c>
      <c r="AE121" t="s">
        <v>150</v>
      </c>
      <c r="AF121" s="96" t="s">
        <v>1355</v>
      </c>
      <c r="AG121" s="57" t="s">
        <v>104</v>
      </c>
      <c r="AH121" s="98">
        <v>1</v>
      </c>
      <c r="AI121" s="29">
        <v>5</v>
      </c>
      <c r="AJ121" s="99"/>
      <c r="AK121" s="52"/>
      <c r="AL121" s="262" t="s">
        <v>1543</v>
      </c>
      <c r="AM121" s="102">
        <v>5</v>
      </c>
      <c r="AS121"/>
      <c r="AT121" s="53"/>
      <c r="AU121"/>
      <c r="AV121"/>
      <c r="AW121"/>
      <c r="AX121"/>
      <c r="AY121" s="4">
        <v>5</v>
      </c>
      <c r="AZ121" s="53"/>
      <c r="BA121" s="106"/>
    </row>
    <row r="122" spans="1:53" ht="15" customHeight="1" x14ac:dyDescent="0.35">
      <c r="A122" s="96" t="s">
        <v>1903</v>
      </c>
      <c r="B122" t="s">
        <v>2307</v>
      </c>
      <c r="C122" t="s">
        <v>47</v>
      </c>
      <c r="F122" t="s">
        <v>2591</v>
      </c>
      <c r="G122" t="s">
        <v>2592</v>
      </c>
      <c r="H122">
        <v>2024</v>
      </c>
      <c r="I122" s="4" t="s">
        <v>55</v>
      </c>
      <c r="J122">
        <v>121</v>
      </c>
      <c r="K122" s="97">
        <v>70</v>
      </c>
      <c r="L122" t="s">
        <v>39</v>
      </c>
      <c r="M122">
        <v>121</v>
      </c>
      <c r="N122" s="4">
        <v>5</v>
      </c>
      <c r="O122" t="s">
        <v>69</v>
      </c>
      <c r="P122" t="s">
        <v>94</v>
      </c>
      <c r="Q122" s="57" t="s">
        <v>76</v>
      </c>
      <c r="R122" s="57" t="s">
        <v>1353</v>
      </c>
      <c r="S122" t="s">
        <v>104</v>
      </c>
      <c r="U122" s="57" t="s">
        <v>104</v>
      </c>
      <c r="W122" t="s">
        <v>150</v>
      </c>
      <c r="X122" t="s">
        <v>1360</v>
      </c>
      <c r="Y122" s="57" t="s">
        <v>104</v>
      </c>
      <c r="AA122" t="s">
        <v>104</v>
      </c>
      <c r="AC122" s="57" t="s">
        <v>104</v>
      </c>
      <c r="AE122" t="s">
        <v>150</v>
      </c>
      <c r="AF122" s="96" t="s">
        <v>1355</v>
      </c>
      <c r="AG122" s="57" t="s">
        <v>104</v>
      </c>
      <c r="AH122" s="98">
        <v>1</v>
      </c>
      <c r="AI122" s="29">
        <v>5</v>
      </c>
      <c r="AJ122" s="99"/>
      <c r="AK122" s="52"/>
      <c r="AL122" s="261" t="s">
        <v>1547</v>
      </c>
      <c r="AM122" s="102">
        <v>5</v>
      </c>
      <c r="AS122"/>
      <c r="AT122" s="53"/>
      <c r="AU122"/>
      <c r="AV122"/>
      <c r="AW122"/>
      <c r="AX122"/>
      <c r="AY122" s="4">
        <v>0</v>
      </c>
      <c r="AZ122" s="53"/>
      <c r="BA122" s="106"/>
    </row>
    <row r="123" spans="1:53" ht="15" customHeight="1" x14ac:dyDescent="0.35">
      <c r="A123" s="96" t="s">
        <v>1904</v>
      </c>
      <c r="B123" t="s">
        <v>2308</v>
      </c>
      <c r="C123" t="s">
        <v>47</v>
      </c>
      <c r="F123" t="s">
        <v>2591</v>
      </c>
      <c r="G123" t="s">
        <v>2592</v>
      </c>
      <c r="H123">
        <v>2024</v>
      </c>
      <c r="I123" s="4" t="s">
        <v>55</v>
      </c>
      <c r="J123">
        <v>122</v>
      </c>
      <c r="K123" s="97">
        <v>71</v>
      </c>
      <c r="L123" t="s">
        <v>64</v>
      </c>
      <c r="M123">
        <v>122</v>
      </c>
      <c r="N123" s="4">
        <v>10</v>
      </c>
      <c r="O123" t="s">
        <v>140</v>
      </c>
      <c r="P123" t="s">
        <v>118</v>
      </c>
      <c r="Q123" s="57" t="s">
        <v>76</v>
      </c>
      <c r="R123" s="57" t="s">
        <v>1353</v>
      </c>
      <c r="S123" t="s">
        <v>104</v>
      </c>
      <c r="U123" s="57" t="s">
        <v>104</v>
      </c>
      <c r="W123" t="s">
        <v>150</v>
      </c>
      <c r="X123" t="s">
        <v>1360</v>
      </c>
      <c r="Y123" s="57" t="s">
        <v>104</v>
      </c>
      <c r="AA123" t="s">
        <v>104</v>
      </c>
      <c r="AC123" s="57" t="s">
        <v>104</v>
      </c>
      <c r="AE123" t="s">
        <v>150</v>
      </c>
      <c r="AF123" s="96" t="s">
        <v>1355</v>
      </c>
      <c r="AG123" s="57" t="s">
        <v>104</v>
      </c>
      <c r="AH123" s="98">
        <v>1</v>
      </c>
      <c r="AI123" s="29">
        <v>10</v>
      </c>
      <c r="AJ123" s="99"/>
      <c r="AK123" s="52"/>
      <c r="AL123" s="262" t="s">
        <v>1550</v>
      </c>
      <c r="AM123" s="102">
        <v>10</v>
      </c>
      <c r="AS123"/>
      <c r="AT123" s="53"/>
      <c r="AU123"/>
      <c r="AV123"/>
      <c r="AW123"/>
      <c r="AX123"/>
      <c r="AY123" s="4">
        <v>0</v>
      </c>
      <c r="AZ123" s="53"/>
      <c r="BA123" s="106"/>
    </row>
    <row r="124" spans="1:53" ht="15" customHeight="1" x14ac:dyDescent="0.35">
      <c r="A124" s="96" t="s">
        <v>1905</v>
      </c>
      <c r="B124" t="s">
        <v>2309</v>
      </c>
      <c r="C124" t="s">
        <v>47</v>
      </c>
      <c r="F124" t="s">
        <v>2591</v>
      </c>
      <c r="G124" t="s">
        <v>2592</v>
      </c>
      <c r="H124">
        <v>2024</v>
      </c>
      <c r="I124" s="4" t="s">
        <v>79</v>
      </c>
      <c r="J124">
        <v>123</v>
      </c>
      <c r="K124" s="97">
        <v>72</v>
      </c>
      <c r="L124" t="s">
        <v>64</v>
      </c>
      <c r="M124">
        <v>123</v>
      </c>
      <c r="N124" s="4">
        <v>10</v>
      </c>
      <c r="O124" t="s">
        <v>140</v>
      </c>
      <c r="P124" t="s">
        <v>118</v>
      </c>
      <c r="Q124" s="57" t="s">
        <v>76</v>
      </c>
      <c r="R124" s="57" t="s">
        <v>1353</v>
      </c>
      <c r="S124" t="s">
        <v>104</v>
      </c>
      <c r="U124" s="57" t="s">
        <v>104</v>
      </c>
      <c r="W124" t="s">
        <v>150</v>
      </c>
      <c r="X124" t="s">
        <v>1360</v>
      </c>
      <c r="Y124" s="57" t="s">
        <v>104</v>
      </c>
      <c r="AA124" t="s">
        <v>104</v>
      </c>
      <c r="AC124" s="57" t="s">
        <v>104</v>
      </c>
      <c r="AE124" t="s">
        <v>150</v>
      </c>
      <c r="AF124" s="96" t="s">
        <v>1355</v>
      </c>
      <c r="AG124" s="57" t="s">
        <v>104</v>
      </c>
      <c r="AH124" s="98">
        <v>1</v>
      </c>
      <c r="AI124" s="29">
        <v>10</v>
      </c>
      <c r="AJ124" s="99"/>
      <c r="AK124" s="52"/>
      <c r="AL124" s="261" t="s">
        <v>1554</v>
      </c>
      <c r="AM124" s="102">
        <v>10</v>
      </c>
      <c r="AS124"/>
      <c r="AT124" s="53"/>
      <c r="AU124"/>
      <c r="AV124"/>
      <c r="AW124"/>
      <c r="AX124"/>
      <c r="AY124" s="4">
        <v>0</v>
      </c>
      <c r="AZ124" s="53"/>
      <c r="BA124" s="106"/>
    </row>
    <row r="125" spans="1:53" ht="15" customHeight="1" x14ac:dyDescent="0.35">
      <c r="A125" s="96" t="s">
        <v>1906</v>
      </c>
      <c r="B125" t="s">
        <v>2310</v>
      </c>
      <c r="C125" t="s">
        <v>47</v>
      </c>
      <c r="F125" t="s">
        <v>2591</v>
      </c>
      <c r="G125" t="s">
        <v>2592</v>
      </c>
      <c r="H125">
        <v>2024</v>
      </c>
      <c r="I125" s="4" t="s">
        <v>55</v>
      </c>
      <c r="J125">
        <v>124</v>
      </c>
      <c r="K125" s="97">
        <v>73</v>
      </c>
      <c r="L125" t="s">
        <v>39</v>
      </c>
      <c r="M125">
        <v>124</v>
      </c>
      <c r="N125" s="4">
        <v>5</v>
      </c>
      <c r="O125" t="s">
        <v>140</v>
      </c>
      <c r="P125" t="s">
        <v>118</v>
      </c>
      <c r="Q125" s="57" t="s">
        <v>76</v>
      </c>
      <c r="R125" s="57" t="s">
        <v>1353</v>
      </c>
      <c r="S125" t="s">
        <v>104</v>
      </c>
      <c r="U125" s="57" t="s">
        <v>104</v>
      </c>
      <c r="W125" t="s">
        <v>150</v>
      </c>
      <c r="X125" t="s">
        <v>1360</v>
      </c>
      <c r="Y125" s="57" t="s">
        <v>104</v>
      </c>
      <c r="AA125" t="s">
        <v>150</v>
      </c>
      <c r="AC125" s="57" t="s">
        <v>104</v>
      </c>
      <c r="AE125" t="s">
        <v>150</v>
      </c>
      <c r="AF125" s="96" t="s">
        <v>1355</v>
      </c>
      <c r="AG125" s="57" t="s">
        <v>104</v>
      </c>
      <c r="AH125" s="98">
        <v>1</v>
      </c>
      <c r="AI125" s="29">
        <v>5</v>
      </c>
      <c r="AJ125" s="99"/>
      <c r="AK125" s="107"/>
      <c r="AL125" s="262" t="s">
        <v>1557</v>
      </c>
      <c r="AM125" s="102">
        <v>5</v>
      </c>
      <c r="AS125"/>
      <c r="AT125" s="53"/>
      <c r="AU125"/>
      <c r="AV125"/>
      <c r="AW125"/>
      <c r="AX125"/>
      <c r="AY125" s="4">
        <v>0</v>
      </c>
      <c r="AZ125" s="53"/>
      <c r="BA125" s="106"/>
    </row>
    <row r="126" spans="1:53" ht="15" customHeight="1" x14ac:dyDescent="0.35">
      <c r="A126" s="96" t="s">
        <v>1907</v>
      </c>
      <c r="B126" t="s">
        <v>2311</v>
      </c>
      <c r="C126" t="s">
        <v>47</v>
      </c>
      <c r="F126" t="s">
        <v>2591</v>
      </c>
      <c r="G126" t="s">
        <v>2592</v>
      </c>
      <c r="H126">
        <v>2024</v>
      </c>
      <c r="I126" s="4" t="s">
        <v>79</v>
      </c>
      <c r="J126">
        <v>125</v>
      </c>
      <c r="K126" s="97">
        <v>74</v>
      </c>
      <c r="L126" t="s">
        <v>39</v>
      </c>
      <c r="M126">
        <v>125</v>
      </c>
      <c r="N126" s="4">
        <v>5</v>
      </c>
      <c r="O126" t="s">
        <v>69</v>
      </c>
      <c r="P126" t="s">
        <v>94</v>
      </c>
      <c r="Q126" s="57" t="s">
        <v>76</v>
      </c>
      <c r="R126" s="57" t="s">
        <v>1353</v>
      </c>
      <c r="S126" t="s">
        <v>104</v>
      </c>
      <c r="U126" s="57" t="s">
        <v>104</v>
      </c>
      <c r="W126" t="s">
        <v>150</v>
      </c>
      <c r="X126" t="s">
        <v>1360</v>
      </c>
      <c r="Y126" s="57" t="s">
        <v>104</v>
      </c>
      <c r="AA126" t="s">
        <v>150</v>
      </c>
      <c r="AC126" s="57" t="s">
        <v>104</v>
      </c>
      <c r="AE126" t="s">
        <v>150</v>
      </c>
      <c r="AF126" s="96" t="s">
        <v>1355</v>
      </c>
      <c r="AG126" s="57" t="s">
        <v>104</v>
      </c>
      <c r="AH126" s="98">
        <v>1</v>
      </c>
      <c r="AI126" s="29">
        <v>5</v>
      </c>
      <c r="AJ126" s="99"/>
      <c r="AK126" s="107"/>
      <c r="AL126" s="261" t="s">
        <v>1561</v>
      </c>
      <c r="AM126" s="102">
        <v>5</v>
      </c>
      <c r="AS126"/>
      <c r="AT126" s="53"/>
      <c r="AU126"/>
      <c r="AV126"/>
      <c r="AW126"/>
      <c r="AX126"/>
      <c r="AY126" s="4">
        <v>0</v>
      </c>
      <c r="AZ126" s="53"/>
      <c r="BA126" s="106"/>
    </row>
    <row r="127" spans="1:53" ht="15" customHeight="1" x14ac:dyDescent="0.35">
      <c r="A127" s="96" t="s">
        <v>1908</v>
      </c>
      <c r="B127" t="s">
        <v>2312</v>
      </c>
      <c r="C127" t="s">
        <v>47</v>
      </c>
      <c r="F127" t="s">
        <v>2591</v>
      </c>
      <c r="G127" t="s">
        <v>2592</v>
      </c>
      <c r="H127">
        <v>2024</v>
      </c>
      <c r="I127" s="4" t="s">
        <v>79</v>
      </c>
      <c r="J127">
        <v>126</v>
      </c>
      <c r="K127" s="97">
        <v>75</v>
      </c>
      <c r="L127" t="s">
        <v>39</v>
      </c>
      <c r="M127">
        <v>126</v>
      </c>
      <c r="N127" s="4">
        <v>5</v>
      </c>
      <c r="O127" t="s">
        <v>140</v>
      </c>
      <c r="P127" t="s">
        <v>118</v>
      </c>
      <c r="Q127" s="57" t="s">
        <v>76</v>
      </c>
      <c r="R127" s="57" t="s">
        <v>1353</v>
      </c>
      <c r="S127" t="s">
        <v>104</v>
      </c>
      <c r="U127" s="57" t="s">
        <v>104</v>
      </c>
      <c r="W127" t="s">
        <v>150</v>
      </c>
      <c r="X127" t="s">
        <v>1360</v>
      </c>
      <c r="Y127" s="57" t="s">
        <v>104</v>
      </c>
      <c r="AA127" t="s">
        <v>150</v>
      </c>
      <c r="AC127" s="57" t="s">
        <v>104</v>
      </c>
      <c r="AE127" t="s">
        <v>150</v>
      </c>
      <c r="AF127" s="96" t="s">
        <v>1355</v>
      </c>
      <c r="AG127" s="57" t="s">
        <v>104</v>
      </c>
      <c r="AH127" s="98">
        <v>1</v>
      </c>
      <c r="AI127" s="29">
        <v>5</v>
      </c>
      <c r="AJ127" s="99"/>
      <c r="AK127" s="107"/>
      <c r="AL127" s="262" t="s">
        <v>1564</v>
      </c>
      <c r="AM127" s="102">
        <v>5</v>
      </c>
      <c r="AS127"/>
      <c r="AT127" s="53"/>
      <c r="AU127"/>
      <c r="AV127"/>
      <c r="AW127"/>
      <c r="AX127"/>
      <c r="AY127" s="4">
        <v>0</v>
      </c>
      <c r="AZ127" s="53"/>
      <c r="BA127" s="106"/>
    </row>
    <row r="128" spans="1:53" ht="15" customHeight="1" x14ac:dyDescent="0.35">
      <c r="A128" s="96" t="s">
        <v>1909</v>
      </c>
      <c r="B128" t="s">
        <v>2313</v>
      </c>
      <c r="C128" t="s">
        <v>47</v>
      </c>
      <c r="F128" t="s">
        <v>2591</v>
      </c>
      <c r="G128" t="s">
        <v>2592</v>
      </c>
      <c r="H128">
        <v>2024</v>
      </c>
      <c r="I128" s="4" t="s">
        <v>55</v>
      </c>
      <c r="J128">
        <v>127</v>
      </c>
      <c r="K128" s="97">
        <v>76</v>
      </c>
      <c r="L128" t="s">
        <v>39</v>
      </c>
      <c r="M128">
        <v>127</v>
      </c>
      <c r="N128" s="4">
        <v>5</v>
      </c>
      <c r="O128" t="s">
        <v>140</v>
      </c>
      <c r="P128" t="s">
        <v>118</v>
      </c>
      <c r="Q128" s="57" t="s">
        <v>76</v>
      </c>
      <c r="R128" s="57" t="s">
        <v>1353</v>
      </c>
      <c r="S128" t="s">
        <v>104</v>
      </c>
      <c r="U128" s="57" t="s">
        <v>104</v>
      </c>
      <c r="W128" t="s">
        <v>150</v>
      </c>
      <c r="X128" t="s">
        <v>1360</v>
      </c>
      <c r="Y128" s="57" t="s">
        <v>104</v>
      </c>
      <c r="AA128" t="s">
        <v>104</v>
      </c>
      <c r="AC128" s="57" t="s">
        <v>104</v>
      </c>
      <c r="AE128" t="s">
        <v>150</v>
      </c>
      <c r="AF128" s="96" t="s">
        <v>1355</v>
      </c>
      <c r="AG128" s="57" t="s">
        <v>104</v>
      </c>
      <c r="AH128" s="98">
        <v>1</v>
      </c>
      <c r="AI128" s="29">
        <v>5</v>
      </c>
      <c r="AJ128" s="99"/>
      <c r="AK128" s="52"/>
      <c r="AL128" s="261" t="s">
        <v>1568</v>
      </c>
      <c r="AM128" s="102">
        <v>3.75</v>
      </c>
      <c r="AO128" s="262" t="s">
        <v>1564</v>
      </c>
      <c r="AP128" s="103">
        <v>0.75</v>
      </c>
      <c r="AQ128" s="261" t="s">
        <v>1554</v>
      </c>
      <c r="AR128" s="102">
        <v>0.2</v>
      </c>
      <c r="AS128"/>
      <c r="AT128" s="53"/>
      <c r="AU128"/>
      <c r="AV128"/>
      <c r="AW128"/>
      <c r="AX128"/>
      <c r="AY128" s="4">
        <v>0.3</v>
      </c>
      <c r="AZ128" s="53"/>
      <c r="BA128" s="106"/>
    </row>
    <row r="129" spans="1:53" ht="15" customHeight="1" x14ac:dyDescent="0.35">
      <c r="A129" s="96" t="s">
        <v>1910</v>
      </c>
      <c r="B129" t="s">
        <v>2314</v>
      </c>
      <c r="C129" t="s">
        <v>47</v>
      </c>
      <c r="F129" t="s">
        <v>2591</v>
      </c>
      <c r="G129" t="s">
        <v>2592</v>
      </c>
      <c r="H129">
        <v>2024</v>
      </c>
      <c r="I129" s="4" t="s">
        <v>55</v>
      </c>
      <c r="J129">
        <v>128</v>
      </c>
      <c r="K129" s="97">
        <v>77</v>
      </c>
      <c r="L129" t="s">
        <v>39</v>
      </c>
      <c r="M129">
        <v>128</v>
      </c>
      <c r="N129" s="4">
        <v>5</v>
      </c>
      <c r="O129" t="s">
        <v>69</v>
      </c>
      <c r="P129" t="s">
        <v>94</v>
      </c>
      <c r="Q129" s="57" t="s">
        <v>76</v>
      </c>
      <c r="R129" s="57" t="s">
        <v>1353</v>
      </c>
      <c r="S129" t="s">
        <v>104</v>
      </c>
      <c r="U129" s="57" t="s">
        <v>104</v>
      </c>
      <c r="W129" t="s">
        <v>150</v>
      </c>
      <c r="X129" t="s">
        <v>1360</v>
      </c>
      <c r="Y129" s="57" t="s">
        <v>104</v>
      </c>
      <c r="AA129" t="s">
        <v>150</v>
      </c>
      <c r="AC129" s="57" t="s">
        <v>104</v>
      </c>
      <c r="AE129" t="s">
        <v>150</v>
      </c>
      <c r="AF129" s="96" t="s">
        <v>1355</v>
      </c>
      <c r="AG129" s="57" t="s">
        <v>104</v>
      </c>
      <c r="AH129" s="98">
        <v>1</v>
      </c>
      <c r="AI129" s="29">
        <v>5</v>
      </c>
      <c r="AJ129" s="99"/>
      <c r="AK129" s="107"/>
      <c r="AL129" s="262" t="s">
        <v>1572</v>
      </c>
      <c r="AM129" s="102">
        <v>3.75</v>
      </c>
      <c r="AO129" s="262" t="s">
        <v>1564</v>
      </c>
      <c r="AP129" s="103">
        <v>0.75</v>
      </c>
      <c r="AQ129" s="261" t="s">
        <v>1554</v>
      </c>
      <c r="AR129" s="102">
        <v>0.2</v>
      </c>
      <c r="AS129"/>
      <c r="AT129" s="53"/>
      <c r="AU129"/>
      <c r="AV129"/>
      <c r="AW129"/>
      <c r="AX129"/>
      <c r="AY129" s="4">
        <v>0.3</v>
      </c>
      <c r="AZ129" s="53"/>
      <c r="BA129" s="106"/>
    </row>
    <row r="130" spans="1:53" ht="15" customHeight="1" x14ac:dyDescent="0.35">
      <c r="A130" s="96" t="s">
        <v>1911</v>
      </c>
      <c r="B130" t="s">
        <v>2315</v>
      </c>
      <c r="C130" t="s">
        <v>47</v>
      </c>
      <c r="F130" t="s">
        <v>2591</v>
      </c>
      <c r="G130" t="s">
        <v>2592</v>
      </c>
      <c r="H130">
        <v>2024</v>
      </c>
      <c r="I130" s="4" t="s">
        <v>79</v>
      </c>
      <c r="J130">
        <v>129</v>
      </c>
      <c r="K130" s="97">
        <v>78</v>
      </c>
      <c r="L130" t="s">
        <v>39</v>
      </c>
      <c r="M130">
        <v>129</v>
      </c>
      <c r="N130" s="4">
        <v>5</v>
      </c>
      <c r="O130" t="s">
        <v>140</v>
      </c>
      <c r="P130" t="s">
        <v>118</v>
      </c>
      <c r="Q130" s="57" t="s">
        <v>76</v>
      </c>
      <c r="R130" s="57" t="s">
        <v>1353</v>
      </c>
      <c r="S130" t="s">
        <v>104</v>
      </c>
      <c r="U130" s="57" t="s">
        <v>104</v>
      </c>
      <c r="W130" t="s">
        <v>150</v>
      </c>
      <c r="X130" t="s">
        <v>1360</v>
      </c>
      <c r="Y130" s="57" t="s">
        <v>104</v>
      </c>
      <c r="AA130" t="s">
        <v>104</v>
      </c>
      <c r="AC130" s="57" t="s">
        <v>104</v>
      </c>
      <c r="AE130" t="s">
        <v>150</v>
      </c>
      <c r="AF130" s="96" t="s">
        <v>1355</v>
      </c>
      <c r="AG130" s="57" t="s">
        <v>104</v>
      </c>
      <c r="AH130" s="98">
        <v>1</v>
      </c>
      <c r="AI130" s="29">
        <v>5</v>
      </c>
      <c r="AJ130" s="99"/>
      <c r="AK130" s="52"/>
      <c r="AL130" s="261" t="s">
        <v>1576</v>
      </c>
      <c r="AM130" s="102">
        <v>2.25</v>
      </c>
      <c r="AO130" s="262" t="s">
        <v>1564</v>
      </c>
      <c r="AP130" s="103">
        <v>0.75</v>
      </c>
      <c r="AQ130" s="102" t="s">
        <v>943</v>
      </c>
      <c r="AR130" s="102">
        <v>1.8</v>
      </c>
      <c r="AS130"/>
      <c r="AT130" s="53"/>
      <c r="AU130"/>
      <c r="AV130"/>
      <c r="AW130"/>
      <c r="AX130"/>
      <c r="AY130" s="4">
        <v>1.8</v>
      </c>
      <c r="AZ130" s="53"/>
      <c r="BA130" s="106"/>
    </row>
    <row r="131" spans="1:53" ht="15" customHeight="1" x14ac:dyDescent="0.35">
      <c r="A131" s="96" t="s">
        <v>1912</v>
      </c>
      <c r="B131" t="s">
        <v>2316</v>
      </c>
      <c r="C131" t="s">
        <v>47</v>
      </c>
      <c r="F131" t="s">
        <v>2591</v>
      </c>
      <c r="G131" t="s">
        <v>2592</v>
      </c>
      <c r="H131">
        <v>2024</v>
      </c>
      <c r="I131" s="4" t="s">
        <v>79</v>
      </c>
      <c r="J131">
        <v>130</v>
      </c>
      <c r="K131" s="97">
        <v>79</v>
      </c>
      <c r="L131" t="s">
        <v>39</v>
      </c>
      <c r="M131">
        <v>130</v>
      </c>
      <c r="N131" s="4">
        <v>5</v>
      </c>
      <c r="O131" t="s">
        <v>69</v>
      </c>
      <c r="P131" t="s">
        <v>94</v>
      </c>
      <c r="Q131" s="57" t="s">
        <v>76</v>
      </c>
      <c r="R131" s="57" t="s">
        <v>1353</v>
      </c>
      <c r="S131" t="s">
        <v>104</v>
      </c>
      <c r="U131" s="57" t="s">
        <v>104</v>
      </c>
      <c r="W131" t="s">
        <v>150</v>
      </c>
      <c r="X131" t="s">
        <v>1360</v>
      </c>
      <c r="Y131" s="57" t="s">
        <v>104</v>
      </c>
      <c r="AA131" t="s">
        <v>104</v>
      </c>
      <c r="AC131" s="57" t="s">
        <v>104</v>
      </c>
      <c r="AE131" t="s">
        <v>150</v>
      </c>
      <c r="AF131" s="96" t="s">
        <v>1355</v>
      </c>
      <c r="AG131" s="57" t="s">
        <v>104</v>
      </c>
      <c r="AH131" s="98">
        <v>1</v>
      </c>
      <c r="AI131" s="29">
        <v>5</v>
      </c>
      <c r="AJ131" s="99"/>
      <c r="AK131" s="52"/>
      <c r="AL131" s="262" t="s">
        <v>1580</v>
      </c>
      <c r="AM131" s="102">
        <v>2.25</v>
      </c>
      <c r="AO131" s="262" t="s">
        <v>1564</v>
      </c>
      <c r="AP131" s="103">
        <v>0.75</v>
      </c>
      <c r="AQ131" s="102" t="s">
        <v>943</v>
      </c>
      <c r="AR131" s="102">
        <v>1.8</v>
      </c>
      <c r="AS131"/>
      <c r="AT131" s="53"/>
      <c r="AU131"/>
      <c r="AV131"/>
      <c r="AW131"/>
      <c r="AX131"/>
      <c r="AY131" s="4">
        <v>1.8</v>
      </c>
      <c r="AZ131" s="53"/>
      <c r="BA131" s="106"/>
    </row>
    <row r="132" spans="1:53" ht="15" customHeight="1" x14ac:dyDescent="0.35">
      <c r="A132" s="96" t="s">
        <v>1913</v>
      </c>
      <c r="B132" t="s">
        <v>2317</v>
      </c>
      <c r="C132" t="s">
        <v>47</v>
      </c>
      <c r="F132" t="s">
        <v>2591</v>
      </c>
      <c r="G132" t="s">
        <v>2592</v>
      </c>
      <c r="H132">
        <v>2024</v>
      </c>
      <c r="I132" s="4" t="s">
        <v>55</v>
      </c>
      <c r="J132">
        <v>131</v>
      </c>
      <c r="K132" s="97">
        <v>80</v>
      </c>
      <c r="L132" t="s">
        <v>39</v>
      </c>
      <c r="M132">
        <v>131</v>
      </c>
      <c r="N132" s="4">
        <v>5</v>
      </c>
      <c r="O132" t="s">
        <v>69</v>
      </c>
      <c r="P132" t="s">
        <v>94</v>
      </c>
      <c r="Q132" s="57" t="s">
        <v>76</v>
      </c>
      <c r="R132" s="57" t="s">
        <v>1353</v>
      </c>
      <c r="S132" t="s">
        <v>104</v>
      </c>
      <c r="U132" s="57" t="s">
        <v>104</v>
      </c>
      <c r="W132" t="s">
        <v>150</v>
      </c>
      <c r="X132" t="s">
        <v>1360</v>
      </c>
      <c r="Y132" s="57" t="s">
        <v>150</v>
      </c>
      <c r="Z132" s="57" t="s">
        <v>1364</v>
      </c>
      <c r="AA132" t="s">
        <v>104</v>
      </c>
      <c r="AC132" s="57" t="s">
        <v>104</v>
      </c>
      <c r="AE132" t="s">
        <v>150</v>
      </c>
      <c r="AF132" s="96" t="s">
        <v>1355</v>
      </c>
      <c r="AG132" s="57" t="s">
        <v>170</v>
      </c>
      <c r="AH132" s="98">
        <v>1.5</v>
      </c>
      <c r="AI132" s="29">
        <v>7.5</v>
      </c>
      <c r="AJ132" s="99"/>
      <c r="AK132" s="107" t="s">
        <v>1359</v>
      </c>
      <c r="AL132" s="261" t="s">
        <v>1583</v>
      </c>
      <c r="AM132" s="102">
        <v>5.7</v>
      </c>
      <c r="AO132" s="262" t="s">
        <v>1564</v>
      </c>
      <c r="AP132" s="103">
        <v>1</v>
      </c>
      <c r="AQ132" s="261" t="s">
        <v>1554</v>
      </c>
      <c r="AR132" s="102">
        <v>0.3</v>
      </c>
      <c r="AS132"/>
      <c r="AT132" s="53"/>
      <c r="AU132"/>
      <c r="AV132"/>
      <c r="AW132"/>
      <c r="AX132"/>
      <c r="AY132" s="4">
        <v>0.5</v>
      </c>
      <c r="AZ132" s="53"/>
      <c r="BA132" s="106"/>
    </row>
    <row r="133" spans="1:53" ht="15" customHeight="1" x14ac:dyDescent="0.35">
      <c r="A133" s="96" t="s">
        <v>1914</v>
      </c>
      <c r="B133" t="s">
        <v>2318</v>
      </c>
      <c r="C133" t="s">
        <v>47</v>
      </c>
      <c r="F133" t="s">
        <v>2591</v>
      </c>
      <c r="G133" t="s">
        <v>2592</v>
      </c>
      <c r="H133">
        <v>2024</v>
      </c>
      <c r="I133" s="4" t="s">
        <v>55</v>
      </c>
      <c r="J133">
        <v>132</v>
      </c>
      <c r="K133" s="97">
        <v>81</v>
      </c>
      <c r="L133" t="s">
        <v>39</v>
      </c>
      <c r="M133">
        <v>132</v>
      </c>
      <c r="N133" s="4">
        <v>5</v>
      </c>
      <c r="O133" t="s">
        <v>140</v>
      </c>
      <c r="P133" t="s">
        <v>118</v>
      </c>
      <c r="Q133" s="57" t="s">
        <v>76</v>
      </c>
      <c r="R133" s="57" t="s">
        <v>1353</v>
      </c>
      <c r="S133" t="s">
        <v>104</v>
      </c>
      <c r="U133" s="57" t="s">
        <v>104</v>
      </c>
      <c r="W133" t="s">
        <v>150</v>
      </c>
      <c r="X133" t="s">
        <v>1360</v>
      </c>
      <c r="Y133" s="57" t="s">
        <v>150</v>
      </c>
      <c r="Z133" s="57" t="s">
        <v>1364</v>
      </c>
      <c r="AA133" t="s">
        <v>104</v>
      </c>
      <c r="AC133" s="57" t="s">
        <v>104</v>
      </c>
      <c r="AE133" t="s">
        <v>150</v>
      </c>
      <c r="AF133" s="96" t="s">
        <v>1355</v>
      </c>
      <c r="AG133" s="57" t="s">
        <v>170</v>
      </c>
      <c r="AH133" s="98">
        <v>1.5</v>
      </c>
      <c r="AI133" s="29">
        <v>7.5</v>
      </c>
      <c r="AJ133" s="99"/>
      <c r="AK133" s="107" t="s">
        <v>1359</v>
      </c>
      <c r="AL133" s="262" t="s">
        <v>1586</v>
      </c>
      <c r="AM133" s="102">
        <v>5.7</v>
      </c>
      <c r="AO133" s="262" t="s">
        <v>1564</v>
      </c>
      <c r="AP133" s="103">
        <v>1</v>
      </c>
      <c r="AQ133" s="261" t="s">
        <v>1554</v>
      </c>
      <c r="AR133" s="102">
        <v>0.3</v>
      </c>
      <c r="AS133"/>
      <c r="AT133" s="53"/>
      <c r="AU133"/>
      <c r="AV133"/>
      <c r="AW133"/>
      <c r="AX133"/>
      <c r="AY133" s="4">
        <v>0.5</v>
      </c>
      <c r="AZ133" s="53"/>
      <c r="BA133" s="106"/>
    </row>
    <row r="134" spans="1:53" ht="15" customHeight="1" x14ac:dyDescent="0.35">
      <c r="A134" s="96" t="s">
        <v>1915</v>
      </c>
      <c r="B134" t="s">
        <v>2319</v>
      </c>
      <c r="C134" t="s">
        <v>47</v>
      </c>
      <c r="F134" t="s">
        <v>2591</v>
      </c>
      <c r="G134" t="s">
        <v>2592</v>
      </c>
      <c r="H134">
        <v>2024</v>
      </c>
      <c r="I134" s="4" t="s">
        <v>79</v>
      </c>
      <c r="J134">
        <v>133</v>
      </c>
      <c r="K134" s="97">
        <v>82</v>
      </c>
      <c r="L134" t="s">
        <v>39</v>
      </c>
      <c r="M134">
        <v>133</v>
      </c>
      <c r="N134" s="4">
        <v>5</v>
      </c>
      <c r="O134" t="s">
        <v>140</v>
      </c>
      <c r="P134" t="s">
        <v>118</v>
      </c>
      <c r="Q134" s="57" t="s">
        <v>76</v>
      </c>
      <c r="R134" s="57" t="s">
        <v>1353</v>
      </c>
      <c r="S134" t="s">
        <v>104</v>
      </c>
      <c r="U134" s="57" t="s">
        <v>104</v>
      </c>
      <c r="W134" t="s">
        <v>150</v>
      </c>
      <c r="X134" t="s">
        <v>1360</v>
      </c>
      <c r="Y134" s="57" t="s">
        <v>150</v>
      </c>
      <c r="Z134" s="57" t="s">
        <v>1364</v>
      </c>
      <c r="AA134" t="s">
        <v>104</v>
      </c>
      <c r="AC134" s="57" t="s">
        <v>104</v>
      </c>
      <c r="AE134" t="s">
        <v>150</v>
      </c>
      <c r="AF134" s="96" t="s">
        <v>1355</v>
      </c>
      <c r="AG134" s="57" t="s">
        <v>170</v>
      </c>
      <c r="AH134" s="98">
        <v>1.5</v>
      </c>
      <c r="AI134" s="29">
        <v>7.5</v>
      </c>
      <c r="AJ134" s="99"/>
      <c r="AK134" s="107" t="s">
        <v>1359</v>
      </c>
      <c r="AL134" s="261" t="s">
        <v>1590</v>
      </c>
      <c r="AM134" s="102">
        <v>3.5</v>
      </c>
      <c r="AO134" s="262" t="s">
        <v>1564</v>
      </c>
      <c r="AP134" s="103">
        <v>1</v>
      </c>
      <c r="AQ134" s="102" t="s">
        <v>943</v>
      </c>
      <c r="AR134" s="102">
        <v>2.7</v>
      </c>
      <c r="AS134"/>
      <c r="AT134" s="53"/>
      <c r="AU134"/>
      <c r="AV134"/>
      <c r="AW134"/>
      <c r="AX134"/>
      <c r="AY134" s="4">
        <v>2.7</v>
      </c>
      <c r="AZ134" s="53"/>
      <c r="BA134" s="106"/>
    </row>
    <row r="135" spans="1:53" ht="15" customHeight="1" x14ac:dyDescent="0.35">
      <c r="A135" s="96" t="s">
        <v>1916</v>
      </c>
      <c r="B135" t="s">
        <v>2320</v>
      </c>
      <c r="C135" t="s">
        <v>47</v>
      </c>
      <c r="F135" t="s">
        <v>2591</v>
      </c>
      <c r="G135" t="s">
        <v>2592</v>
      </c>
      <c r="H135">
        <v>2024</v>
      </c>
      <c r="I135" s="4" t="s">
        <v>79</v>
      </c>
      <c r="J135">
        <v>134</v>
      </c>
      <c r="K135" s="97">
        <v>83</v>
      </c>
      <c r="L135" t="s">
        <v>39</v>
      </c>
      <c r="M135">
        <v>134</v>
      </c>
      <c r="N135" s="4">
        <v>5</v>
      </c>
      <c r="O135" t="s">
        <v>69</v>
      </c>
      <c r="P135" t="s">
        <v>94</v>
      </c>
      <c r="Q135" s="57" t="s">
        <v>76</v>
      </c>
      <c r="R135" s="57" t="s">
        <v>1353</v>
      </c>
      <c r="S135" t="s">
        <v>104</v>
      </c>
      <c r="U135" s="57" t="s">
        <v>104</v>
      </c>
      <c r="W135" t="s">
        <v>150</v>
      </c>
      <c r="X135" t="s">
        <v>1360</v>
      </c>
      <c r="Y135" s="57" t="s">
        <v>150</v>
      </c>
      <c r="Z135" s="57" t="s">
        <v>1364</v>
      </c>
      <c r="AA135" t="s">
        <v>104</v>
      </c>
      <c r="AC135" s="57" t="s">
        <v>104</v>
      </c>
      <c r="AE135" t="s">
        <v>150</v>
      </c>
      <c r="AF135" s="96" t="s">
        <v>1355</v>
      </c>
      <c r="AG135" s="57" t="s">
        <v>170</v>
      </c>
      <c r="AH135" s="98">
        <v>1.5</v>
      </c>
      <c r="AI135" s="29">
        <v>7.5</v>
      </c>
      <c r="AJ135" s="99"/>
      <c r="AK135" s="107" t="s">
        <v>1359</v>
      </c>
      <c r="AL135" s="262" t="s">
        <v>1594</v>
      </c>
      <c r="AM135" s="102">
        <v>3.5</v>
      </c>
      <c r="AO135" s="262" t="s">
        <v>1564</v>
      </c>
      <c r="AP135" s="103">
        <v>1</v>
      </c>
      <c r="AQ135" s="102" t="s">
        <v>943</v>
      </c>
      <c r="AR135" s="102">
        <v>2.7</v>
      </c>
      <c r="AS135"/>
      <c r="AT135" s="53"/>
      <c r="AU135"/>
      <c r="AV135"/>
      <c r="AW135"/>
      <c r="AX135"/>
      <c r="AY135" s="4">
        <v>2.7</v>
      </c>
      <c r="AZ135" s="53"/>
      <c r="BA135" s="106"/>
    </row>
    <row r="136" spans="1:53" ht="15" customHeight="1" x14ac:dyDescent="0.35">
      <c r="A136" s="96" t="s">
        <v>1917</v>
      </c>
      <c r="B136" t="s">
        <v>2321</v>
      </c>
      <c r="C136" t="s">
        <v>47</v>
      </c>
      <c r="F136" t="s">
        <v>2591</v>
      </c>
      <c r="G136" t="s">
        <v>2592</v>
      </c>
      <c r="H136">
        <v>2024</v>
      </c>
      <c r="I136" s="4" t="s">
        <v>55</v>
      </c>
      <c r="J136">
        <v>135</v>
      </c>
      <c r="K136" s="97">
        <v>84</v>
      </c>
      <c r="L136" t="s">
        <v>39</v>
      </c>
      <c r="M136">
        <v>135</v>
      </c>
      <c r="N136" s="4">
        <v>5</v>
      </c>
      <c r="O136" t="s">
        <v>140</v>
      </c>
      <c r="P136" t="s">
        <v>118</v>
      </c>
      <c r="Q136" s="57" t="s">
        <v>76</v>
      </c>
      <c r="R136" s="57" t="s">
        <v>1353</v>
      </c>
      <c r="S136" t="s">
        <v>104</v>
      </c>
      <c r="U136" s="57" t="s">
        <v>104</v>
      </c>
      <c r="W136" t="s">
        <v>150</v>
      </c>
      <c r="X136" t="s">
        <v>1360</v>
      </c>
      <c r="Y136" s="57" t="s">
        <v>104</v>
      </c>
      <c r="AA136" t="s">
        <v>104</v>
      </c>
      <c r="AC136" s="57" t="s">
        <v>104</v>
      </c>
      <c r="AE136" t="s">
        <v>150</v>
      </c>
      <c r="AF136" s="96" t="s">
        <v>1355</v>
      </c>
      <c r="AG136" s="57" t="s">
        <v>104</v>
      </c>
      <c r="AH136" s="98">
        <v>1</v>
      </c>
      <c r="AI136" s="29">
        <v>5</v>
      </c>
      <c r="AJ136" s="99"/>
      <c r="AK136" s="52"/>
      <c r="AL136" s="261" t="s">
        <v>1598</v>
      </c>
      <c r="AM136" s="102">
        <v>5</v>
      </c>
      <c r="AS136"/>
      <c r="AT136" s="53"/>
      <c r="AU136"/>
      <c r="AV136"/>
      <c r="AW136"/>
      <c r="AX136"/>
      <c r="AY136" s="4">
        <v>0</v>
      </c>
      <c r="AZ136" s="53"/>
      <c r="BA136" s="106"/>
    </row>
    <row r="137" spans="1:53" ht="15" customHeight="1" x14ac:dyDescent="0.35">
      <c r="A137" s="96" t="s">
        <v>1918</v>
      </c>
      <c r="B137" t="s">
        <v>2322</v>
      </c>
      <c r="C137" t="s">
        <v>47</v>
      </c>
      <c r="F137" t="s">
        <v>2591</v>
      </c>
      <c r="G137" t="s">
        <v>2592</v>
      </c>
      <c r="H137">
        <v>2024</v>
      </c>
      <c r="I137" s="4" t="s">
        <v>79</v>
      </c>
      <c r="J137">
        <v>136</v>
      </c>
      <c r="K137" s="97">
        <v>85</v>
      </c>
      <c r="L137" t="s">
        <v>39</v>
      </c>
      <c r="M137">
        <v>136</v>
      </c>
      <c r="N137" s="4">
        <v>5</v>
      </c>
      <c r="O137" t="s">
        <v>140</v>
      </c>
      <c r="P137" t="s">
        <v>118</v>
      </c>
      <c r="Q137" s="57" t="s">
        <v>76</v>
      </c>
      <c r="R137" s="57" t="s">
        <v>1353</v>
      </c>
      <c r="S137" t="s">
        <v>104</v>
      </c>
      <c r="U137" s="57" t="s">
        <v>104</v>
      </c>
      <c r="W137" t="s">
        <v>150</v>
      </c>
      <c r="X137" t="s">
        <v>1360</v>
      </c>
      <c r="Y137" s="57" t="s">
        <v>104</v>
      </c>
      <c r="AA137" t="s">
        <v>104</v>
      </c>
      <c r="AC137" s="57" t="s">
        <v>104</v>
      </c>
      <c r="AE137" t="s">
        <v>150</v>
      </c>
      <c r="AF137" s="96" t="s">
        <v>1355</v>
      </c>
      <c r="AG137" s="57" t="s">
        <v>104</v>
      </c>
      <c r="AH137" s="98">
        <v>1</v>
      </c>
      <c r="AI137" s="29">
        <v>5</v>
      </c>
      <c r="AJ137" s="99"/>
      <c r="AK137" s="52"/>
      <c r="AL137" s="262" t="s">
        <v>1602</v>
      </c>
      <c r="AM137" s="102">
        <v>5</v>
      </c>
      <c r="AS137"/>
      <c r="AT137" s="53"/>
      <c r="AU137"/>
      <c r="AV137"/>
      <c r="AW137"/>
      <c r="AX137"/>
      <c r="AY137" s="4">
        <v>0</v>
      </c>
      <c r="AZ137" s="53"/>
      <c r="BA137" s="106"/>
    </row>
    <row r="138" spans="1:53" ht="15" customHeight="1" x14ac:dyDescent="0.35">
      <c r="A138" s="96" t="s">
        <v>1919</v>
      </c>
      <c r="B138" t="s">
        <v>2323</v>
      </c>
      <c r="C138" t="s">
        <v>47</v>
      </c>
      <c r="F138" t="s">
        <v>2591</v>
      </c>
      <c r="G138" t="s">
        <v>2592</v>
      </c>
      <c r="H138">
        <v>2024</v>
      </c>
      <c r="I138" s="4" t="s">
        <v>55</v>
      </c>
      <c r="J138">
        <v>137</v>
      </c>
      <c r="K138" s="97">
        <v>86</v>
      </c>
      <c r="L138" t="s">
        <v>64</v>
      </c>
      <c r="M138">
        <v>137</v>
      </c>
      <c r="N138" s="4">
        <v>10</v>
      </c>
      <c r="O138" t="s">
        <v>69</v>
      </c>
      <c r="P138" t="s">
        <v>94</v>
      </c>
      <c r="Q138" s="57" t="s">
        <v>76</v>
      </c>
      <c r="R138" s="57" t="s">
        <v>1353</v>
      </c>
      <c r="S138" t="s">
        <v>104</v>
      </c>
      <c r="U138" s="57" t="s">
        <v>104</v>
      </c>
      <c r="W138" t="s">
        <v>150</v>
      </c>
      <c r="X138" t="s">
        <v>1360</v>
      </c>
      <c r="Y138" s="57" t="s">
        <v>104</v>
      </c>
      <c r="AA138" t="s">
        <v>104</v>
      </c>
      <c r="AC138" s="57" t="s">
        <v>104</v>
      </c>
      <c r="AE138" t="s">
        <v>150</v>
      </c>
      <c r="AF138" s="96" t="s">
        <v>1355</v>
      </c>
      <c r="AG138" s="57" t="s">
        <v>104</v>
      </c>
      <c r="AH138" s="98">
        <v>1</v>
      </c>
      <c r="AI138" s="29">
        <v>10</v>
      </c>
      <c r="AJ138" s="99" t="s">
        <v>1366</v>
      </c>
      <c r="AK138" s="52"/>
      <c r="AL138" s="261" t="s">
        <v>1605</v>
      </c>
      <c r="AM138" s="102">
        <v>5</v>
      </c>
      <c r="AS138" t="s">
        <v>842</v>
      </c>
      <c r="AT138" s="53">
        <v>5</v>
      </c>
      <c r="AU138"/>
      <c r="AV138"/>
      <c r="AW138"/>
      <c r="AX138"/>
      <c r="AY138" s="4">
        <v>0</v>
      </c>
      <c r="AZ138" s="53"/>
      <c r="BA138" s="106"/>
    </row>
    <row r="139" spans="1:53" ht="15" customHeight="1" x14ac:dyDescent="0.35">
      <c r="A139" s="96" t="s">
        <v>1920</v>
      </c>
      <c r="B139" t="s">
        <v>2324</v>
      </c>
      <c r="C139" t="s">
        <v>47</v>
      </c>
      <c r="F139" t="s">
        <v>2591</v>
      </c>
      <c r="G139" t="s">
        <v>2592</v>
      </c>
      <c r="H139">
        <v>2024</v>
      </c>
      <c r="I139" s="4" t="s">
        <v>79</v>
      </c>
      <c r="J139">
        <v>138</v>
      </c>
      <c r="K139" s="97">
        <v>87</v>
      </c>
      <c r="L139" t="s">
        <v>39</v>
      </c>
      <c r="M139">
        <v>138</v>
      </c>
      <c r="N139" s="4">
        <v>5</v>
      </c>
      <c r="O139" t="s">
        <v>69</v>
      </c>
      <c r="P139" t="s">
        <v>94</v>
      </c>
      <c r="Q139" s="57" t="s">
        <v>76</v>
      </c>
      <c r="R139" s="57" t="s">
        <v>1353</v>
      </c>
      <c r="S139" t="s">
        <v>104</v>
      </c>
      <c r="U139" s="57" t="s">
        <v>104</v>
      </c>
      <c r="W139" t="s">
        <v>150</v>
      </c>
      <c r="X139" t="s">
        <v>1360</v>
      </c>
      <c r="Y139" s="57" t="s">
        <v>104</v>
      </c>
      <c r="AA139" t="s">
        <v>150</v>
      </c>
      <c r="AC139" s="57" t="s">
        <v>104</v>
      </c>
      <c r="AE139" t="s">
        <v>150</v>
      </c>
      <c r="AF139" s="96" t="s">
        <v>1355</v>
      </c>
      <c r="AG139" s="57" t="s">
        <v>104</v>
      </c>
      <c r="AH139" s="98">
        <v>1</v>
      </c>
      <c r="AI139" s="29">
        <v>5</v>
      </c>
      <c r="AJ139" s="99"/>
      <c r="AK139" s="107"/>
      <c r="AL139" s="262" t="s">
        <v>1608</v>
      </c>
      <c r="AM139" s="102">
        <v>5</v>
      </c>
      <c r="AS139"/>
      <c r="AT139" s="53"/>
      <c r="AU139"/>
      <c r="AV139"/>
      <c r="AW139"/>
      <c r="AX139"/>
      <c r="AY139" s="4">
        <v>0</v>
      </c>
      <c r="AZ139" s="53"/>
      <c r="BA139" s="106"/>
    </row>
    <row r="140" spans="1:53" ht="15" customHeight="1" x14ac:dyDescent="0.35">
      <c r="A140" s="96" t="s">
        <v>1921</v>
      </c>
      <c r="B140" t="s">
        <v>2325</v>
      </c>
      <c r="C140" t="s">
        <v>47</v>
      </c>
      <c r="F140" t="s">
        <v>2591</v>
      </c>
      <c r="G140" t="s">
        <v>2592</v>
      </c>
      <c r="H140">
        <v>2024</v>
      </c>
      <c r="I140" s="4" t="s">
        <v>55</v>
      </c>
      <c r="J140">
        <v>139</v>
      </c>
      <c r="K140" s="97">
        <v>88</v>
      </c>
      <c r="L140" t="s">
        <v>39</v>
      </c>
      <c r="M140">
        <v>139</v>
      </c>
      <c r="N140" s="4">
        <v>5</v>
      </c>
      <c r="O140" t="s">
        <v>69</v>
      </c>
      <c r="P140" t="s">
        <v>94</v>
      </c>
      <c r="Q140" s="57" t="s">
        <v>76</v>
      </c>
      <c r="R140" s="57" t="s">
        <v>1353</v>
      </c>
      <c r="S140" t="s">
        <v>104</v>
      </c>
      <c r="U140" s="57" t="s">
        <v>104</v>
      </c>
      <c r="W140" t="s">
        <v>150</v>
      </c>
      <c r="X140" t="s">
        <v>1360</v>
      </c>
      <c r="Y140" s="57" t="s">
        <v>104</v>
      </c>
      <c r="AA140" t="s">
        <v>150</v>
      </c>
      <c r="AC140" s="57" t="s">
        <v>104</v>
      </c>
      <c r="AE140" t="s">
        <v>150</v>
      </c>
      <c r="AF140" s="96" t="s">
        <v>1355</v>
      </c>
      <c r="AG140" s="57" t="s">
        <v>104</v>
      </c>
      <c r="AH140" s="98">
        <v>1</v>
      </c>
      <c r="AI140" s="29">
        <v>5</v>
      </c>
      <c r="AJ140" s="99"/>
      <c r="AK140" s="107"/>
      <c r="AL140" s="261" t="s">
        <v>1611</v>
      </c>
      <c r="AM140" s="102">
        <v>5</v>
      </c>
      <c r="AS140"/>
      <c r="AT140" s="53"/>
      <c r="AU140"/>
      <c r="AV140"/>
      <c r="AW140"/>
      <c r="AX140"/>
      <c r="AY140" s="4">
        <v>0</v>
      </c>
      <c r="AZ140" s="53"/>
      <c r="BA140" s="106"/>
    </row>
    <row r="141" spans="1:53" ht="15" customHeight="1" x14ac:dyDescent="0.35">
      <c r="A141" s="96" t="s">
        <v>1922</v>
      </c>
      <c r="B141" t="s">
        <v>2326</v>
      </c>
      <c r="C141" t="s">
        <v>47</v>
      </c>
      <c r="F141" t="s">
        <v>2591</v>
      </c>
      <c r="G141" t="s">
        <v>2592</v>
      </c>
      <c r="H141">
        <v>2024</v>
      </c>
      <c r="I141" s="4" t="s">
        <v>79</v>
      </c>
      <c r="J141">
        <v>140</v>
      </c>
      <c r="K141" s="97">
        <v>89</v>
      </c>
      <c r="L141" t="s">
        <v>39</v>
      </c>
      <c r="M141">
        <v>140</v>
      </c>
      <c r="N141" s="4">
        <v>5</v>
      </c>
      <c r="O141" t="s">
        <v>69</v>
      </c>
      <c r="P141" t="s">
        <v>94</v>
      </c>
      <c r="Q141" s="57" t="s">
        <v>76</v>
      </c>
      <c r="R141" s="57" t="s">
        <v>1353</v>
      </c>
      <c r="S141" t="s">
        <v>104</v>
      </c>
      <c r="U141" s="57" t="s">
        <v>104</v>
      </c>
      <c r="W141" t="s">
        <v>150</v>
      </c>
      <c r="X141" t="s">
        <v>1360</v>
      </c>
      <c r="Y141" s="57" t="s">
        <v>104</v>
      </c>
      <c r="AA141" t="s">
        <v>104</v>
      </c>
      <c r="AC141" s="57" t="s">
        <v>104</v>
      </c>
      <c r="AE141" t="s">
        <v>150</v>
      </c>
      <c r="AF141" s="96" t="s">
        <v>1355</v>
      </c>
      <c r="AG141" s="57" t="s">
        <v>104</v>
      </c>
      <c r="AH141" s="98">
        <v>1</v>
      </c>
      <c r="AI141" s="29">
        <v>5</v>
      </c>
      <c r="AJ141" s="99"/>
      <c r="AK141" s="52"/>
      <c r="AL141" s="262" t="s">
        <v>1614</v>
      </c>
      <c r="AM141" s="102">
        <v>5</v>
      </c>
      <c r="AS141"/>
      <c r="AT141" s="53"/>
      <c r="AU141"/>
      <c r="AV141"/>
      <c r="AW141"/>
      <c r="AX141"/>
      <c r="AY141" s="4">
        <v>0</v>
      </c>
      <c r="AZ141" s="53"/>
      <c r="BA141" s="106"/>
    </row>
    <row r="142" spans="1:53" ht="15" customHeight="1" x14ac:dyDescent="0.35">
      <c r="A142" s="96" t="s">
        <v>1923</v>
      </c>
      <c r="B142" t="s">
        <v>2327</v>
      </c>
      <c r="C142" t="s">
        <v>47</v>
      </c>
      <c r="F142" t="s">
        <v>2591</v>
      </c>
      <c r="G142" t="s">
        <v>2592</v>
      </c>
      <c r="H142">
        <v>2024</v>
      </c>
      <c r="I142" s="4" t="s">
        <v>55</v>
      </c>
      <c r="J142"/>
      <c r="K142" s="97">
        <v>90</v>
      </c>
      <c r="L142" t="s">
        <v>39</v>
      </c>
      <c r="N142" s="4">
        <v>5</v>
      </c>
      <c r="O142" t="s">
        <v>69</v>
      </c>
      <c r="P142" t="s">
        <v>94</v>
      </c>
      <c r="Q142" s="57" t="s">
        <v>76</v>
      </c>
      <c r="R142" s="57" t="s">
        <v>1353</v>
      </c>
      <c r="S142" t="s">
        <v>104</v>
      </c>
      <c r="U142" s="57" t="s">
        <v>104</v>
      </c>
      <c r="W142" t="s">
        <v>150</v>
      </c>
      <c r="X142" t="s">
        <v>1360</v>
      </c>
      <c r="Y142" s="57" t="s">
        <v>104</v>
      </c>
      <c r="AA142" t="s">
        <v>104</v>
      </c>
      <c r="AC142" s="57" t="s">
        <v>104</v>
      </c>
      <c r="AE142" t="s">
        <v>150</v>
      </c>
      <c r="AF142" s="96" t="s">
        <v>1355</v>
      </c>
      <c r="AG142" s="57" t="s">
        <v>104</v>
      </c>
      <c r="AH142" s="98">
        <v>1</v>
      </c>
      <c r="AI142" s="29">
        <v>5</v>
      </c>
      <c r="AJ142" s="99"/>
      <c r="AK142" s="52"/>
      <c r="AL142" s="261" t="s">
        <v>1616</v>
      </c>
      <c r="AM142" s="102">
        <v>5</v>
      </c>
      <c r="AS142"/>
      <c r="AT142" s="53"/>
      <c r="AU142"/>
      <c r="AV142"/>
      <c r="AW142"/>
      <c r="AX142"/>
      <c r="AY142" s="4">
        <v>0</v>
      </c>
      <c r="AZ142" s="53"/>
      <c r="BA142" s="106"/>
    </row>
    <row r="143" spans="1:53" ht="15" customHeight="1" x14ac:dyDescent="0.35">
      <c r="A143" s="96" t="s">
        <v>1924</v>
      </c>
      <c r="B143" t="s">
        <v>2328</v>
      </c>
      <c r="C143" t="s">
        <v>47</v>
      </c>
      <c r="F143" t="s">
        <v>2591</v>
      </c>
      <c r="G143" t="s">
        <v>2592</v>
      </c>
      <c r="H143">
        <v>2024</v>
      </c>
      <c r="I143" s="4" t="s">
        <v>79</v>
      </c>
      <c r="J143">
        <v>2</v>
      </c>
      <c r="K143" s="97">
        <v>91</v>
      </c>
      <c r="L143" t="s">
        <v>39</v>
      </c>
      <c r="M143">
        <v>2</v>
      </c>
      <c r="N143" s="4">
        <v>5</v>
      </c>
      <c r="O143" t="s">
        <v>69</v>
      </c>
      <c r="P143" t="s">
        <v>94</v>
      </c>
      <c r="Q143" s="57" t="s">
        <v>76</v>
      </c>
      <c r="R143" s="57" t="s">
        <v>1353</v>
      </c>
      <c r="S143" t="s">
        <v>104</v>
      </c>
      <c r="U143" s="57" t="s">
        <v>104</v>
      </c>
      <c r="W143" t="s">
        <v>150</v>
      </c>
      <c r="X143" t="s">
        <v>1360</v>
      </c>
      <c r="Y143" s="57" t="s">
        <v>104</v>
      </c>
      <c r="AA143" t="s">
        <v>104</v>
      </c>
      <c r="AC143" s="57" t="s">
        <v>104</v>
      </c>
      <c r="AE143" t="s">
        <v>150</v>
      </c>
      <c r="AF143" s="96" t="s">
        <v>1355</v>
      </c>
      <c r="AG143" s="57" t="s">
        <v>104</v>
      </c>
      <c r="AH143" s="98">
        <v>1</v>
      </c>
      <c r="AI143" s="29">
        <v>5</v>
      </c>
      <c r="AJ143" s="99"/>
      <c r="AK143" s="52"/>
      <c r="AL143" s="262" t="s">
        <v>1618</v>
      </c>
      <c r="AM143" s="102">
        <v>5</v>
      </c>
      <c r="AS143"/>
      <c r="AT143" s="53"/>
      <c r="AU143"/>
      <c r="AV143"/>
      <c r="AW143"/>
      <c r="AX143"/>
      <c r="AY143" s="4">
        <v>0</v>
      </c>
      <c r="AZ143" s="53"/>
      <c r="BA143" s="106"/>
    </row>
    <row r="144" spans="1:53" ht="15" customHeight="1" x14ac:dyDescent="0.35">
      <c r="A144" s="96" t="s">
        <v>1925</v>
      </c>
      <c r="B144" t="s">
        <v>2329</v>
      </c>
      <c r="C144" t="s">
        <v>47</v>
      </c>
      <c r="F144" t="s">
        <v>2591</v>
      </c>
      <c r="G144" t="s">
        <v>2592</v>
      </c>
      <c r="H144">
        <v>2024</v>
      </c>
      <c r="I144" s="4" t="s">
        <v>55</v>
      </c>
      <c r="J144"/>
      <c r="K144" s="97">
        <v>92</v>
      </c>
      <c r="L144" t="s">
        <v>39</v>
      </c>
      <c r="N144" s="4">
        <v>5</v>
      </c>
      <c r="O144" t="s">
        <v>69</v>
      </c>
      <c r="P144" t="s">
        <v>94</v>
      </c>
      <c r="Q144" s="57" t="s">
        <v>76</v>
      </c>
      <c r="R144" s="57" t="s">
        <v>1353</v>
      </c>
      <c r="S144" t="s">
        <v>104</v>
      </c>
      <c r="U144" s="57" t="s">
        <v>104</v>
      </c>
      <c r="W144" t="s">
        <v>150</v>
      </c>
      <c r="X144" t="s">
        <v>1360</v>
      </c>
      <c r="Y144" s="57" t="s">
        <v>104</v>
      </c>
      <c r="AA144" t="s">
        <v>104</v>
      </c>
      <c r="AC144" s="57" t="s">
        <v>104</v>
      </c>
      <c r="AE144" t="s">
        <v>150</v>
      </c>
      <c r="AF144" s="96" t="s">
        <v>1355</v>
      </c>
      <c r="AG144" s="57" t="s">
        <v>104</v>
      </c>
      <c r="AH144" s="98">
        <v>1</v>
      </c>
      <c r="AI144" s="29">
        <v>5</v>
      </c>
      <c r="AJ144" s="99"/>
      <c r="AK144" s="52"/>
      <c r="AL144" s="261" t="s">
        <v>1620</v>
      </c>
      <c r="AM144" s="102">
        <v>0</v>
      </c>
      <c r="AS144"/>
      <c r="AT144" s="53"/>
      <c r="AU144"/>
      <c r="AV144"/>
      <c r="AW144"/>
      <c r="AX144"/>
      <c r="AY144" s="4">
        <v>0</v>
      </c>
      <c r="AZ144" s="53"/>
      <c r="BA144" s="106"/>
    </row>
    <row r="145" spans="1:53" ht="15" customHeight="1" x14ac:dyDescent="0.35">
      <c r="A145" s="96" t="s">
        <v>1926</v>
      </c>
      <c r="B145" t="s">
        <v>2330</v>
      </c>
      <c r="C145" t="s">
        <v>47</v>
      </c>
      <c r="F145" t="s">
        <v>2591</v>
      </c>
      <c r="G145" t="s">
        <v>2592</v>
      </c>
      <c r="H145">
        <v>2024</v>
      </c>
      <c r="I145" s="4" t="s">
        <v>79</v>
      </c>
      <c r="J145">
        <v>1</v>
      </c>
      <c r="K145" s="97">
        <v>93</v>
      </c>
      <c r="L145" t="s">
        <v>39</v>
      </c>
      <c r="M145">
        <v>1</v>
      </c>
      <c r="N145" s="4">
        <v>5</v>
      </c>
      <c r="O145" t="s">
        <v>69</v>
      </c>
      <c r="P145" t="s">
        <v>94</v>
      </c>
      <c r="Q145" s="57" t="s">
        <v>76</v>
      </c>
      <c r="R145" s="57" t="s">
        <v>1353</v>
      </c>
      <c r="S145" t="s">
        <v>104</v>
      </c>
      <c r="U145" s="57" t="s">
        <v>104</v>
      </c>
      <c r="W145" t="s">
        <v>150</v>
      </c>
      <c r="X145" t="s">
        <v>1360</v>
      </c>
      <c r="Y145" s="57" t="s">
        <v>104</v>
      </c>
      <c r="AA145" t="s">
        <v>104</v>
      </c>
      <c r="AC145" s="57" t="s">
        <v>104</v>
      </c>
      <c r="AE145" t="s">
        <v>150</v>
      </c>
      <c r="AF145" s="96" t="s">
        <v>1355</v>
      </c>
      <c r="AG145" s="57" t="s">
        <v>104</v>
      </c>
      <c r="AH145" s="98">
        <v>1</v>
      </c>
      <c r="AI145" s="29">
        <v>5</v>
      </c>
      <c r="AJ145" s="99"/>
      <c r="AK145" s="52"/>
      <c r="AL145" s="262" t="s">
        <v>1624</v>
      </c>
      <c r="AM145" s="102">
        <v>5</v>
      </c>
      <c r="AS145"/>
      <c r="AT145" s="53"/>
      <c r="AU145"/>
      <c r="AV145"/>
      <c r="AW145"/>
      <c r="AX145"/>
      <c r="AY145" s="4">
        <v>0</v>
      </c>
      <c r="AZ145" s="53"/>
      <c r="BA145" s="106"/>
    </row>
    <row r="146" spans="1:53" ht="15" customHeight="1" x14ac:dyDescent="0.35">
      <c r="A146" s="96" t="s">
        <v>1927</v>
      </c>
      <c r="B146" t="s">
        <v>2331</v>
      </c>
      <c r="C146" t="s">
        <v>72</v>
      </c>
      <c r="F146" t="s">
        <v>2591</v>
      </c>
      <c r="G146" t="s">
        <v>2592</v>
      </c>
      <c r="H146">
        <v>2024</v>
      </c>
      <c r="I146" s="4" t="s">
        <v>55</v>
      </c>
      <c r="J146">
        <v>2</v>
      </c>
      <c r="K146" s="97">
        <v>94</v>
      </c>
      <c r="L146" t="s">
        <v>64</v>
      </c>
      <c r="M146">
        <v>2</v>
      </c>
      <c r="N146" s="4">
        <v>10</v>
      </c>
      <c r="O146" t="s">
        <v>140</v>
      </c>
      <c r="P146" t="s">
        <v>118</v>
      </c>
      <c r="Q146" s="57" t="s">
        <v>76</v>
      </c>
      <c r="R146" s="57" t="s">
        <v>1353</v>
      </c>
      <c r="S146" t="s">
        <v>104</v>
      </c>
      <c r="U146" s="57" t="s">
        <v>104</v>
      </c>
      <c r="W146" t="s">
        <v>150</v>
      </c>
      <c r="X146" t="s">
        <v>1360</v>
      </c>
      <c r="Y146" s="57" t="s">
        <v>104</v>
      </c>
      <c r="AA146" t="s">
        <v>104</v>
      </c>
      <c r="AC146" s="57" t="s">
        <v>104</v>
      </c>
      <c r="AE146" t="s">
        <v>150</v>
      </c>
      <c r="AF146" s="96" t="s">
        <v>1371</v>
      </c>
      <c r="AG146" s="57" t="s">
        <v>170</v>
      </c>
      <c r="AH146" s="98">
        <v>1.5</v>
      </c>
      <c r="AI146" s="29">
        <v>15</v>
      </c>
      <c r="AJ146" s="99"/>
      <c r="AK146" s="107" t="s">
        <v>1359</v>
      </c>
      <c r="AL146" s="261" t="s">
        <v>1628</v>
      </c>
      <c r="AM146" s="102">
        <v>5</v>
      </c>
      <c r="AO146" s="262" t="s">
        <v>1624</v>
      </c>
      <c r="AP146" s="103">
        <v>10</v>
      </c>
      <c r="AS146"/>
      <c r="AT146" s="53"/>
      <c r="AU146"/>
      <c r="AV146"/>
      <c r="AW146"/>
      <c r="AX146"/>
      <c r="AY146" s="4">
        <v>0</v>
      </c>
      <c r="AZ146" s="53"/>
      <c r="BA146" s="106"/>
    </row>
    <row r="147" spans="1:53" ht="15" customHeight="1" x14ac:dyDescent="0.35">
      <c r="A147" s="96" t="s">
        <v>1928</v>
      </c>
      <c r="B147" t="s">
        <v>2332</v>
      </c>
      <c r="C147" t="s">
        <v>72</v>
      </c>
      <c r="F147" t="s">
        <v>2591</v>
      </c>
      <c r="G147" t="s">
        <v>2592</v>
      </c>
      <c r="H147">
        <v>2024</v>
      </c>
      <c r="I147" s="4" t="s">
        <v>55</v>
      </c>
      <c r="J147">
        <v>3</v>
      </c>
      <c r="K147" s="97">
        <v>95</v>
      </c>
      <c r="L147" t="s">
        <v>88</v>
      </c>
      <c r="M147">
        <v>3</v>
      </c>
      <c r="N147" s="4">
        <v>20</v>
      </c>
      <c r="O147" t="s">
        <v>69</v>
      </c>
      <c r="P147" t="s">
        <v>94</v>
      </c>
      <c r="Q147" s="57" t="s">
        <v>76</v>
      </c>
      <c r="R147" s="57" t="s">
        <v>1353</v>
      </c>
      <c r="S147" t="s">
        <v>104</v>
      </c>
      <c r="U147" s="57" t="s">
        <v>104</v>
      </c>
      <c r="W147" t="s">
        <v>150</v>
      </c>
      <c r="X147" t="s">
        <v>1360</v>
      </c>
      <c r="Y147" s="57" t="s">
        <v>104</v>
      </c>
      <c r="AA147" t="s">
        <v>104</v>
      </c>
      <c r="AC147" s="57" t="s">
        <v>104</v>
      </c>
      <c r="AE147" t="s">
        <v>150</v>
      </c>
      <c r="AF147" s="96" t="s">
        <v>1371</v>
      </c>
      <c r="AG147" s="57" t="s">
        <v>170</v>
      </c>
      <c r="AH147" s="98">
        <v>1.5</v>
      </c>
      <c r="AI147" s="29">
        <v>30</v>
      </c>
      <c r="AJ147" s="99"/>
      <c r="AK147" s="107" t="s">
        <v>1359</v>
      </c>
      <c r="AL147" s="262" t="s">
        <v>1631</v>
      </c>
      <c r="AM147" s="102">
        <v>15</v>
      </c>
      <c r="AO147" s="103" t="s">
        <v>943</v>
      </c>
      <c r="AP147" s="103">
        <v>1.5</v>
      </c>
      <c r="AQ147" s="102" t="s">
        <v>943</v>
      </c>
      <c r="AR147" s="102">
        <v>8.5</v>
      </c>
      <c r="AS147"/>
      <c r="AT147" s="53"/>
      <c r="AU147"/>
      <c r="AV147"/>
      <c r="AW147"/>
      <c r="AX147"/>
      <c r="AY147" s="4">
        <v>10</v>
      </c>
      <c r="AZ147" s="53"/>
      <c r="BA147" s="106"/>
    </row>
    <row r="148" spans="1:53" ht="15" customHeight="1" x14ac:dyDescent="0.35">
      <c r="A148" s="96" t="s">
        <v>1929</v>
      </c>
      <c r="B148" t="s">
        <v>2333</v>
      </c>
      <c r="C148" t="s">
        <v>72</v>
      </c>
      <c r="F148" t="s">
        <v>2591</v>
      </c>
      <c r="G148" t="s">
        <v>2592</v>
      </c>
      <c r="H148">
        <v>2024</v>
      </c>
      <c r="I148" s="4" t="s">
        <v>79</v>
      </c>
      <c r="J148">
        <v>4</v>
      </c>
      <c r="K148" s="97">
        <v>96</v>
      </c>
      <c r="L148" t="s">
        <v>64</v>
      </c>
      <c r="M148">
        <v>4</v>
      </c>
      <c r="N148" s="4">
        <v>10</v>
      </c>
      <c r="O148" t="s">
        <v>140</v>
      </c>
      <c r="P148" t="s">
        <v>118</v>
      </c>
      <c r="Q148" s="57" t="s">
        <v>76</v>
      </c>
      <c r="R148" s="57" t="s">
        <v>1353</v>
      </c>
      <c r="S148" t="s">
        <v>104</v>
      </c>
      <c r="U148" s="57" t="s">
        <v>104</v>
      </c>
      <c r="W148" t="s">
        <v>150</v>
      </c>
      <c r="X148" t="s">
        <v>1360</v>
      </c>
      <c r="Y148" s="57" t="s">
        <v>104</v>
      </c>
      <c r="AA148" t="s">
        <v>104</v>
      </c>
      <c r="AC148" s="57" t="s">
        <v>104</v>
      </c>
      <c r="AE148" t="s">
        <v>150</v>
      </c>
      <c r="AF148" s="96" t="s">
        <v>1355</v>
      </c>
      <c r="AG148" s="57" t="s">
        <v>104</v>
      </c>
      <c r="AH148" s="98">
        <v>1</v>
      </c>
      <c r="AI148" s="29">
        <v>10</v>
      </c>
      <c r="AJ148" s="99"/>
      <c r="AK148" s="107"/>
      <c r="AL148" s="261" t="s">
        <v>1635</v>
      </c>
      <c r="AM148" s="102">
        <v>10</v>
      </c>
      <c r="AS148" s="262" t="s">
        <v>1624</v>
      </c>
      <c r="AT148" s="53">
        <v>10</v>
      </c>
      <c r="AU148"/>
      <c r="AV148"/>
      <c r="AW148"/>
      <c r="AX148"/>
      <c r="AY148" s="4">
        <v>0</v>
      </c>
      <c r="AZ148" s="53"/>
      <c r="BA148" s="106"/>
    </row>
    <row r="149" spans="1:53" ht="15" customHeight="1" x14ac:dyDescent="0.35">
      <c r="A149" s="96" t="s">
        <v>1930</v>
      </c>
      <c r="B149" t="s">
        <v>2334</v>
      </c>
      <c r="C149" t="s">
        <v>72</v>
      </c>
      <c r="F149" t="s">
        <v>2591</v>
      </c>
      <c r="G149" t="s">
        <v>2592</v>
      </c>
      <c r="H149">
        <v>2024</v>
      </c>
      <c r="I149" s="4" t="s">
        <v>55</v>
      </c>
      <c r="J149">
        <v>5</v>
      </c>
      <c r="K149" s="97">
        <v>97</v>
      </c>
      <c r="L149" t="s">
        <v>64</v>
      </c>
      <c r="M149">
        <v>5</v>
      </c>
      <c r="N149" s="4">
        <v>10</v>
      </c>
      <c r="O149" t="s">
        <v>69</v>
      </c>
      <c r="P149" t="s">
        <v>94</v>
      </c>
      <c r="Q149" s="57" t="s">
        <v>76</v>
      </c>
      <c r="R149" s="57" t="s">
        <v>1353</v>
      </c>
      <c r="S149" t="s">
        <v>104</v>
      </c>
      <c r="U149" s="57" t="s">
        <v>104</v>
      </c>
      <c r="W149" t="s">
        <v>150</v>
      </c>
      <c r="X149" t="s">
        <v>1360</v>
      </c>
      <c r="Y149" s="57" t="s">
        <v>104</v>
      </c>
      <c r="AA149" t="s">
        <v>104</v>
      </c>
      <c r="AC149" s="57" t="s">
        <v>104</v>
      </c>
      <c r="AE149" t="s">
        <v>150</v>
      </c>
      <c r="AF149" s="96" t="s">
        <v>1355</v>
      </c>
      <c r="AG149" s="57" t="s">
        <v>104</v>
      </c>
      <c r="AH149" s="98">
        <v>1</v>
      </c>
      <c r="AI149" s="29">
        <v>10</v>
      </c>
      <c r="AJ149" s="99"/>
      <c r="AK149"/>
      <c r="AL149" s="262" t="s">
        <v>1639</v>
      </c>
      <c r="AM149" s="102">
        <v>7</v>
      </c>
      <c r="AO149" s="103" t="s">
        <v>943</v>
      </c>
      <c r="AP149" s="103">
        <v>3</v>
      </c>
      <c r="AS149"/>
      <c r="AT149" s="53"/>
      <c r="AU149"/>
      <c r="AV149"/>
      <c r="AW149"/>
      <c r="AX149"/>
      <c r="AY149" s="4">
        <v>3</v>
      </c>
      <c r="AZ149" s="53"/>
      <c r="BA149" s="106"/>
    </row>
    <row r="150" spans="1:53" ht="15" customHeight="1" x14ac:dyDescent="0.35">
      <c r="A150" s="96" t="s">
        <v>1931</v>
      </c>
      <c r="B150" t="s">
        <v>2335</v>
      </c>
      <c r="C150" t="s">
        <v>72</v>
      </c>
      <c r="F150" t="s">
        <v>2591</v>
      </c>
      <c r="G150" t="s">
        <v>2592</v>
      </c>
      <c r="H150">
        <v>2024</v>
      </c>
      <c r="I150" s="4" t="s">
        <v>79</v>
      </c>
      <c r="J150">
        <v>6</v>
      </c>
      <c r="K150" s="97">
        <v>98</v>
      </c>
      <c r="L150" t="s">
        <v>88</v>
      </c>
      <c r="M150">
        <v>6</v>
      </c>
      <c r="N150" s="4">
        <v>20</v>
      </c>
      <c r="O150" t="s">
        <v>140</v>
      </c>
      <c r="P150" t="s">
        <v>118</v>
      </c>
      <c r="Q150" s="57" t="s">
        <v>76</v>
      </c>
      <c r="R150" s="57" t="s">
        <v>1353</v>
      </c>
      <c r="S150" t="s">
        <v>104</v>
      </c>
      <c r="U150" s="57" t="s">
        <v>104</v>
      </c>
      <c r="W150" t="s">
        <v>150</v>
      </c>
      <c r="X150" t="s">
        <v>1360</v>
      </c>
      <c r="Y150" s="57" t="s">
        <v>104</v>
      </c>
      <c r="AA150" t="s">
        <v>104</v>
      </c>
      <c r="AC150" s="57" t="s">
        <v>104</v>
      </c>
      <c r="AE150" t="s">
        <v>150</v>
      </c>
      <c r="AF150" s="96" t="s">
        <v>1355</v>
      </c>
      <c r="AG150" s="57" t="s">
        <v>104</v>
      </c>
      <c r="AH150" s="98">
        <v>1</v>
      </c>
      <c r="AI150" s="29">
        <v>20</v>
      </c>
      <c r="AJ150" s="99"/>
      <c r="AK150"/>
      <c r="AL150" s="261" t="s">
        <v>1641</v>
      </c>
      <c r="AM150" s="102">
        <v>11.25</v>
      </c>
      <c r="AO150" s="103" t="s">
        <v>943</v>
      </c>
      <c r="AP150" s="103">
        <v>8.75</v>
      </c>
      <c r="AS150"/>
      <c r="AT150" s="53"/>
      <c r="AU150"/>
      <c r="AV150"/>
      <c r="AW150"/>
      <c r="AX150"/>
      <c r="AY150" s="4">
        <v>8.75</v>
      </c>
      <c r="AZ150" s="53"/>
      <c r="BA150" s="106"/>
    </row>
    <row r="151" spans="1:53" ht="15" customHeight="1" x14ac:dyDescent="0.35">
      <c r="A151" s="96" t="s">
        <v>1932</v>
      </c>
      <c r="B151" t="s">
        <v>2336</v>
      </c>
      <c r="C151" t="s">
        <v>72</v>
      </c>
      <c r="F151" t="s">
        <v>2591</v>
      </c>
      <c r="G151" t="s">
        <v>2592</v>
      </c>
      <c r="H151">
        <v>2024</v>
      </c>
      <c r="I151" s="4" t="s">
        <v>55</v>
      </c>
      <c r="J151">
        <v>7</v>
      </c>
      <c r="K151" s="97">
        <v>99</v>
      </c>
      <c r="L151" t="s">
        <v>64</v>
      </c>
      <c r="M151">
        <v>7</v>
      </c>
      <c r="N151" s="4">
        <v>10</v>
      </c>
      <c r="O151" t="s">
        <v>69</v>
      </c>
      <c r="P151" t="s">
        <v>94</v>
      </c>
      <c r="Q151" s="57" t="s">
        <v>76</v>
      </c>
      <c r="R151" s="57" t="s">
        <v>1353</v>
      </c>
      <c r="S151" t="s">
        <v>104</v>
      </c>
      <c r="U151" s="57" t="s">
        <v>104</v>
      </c>
      <c r="W151" t="s">
        <v>150</v>
      </c>
      <c r="X151" t="s">
        <v>1360</v>
      </c>
      <c r="Y151" s="57" t="s">
        <v>104</v>
      </c>
      <c r="AA151" t="s">
        <v>104</v>
      </c>
      <c r="AC151" s="57" t="s">
        <v>104</v>
      </c>
      <c r="AE151" t="s">
        <v>150</v>
      </c>
      <c r="AF151" s="96" t="s">
        <v>1355</v>
      </c>
      <c r="AG151" s="57" t="s">
        <v>104</v>
      </c>
      <c r="AH151" s="98">
        <v>1</v>
      </c>
      <c r="AI151" s="29">
        <v>10</v>
      </c>
      <c r="AJ151" s="99"/>
      <c r="AK151"/>
      <c r="AL151" s="262" t="s">
        <v>1645</v>
      </c>
      <c r="AM151" s="102">
        <v>6</v>
      </c>
      <c r="AO151" s="262" t="s">
        <v>1651</v>
      </c>
      <c r="AP151" s="103">
        <v>4</v>
      </c>
      <c r="AS151"/>
      <c r="AT151" s="53"/>
      <c r="AU151"/>
      <c r="AV151"/>
      <c r="AW151"/>
      <c r="AX151"/>
      <c r="AY151" s="4">
        <v>0</v>
      </c>
      <c r="AZ151" s="53"/>
      <c r="BA151" s="106"/>
    </row>
    <row r="152" spans="1:53" ht="15" customHeight="1" x14ac:dyDescent="0.35">
      <c r="A152" s="96" t="s">
        <v>1933</v>
      </c>
      <c r="B152" t="s">
        <v>2337</v>
      </c>
      <c r="C152" t="s">
        <v>72</v>
      </c>
      <c r="F152" t="s">
        <v>2591</v>
      </c>
      <c r="G152" t="s">
        <v>2592</v>
      </c>
      <c r="H152">
        <v>2024</v>
      </c>
      <c r="I152" s="4" t="s">
        <v>79</v>
      </c>
      <c r="J152">
        <v>8</v>
      </c>
      <c r="K152" s="97">
        <v>100</v>
      </c>
      <c r="L152" t="s">
        <v>64</v>
      </c>
      <c r="M152">
        <v>8</v>
      </c>
      <c r="N152" s="4">
        <v>10</v>
      </c>
      <c r="O152" t="s">
        <v>140</v>
      </c>
      <c r="P152" t="s">
        <v>118</v>
      </c>
      <c r="Q152" s="57" t="s">
        <v>76</v>
      </c>
      <c r="R152" s="57" t="s">
        <v>1353</v>
      </c>
      <c r="S152" t="s">
        <v>104</v>
      </c>
      <c r="U152" s="57" t="s">
        <v>104</v>
      </c>
      <c r="W152" t="s">
        <v>150</v>
      </c>
      <c r="X152" t="s">
        <v>1360</v>
      </c>
      <c r="Y152" s="57" t="s">
        <v>104</v>
      </c>
      <c r="AA152" t="s">
        <v>104</v>
      </c>
      <c r="AC152" s="57" t="s">
        <v>104</v>
      </c>
      <c r="AE152" t="s">
        <v>150</v>
      </c>
      <c r="AF152" s="96" t="s">
        <v>1355</v>
      </c>
      <c r="AG152" s="57" t="s">
        <v>104</v>
      </c>
      <c r="AH152" s="98">
        <v>1</v>
      </c>
      <c r="AI152" s="29">
        <v>10</v>
      </c>
      <c r="AJ152" s="99"/>
      <c r="AK152"/>
      <c r="AL152" s="261" t="s">
        <v>1648</v>
      </c>
      <c r="AM152" s="102">
        <v>6</v>
      </c>
      <c r="AO152" s="103" t="s">
        <v>943</v>
      </c>
      <c r="AP152" s="103">
        <v>4</v>
      </c>
      <c r="AS152" s="262" t="s">
        <v>1651</v>
      </c>
      <c r="AT152" s="53">
        <v>10</v>
      </c>
      <c r="AU152"/>
      <c r="AV152"/>
      <c r="AW152"/>
      <c r="AX152"/>
      <c r="AY152" s="4">
        <v>4</v>
      </c>
      <c r="AZ152" s="53"/>
      <c r="BA152" s="106"/>
    </row>
    <row r="153" spans="1:53" ht="15" customHeight="1" x14ac:dyDescent="0.35">
      <c r="A153" s="96" t="s">
        <v>1934</v>
      </c>
      <c r="B153" t="s">
        <v>2338</v>
      </c>
      <c r="C153" t="s">
        <v>208</v>
      </c>
      <c r="F153" t="s">
        <v>2591</v>
      </c>
      <c r="G153" t="s">
        <v>2592</v>
      </c>
      <c r="H153">
        <v>2024</v>
      </c>
      <c r="I153" s="4" t="s">
        <v>55</v>
      </c>
      <c r="J153">
        <v>9</v>
      </c>
      <c r="K153" s="97">
        <v>99</v>
      </c>
      <c r="L153" t="s">
        <v>39</v>
      </c>
      <c r="M153">
        <v>9</v>
      </c>
      <c r="N153" s="4">
        <v>5</v>
      </c>
      <c r="O153" t="s">
        <v>69</v>
      </c>
      <c r="P153" t="s">
        <v>94</v>
      </c>
      <c r="Q153" s="57" t="s">
        <v>76</v>
      </c>
      <c r="R153" s="57" t="s">
        <v>1353</v>
      </c>
      <c r="S153" t="s">
        <v>104</v>
      </c>
      <c r="U153" s="57" t="s">
        <v>104</v>
      </c>
      <c r="W153" t="s">
        <v>150</v>
      </c>
      <c r="X153" t="s">
        <v>1360</v>
      </c>
      <c r="Y153" s="57" t="s">
        <v>150</v>
      </c>
      <c r="Z153" s="57" t="s">
        <v>1364</v>
      </c>
      <c r="AA153" t="s">
        <v>104</v>
      </c>
      <c r="AC153" s="57" t="s">
        <v>104</v>
      </c>
      <c r="AE153" t="s">
        <v>150</v>
      </c>
      <c r="AF153" s="96" t="s">
        <v>1355</v>
      </c>
      <c r="AG153" s="57" t="s">
        <v>170</v>
      </c>
      <c r="AH153" s="98">
        <v>1.5</v>
      </c>
      <c r="AI153" s="29">
        <v>7.5</v>
      </c>
      <c r="AJ153" s="99"/>
      <c r="AK153" s="107" t="s">
        <v>1359</v>
      </c>
      <c r="AL153" s="262" t="s">
        <v>1651</v>
      </c>
      <c r="AM153" s="102">
        <v>3.75</v>
      </c>
      <c r="AO153" s="103" t="s">
        <v>938</v>
      </c>
      <c r="AP153" s="103">
        <v>3.75</v>
      </c>
      <c r="AS153"/>
      <c r="AT153" s="53"/>
      <c r="AU153"/>
      <c r="AV153"/>
      <c r="AW153"/>
      <c r="AX153"/>
      <c r="AY153" s="4">
        <v>0</v>
      </c>
      <c r="AZ153" s="53"/>
      <c r="BA153" s="106"/>
    </row>
    <row r="154" spans="1:53" ht="15" customHeight="1" x14ac:dyDescent="0.35">
      <c r="A154" s="96" t="s">
        <v>1935</v>
      </c>
      <c r="B154" t="s">
        <v>2339</v>
      </c>
      <c r="C154" t="s">
        <v>208</v>
      </c>
      <c r="F154" t="s">
        <v>2591</v>
      </c>
      <c r="G154" t="s">
        <v>2592</v>
      </c>
      <c r="H154">
        <v>2024</v>
      </c>
      <c r="I154" s="4" t="s">
        <v>55</v>
      </c>
      <c r="J154">
        <v>10</v>
      </c>
      <c r="K154" s="97">
        <v>98</v>
      </c>
      <c r="L154" t="s">
        <v>39</v>
      </c>
      <c r="M154">
        <v>10</v>
      </c>
      <c r="N154" s="4">
        <v>5</v>
      </c>
      <c r="O154" t="s">
        <v>69</v>
      </c>
      <c r="P154" t="s">
        <v>94</v>
      </c>
      <c r="Q154" s="57" t="s">
        <v>76</v>
      </c>
      <c r="R154" s="57" t="s">
        <v>1353</v>
      </c>
      <c r="S154" t="s">
        <v>104</v>
      </c>
      <c r="U154" s="57" t="s">
        <v>104</v>
      </c>
      <c r="W154" t="s">
        <v>150</v>
      </c>
      <c r="X154" t="s">
        <v>1360</v>
      </c>
      <c r="Y154" s="57" t="s">
        <v>150</v>
      </c>
      <c r="Z154" s="57" t="s">
        <v>1364</v>
      </c>
      <c r="AA154" t="s">
        <v>104</v>
      </c>
      <c r="AC154" s="57" t="s">
        <v>104</v>
      </c>
      <c r="AE154" t="s">
        <v>150</v>
      </c>
      <c r="AF154" s="96" t="s">
        <v>1355</v>
      </c>
      <c r="AG154" s="57" t="s">
        <v>170</v>
      </c>
      <c r="AH154" s="98">
        <v>1.5</v>
      </c>
      <c r="AI154" s="29">
        <v>7.5</v>
      </c>
      <c r="AJ154" s="99"/>
      <c r="AK154" s="107" t="s">
        <v>1359</v>
      </c>
      <c r="AL154" s="261" t="s">
        <v>1654</v>
      </c>
      <c r="AM154" s="102">
        <v>7.5</v>
      </c>
      <c r="AS154"/>
      <c r="AT154" s="53"/>
      <c r="AU154"/>
      <c r="AV154"/>
      <c r="AW154"/>
      <c r="AX154"/>
      <c r="AY154" s="4">
        <v>0</v>
      </c>
      <c r="AZ154" s="53"/>
      <c r="BA154" s="106"/>
    </row>
    <row r="155" spans="1:53" ht="15" customHeight="1" x14ac:dyDescent="0.35">
      <c r="A155" s="96" t="s">
        <v>1936</v>
      </c>
      <c r="B155" t="s">
        <v>2340</v>
      </c>
      <c r="C155" t="s">
        <v>208</v>
      </c>
      <c r="F155" t="s">
        <v>2591</v>
      </c>
      <c r="G155" t="s">
        <v>2592</v>
      </c>
      <c r="H155">
        <v>2024</v>
      </c>
      <c r="I155" s="4" t="s">
        <v>55</v>
      </c>
      <c r="J155">
        <v>11</v>
      </c>
      <c r="K155" s="97">
        <v>97</v>
      </c>
      <c r="L155" t="s">
        <v>39</v>
      </c>
      <c r="M155">
        <v>11</v>
      </c>
      <c r="N155" s="4">
        <v>5</v>
      </c>
      <c r="O155" t="s">
        <v>69</v>
      </c>
      <c r="P155" t="s">
        <v>94</v>
      </c>
      <c r="Q155" s="57" t="s">
        <v>76</v>
      </c>
      <c r="R155" s="57" t="s">
        <v>1353</v>
      </c>
      <c r="S155" t="s">
        <v>104</v>
      </c>
      <c r="U155" s="57" t="s">
        <v>104</v>
      </c>
      <c r="W155" t="s">
        <v>150</v>
      </c>
      <c r="X155" t="s">
        <v>1360</v>
      </c>
      <c r="Y155" s="57" t="s">
        <v>150</v>
      </c>
      <c r="Z155" s="57" t="s">
        <v>1364</v>
      </c>
      <c r="AA155" t="s">
        <v>104</v>
      </c>
      <c r="AC155" s="57" t="s">
        <v>104</v>
      </c>
      <c r="AE155" t="s">
        <v>150</v>
      </c>
      <c r="AF155" s="96" t="s">
        <v>1355</v>
      </c>
      <c r="AG155" s="57" t="s">
        <v>170</v>
      </c>
      <c r="AH155" s="98">
        <v>1.5</v>
      </c>
      <c r="AI155" s="29">
        <v>7.5</v>
      </c>
      <c r="AJ155" s="99"/>
      <c r="AK155" s="107" t="s">
        <v>1359</v>
      </c>
      <c r="AL155" s="262" t="s">
        <v>1658</v>
      </c>
      <c r="AM155" s="102">
        <v>4.5</v>
      </c>
      <c r="AO155" s="261" t="s">
        <v>1669</v>
      </c>
      <c r="AP155" s="103">
        <v>3</v>
      </c>
      <c r="AS155"/>
      <c r="AT155" s="53"/>
      <c r="AU155"/>
      <c r="AV155"/>
      <c r="AW155"/>
      <c r="AX155"/>
      <c r="AY155" s="4">
        <v>0</v>
      </c>
      <c r="AZ155" s="53"/>
      <c r="BA155" s="106"/>
    </row>
    <row r="156" spans="1:53" ht="15" customHeight="1" x14ac:dyDescent="0.35">
      <c r="A156" s="96" t="s">
        <v>1937</v>
      </c>
      <c r="B156" t="s">
        <v>2341</v>
      </c>
      <c r="C156" t="s">
        <v>208</v>
      </c>
      <c r="F156" t="s">
        <v>2591</v>
      </c>
      <c r="G156" t="s">
        <v>2592</v>
      </c>
      <c r="H156">
        <v>2024</v>
      </c>
      <c r="I156" s="4" t="s">
        <v>79</v>
      </c>
      <c r="J156">
        <v>12</v>
      </c>
      <c r="K156" s="97">
        <v>96</v>
      </c>
      <c r="L156" t="s">
        <v>39</v>
      </c>
      <c r="M156">
        <v>12</v>
      </c>
      <c r="N156" s="4">
        <v>5</v>
      </c>
      <c r="O156" t="s">
        <v>69</v>
      </c>
      <c r="P156" t="s">
        <v>94</v>
      </c>
      <c r="Q156" s="57" t="s">
        <v>76</v>
      </c>
      <c r="R156" s="57" t="s">
        <v>1353</v>
      </c>
      <c r="S156" t="s">
        <v>104</v>
      </c>
      <c r="U156" s="57" t="s">
        <v>104</v>
      </c>
      <c r="W156" t="s">
        <v>150</v>
      </c>
      <c r="X156" t="s">
        <v>1360</v>
      </c>
      <c r="Y156" s="57" t="s">
        <v>150</v>
      </c>
      <c r="Z156" s="57" t="s">
        <v>1364</v>
      </c>
      <c r="AA156" t="s">
        <v>104</v>
      </c>
      <c r="AC156" s="57" t="s">
        <v>104</v>
      </c>
      <c r="AE156" t="s">
        <v>150</v>
      </c>
      <c r="AF156" s="96" t="s">
        <v>1355</v>
      </c>
      <c r="AG156" s="57" t="s">
        <v>170</v>
      </c>
      <c r="AH156" s="98">
        <v>1.5</v>
      </c>
      <c r="AI156" s="29">
        <v>7.5</v>
      </c>
      <c r="AJ156" s="99"/>
      <c r="AK156" s="107" t="s">
        <v>1359</v>
      </c>
      <c r="AL156" s="261" t="s">
        <v>1661</v>
      </c>
      <c r="AM156" s="102">
        <v>2.25</v>
      </c>
      <c r="AO156" s="262" t="s">
        <v>1684</v>
      </c>
      <c r="AP156" s="103">
        <v>1.5</v>
      </c>
      <c r="AS156"/>
      <c r="AT156" s="53"/>
      <c r="AU156"/>
      <c r="AV156"/>
      <c r="AW156"/>
      <c r="AX156"/>
      <c r="AY156" s="4">
        <v>0</v>
      </c>
      <c r="AZ156" s="53"/>
      <c r="BA156" s="106"/>
    </row>
    <row r="157" spans="1:53" ht="15" customHeight="1" x14ac:dyDescent="0.35">
      <c r="A157" s="96" t="s">
        <v>1938</v>
      </c>
      <c r="B157" t="s">
        <v>2342</v>
      </c>
      <c r="C157" t="s">
        <v>208</v>
      </c>
      <c r="F157" t="s">
        <v>2591</v>
      </c>
      <c r="G157" t="s">
        <v>2592</v>
      </c>
      <c r="H157">
        <v>2024</v>
      </c>
      <c r="I157" s="4" t="s">
        <v>79</v>
      </c>
      <c r="J157">
        <v>13</v>
      </c>
      <c r="K157" s="97">
        <v>95</v>
      </c>
      <c r="L157" t="s">
        <v>39</v>
      </c>
      <c r="M157">
        <v>13</v>
      </c>
      <c r="N157" s="4">
        <v>5</v>
      </c>
      <c r="O157" t="s">
        <v>69</v>
      </c>
      <c r="P157" t="s">
        <v>94</v>
      </c>
      <c r="Q157" s="57" t="s">
        <v>76</v>
      </c>
      <c r="R157" s="57" t="s">
        <v>1353</v>
      </c>
      <c r="S157" t="s">
        <v>104</v>
      </c>
      <c r="U157" s="57" t="s">
        <v>104</v>
      </c>
      <c r="W157" t="s">
        <v>150</v>
      </c>
      <c r="X157" t="s">
        <v>1360</v>
      </c>
      <c r="Y157" s="57" t="s">
        <v>150</v>
      </c>
      <c r="Z157" s="57" t="s">
        <v>1364</v>
      </c>
      <c r="AA157" t="s">
        <v>104</v>
      </c>
      <c r="AC157" s="57" t="s">
        <v>104</v>
      </c>
      <c r="AE157" t="s">
        <v>150</v>
      </c>
      <c r="AF157" s="96" t="s">
        <v>1355</v>
      </c>
      <c r="AG157" s="57" t="s">
        <v>170</v>
      </c>
      <c r="AH157" s="98">
        <v>1.5</v>
      </c>
      <c r="AI157" s="29">
        <v>7.5</v>
      </c>
      <c r="AJ157" s="99"/>
      <c r="AK157" s="107" t="s">
        <v>1359</v>
      </c>
      <c r="AL157" s="262" t="s">
        <v>1665</v>
      </c>
      <c r="AM157" s="102">
        <v>0</v>
      </c>
      <c r="AO157" s="261" t="s">
        <v>1669</v>
      </c>
      <c r="AP157" s="103">
        <v>1.5</v>
      </c>
      <c r="AS157"/>
      <c r="AT157" s="53"/>
      <c r="AU157"/>
      <c r="AV157"/>
      <c r="AW157"/>
      <c r="AX157"/>
      <c r="AY157" s="4">
        <v>0</v>
      </c>
      <c r="AZ157" s="53"/>
      <c r="BA157" s="106"/>
    </row>
    <row r="158" spans="1:53" ht="15" customHeight="1" x14ac:dyDescent="0.35">
      <c r="A158" s="96" t="s">
        <v>1939</v>
      </c>
      <c r="B158" t="s">
        <v>2343</v>
      </c>
      <c r="C158" t="s">
        <v>72</v>
      </c>
      <c r="F158" t="s">
        <v>2591</v>
      </c>
      <c r="G158" t="s">
        <v>2592</v>
      </c>
      <c r="H158">
        <v>2024</v>
      </c>
      <c r="I158" s="4" t="s">
        <v>79</v>
      </c>
      <c r="J158">
        <v>14</v>
      </c>
      <c r="K158" s="97">
        <v>94</v>
      </c>
      <c r="L158" t="s">
        <v>64</v>
      </c>
      <c r="M158">
        <v>14</v>
      </c>
      <c r="N158" s="4">
        <v>10</v>
      </c>
      <c r="O158" t="s">
        <v>69</v>
      </c>
      <c r="P158" t="s">
        <v>94</v>
      </c>
      <c r="Q158" s="57" t="s">
        <v>76</v>
      </c>
      <c r="R158" s="57" t="s">
        <v>1353</v>
      </c>
      <c r="S158" t="s">
        <v>104</v>
      </c>
      <c r="U158" s="57" t="s">
        <v>150</v>
      </c>
      <c r="V158" s="57" t="s">
        <v>1368</v>
      </c>
      <c r="W158" t="s">
        <v>150</v>
      </c>
      <c r="X158" t="s">
        <v>1360</v>
      </c>
      <c r="Y158" s="57" t="s">
        <v>104</v>
      </c>
      <c r="AA158" t="s">
        <v>104</v>
      </c>
      <c r="AC158" s="57" t="s">
        <v>104</v>
      </c>
      <c r="AE158" t="s">
        <v>150</v>
      </c>
      <c r="AF158" s="96" t="s">
        <v>1355</v>
      </c>
      <c r="AG158" s="57" t="s">
        <v>104</v>
      </c>
      <c r="AH158" s="98">
        <v>1</v>
      </c>
      <c r="AI158" s="29">
        <v>10</v>
      </c>
      <c r="AJ158" s="99"/>
      <c r="AK158" s="52"/>
      <c r="AL158" s="261" t="s">
        <v>1669</v>
      </c>
      <c r="AM158" s="102">
        <v>3</v>
      </c>
      <c r="AO158" s="262" t="s">
        <v>1684</v>
      </c>
      <c r="AP158" s="103">
        <v>7</v>
      </c>
      <c r="AS158"/>
      <c r="AT158" s="53"/>
      <c r="AU158"/>
      <c r="AV158"/>
      <c r="AW158"/>
      <c r="AX158"/>
      <c r="AY158" s="4">
        <v>0</v>
      </c>
      <c r="AZ158" s="53" t="s">
        <v>1369</v>
      </c>
      <c r="BA158" s="106"/>
    </row>
    <row r="159" spans="1:53" ht="15" customHeight="1" x14ac:dyDescent="0.35">
      <c r="A159" s="96" t="s">
        <v>1940</v>
      </c>
      <c r="B159" t="s">
        <v>2344</v>
      </c>
      <c r="C159" t="s">
        <v>72</v>
      </c>
      <c r="F159" t="s">
        <v>2591</v>
      </c>
      <c r="G159" t="s">
        <v>2592</v>
      </c>
      <c r="H159">
        <v>2024</v>
      </c>
      <c r="I159" s="4" t="s">
        <v>79</v>
      </c>
      <c r="J159">
        <v>15</v>
      </c>
      <c r="K159" s="97">
        <v>93</v>
      </c>
      <c r="L159" t="s">
        <v>64</v>
      </c>
      <c r="M159">
        <v>15</v>
      </c>
      <c r="N159" s="4">
        <v>10</v>
      </c>
      <c r="O159" t="s">
        <v>140</v>
      </c>
      <c r="P159" t="s">
        <v>118</v>
      </c>
      <c r="Q159" s="57" t="s">
        <v>76</v>
      </c>
      <c r="R159" s="57" t="s">
        <v>1353</v>
      </c>
      <c r="S159" t="s">
        <v>104</v>
      </c>
      <c r="U159" s="57" t="s">
        <v>150</v>
      </c>
      <c r="V159" s="57" t="s">
        <v>1368</v>
      </c>
      <c r="W159" t="s">
        <v>150</v>
      </c>
      <c r="X159" t="s">
        <v>1360</v>
      </c>
      <c r="Y159" s="57" t="s">
        <v>104</v>
      </c>
      <c r="AA159" t="s">
        <v>104</v>
      </c>
      <c r="AC159" s="57" t="s">
        <v>104</v>
      </c>
      <c r="AE159" t="s">
        <v>150</v>
      </c>
      <c r="AF159" s="96" t="s">
        <v>1355</v>
      </c>
      <c r="AG159" s="57" t="s">
        <v>104</v>
      </c>
      <c r="AH159" s="98">
        <v>1</v>
      </c>
      <c r="AI159" s="29">
        <v>10</v>
      </c>
      <c r="AJ159" s="99" t="s">
        <v>1361</v>
      </c>
      <c r="AK159" s="52"/>
      <c r="AL159" s="262" t="s">
        <v>1672</v>
      </c>
      <c r="AM159" s="102">
        <v>6</v>
      </c>
      <c r="AO159" s="103" t="s">
        <v>943</v>
      </c>
      <c r="AP159" s="103">
        <v>14</v>
      </c>
      <c r="AS159"/>
      <c r="AT159" s="53"/>
      <c r="AU159"/>
      <c r="AV159"/>
      <c r="AW159"/>
      <c r="AX159"/>
      <c r="AY159" s="4">
        <v>14</v>
      </c>
      <c r="AZ159" s="53"/>
      <c r="BA159" s="106"/>
    </row>
    <row r="160" spans="1:53" ht="15" customHeight="1" x14ac:dyDescent="0.35">
      <c r="A160" s="96" t="s">
        <v>1941</v>
      </c>
      <c r="B160" t="s">
        <v>2345</v>
      </c>
      <c r="C160" t="s">
        <v>72</v>
      </c>
      <c r="F160" t="s">
        <v>2591</v>
      </c>
      <c r="G160" t="s">
        <v>2592</v>
      </c>
      <c r="H160">
        <v>2024</v>
      </c>
      <c r="I160" s="4" t="s">
        <v>55</v>
      </c>
      <c r="J160">
        <v>16</v>
      </c>
      <c r="K160" s="97">
        <v>92</v>
      </c>
      <c r="L160" t="s">
        <v>64</v>
      </c>
      <c r="M160">
        <v>16</v>
      </c>
      <c r="N160" s="4">
        <v>10</v>
      </c>
      <c r="O160" t="s">
        <v>140</v>
      </c>
      <c r="P160" t="s">
        <v>118</v>
      </c>
      <c r="Q160" s="57" t="s">
        <v>76</v>
      </c>
      <c r="R160" s="57" t="s">
        <v>1353</v>
      </c>
      <c r="S160" t="s">
        <v>104</v>
      </c>
      <c r="U160" s="57" t="s">
        <v>150</v>
      </c>
      <c r="V160" s="57" t="s">
        <v>1368</v>
      </c>
      <c r="W160" t="s">
        <v>150</v>
      </c>
      <c r="X160" t="s">
        <v>1360</v>
      </c>
      <c r="Y160" s="57" t="s">
        <v>104</v>
      </c>
      <c r="AA160" t="s">
        <v>104</v>
      </c>
      <c r="AC160" s="57" t="s">
        <v>104</v>
      </c>
      <c r="AE160" t="s">
        <v>150</v>
      </c>
      <c r="AF160" s="96" t="s">
        <v>1355</v>
      </c>
      <c r="AG160" s="57" t="s">
        <v>104</v>
      </c>
      <c r="AH160" s="98">
        <v>1</v>
      </c>
      <c r="AI160" s="29">
        <v>10</v>
      </c>
      <c r="AJ160" s="99"/>
      <c r="AK160" s="52"/>
      <c r="AL160" s="261" t="s">
        <v>1675</v>
      </c>
      <c r="AM160" s="102">
        <v>8</v>
      </c>
      <c r="AO160" s="103" t="s">
        <v>943</v>
      </c>
      <c r="AP160" s="103">
        <v>2</v>
      </c>
      <c r="AS160"/>
      <c r="AT160" s="53"/>
      <c r="AU160"/>
      <c r="AV160"/>
      <c r="AW160"/>
      <c r="AX160"/>
      <c r="AY160" s="4">
        <v>2</v>
      </c>
      <c r="AZ160" s="53"/>
      <c r="BA160" s="106"/>
    </row>
    <row r="161" spans="1:53" ht="15" customHeight="1" x14ac:dyDescent="0.35">
      <c r="A161" s="96" t="s">
        <v>1942</v>
      </c>
      <c r="B161" t="s">
        <v>2346</v>
      </c>
      <c r="C161" t="s">
        <v>72</v>
      </c>
      <c r="F161" t="s">
        <v>2591</v>
      </c>
      <c r="G161" t="s">
        <v>2592</v>
      </c>
      <c r="H161">
        <v>2024</v>
      </c>
      <c r="I161" s="4" t="s">
        <v>55</v>
      </c>
      <c r="J161">
        <v>17</v>
      </c>
      <c r="K161" s="97">
        <v>91</v>
      </c>
      <c r="L161" t="s">
        <v>64</v>
      </c>
      <c r="M161">
        <v>17</v>
      </c>
      <c r="N161" s="4">
        <v>10</v>
      </c>
      <c r="O161" t="s">
        <v>69</v>
      </c>
      <c r="P161" t="s">
        <v>94</v>
      </c>
      <c r="Q161" s="57" t="s">
        <v>76</v>
      </c>
      <c r="R161" s="57" t="s">
        <v>1353</v>
      </c>
      <c r="S161" t="s">
        <v>104</v>
      </c>
      <c r="U161" s="57" t="s">
        <v>150</v>
      </c>
      <c r="V161" s="57" t="s">
        <v>1368</v>
      </c>
      <c r="W161" t="s">
        <v>150</v>
      </c>
      <c r="X161" t="s">
        <v>1360</v>
      </c>
      <c r="Y161" s="57" t="s">
        <v>104</v>
      </c>
      <c r="AA161" t="s">
        <v>104</v>
      </c>
      <c r="AC161" s="57" t="s">
        <v>104</v>
      </c>
      <c r="AE161" t="s">
        <v>150</v>
      </c>
      <c r="AF161" s="96" t="s">
        <v>1355</v>
      </c>
      <c r="AG161" s="57" t="s">
        <v>104</v>
      </c>
      <c r="AH161" s="98">
        <v>1</v>
      </c>
      <c r="AI161" s="29">
        <v>10</v>
      </c>
      <c r="AJ161" s="99"/>
      <c r="AK161" s="52"/>
      <c r="AL161" s="262" t="s">
        <v>1679</v>
      </c>
      <c r="AM161" s="102">
        <v>7.25</v>
      </c>
      <c r="AO161" s="103" t="s">
        <v>943</v>
      </c>
      <c r="AP161" s="103">
        <v>2.75</v>
      </c>
      <c r="AS161"/>
      <c r="AT161" s="53"/>
      <c r="AU161"/>
      <c r="AV161"/>
      <c r="AW161"/>
      <c r="AX161"/>
      <c r="AY161" s="4">
        <v>2.75</v>
      </c>
      <c r="AZ161" s="53"/>
      <c r="BA161" s="106"/>
    </row>
    <row r="162" spans="1:53" ht="15" customHeight="1" x14ac:dyDescent="0.35">
      <c r="A162" s="96" t="s">
        <v>1943</v>
      </c>
      <c r="B162" t="s">
        <v>2347</v>
      </c>
      <c r="C162" t="s">
        <v>72</v>
      </c>
      <c r="F162" t="s">
        <v>2591</v>
      </c>
      <c r="G162" t="s">
        <v>2592</v>
      </c>
      <c r="H162">
        <v>2024</v>
      </c>
      <c r="I162" s="4" t="s">
        <v>55</v>
      </c>
      <c r="J162">
        <v>18</v>
      </c>
      <c r="K162" s="97">
        <v>90</v>
      </c>
      <c r="L162" t="s">
        <v>88</v>
      </c>
      <c r="M162">
        <v>18</v>
      </c>
      <c r="N162" s="4">
        <v>20</v>
      </c>
      <c r="O162" t="s">
        <v>140</v>
      </c>
      <c r="P162" t="s">
        <v>118</v>
      </c>
      <c r="Q162" s="57" t="s">
        <v>76</v>
      </c>
      <c r="R162" s="57" t="s">
        <v>1353</v>
      </c>
      <c r="S162" t="s">
        <v>104</v>
      </c>
      <c r="U162" s="57" t="s">
        <v>150</v>
      </c>
      <c r="V162" s="57" t="s">
        <v>1372</v>
      </c>
      <c r="W162" t="s">
        <v>150</v>
      </c>
      <c r="X162" t="s">
        <v>1360</v>
      </c>
      <c r="Y162" s="57" t="s">
        <v>104</v>
      </c>
      <c r="AA162" t="s">
        <v>104</v>
      </c>
      <c r="AC162" s="57" t="s">
        <v>104</v>
      </c>
      <c r="AE162" t="s">
        <v>150</v>
      </c>
      <c r="AF162" s="96" t="s">
        <v>1373</v>
      </c>
      <c r="AG162" s="57" t="s">
        <v>170</v>
      </c>
      <c r="AH162" s="114">
        <v>1.5</v>
      </c>
      <c r="AI162" s="29">
        <v>30</v>
      </c>
      <c r="AJ162" s="99"/>
      <c r="AK162" s="107" t="s">
        <v>1359</v>
      </c>
      <c r="AL162" s="261" t="s">
        <v>1683</v>
      </c>
      <c r="AM162" s="102">
        <v>8</v>
      </c>
      <c r="AO162" s="103" t="s">
        <v>686</v>
      </c>
      <c r="AP162" s="103">
        <v>1.75</v>
      </c>
      <c r="AQ162" s="262" t="s">
        <v>1706</v>
      </c>
      <c r="AR162" s="102">
        <v>10</v>
      </c>
      <c r="AS162"/>
      <c r="AT162" s="53"/>
      <c r="AU162"/>
      <c r="AV162"/>
      <c r="AW162"/>
      <c r="AX162"/>
      <c r="AY162" s="4">
        <v>0.25</v>
      </c>
      <c r="AZ162" s="53"/>
      <c r="BA162" s="106"/>
    </row>
    <row r="163" spans="1:53" ht="15" customHeight="1" x14ac:dyDescent="0.35">
      <c r="A163" s="96" t="s">
        <v>1944</v>
      </c>
      <c r="B163" t="s">
        <v>2348</v>
      </c>
      <c r="C163" t="s">
        <v>72</v>
      </c>
      <c r="F163" t="s">
        <v>2591</v>
      </c>
      <c r="G163" t="s">
        <v>2592</v>
      </c>
      <c r="H163">
        <v>2024</v>
      </c>
      <c r="I163" s="4" t="s">
        <v>55</v>
      </c>
      <c r="J163">
        <v>19</v>
      </c>
      <c r="K163" s="97">
        <v>89</v>
      </c>
      <c r="L163" t="s">
        <v>88</v>
      </c>
      <c r="M163">
        <v>19</v>
      </c>
      <c r="N163" s="4">
        <v>20</v>
      </c>
      <c r="O163" t="s">
        <v>117</v>
      </c>
      <c r="P163" t="s">
        <v>94</v>
      </c>
      <c r="Q163" s="57" t="s">
        <v>76</v>
      </c>
      <c r="R163" s="57" t="s">
        <v>1353</v>
      </c>
      <c r="S163" t="s">
        <v>104</v>
      </c>
      <c r="U163" s="57" t="s">
        <v>150</v>
      </c>
      <c r="V163" s="57" t="s">
        <v>1372</v>
      </c>
      <c r="W163" t="s">
        <v>150</v>
      </c>
      <c r="X163" t="s">
        <v>1360</v>
      </c>
      <c r="Y163" s="57" t="s">
        <v>104</v>
      </c>
      <c r="AA163" t="s">
        <v>104</v>
      </c>
      <c r="AC163" s="57" t="s">
        <v>104</v>
      </c>
      <c r="AE163" t="s">
        <v>150</v>
      </c>
      <c r="AF163" s="96" t="s">
        <v>1373</v>
      </c>
      <c r="AG163" s="57" t="s">
        <v>170</v>
      </c>
      <c r="AH163" s="114">
        <v>1.5</v>
      </c>
      <c r="AI163" s="29">
        <v>30</v>
      </c>
      <c r="AJ163" s="99"/>
      <c r="AK163" s="107" t="s">
        <v>1359</v>
      </c>
      <c r="AL163" s="262" t="s">
        <v>1684</v>
      </c>
      <c r="AM163" s="102">
        <v>8</v>
      </c>
      <c r="AS163"/>
      <c r="AT163" s="53"/>
      <c r="AU163"/>
      <c r="AV163"/>
      <c r="AW163"/>
      <c r="AX163"/>
      <c r="AY163" s="4">
        <v>22</v>
      </c>
      <c r="AZ163" s="53"/>
      <c r="BA163" s="106"/>
    </row>
    <row r="164" spans="1:53" ht="15" customHeight="1" x14ac:dyDescent="0.35">
      <c r="A164" s="96" t="s">
        <v>1945</v>
      </c>
      <c r="B164" t="s">
        <v>2349</v>
      </c>
      <c r="C164" t="s">
        <v>72</v>
      </c>
      <c r="F164" t="s">
        <v>2591</v>
      </c>
      <c r="G164" t="s">
        <v>2592</v>
      </c>
      <c r="H164">
        <v>2024</v>
      </c>
      <c r="I164" s="4" t="s">
        <v>55</v>
      </c>
      <c r="J164">
        <v>20</v>
      </c>
      <c r="K164" s="97">
        <v>88</v>
      </c>
      <c r="L164" t="s">
        <v>112</v>
      </c>
      <c r="M164">
        <v>20</v>
      </c>
      <c r="N164" s="4">
        <v>30</v>
      </c>
      <c r="O164" t="s">
        <v>69</v>
      </c>
      <c r="P164" t="s">
        <v>94</v>
      </c>
      <c r="Q164" s="57" t="s">
        <v>76</v>
      </c>
      <c r="R164" s="57" t="s">
        <v>1353</v>
      </c>
      <c r="S164" t="s">
        <v>104</v>
      </c>
      <c r="U164" s="57" t="s">
        <v>150</v>
      </c>
      <c r="V164" s="57" t="s">
        <v>1372</v>
      </c>
      <c r="W164" t="s">
        <v>150</v>
      </c>
      <c r="X164" t="s">
        <v>1360</v>
      </c>
      <c r="Y164" s="57" t="s">
        <v>104</v>
      </c>
      <c r="AA164" t="s">
        <v>104</v>
      </c>
      <c r="AC164" s="57" t="s">
        <v>104</v>
      </c>
      <c r="AE164" t="s">
        <v>150</v>
      </c>
      <c r="AF164" s="96" t="s">
        <v>1373</v>
      </c>
      <c r="AG164" s="57" t="s">
        <v>170</v>
      </c>
      <c r="AH164" s="114">
        <v>1.5</v>
      </c>
      <c r="AI164" s="29">
        <v>45</v>
      </c>
      <c r="AJ164" s="99"/>
      <c r="AK164" s="107" t="s">
        <v>1359</v>
      </c>
      <c r="AL164" s="261" t="s">
        <v>1688</v>
      </c>
      <c r="AM164" s="102">
        <v>19</v>
      </c>
      <c r="AQ164" s="262" t="s">
        <v>1706</v>
      </c>
      <c r="AR164" s="102">
        <v>10</v>
      </c>
      <c r="AS164"/>
      <c r="AT164" s="53"/>
      <c r="AU164"/>
      <c r="AV164"/>
      <c r="AW164"/>
      <c r="AX164"/>
      <c r="AY164" s="4">
        <v>16</v>
      </c>
      <c r="AZ164" s="53"/>
      <c r="BA164" s="106"/>
    </row>
    <row r="165" spans="1:53" ht="15" customHeight="1" x14ac:dyDescent="0.35">
      <c r="A165" s="96" t="s">
        <v>1946</v>
      </c>
      <c r="B165" t="s">
        <v>2350</v>
      </c>
      <c r="C165" t="s">
        <v>72</v>
      </c>
      <c r="F165" t="s">
        <v>2591</v>
      </c>
      <c r="G165" t="s">
        <v>2592</v>
      </c>
      <c r="H165">
        <v>2024</v>
      </c>
      <c r="I165" s="4" t="s">
        <v>79</v>
      </c>
      <c r="J165">
        <v>21</v>
      </c>
      <c r="K165" s="97">
        <v>87</v>
      </c>
      <c r="L165" t="s">
        <v>39</v>
      </c>
      <c r="M165">
        <v>21</v>
      </c>
      <c r="N165" s="4">
        <v>5</v>
      </c>
      <c r="O165" t="s">
        <v>69</v>
      </c>
      <c r="P165" t="s">
        <v>94</v>
      </c>
      <c r="Q165" s="57" t="s">
        <v>76</v>
      </c>
      <c r="R165" s="57" t="s">
        <v>1353</v>
      </c>
      <c r="S165" t="s">
        <v>104</v>
      </c>
      <c r="U165" s="57" t="s">
        <v>104</v>
      </c>
      <c r="W165" t="s">
        <v>150</v>
      </c>
      <c r="X165" t="s">
        <v>1360</v>
      </c>
      <c r="Y165" s="57" t="s">
        <v>104</v>
      </c>
      <c r="AA165" t="s">
        <v>104</v>
      </c>
      <c r="AC165" s="57" t="s">
        <v>104</v>
      </c>
      <c r="AE165" t="s">
        <v>150</v>
      </c>
      <c r="AF165" s="96" t="s">
        <v>1355</v>
      </c>
      <c r="AG165" s="57" t="s">
        <v>104</v>
      </c>
      <c r="AH165" s="98">
        <v>1</v>
      </c>
      <c r="AI165" s="29">
        <v>5</v>
      </c>
      <c r="AJ165" s="99" t="s">
        <v>1370</v>
      </c>
      <c r="AK165"/>
      <c r="AL165" s="262" t="s">
        <v>1691</v>
      </c>
      <c r="AM165" s="102">
        <v>6</v>
      </c>
      <c r="AO165" s="103" t="s">
        <v>943</v>
      </c>
      <c r="AP165" s="103">
        <v>4</v>
      </c>
      <c r="AS165"/>
      <c r="AT165" s="53"/>
      <c r="AU165"/>
      <c r="AV165"/>
      <c r="AW165"/>
      <c r="AX165"/>
      <c r="AY165" s="4">
        <v>4</v>
      </c>
      <c r="AZ165" s="53"/>
      <c r="BA165" s="106"/>
    </row>
    <row r="166" spans="1:53" ht="15" customHeight="1" x14ac:dyDescent="0.35">
      <c r="A166" s="96" t="s">
        <v>1947</v>
      </c>
      <c r="B166" t="s">
        <v>2351</v>
      </c>
      <c r="C166" t="s">
        <v>72</v>
      </c>
      <c r="F166" t="s">
        <v>2591</v>
      </c>
      <c r="G166" t="s">
        <v>2592</v>
      </c>
      <c r="H166">
        <v>2024</v>
      </c>
      <c r="I166" s="4" t="s">
        <v>55</v>
      </c>
      <c r="J166">
        <v>22</v>
      </c>
      <c r="K166" s="97">
        <v>86</v>
      </c>
      <c r="L166" t="s">
        <v>64</v>
      </c>
      <c r="M166">
        <v>22</v>
      </c>
      <c r="N166" s="4">
        <v>10</v>
      </c>
      <c r="O166" t="s">
        <v>140</v>
      </c>
      <c r="P166" t="s">
        <v>118</v>
      </c>
      <c r="Q166" s="57" t="s">
        <v>76</v>
      </c>
      <c r="R166" s="57" t="s">
        <v>1353</v>
      </c>
      <c r="S166" t="s">
        <v>104</v>
      </c>
      <c r="U166" s="57" t="s">
        <v>104</v>
      </c>
      <c r="W166" t="s">
        <v>150</v>
      </c>
      <c r="X166" t="s">
        <v>1360</v>
      </c>
      <c r="Y166" s="57" t="s">
        <v>104</v>
      </c>
      <c r="AA166" t="s">
        <v>104</v>
      </c>
      <c r="AC166" s="57" t="s">
        <v>104</v>
      </c>
      <c r="AE166" t="s">
        <v>150</v>
      </c>
      <c r="AF166" s="96" t="s">
        <v>1355</v>
      </c>
      <c r="AG166" s="57" t="s">
        <v>104</v>
      </c>
      <c r="AH166" s="98">
        <v>1</v>
      </c>
      <c r="AI166" s="29">
        <v>10</v>
      </c>
      <c r="AJ166" s="99"/>
      <c r="AK166"/>
      <c r="AL166" s="261" t="s">
        <v>1694</v>
      </c>
      <c r="AM166" s="102">
        <v>3</v>
      </c>
      <c r="AO166" s="103" t="s">
        <v>943</v>
      </c>
      <c r="AP166" s="103">
        <v>7</v>
      </c>
      <c r="AS166"/>
      <c r="AT166" s="53"/>
      <c r="AU166"/>
      <c r="AV166"/>
      <c r="AW166"/>
      <c r="AX166"/>
      <c r="AY166" s="4">
        <v>7</v>
      </c>
      <c r="AZ166" s="53"/>
      <c r="BA166" s="106"/>
    </row>
    <row r="167" spans="1:53" ht="15" customHeight="1" x14ac:dyDescent="0.35">
      <c r="A167" s="96" t="s">
        <v>1948</v>
      </c>
      <c r="B167" t="s">
        <v>2352</v>
      </c>
      <c r="C167" t="s">
        <v>72</v>
      </c>
      <c r="F167" t="s">
        <v>2591</v>
      </c>
      <c r="G167" t="s">
        <v>2592</v>
      </c>
      <c r="H167">
        <v>2024</v>
      </c>
      <c r="I167" s="4" t="s">
        <v>79</v>
      </c>
      <c r="J167">
        <v>23</v>
      </c>
      <c r="K167" s="97">
        <v>85</v>
      </c>
      <c r="L167" t="s">
        <v>88</v>
      </c>
      <c r="M167">
        <v>23</v>
      </c>
      <c r="N167" s="4">
        <v>20</v>
      </c>
      <c r="O167" t="s">
        <v>140</v>
      </c>
      <c r="P167" t="s">
        <v>118</v>
      </c>
      <c r="Q167" s="57" t="s">
        <v>76</v>
      </c>
      <c r="R167" s="57" t="s">
        <v>1353</v>
      </c>
      <c r="S167" t="s">
        <v>104</v>
      </c>
      <c r="U167" s="57" t="s">
        <v>150</v>
      </c>
      <c r="V167" s="57" t="s">
        <v>1368</v>
      </c>
      <c r="W167" t="s">
        <v>150</v>
      </c>
      <c r="X167" t="s">
        <v>1360</v>
      </c>
      <c r="Y167" s="57" t="s">
        <v>104</v>
      </c>
      <c r="AA167" t="s">
        <v>104</v>
      </c>
      <c r="AC167" s="57" t="s">
        <v>104</v>
      </c>
      <c r="AE167" t="s">
        <v>150</v>
      </c>
      <c r="AF167" s="96" t="s">
        <v>1355</v>
      </c>
      <c r="AG167" s="57" t="s">
        <v>104</v>
      </c>
      <c r="AH167" s="98">
        <v>1</v>
      </c>
      <c r="AI167" s="29">
        <v>20</v>
      </c>
      <c r="AJ167" s="99"/>
      <c r="AK167"/>
      <c r="AL167" s="262" t="s">
        <v>1698</v>
      </c>
      <c r="AM167" s="102">
        <v>20</v>
      </c>
      <c r="AS167"/>
      <c r="AT167" s="53"/>
      <c r="AU167"/>
      <c r="AV167"/>
      <c r="AW167"/>
      <c r="AX167"/>
      <c r="AY167" s="4">
        <v>0</v>
      </c>
      <c r="AZ167" s="53"/>
      <c r="BA167" s="106"/>
    </row>
    <row r="168" spans="1:53" ht="15" customHeight="1" x14ac:dyDescent="0.35">
      <c r="A168" s="96" t="s">
        <v>1949</v>
      </c>
      <c r="B168" t="s">
        <v>2353</v>
      </c>
      <c r="C168" t="s">
        <v>72</v>
      </c>
      <c r="F168" t="s">
        <v>2591</v>
      </c>
      <c r="G168" t="s">
        <v>2592</v>
      </c>
      <c r="H168">
        <v>2024</v>
      </c>
      <c r="I168" s="4" t="s">
        <v>79</v>
      </c>
      <c r="J168">
        <v>24</v>
      </c>
      <c r="K168" s="97">
        <v>84</v>
      </c>
      <c r="L168" t="s">
        <v>64</v>
      </c>
      <c r="M168">
        <v>24</v>
      </c>
      <c r="N168" s="4">
        <v>10</v>
      </c>
      <c r="O168" t="s">
        <v>69</v>
      </c>
      <c r="P168" t="s">
        <v>94</v>
      </c>
      <c r="Q168" s="57" t="s">
        <v>76</v>
      </c>
      <c r="R168" s="57" t="s">
        <v>1353</v>
      </c>
      <c r="S168" t="s">
        <v>104</v>
      </c>
      <c r="U168" s="57" t="s">
        <v>104</v>
      </c>
      <c r="W168" t="s">
        <v>150</v>
      </c>
      <c r="X168" t="s">
        <v>1360</v>
      </c>
      <c r="Y168" s="57" t="s">
        <v>104</v>
      </c>
      <c r="AA168" t="s">
        <v>104</v>
      </c>
      <c r="AC168" s="57" t="s">
        <v>104</v>
      </c>
      <c r="AE168" t="s">
        <v>150</v>
      </c>
      <c r="AF168" s="96" t="s">
        <v>1355</v>
      </c>
      <c r="AG168" s="57" t="s">
        <v>104</v>
      </c>
      <c r="AH168" s="98">
        <v>1</v>
      </c>
      <c r="AI168" s="29">
        <v>10</v>
      </c>
      <c r="AJ168" s="99"/>
      <c r="AK168"/>
      <c r="AL168" s="261" t="s">
        <v>1702</v>
      </c>
      <c r="AM168" s="102">
        <v>7.5</v>
      </c>
      <c r="AO168" s="103" t="s">
        <v>943</v>
      </c>
      <c r="AP168" s="103">
        <v>2.5</v>
      </c>
      <c r="AS168"/>
      <c r="AT168" s="53"/>
      <c r="AU168"/>
      <c r="AV168"/>
      <c r="AW168"/>
      <c r="AX168"/>
      <c r="AY168" s="4">
        <v>2.5</v>
      </c>
      <c r="AZ168" s="53"/>
      <c r="BA168" s="106"/>
    </row>
    <row r="169" spans="1:53" ht="15" customHeight="1" x14ac:dyDescent="0.35">
      <c r="A169" s="96" t="s">
        <v>1950</v>
      </c>
      <c r="B169" t="s">
        <v>2354</v>
      </c>
      <c r="C169" t="s">
        <v>72</v>
      </c>
      <c r="F169" t="s">
        <v>2591</v>
      </c>
      <c r="G169" t="s">
        <v>2592</v>
      </c>
      <c r="H169">
        <v>2024</v>
      </c>
      <c r="I169" s="4" t="s">
        <v>55</v>
      </c>
      <c r="J169">
        <v>25</v>
      </c>
      <c r="K169" s="97">
        <v>83</v>
      </c>
      <c r="L169" t="s">
        <v>64</v>
      </c>
      <c r="M169">
        <v>25</v>
      </c>
      <c r="N169" s="4">
        <v>10</v>
      </c>
      <c r="O169" t="s">
        <v>69</v>
      </c>
      <c r="P169" t="s">
        <v>94</v>
      </c>
      <c r="Q169" s="57" t="s">
        <v>76</v>
      </c>
      <c r="R169" s="57" t="s">
        <v>1353</v>
      </c>
      <c r="S169" t="s">
        <v>104</v>
      </c>
      <c r="U169" s="57" t="s">
        <v>104</v>
      </c>
      <c r="W169" t="s">
        <v>150</v>
      </c>
      <c r="X169" t="s">
        <v>1360</v>
      </c>
      <c r="Y169" s="57" t="s">
        <v>104</v>
      </c>
      <c r="AA169" t="s">
        <v>104</v>
      </c>
      <c r="AC169" s="57" t="s">
        <v>104</v>
      </c>
      <c r="AE169" t="s">
        <v>150</v>
      </c>
      <c r="AF169" s="96" t="s">
        <v>1355</v>
      </c>
      <c r="AG169" s="57" t="s">
        <v>104</v>
      </c>
      <c r="AH169" s="98">
        <v>1</v>
      </c>
      <c r="AI169" s="29">
        <v>10</v>
      </c>
      <c r="AJ169" s="99">
        <v>-5</v>
      </c>
      <c r="AK169"/>
      <c r="AL169" s="262" t="s">
        <v>1706</v>
      </c>
      <c r="AM169" s="102">
        <v>5</v>
      </c>
      <c r="AS169" s="261" t="s">
        <v>1728</v>
      </c>
      <c r="AT169" s="53">
        <v>5</v>
      </c>
      <c r="AU169"/>
      <c r="AV169"/>
      <c r="AW169"/>
      <c r="AX169"/>
      <c r="AY169" s="4">
        <v>0</v>
      </c>
      <c r="AZ169" s="53"/>
      <c r="BA169" s="106"/>
    </row>
    <row r="170" spans="1:53" ht="15" customHeight="1" x14ac:dyDescent="0.35">
      <c r="A170" s="96" t="s">
        <v>1951</v>
      </c>
      <c r="B170" t="s">
        <v>2355</v>
      </c>
      <c r="C170" t="s">
        <v>72</v>
      </c>
      <c r="F170" t="s">
        <v>2591</v>
      </c>
      <c r="G170" t="s">
        <v>2592</v>
      </c>
      <c r="H170">
        <v>2024</v>
      </c>
      <c r="I170" s="4" t="s">
        <v>79</v>
      </c>
      <c r="J170">
        <v>26</v>
      </c>
      <c r="K170" s="97">
        <v>82</v>
      </c>
      <c r="L170" t="s">
        <v>64</v>
      </c>
      <c r="M170">
        <v>26</v>
      </c>
      <c r="N170" s="4">
        <v>10</v>
      </c>
      <c r="O170" t="s">
        <v>69</v>
      </c>
      <c r="P170" t="s">
        <v>94</v>
      </c>
      <c r="Q170" s="57" t="s">
        <v>76</v>
      </c>
      <c r="R170" s="57" t="s">
        <v>1353</v>
      </c>
      <c r="S170" t="s">
        <v>104</v>
      </c>
      <c r="U170" s="57" t="s">
        <v>104</v>
      </c>
      <c r="W170" t="s">
        <v>150</v>
      </c>
      <c r="X170" t="s">
        <v>1360</v>
      </c>
      <c r="Y170" s="57" t="s">
        <v>104</v>
      </c>
      <c r="AA170" t="s">
        <v>104</v>
      </c>
      <c r="AC170" s="57" t="s">
        <v>104</v>
      </c>
      <c r="AE170" t="s">
        <v>150</v>
      </c>
      <c r="AF170" s="96" t="s">
        <v>1355</v>
      </c>
      <c r="AG170" s="57" t="s">
        <v>104</v>
      </c>
      <c r="AH170" s="98">
        <v>1</v>
      </c>
      <c r="AI170" s="29">
        <v>10</v>
      </c>
      <c r="AJ170" s="99" t="s">
        <v>1366</v>
      </c>
      <c r="AK170"/>
      <c r="AL170" s="261" t="s">
        <v>1708</v>
      </c>
      <c r="AM170" s="102">
        <v>5</v>
      </c>
      <c r="AS170" s="261" t="s">
        <v>1728</v>
      </c>
      <c r="AT170" s="53">
        <v>5</v>
      </c>
      <c r="AU170"/>
      <c r="AV170"/>
      <c r="AW170"/>
      <c r="AX170"/>
      <c r="AY170" s="4">
        <v>0</v>
      </c>
      <c r="AZ170" s="53"/>
      <c r="BA170" s="106"/>
    </row>
    <row r="171" spans="1:53" ht="15" customHeight="1" x14ac:dyDescent="0.35">
      <c r="A171" s="96" t="s">
        <v>1952</v>
      </c>
      <c r="B171" t="s">
        <v>2356</v>
      </c>
      <c r="C171" t="s">
        <v>72</v>
      </c>
      <c r="F171" t="s">
        <v>2591</v>
      </c>
      <c r="G171" t="s">
        <v>2592</v>
      </c>
      <c r="H171">
        <v>2024</v>
      </c>
      <c r="I171" s="4" t="s">
        <v>55</v>
      </c>
      <c r="J171">
        <v>27</v>
      </c>
      <c r="K171" s="97">
        <v>81</v>
      </c>
      <c r="L171" t="s">
        <v>64</v>
      </c>
      <c r="M171">
        <v>27</v>
      </c>
      <c r="N171" s="4">
        <v>10</v>
      </c>
      <c r="O171" t="s">
        <v>69</v>
      </c>
      <c r="P171" t="s">
        <v>94</v>
      </c>
      <c r="Q171" s="57" t="s">
        <v>76</v>
      </c>
      <c r="R171" s="57" t="s">
        <v>1353</v>
      </c>
      <c r="S171" t="s">
        <v>104</v>
      </c>
      <c r="U171" s="57" t="s">
        <v>104</v>
      </c>
      <c r="W171" t="s">
        <v>150</v>
      </c>
      <c r="X171" t="s">
        <v>1360</v>
      </c>
      <c r="Y171" s="57" t="s">
        <v>104</v>
      </c>
      <c r="AA171" t="s">
        <v>104</v>
      </c>
      <c r="AC171" s="57" t="s">
        <v>104</v>
      </c>
      <c r="AE171" t="s">
        <v>150</v>
      </c>
      <c r="AF171" s="96" t="s">
        <v>1355</v>
      </c>
      <c r="AG171" s="57" t="s">
        <v>104</v>
      </c>
      <c r="AH171" s="98">
        <v>1</v>
      </c>
      <c r="AI171" s="29">
        <v>10</v>
      </c>
      <c r="AJ171" s="99"/>
      <c r="AK171"/>
      <c r="AL171" s="262" t="s">
        <v>1712</v>
      </c>
      <c r="AM171" s="102">
        <v>5</v>
      </c>
      <c r="AO171" s="103" t="s">
        <v>943</v>
      </c>
      <c r="AP171" s="103">
        <v>5</v>
      </c>
      <c r="AS171"/>
      <c r="AT171" s="53"/>
      <c r="AU171"/>
      <c r="AV171"/>
      <c r="AW171"/>
      <c r="AX171"/>
      <c r="AY171" s="4">
        <v>5</v>
      </c>
      <c r="AZ171" s="53"/>
      <c r="BA171" s="106"/>
    </row>
    <row r="172" spans="1:53" ht="15" customHeight="1" x14ac:dyDescent="0.35">
      <c r="A172" s="96" t="s">
        <v>1953</v>
      </c>
      <c r="B172" t="s">
        <v>2357</v>
      </c>
      <c r="C172" t="s">
        <v>72</v>
      </c>
      <c r="F172" t="s">
        <v>2591</v>
      </c>
      <c r="G172" t="s">
        <v>2592</v>
      </c>
      <c r="H172">
        <v>2024</v>
      </c>
      <c r="I172" s="4" t="s">
        <v>55</v>
      </c>
      <c r="J172">
        <v>28</v>
      </c>
      <c r="K172" s="97">
        <v>80</v>
      </c>
      <c r="L172" t="s">
        <v>64</v>
      </c>
      <c r="M172">
        <v>28</v>
      </c>
      <c r="N172" s="4">
        <v>10</v>
      </c>
      <c r="O172" t="s">
        <v>140</v>
      </c>
      <c r="P172" t="s">
        <v>118</v>
      </c>
      <c r="Q172" s="57" t="s">
        <v>76</v>
      </c>
      <c r="R172" s="57" t="s">
        <v>1353</v>
      </c>
      <c r="S172" t="s">
        <v>104</v>
      </c>
      <c r="U172" s="57" t="s">
        <v>104</v>
      </c>
      <c r="W172" t="s">
        <v>150</v>
      </c>
      <c r="X172" t="s">
        <v>1360</v>
      </c>
      <c r="Y172" s="57" t="s">
        <v>104</v>
      </c>
      <c r="AA172" t="s">
        <v>104</v>
      </c>
      <c r="AC172" s="57" t="s">
        <v>104</v>
      </c>
      <c r="AE172" t="s">
        <v>150</v>
      </c>
      <c r="AF172" s="96" t="s">
        <v>1355</v>
      </c>
      <c r="AG172" s="57" t="s">
        <v>104</v>
      </c>
      <c r="AH172" s="98">
        <v>1</v>
      </c>
      <c r="AI172" s="29">
        <v>10</v>
      </c>
      <c r="AJ172" s="99"/>
      <c r="AK172"/>
      <c r="AL172" s="261" t="s">
        <v>1715</v>
      </c>
      <c r="AM172" s="102">
        <v>10</v>
      </c>
      <c r="AS172"/>
      <c r="AT172" s="53"/>
      <c r="AU172"/>
      <c r="AV172"/>
      <c r="AW172"/>
      <c r="AX172"/>
      <c r="AY172" s="4">
        <v>0</v>
      </c>
      <c r="AZ172" s="53"/>
      <c r="BA172" s="106"/>
    </row>
    <row r="173" spans="1:53" ht="15" customHeight="1" x14ac:dyDescent="0.35">
      <c r="A173" s="96" t="s">
        <v>1954</v>
      </c>
      <c r="B173" t="s">
        <v>2358</v>
      </c>
      <c r="C173" t="s">
        <v>72</v>
      </c>
      <c r="F173" t="s">
        <v>2591</v>
      </c>
      <c r="G173" t="s">
        <v>2592</v>
      </c>
      <c r="H173">
        <v>2024</v>
      </c>
      <c r="I173" s="4" t="s">
        <v>79</v>
      </c>
      <c r="J173">
        <v>29</v>
      </c>
      <c r="K173" s="97">
        <v>79</v>
      </c>
      <c r="L173" t="s">
        <v>39</v>
      </c>
      <c r="M173">
        <v>29</v>
      </c>
      <c r="N173" s="4">
        <v>5</v>
      </c>
      <c r="O173" t="s">
        <v>140</v>
      </c>
      <c r="P173" t="s">
        <v>118</v>
      </c>
      <c r="Q173" s="57" t="s">
        <v>76</v>
      </c>
      <c r="R173" s="57" t="s">
        <v>1353</v>
      </c>
      <c r="S173" t="s">
        <v>104</v>
      </c>
      <c r="U173" s="57" t="s">
        <v>150</v>
      </c>
      <c r="V173" s="57" t="s">
        <v>1368</v>
      </c>
      <c r="W173" t="s">
        <v>150</v>
      </c>
      <c r="X173" t="s">
        <v>1360</v>
      </c>
      <c r="Y173" s="57" t="s">
        <v>104</v>
      </c>
      <c r="AA173" t="s">
        <v>104</v>
      </c>
      <c r="AC173" s="57" t="s">
        <v>104</v>
      </c>
      <c r="AE173" t="s">
        <v>150</v>
      </c>
      <c r="AF173" s="96" t="s">
        <v>1355</v>
      </c>
      <c r="AG173" s="57" t="s">
        <v>104</v>
      </c>
      <c r="AH173" s="98">
        <v>1</v>
      </c>
      <c r="AI173" s="29">
        <v>5</v>
      </c>
      <c r="AJ173" s="99"/>
      <c r="AK173" s="52"/>
      <c r="AL173" s="262" t="s">
        <v>1718</v>
      </c>
      <c r="AM173" s="102">
        <v>5</v>
      </c>
      <c r="AS173" s="262" t="s">
        <v>1684</v>
      </c>
      <c r="AT173" s="53">
        <v>10</v>
      </c>
      <c r="AU173"/>
      <c r="AV173"/>
      <c r="AW173"/>
      <c r="AX173"/>
      <c r="AY173" s="4">
        <v>0</v>
      </c>
      <c r="AZ173" s="53"/>
      <c r="BA173" s="106"/>
    </row>
    <row r="174" spans="1:53" ht="15" customHeight="1" x14ac:dyDescent="0.35">
      <c r="A174" s="96" t="s">
        <v>1955</v>
      </c>
      <c r="B174" t="s">
        <v>2359</v>
      </c>
      <c r="C174" t="s">
        <v>72</v>
      </c>
      <c r="F174" t="s">
        <v>2591</v>
      </c>
      <c r="G174" t="s">
        <v>2592</v>
      </c>
      <c r="H174">
        <v>2024</v>
      </c>
      <c r="I174" s="4" t="s">
        <v>79</v>
      </c>
      <c r="J174">
        <v>30</v>
      </c>
      <c r="K174" s="97">
        <v>78</v>
      </c>
      <c r="L174" t="s">
        <v>64</v>
      </c>
      <c r="M174">
        <v>30</v>
      </c>
      <c r="N174" s="4">
        <v>10</v>
      </c>
      <c r="O174" t="s">
        <v>69</v>
      </c>
      <c r="P174" t="s">
        <v>94</v>
      </c>
      <c r="Q174" s="57" t="s">
        <v>76</v>
      </c>
      <c r="R174" s="57" t="s">
        <v>1353</v>
      </c>
      <c r="S174" t="s">
        <v>104</v>
      </c>
      <c r="U174" s="57" t="s">
        <v>150</v>
      </c>
      <c r="V174" s="57" t="s">
        <v>1368</v>
      </c>
      <c r="W174" t="s">
        <v>150</v>
      </c>
      <c r="X174" t="s">
        <v>1360</v>
      </c>
      <c r="Y174" s="57" t="s">
        <v>104</v>
      </c>
      <c r="AA174" t="s">
        <v>104</v>
      </c>
      <c r="AC174" s="57" t="s">
        <v>104</v>
      </c>
      <c r="AE174" t="s">
        <v>150</v>
      </c>
      <c r="AF174" s="96" t="s">
        <v>1355</v>
      </c>
      <c r="AG174" s="57" t="s">
        <v>104</v>
      </c>
      <c r="AH174" s="98">
        <v>1</v>
      </c>
      <c r="AI174" s="29">
        <v>10</v>
      </c>
      <c r="AJ174" s="99" t="s">
        <v>1366</v>
      </c>
      <c r="AK174" s="52"/>
      <c r="AL174" s="261" t="s">
        <v>1722</v>
      </c>
      <c r="AM174" s="102">
        <v>5</v>
      </c>
      <c r="AS174"/>
      <c r="AT174" s="53"/>
      <c r="AU174"/>
      <c r="AV174"/>
      <c r="AW174"/>
      <c r="AX174"/>
      <c r="AY174" s="4">
        <v>0</v>
      </c>
      <c r="AZ174" s="53"/>
      <c r="BA174" s="106"/>
    </row>
    <row r="175" spans="1:53" ht="15" customHeight="1" x14ac:dyDescent="0.35">
      <c r="A175" s="96" t="s">
        <v>1956</v>
      </c>
      <c r="B175" t="s">
        <v>2360</v>
      </c>
      <c r="C175" t="s">
        <v>72</v>
      </c>
      <c r="F175" t="s">
        <v>2591</v>
      </c>
      <c r="G175" t="s">
        <v>2592</v>
      </c>
      <c r="H175">
        <v>2024</v>
      </c>
      <c r="I175" s="4" t="s">
        <v>79</v>
      </c>
      <c r="J175">
        <v>31</v>
      </c>
      <c r="K175" s="97">
        <v>77</v>
      </c>
      <c r="L175" t="s">
        <v>64</v>
      </c>
      <c r="M175">
        <v>31</v>
      </c>
      <c r="N175" s="4">
        <v>10</v>
      </c>
      <c r="O175" t="s">
        <v>69</v>
      </c>
      <c r="P175" t="s">
        <v>94</v>
      </c>
      <c r="Q175" s="57" t="s">
        <v>76</v>
      </c>
      <c r="R175" s="57" t="s">
        <v>1353</v>
      </c>
      <c r="S175" t="s">
        <v>104</v>
      </c>
      <c r="U175" s="57" t="s">
        <v>104</v>
      </c>
      <c r="W175" t="s">
        <v>150</v>
      </c>
      <c r="X175" t="s">
        <v>1360</v>
      </c>
      <c r="Y175" s="57" t="s">
        <v>104</v>
      </c>
      <c r="AA175" t="s">
        <v>104</v>
      </c>
      <c r="AC175" s="57" t="s">
        <v>104</v>
      </c>
      <c r="AE175" t="s">
        <v>150</v>
      </c>
      <c r="AF175" s="96" t="s">
        <v>1355</v>
      </c>
      <c r="AG175" s="57" t="s">
        <v>104</v>
      </c>
      <c r="AH175" s="98">
        <v>1</v>
      </c>
      <c r="AI175" s="29">
        <v>10</v>
      </c>
      <c r="AJ175" s="99" t="s">
        <v>1366</v>
      </c>
      <c r="AK175"/>
      <c r="AL175" s="262" t="s">
        <v>1725</v>
      </c>
      <c r="AM175" s="102">
        <v>5</v>
      </c>
      <c r="AS175" s="262" t="s">
        <v>1679</v>
      </c>
      <c r="AT175" s="53">
        <v>5</v>
      </c>
      <c r="AU175"/>
      <c r="AV175"/>
      <c r="AW175"/>
      <c r="AX175"/>
      <c r="AY175" s="4">
        <v>0</v>
      </c>
      <c r="AZ175" s="53"/>
      <c r="BA175" s="106"/>
    </row>
    <row r="176" spans="1:53" ht="15" customHeight="1" x14ac:dyDescent="0.35">
      <c r="A176" s="96" t="s">
        <v>1957</v>
      </c>
      <c r="B176" t="s">
        <v>2361</v>
      </c>
      <c r="C176" t="s">
        <v>72</v>
      </c>
      <c r="F176" t="s">
        <v>2591</v>
      </c>
      <c r="G176" t="s">
        <v>2592</v>
      </c>
      <c r="H176">
        <v>2024</v>
      </c>
      <c r="I176" s="4" t="s">
        <v>55</v>
      </c>
      <c r="J176">
        <v>32</v>
      </c>
      <c r="K176" s="97">
        <v>76</v>
      </c>
      <c r="L176" t="s">
        <v>64</v>
      </c>
      <c r="M176">
        <v>32</v>
      </c>
      <c r="N176" s="4">
        <v>10</v>
      </c>
      <c r="O176" t="s">
        <v>69</v>
      </c>
      <c r="P176" t="s">
        <v>94</v>
      </c>
      <c r="Q176" s="57" t="s">
        <v>76</v>
      </c>
      <c r="R176" s="57" t="s">
        <v>1353</v>
      </c>
      <c r="S176" t="s">
        <v>104</v>
      </c>
      <c r="U176" s="57" t="s">
        <v>104</v>
      </c>
      <c r="W176" t="s">
        <v>150</v>
      </c>
      <c r="X176" t="s">
        <v>1360</v>
      </c>
      <c r="Y176" s="57" t="s">
        <v>104</v>
      </c>
      <c r="AA176" t="s">
        <v>104</v>
      </c>
      <c r="AC176" s="57" t="s">
        <v>104</v>
      </c>
      <c r="AE176" t="s">
        <v>150</v>
      </c>
      <c r="AF176" s="96" t="s">
        <v>1355</v>
      </c>
      <c r="AG176" s="57" t="s">
        <v>104</v>
      </c>
      <c r="AH176" s="98">
        <v>1</v>
      </c>
      <c r="AI176" s="29">
        <v>10</v>
      </c>
      <c r="AJ176" s="99"/>
      <c r="AK176"/>
      <c r="AL176" s="261" t="s">
        <v>1728</v>
      </c>
      <c r="AM176" s="102">
        <v>10</v>
      </c>
      <c r="AS176" s="262" t="s">
        <v>1684</v>
      </c>
      <c r="AT176" s="53">
        <v>5</v>
      </c>
      <c r="AU176"/>
      <c r="AV176"/>
      <c r="AW176"/>
      <c r="AX176"/>
      <c r="AY176" s="4">
        <v>0</v>
      </c>
      <c r="AZ176" s="53"/>
      <c r="BA176" s="106"/>
    </row>
    <row r="177" spans="1:53" ht="15" customHeight="1" x14ac:dyDescent="0.35">
      <c r="A177" s="96" t="s">
        <v>1958</v>
      </c>
      <c r="B177" t="s">
        <v>2362</v>
      </c>
      <c r="C177" t="s">
        <v>72</v>
      </c>
      <c r="F177" t="s">
        <v>2591</v>
      </c>
      <c r="G177" t="s">
        <v>2592</v>
      </c>
      <c r="H177">
        <v>2024</v>
      </c>
      <c r="I177" s="4" t="s">
        <v>79</v>
      </c>
      <c r="J177">
        <v>33</v>
      </c>
      <c r="K177" s="97">
        <v>75</v>
      </c>
      <c r="L177" t="s">
        <v>39</v>
      </c>
      <c r="M177">
        <v>33</v>
      </c>
      <c r="N177" s="4">
        <v>5</v>
      </c>
      <c r="O177" t="s">
        <v>69</v>
      </c>
      <c r="P177" t="s">
        <v>94</v>
      </c>
      <c r="Q177" s="57" t="s">
        <v>76</v>
      </c>
      <c r="R177" s="57" t="s">
        <v>1353</v>
      </c>
      <c r="S177" t="s">
        <v>104</v>
      </c>
      <c r="U177" s="57" t="s">
        <v>150</v>
      </c>
      <c r="V177" s="57" t="s">
        <v>1368</v>
      </c>
      <c r="W177" t="s">
        <v>150</v>
      </c>
      <c r="X177" t="s">
        <v>1360</v>
      </c>
      <c r="Y177" s="57" t="s">
        <v>104</v>
      </c>
      <c r="AA177" t="s">
        <v>104</v>
      </c>
      <c r="AC177" s="57" t="s">
        <v>104</v>
      </c>
      <c r="AE177" t="s">
        <v>150</v>
      </c>
      <c r="AF177" s="96" t="s">
        <v>1355</v>
      </c>
      <c r="AG177" s="57" t="s">
        <v>104</v>
      </c>
      <c r="AH177" s="98">
        <v>1</v>
      </c>
      <c r="AI177" s="29">
        <v>5</v>
      </c>
      <c r="AJ177" s="99"/>
      <c r="AK177" s="52"/>
      <c r="AL177" s="262" t="s">
        <v>1731</v>
      </c>
      <c r="AM177" s="102">
        <v>5</v>
      </c>
      <c r="AS177"/>
      <c r="AT177" s="53"/>
      <c r="AU177"/>
      <c r="AV177"/>
      <c r="AW177"/>
      <c r="AX177"/>
      <c r="AY177" s="4">
        <v>0</v>
      </c>
      <c r="AZ177" s="53" t="s">
        <v>1369</v>
      </c>
      <c r="BA177" s="106"/>
    </row>
    <row r="178" spans="1:53" ht="15" customHeight="1" x14ac:dyDescent="0.35">
      <c r="A178" s="96" t="s">
        <v>1959</v>
      </c>
      <c r="B178" t="s">
        <v>2363</v>
      </c>
      <c r="C178" t="s">
        <v>72</v>
      </c>
      <c r="F178" t="s">
        <v>2591</v>
      </c>
      <c r="G178" t="s">
        <v>2592</v>
      </c>
      <c r="H178">
        <v>2024</v>
      </c>
      <c r="I178" s="4" t="s">
        <v>79</v>
      </c>
      <c r="J178">
        <v>34</v>
      </c>
      <c r="K178" s="97">
        <v>74</v>
      </c>
      <c r="L178" t="s">
        <v>64</v>
      </c>
      <c r="M178">
        <v>34</v>
      </c>
      <c r="N178" s="4">
        <v>10</v>
      </c>
      <c r="O178" t="s">
        <v>140</v>
      </c>
      <c r="P178" t="s">
        <v>118</v>
      </c>
      <c r="Q178" s="57" t="s">
        <v>76</v>
      </c>
      <c r="R178" s="57" t="s">
        <v>1353</v>
      </c>
      <c r="S178" t="s">
        <v>104</v>
      </c>
      <c r="U178" s="57" t="s">
        <v>150</v>
      </c>
      <c r="V178" s="57" t="s">
        <v>1368</v>
      </c>
      <c r="W178" t="s">
        <v>150</v>
      </c>
      <c r="X178" t="s">
        <v>1360</v>
      </c>
      <c r="Y178" s="57" t="s">
        <v>104</v>
      </c>
      <c r="AA178" t="s">
        <v>104</v>
      </c>
      <c r="AC178" s="57" t="s">
        <v>104</v>
      </c>
      <c r="AE178" t="s">
        <v>150</v>
      </c>
      <c r="AF178" s="96" t="s">
        <v>1355</v>
      </c>
      <c r="AG178" s="57" t="s">
        <v>104</v>
      </c>
      <c r="AH178" s="98">
        <v>1</v>
      </c>
      <c r="AI178" s="29">
        <v>10</v>
      </c>
      <c r="AJ178" s="99"/>
      <c r="AK178" s="52"/>
      <c r="AL178" s="261" t="s">
        <v>1734</v>
      </c>
      <c r="AM178" s="102">
        <v>10</v>
      </c>
      <c r="AS178"/>
      <c r="AT178" s="53"/>
      <c r="AU178"/>
      <c r="AV178"/>
      <c r="AW178"/>
      <c r="AX178"/>
      <c r="AY178" s="4">
        <v>0</v>
      </c>
      <c r="AZ178" s="53"/>
      <c r="BA178" s="106"/>
    </row>
    <row r="179" spans="1:53" ht="15" customHeight="1" x14ac:dyDescent="0.35">
      <c r="A179" s="96" t="s">
        <v>1960</v>
      </c>
      <c r="B179" t="s">
        <v>2364</v>
      </c>
      <c r="C179" t="s">
        <v>72</v>
      </c>
      <c r="F179" t="s">
        <v>2591</v>
      </c>
      <c r="G179" t="s">
        <v>2592</v>
      </c>
      <c r="H179">
        <v>2024</v>
      </c>
      <c r="I179" s="4" t="s">
        <v>55</v>
      </c>
      <c r="J179">
        <v>35</v>
      </c>
      <c r="K179" s="97">
        <v>73</v>
      </c>
      <c r="L179" t="s">
        <v>64</v>
      </c>
      <c r="M179">
        <v>35</v>
      </c>
      <c r="N179" s="4">
        <v>10</v>
      </c>
      <c r="O179" t="s">
        <v>140</v>
      </c>
      <c r="P179" t="s">
        <v>118</v>
      </c>
      <c r="Q179" s="57" t="s">
        <v>76</v>
      </c>
      <c r="R179" s="57" t="s">
        <v>1353</v>
      </c>
      <c r="S179" t="s">
        <v>104</v>
      </c>
      <c r="U179" s="57" t="s">
        <v>104</v>
      </c>
      <c r="W179" t="s">
        <v>150</v>
      </c>
      <c r="X179" t="s">
        <v>1360</v>
      </c>
      <c r="Y179" s="57" t="s">
        <v>104</v>
      </c>
      <c r="AA179" t="s">
        <v>104</v>
      </c>
      <c r="AC179" s="57" t="s">
        <v>104</v>
      </c>
      <c r="AE179" t="s">
        <v>150</v>
      </c>
      <c r="AF179" s="96" t="s">
        <v>1355</v>
      </c>
      <c r="AG179" s="57" t="s">
        <v>104</v>
      </c>
      <c r="AH179" s="98">
        <v>1</v>
      </c>
      <c r="AI179" s="29">
        <v>10</v>
      </c>
      <c r="AJ179" s="99"/>
      <c r="AK179"/>
      <c r="AL179" s="262" t="s">
        <v>1738</v>
      </c>
      <c r="AM179" s="102">
        <v>6</v>
      </c>
      <c r="AO179" s="103" t="s">
        <v>943</v>
      </c>
      <c r="AP179" s="103">
        <v>4</v>
      </c>
      <c r="AS179" s="262" t="s">
        <v>1698</v>
      </c>
      <c r="AT179" s="53">
        <v>10</v>
      </c>
      <c r="AU179"/>
      <c r="AV179"/>
      <c r="AW179"/>
      <c r="AX179"/>
      <c r="AY179" s="4">
        <v>4</v>
      </c>
      <c r="AZ179" s="53"/>
      <c r="BA179" s="106"/>
    </row>
    <row r="180" spans="1:53" ht="15" customHeight="1" x14ac:dyDescent="0.35">
      <c r="A180" s="96" t="s">
        <v>1961</v>
      </c>
      <c r="B180" t="s">
        <v>2365</v>
      </c>
      <c r="C180" t="s">
        <v>72</v>
      </c>
      <c r="F180" t="s">
        <v>2591</v>
      </c>
      <c r="G180" t="s">
        <v>2592</v>
      </c>
      <c r="H180">
        <v>2024</v>
      </c>
      <c r="I180" s="4" t="s">
        <v>79</v>
      </c>
      <c r="J180">
        <v>36</v>
      </c>
      <c r="K180" s="97">
        <v>72</v>
      </c>
      <c r="L180" t="s">
        <v>39</v>
      </c>
      <c r="M180">
        <v>36</v>
      </c>
      <c r="N180" s="4">
        <v>5</v>
      </c>
      <c r="O180" t="s">
        <v>140</v>
      </c>
      <c r="P180" t="s">
        <v>118</v>
      </c>
      <c r="Q180" s="57" t="s">
        <v>76</v>
      </c>
      <c r="R180" s="57" t="s">
        <v>1353</v>
      </c>
      <c r="S180" t="s">
        <v>104</v>
      </c>
      <c r="U180" s="57" t="s">
        <v>104</v>
      </c>
      <c r="W180" t="s">
        <v>150</v>
      </c>
      <c r="X180" t="s">
        <v>1360</v>
      </c>
      <c r="Y180" s="57" t="s">
        <v>104</v>
      </c>
      <c r="AA180" t="s">
        <v>104</v>
      </c>
      <c r="AC180" s="57" t="s">
        <v>104</v>
      </c>
      <c r="AE180" t="s">
        <v>150</v>
      </c>
      <c r="AF180" s="96" t="s">
        <v>1355</v>
      </c>
      <c r="AG180" s="57" t="s">
        <v>104</v>
      </c>
      <c r="AH180" s="98">
        <v>1</v>
      </c>
      <c r="AI180" s="29">
        <v>5</v>
      </c>
      <c r="AJ180" s="99"/>
      <c r="AK180"/>
      <c r="AL180" s="261" t="s">
        <v>1742</v>
      </c>
      <c r="AM180" s="102">
        <v>1.5</v>
      </c>
      <c r="AO180" s="103" t="s">
        <v>943</v>
      </c>
      <c r="AP180" s="103">
        <v>3.5</v>
      </c>
      <c r="AS180" s="261" t="s">
        <v>1702</v>
      </c>
      <c r="AT180" s="53">
        <v>10</v>
      </c>
      <c r="AU180"/>
      <c r="AV180"/>
      <c r="AW180"/>
      <c r="AX180"/>
      <c r="AY180" s="4">
        <v>3.5</v>
      </c>
      <c r="AZ180" s="53"/>
      <c r="BA180" s="106"/>
    </row>
    <row r="181" spans="1:53" ht="15" customHeight="1" x14ac:dyDescent="0.35">
      <c r="A181" s="96" t="s">
        <v>1962</v>
      </c>
      <c r="B181" t="s">
        <v>2366</v>
      </c>
      <c r="C181" t="s">
        <v>72</v>
      </c>
      <c r="F181" t="s">
        <v>2591</v>
      </c>
      <c r="G181" t="s">
        <v>2592</v>
      </c>
      <c r="H181">
        <v>2024</v>
      </c>
      <c r="I181" s="4" t="s">
        <v>55</v>
      </c>
      <c r="J181">
        <v>37</v>
      </c>
      <c r="K181" s="97">
        <v>71</v>
      </c>
      <c r="L181" t="s">
        <v>64</v>
      </c>
      <c r="M181">
        <v>37</v>
      </c>
      <c r="N181" s="4">
        <v>10</v>
      </c>
      <c r="O181" t="s">
        <v>69</v>
      </c>
      <c r="P181" t="s">
        <v>94</v>
      </c>
      <c r="Q181" s="57" t="s">
        <v>76</v>
      </c>
      <c r="R181" s="57" t="s">
        <v>1353</v>
      </c>
      <c r="S181" t="s">
        <v>104</v>
      </c>
      <c r="U181" s="57" t="s">
        <v>104</v>
      </c>
      <c r="W181" t="s">
        <v>150</v>
      </c>
      <c r="X181" t="s">
        <v>1360</v>
      </c>
      <c r="Y181" s="57" t="s">
        <v>104</v>
      </c>
      <c r="AA181" t="s">
        <v>104</v>
      </c>
      <c r="AC181" s="57" t="s">
        <v>104</v>
      </c>
      <c r="AE181" t="s">
        <v>150</v>
      </c>
      <c r="AF181" s="96" t="s">
        <v>1355</v>
      </c>
      <c r="AG181" s="57" t="s">
        <v>104</v>
      </c>
      <c r="AH181" s="98">
        <v>1</v>
      </c>
      <c r="AI181" s="29">
        <v>10</v>
      </c>
      <c r="AJ181" s="99" t="s">
        <v>1366</v>
      </c>
      <c r="AK181"/>
      <c r="AL181" s="262" t="s">
        <v>1745</v>
      </c>
      <c r="AM181" s="102">
        <v>5</v>
      </c>
      <c r="AS181" s="262" t="s">
        <v>1706</v>
      </c>
      <c r="AT181" s="53">
        <v>5</v>
      </c>
      <c r="AU181"/>
      <c r="AV181"/>
      <c r="AW181"/>
      <c r="AX181"/>
      <c r="AY181" s="4">
        <v>0</v>
      </c>
      <c r="AZ181" s="53"/>
      <c r="BA181" s="106"/>
    </row>
    <row r="182" spans="1:53" ht="15" customHeight="1" x14ac:dyDescent="0.35">
      <c r="A182" s="96" t="s">
        <v>1963</v>
      </c>
      <c r="B182" t="s">
        <v>2367</v>
      </c>
      <c r="C182" t="s">
        <v>2592</v>
      </c>
      <c r="F182" t="s">
        <v>2591</v>
      </c>
      <c r="G182" t="s">
        <v>2592</v>
      </c>
      <c r="H182">
        <v>2024</v>
      </c>
      <c r="I182" s="4" t="s">
        <v>55</v>
      </c>
      <c r="J182">
        <v>38</v>
      </c>
      <c r="K182" s="97">
        <v>70</v>
      </c>
      <c r="L182" t="s">
        <v>39</v>
      </c>
      <c r="M182">
        <v>38</v>
      </c>
      <c r="N182" s="4">
        <v>5</v>
      </c>
      <c r="O182" t="s">
        <v>69</v>
      </c>
      <c r="P182" t="s">
        <v>94</v>
      </c>
      <c r="Q182" s="57" t="s">
        <v>76</v>
      </c>
      <c r="R182" s="57" t="s">
        <v>1353</v>
      </c>
      <c r="S182" t="s">
        <v>104</v>
      </c>
      <c r="U182" s="57" t="s">
        <v>104</v>
      </c>
      <c r="W182" t="s">
        <v>150</v>
      </c>
      <c r="X182" t="s">
        <v>1365</v>
      </c>
      <c r="Y182" s="57" t="s">
        <v>104</v>
      </c>
      <c r="AA182" t="s">
        <v>104</v>
      </c>
      <c r="AC182" s="57" t="s">
        <v>104</v>
      </c>
      <c r="AE182" t="s">
        <v>150</v>
      </c>
      <c r="AF182" s="96" t="s">
        <v>1355</v>
      </c>
      <c r="AG182" s="57" t="s">
        <v>170</v>
      </c>
      <c r="AH182" s="98">
        <v>1.5</v>
      </c>
      <c r="AI182" s="29">
        <v>7.5</v>
      </c>
      <c r="AJ182" s="99"/>
      <c r="AK182" s="100" t="s">
        <v>1359</v>
      </c>
      <c r="AL182" s="261" t="s">
        <v>1747</v>
      </c>
      <c r="AM182" s="102">
        <v>7.5</v>
      </c>
      <c r="AS182"/>
      <c r="AT182" s="53"/>
      <c r="AU182"/>
      <c r="AV182"/>
      <c r="AW182"/>
      <c r="AX182"/>
      <c r="AY182" s="4">
        <v>0</v>
      </c>
      <c r="AZ182" s="53"/>
      <c r="BA182" s="106"/>
    </row>
    <row r="183" spans="1:53" ht="15" customHeight="1" x14ac:dyDescent="0.35">
      <c r="A183" s="96" t="s">
        <v>1964</v>
      </c>
      <c r="B183" t="s">
        <v>2368</v>
      </c>
      <c r="C183" t="s">
        <v>2592</v>
      </c>
      <c r="F183" t="s">
        <v>2591</v>
      </c>
      <c r="G183" t="s">
        <v>2592</v>
      </c>
      <c r="H183">
        <v>2024</v>
      </c>
      <c r="I183" s="4" t="s">
        <v>79</v>
      </c>
      <c r="J183">
        <v>39</v>
      </c>
      <c r="K183" s="97">
        <v>69</v>
      </c>
      <c r="L183" t="s">
        <v>39</v>
      </c>
      <c r="M183">
        <v>39</v>
      </c>
      <c r="N183" s="4">
        <v>5</v>
      </c>
      <c r="O183" t="s">
        <v>69</v>
      </c>
      <c r="P183" t="s">
        <v>94</v>
      </c>
      <c r="Q183" s="57" t="s">
        <v>76</v>
      </c>
      <c r="R183" s="57" t="s">
        <v>1353</v>
      </c>
      <c r="S183" t="s">
        <v>104</v>
      </c>
      <c r="U183" s="57" t="s">
        <v>104</v>
      </c>
      <c r="W183" t="s">
        <v>150</v>
      </c>
      <c r="X183" t="s">
        <v>1365</v>
      </c>
      <c r="Y183" s="57" t="s">
        <v>104</v>
      </c>
      <c r="AA183" t="s">
        <v>104</v>
      </c>
      <c r="AC183" s="57" t="s">
        <v>104</v>
      </c>
      <c r="AE183" t="s">
        <v>150</v>
      </c>
      <c r="AF183" s="96" t="s">
        <v>1355</v>
      </c>
      <c r="AG183" s="57" t="s">
        <v>170</v>
      </c>
      <c r="AH183" s="98">
        <v>1.5</v>
      </c>
      <c r="AI183" s="29">
        <v>7.5</v>
      </c>
      <c r="AJ183" s="99"/>
      <c r="AK183" s="100" t="s">
        <v>1359</v>
      </c>
      <c r="AL183" s="262" t="s">
        <v>1751</v>
      </c>
      <c r="AM183" s="102">
        <v>1.5</v>
      </c>
      <c r="AO183" s="103" t="s">
        <v>943</v>
      </c>
      <c r="AP183" s="103">
        <v>6</v>
      </c>
      <c r="AS183"/>
      <c r="AT183" s="53"/>
      <c r="AU183"/>
      <c r="AV183"/>
      <c r="AW183"/>
      <c r="AX183"/>
      <c r="AY183" s="4">
        <v>6</v>
      </c>
      <c r="AZ183" s="53"/>
      <c r="BA183" s="106"/>
    </row>
    <row r="184" spans="1:53" ht="15" customHeight="1" x14ac:dyDescent="0.35">
      <c r="A184" s="96" t="s">
        <v>1965</v>
      </c>
      <c r="B184" t="s">
        <v>2369</v>
      </c>
      <c r="C184" t="s">
        <v>2592</v>
      </c>
      <c r="F184" t="s">
        <v>2591</v>
      </c>
      <c r="G184" t="s">
        <v>2592</v>
      </c>
      <c r="H184">
        <v>2024</v>
      </c>
      <c r="I184" s="4" t="s">
        <v>228</v>
      </c>
      <c r="J184">
        <v>40</v>
      </c>
      <c r="K184" s="97">
        <v>68</v>
      </c>
      <c r="L184" t="s">
        <v>39</v>
      </c>
      <c r="M184">
        <v>40</v>
      </c>
      <c r="N184" s="4">
        <v>5</v>
      </c>
      <c r="O184" t="s">
        <v>69</v>
      </c>
      <c r="P184" t="s">
        <v>94</v>
      </c>
      <c r="Q184" s="57" t="s">
        <v>76</v>
      </c>
      <c r="R184" s="57" t="s">
        <v>1353</v>
      </c>
      <c r="S184" t="s">
        <v>104</v>
      </c>
      <c r="U184" s="57" t="s">
        <v>104</v>
      </c>
      <c r="W184" t="s">
        <v>150</v>
      </c>
      <c r="X184" t="s">
        <v>1365</v>
      </c>
      <c r="Y184" s="57" t="s">
        <v>104</v>
      </c>
      <c r="AA184" t="s">
        <v>104</v>
      </c>
      <c r="AC184" s="57" t="s">
        <v>104</v>
      </c>
      <c r="AE184" t="s">
        <v>150</v>
      </c>
      <c r="AF184" s="96" t="s">
        <v>1355</v>
      </c>
      <c r="AG184" s="57" t="s">
        <v>170</v>
      </c>
      <c r="AH184" s="98">
        <v>1.5</v>
      </c>
      <c r="AI184" s="29">
        <v>7.5</v>
      </c>
      <c r="AJ184" s="99"/>
      <c r="AK184" s="100" t="s">
        <v>1359</v>
      </c>
      <c r="AL184" s="261" t="s">
        <v>1755</v>
      </c>
      <c r="AM184" s="102">
        <v>7.5</v>
      </c>
      <c r="AS184"/>
      <c r="AT184" s="53"/>
      <c r="AU184"/>
      <c r="AV184"/>
      <c r="AW184"/>
      <c r="AX184"/>
      <c r="AY184" s="4">
        <v>0</v>
      </c>
      <c r="AZ184" s="53"/>
      <c r="BA184" s="106"/>
    </row>
    <row r="185" spans="1:53" ht="15" customHeight="1" x14ac:dyDescent="0.35">
      <c r="A185" s="96" t="s">
        <v>1966</v>
      </c>
      <c r="B185" t="s">
        <v>2370</v>
      </c>
      <c r="C185" t="s">
        <v>2592</v>
      </c>
      <c r="F185" t="s">
        <v>2591</v>
      </c>
      <c r="G185" t="s">
        <v>2592</v>
      </c>
      <c r="H185">
        <v>2024</v>
      </c>
      <c r="I185" s="4" t="s">
        <v>228</v>
      </c>
      <c r="J185">
        <v>41</v>
      </c>
      <c r="K185" s="97">
        <v>67</v>
      </c>
      <c r="L185" t="s">
        <v>39</v>
      </c>
      <c r="M185">
        <v>41</v>
      </c>
      <c r="N185" s="4">
        <v>5</v>
      </c>
      <c r="O185" t="s">
        <v>69</v>
      </c>
      <c r="P185" t="s">
        <v>94</v>
      </c>
      <c r="Q185" s="57" t="s">
        <v>76</v>
      </c>
      <c r="R185" s="57" t="s">
        <v>1353</v>
      </c>
      <c r="S185" t="s">
        <v>104</v>
      </c>
      <c r="U185" s="57" t="s">
        <v>104</v>
      </c>
      <c r="W185" t="s">
        <v>150</v>
      </c>
      <c r="X185" t="s">
        <v>1365</v>
      </c>
      <c r="Y185" s="57" t="s">
        <v>104</v>
      </c>
      <c r="AA185" t="s">
        <v>104</v>
      </c>
      <c r="AC185" s="57" t="s">
        <v>104</v>
      </c>
      <c r="AE185" t="s">
        <v>150</v>
      </c>
      <c r="AF185" s="96" t="s">
        <v>1355</v>
      </c>
      <c r="AG185" s="57" t="s">
        <v>170</v>
      </c>
      <c r="AH185" s="98">
        <v>1.5</v>
      </c>
      <c r="AI185" s="29">
        <v>7.5</v>
      </c>
      <c r="AJ185" s="99" t="s">
        <v>1374</v>
      </c>
      <c r="AK185" s="100" t="s">
        <v>1359</v>
      </c>
      <c r="AL185" s="262" t="s">
        <v>1758</v>
      </c>
      <c r="AM185" s="102">
        <v>15</v>
      </c>
      <c r="AO185" s="116"/>
      <c r="AP185" s="116"/>
      <c r="AQ185" s="117"/>
      <c r="AR185" s="117"/>
      <c r="AS185"/>
      <c r="AT185" s="53"/>
      <c r="AU185"/>
      <c r="AV185"/>
      <c r="AW185"/>
      <c r="AX185"/>
      <c r="AY185" s="4">
        <v>0</v>
      </c>
      <c r="AZ185" s="53"/>
      <c r="BA185" s="106"/>
    </row>
    <row r="186" spans="1:53" ht="15" customHeight="1" x14ac:dyDescent="0.35">
      <c r="A186" s="96" t="s">
        <v>1967</v>
      </c>
      <c r="B186" t="s">
        <v>2371</v>
      </c>
      <c r="C186" t="s">
        <v>2592</v>
      </c>
      <c r="F186" t="s">
        <v>2591</v>
      </c>
      <c r="G186" t="s">
        <v>2592</v>
      </c>
      <c r="H186">
        <v>2024</v>
      </c>
      <c r="I186" s="4" t="s">
        <v>244</v>
      </c>
      <c r="J186">
        <v>42</v>
      </c>
      <c r="K186" s="97">
        <v>66</v>
      </c>
      <c r="L186" t="s">
        <v>39</v>
      </c>
      <c r="M186">
        <v>42</v>
      </c>
      <c r="N186" s="4">
        <v>5</v>
      </c>
      <c r="O186" t="s">
        <v>69</v>
      </c>
      <c r="P186" t="s">
        <v>94</v>
      </c>
      <c r="Q186" s="57" t="s">
        <v>76</v>
      </c>
      <c r="R186" s="57" t="s">
        <v>1353</v>
      </c>
      <c r="S186" t="s">
        <v>104</v>
      </c>
      <c r="U186" s="57" t="s">
        <v>104</v>
      </c>
      <c r="W186" t="s">
        <v>150</v>
      </c>
      <c r="X186" t="s">
        <v>1365</v>
      </c>
      <c r="Y186" s="57" t="s">
        <v>104</v>
      </c>
      <c r="AA186" t="s">
        <v>104</v>
      </c>
      <c r="AC186" s="57" t="s">
        <v>104</v>
      </c>
      <c r="AE186" t="s">
        <v>150</v>
      </c>
      <c r="AF186" s="96" t="s">
        <v>1355</v>
      </c>
      <c r="AG186" s="57" t="s">
        <v>170</v>
      </c>
      <c r="AH186" s="98">
        <v>1.5</v>
      </c>
      <c r="AI186" s="29">
        <v>7.5</v>
      </c>
      <c r="AJ186" s="99"/>
      <c r="AK186" s="100" t="s">
        <v>1359</v>
      </c>
      <c r="AL186" s="261" t="s">
        <v>1762</v>
      </c>
      <c r="AM186" s="102">
        <v>7.5</v>
      </c>
      <c r="AS186"/>
      <c r="AT186" s="53"/>
      <c r="AU186"/>
      <c r="AV186"/>
      <c r="AW186"/>
      <c r="AX186"/>
      <c r="AY186" s="4">
        <v>0</v>
      </c>
      <c r="AZ186" s="53"/>
      <c r="BA186" s="106"/>
    </row>
    <row r="187" spans="1:53" ht="15" customHeight="1" x14ac:dyDescent="0.35">
      <c r="A187" s="96" t="s">
        <v>1968</v>
      </c>
      <c r="B187" t="s">
        <v>2372</v>
      </c>
      <c r="C187" t="s">
        <v>47</v>
      </c>
      <c r="F187" t="s">
        <v>2591</v>
      </c>
      <c r="G187" t="s">
        <v>2592</v>
      </c>
      <c r="H187">
        <v>2024</v>
      </c>
      <c r="I187" s="4" t="s">
        <v>55</v>
      </c>
      <c r="J187">
        <v>43</v>
      </c>
      <c r="K187" s="97">
        <v>65</v>
      </c>
      <c r="L187" t="s">
        <v>88</v>
      </c>
      <c r="M187">
        <v>43</v>
      </c>
      <c r="N187" s="4">
        <v>20</v>
      </c>
      <c r="O187" t="s">
        <v>140</v>
      </c>
      <c r="P187" t="s">
        <v>118</v>
      </c>
      <c r="Q187" s="57" t="s">
        <v>76</v>
      </c>
      <c r="R187" s="57" t="s">
        <v>1353</v>
      </c>
      <c r="S187" t="s">
        <v>104</v>
      </c>
      <c r="U187" s="57" t="s">
        <v>104</v>
      </c>
      <c r="W187" t="s">
        <v>150</v>
      </c>
      <c r="X187" t="s">
        <v>1360</v>
      </c>
      <c r="Y187" s="57" t="s">
        <v>104</v>
      </c>
      <c r="AA187" t="s">
        <v>104</v>
      </c>
      <c r="AC187" s="57" t="s">
        <v>104</v>
      </c>
      <c r="AE187" t="s">
        <v>150</v>
      </c>
      <c r="AF187" s="96" t="s">
        <v>1355</v>
      </c>
      <c r="AG187" s="57" t="s">
        <v>104</v>
      </c>
      <c r="AH187" s="98">
        <v>1</v>
      </c>
      <c r="AI187" s="29">
        <v>20</v>
      </c>
      <c r="AJ187" s="99"/>
      <c r="AK187" s="52"/>
      <c r="AL187" s="262" t="s">
        <v>1765</v>
      </c>
      <c r="AM187" s="102">
        <v>20</v>
      </c>
      <c r="AS187"/>
      <c r="AT187" s="53"/>
      <c r="AU187"/>
      <c r="AV187"/>
      <c r="AW187"/>
      <c r="AX187"/>
      <c r="AY187" s="4">
        <v>20</v>
      </c>
      <c r="AZ187" s="53"/>
      <c r="BA187" s="106"/>
    </row>
    <row r="188" spans="1:53" ht="15" customHeight="1" x14ac:dyDescent="0.35">
      <c r="A188" s="96" t="s">
        <v>1969</v>
      </c>
      <c r="B188" t="s">
        <v>2373</v>
      </c>
      <c r="C188" t="s">
        <v>47</v>
      </c>
      <c r="F188" t="s">
        <v>2591</v>
      </c>
      <c r="G188" t="s">
        <v>2592</v>
      </c>
      <c r="H188">
        <v>2024</v>
      </c>
      <c r="I188" s="4" t="s">
        <v>55</v>
      </c>
      <c r="J188">
        <v>44</v>
      </c>
      <c r="K188" s="97">
        <v>64</v>
      </c>
      <c r="L188" t="s">
        <v>88</v>
      </c>
      <c r="M188">
        <v>44</v>
      </c>
      <c r="N188" s="4">
        <v>20</v>
      </c>
      <c r="O188" t="s">
        <v>69</v>
      </c>
      <c r="P188" t="s">
        <v>94</v>
      </c>
      <c r="Q188" s="57" t="s">
        <v>76</v>
      </c>
      <c r="R188" s="57" t="s">
        <v>1353</v>
      </c>
      <c r="S188" t="s">
        <v>104</v>
      </c>
      <c r="U188" s="57" t="s">
        <v>104</v>
      </c>
      <c r="W188" t="s">
        <v>150</v>
      </c>
      <c r="X188" t="s">
        <v>1360</v>
      </c>
      <c r="Y188" s="57" t="s">
        <v>104</v>
      </c>
      <c r="AA188" t="s">
        <v>104</v>
      </c>
      <c r="AC188" s="57" t="s">
        <v>104</v>
      </c>
      <c r="AE188" t="s">
        <v>150</v>
      </c>
      <c r="AF188" s="96" t="s">
        <v>1355</v>
      </c>
      <c r="AG188" s="57" t="s">
        <v>104</v>
      </c>
      <c r="AH188" s="98">
        <v>1</v>
      </c>
      <c r="AI188" s="29">
        <v>20</v>
      </c>
      <c r="AJ188" s="99"/>
      <c r="AK188" s="52"/>
      <c r="AL188" s="261" t="s">
        <v>1769</v>
      </c>
      <c r="AM188" s="102">
        <v>20</v>
      </c>
      <c r="AS188"/>
      <c r="AT188" s="53"/>
      <c r="AU188"/>
      <c r="AV188"/>
      <c r="AW188"/>
      <c r="AX188"/>
      <c r="AY188" s="4">
        <v>20</v>
      </c>
      <c r="AZ188" s="53"/>
      <c r="BA188" s="106"/>
    </row>
    <row r="189" spans="1:53" ht="15" customHeight="1" x14ac:dyDescent="0.35">
      <c r="A189" s="96" t="s">
        <v>1970</v>
      </c>
      <c r="B189" t="s">
        <v>2374</v>
      </c>
      <c r="C189" t="s">
        <v>47</v>
      </c>
      <c r="F189" t="s">
        <v>2591</v>
      </c>
      <c r="G189" t="s">
        <v>2592</v>
      </c>
      <c r="H189">
        <v>2024</v>
      </c>
      <c r="I189" s="4" t="s">
        <v>79</v>
      </c>
      <c r="J189">
        <v>45</v>
      </c>
      <c r="K189" s="97">
        <v>63</v>
      </c>
      <c r="L189" t="s">
        <v>39</v>
      </c>
      <c r="M189">
        <v>45</v>
      </c>
      <c r="N189" s="4">
        <v>5</v>
      </c>
      <c r="O189" t="s">
        <v>140</v>
      </c>
      <c r="P189" t="s">
        <v>118</v>
      </c>
      <c r="Q189" s="57" t="s">
        <v>76</v>
      </c>
      <c r="R189" s="57" t="s">
        <v>1353</v>
      </c>
      <c r="S189" t="s">
        <v>104</v>
      </c>
      <c r="U189" s="57" t="s">
        <v>104</v>
      </c>
      <c r="W189" t="s">
        <v>150</v>
      </c>
      <c r="X189" t="s">
        <v>1360</v>
      </c>
      <c r="Y189" s="57" t="s">
        <v>104</v>
      </c>
      <c r="AA189" t="s">
        <v>104</v>
      </c>
      <c r="AC189" s="57" t="s">
        <v>104</v>
      </c>
      <c r="AE189" t="s">
        <v>150</v>
      </c>
      <c r="AF189" s="96" t="s">
        <v>1355</v>
      </c>
      <c r="AG189" s="57" t="s">
        <v>104</v>
      </c>
      <c r="AH189" s="98">
        <v>1</v>
      </c>
      <c r="AI189" s="29">
        <v>5</v>
      </c>
      <c r="AJ189" s="99"/>
      <c r="AK189" s="52"/>
      <c r="AL189" s="262" t="s">
        <v>1771</v>
      </c>
      <c r="AM189" s="102">
        <v>5</v>
      </c>
      <c r="AS189"/>
      <c r="AT189" s="53"/>
      <c r="AU189"/>
      <c r="AV189"/>
      <c r="AW189"/>
      <c r="AX189"/>
      <c r="AY189" s="4">
        <v>5</v>
      </c>
      <c r="AZ189" s="53"/>
      <c r="BA189" s="106"/>
    </row>
    <row r="190" spans="1:53" ht="15" customHeight="1" x14ac:dyDescent="0.35">
      <c r="A190" s="96" t="s">
        <v>1971</v>
      </c>
      <c r="B190" t="s">
        <v>2375</v>
      </c>
      <c r="C190" t="s">
        <v>47</v>
      </c>
      <c r="F190" t="s">
        <v>2591</v>
      </c>
      <c r="G190" t="s">
        <v>2592</v>
      </c>
      <c r="H190">
        <v>2024</v>
      </c>
      <c r="I190" s="4" t="s">
        <v>79</v>
      </c>
      <c r="J190">
        <v>46</v>
      </c>
      <c r="K190" s="97">
        <v>62</v>
      </c>
      <c r="L190" t="s">
        <v>39</v>
      </c>
      <c r="M190">
        <v>46</v>
      </c>
      <c r="N190" s="4">
        <v>5</v>
      </c>
      <c r="O190" t="s">
        <v>69</v>
      </c>
      <c r="P190" t="s">
        <v>94</v>
      </c>
      <c r="Q190" s="57" t="s">
        <v>76</v>
      </c>
      <c r="R190" s="57" t="s">
        <v>1353</v>
      </c>
      <c r="S190" t="s">
        <v>104</v>
      </c>
      <c r="U190" s="57" t="s">
        <v>104</v>
      </c>
      <c r="W190" t="s">
        <v>150</v>
      </c>
      <c r="X190" t="s">
        <v>1360</v>
      </c>
      <c r="Y190" s="57" t="s">
        <v>104</v>
      </c>
      <c r="AA190" t="s">
        <v>104</v>
      </c>
      <c r="AC190" s="57" t="s">
        <v>104</v>
      </c>
      <c r="AE190" t="s">
        <v>150</v>
      </c>
      <c r="AF190" s="96" t="s">
        <v>1355</v>
      </c>
      <c r="AG190" s="57" t="s">
        <v>104</v>
      </c>
      <c r="AH190" s="98">
        <v>1</v>
      </c>
      <c r="AI190" s="29">
        <v>5</v>
      </c>
      <c r="AJ190" s="99"/>
      <c r="AK190" s="52"/>
      <c r="AL190" s="261" t="s">
        <v>1774</v>
      </c>
      <c r="AM190" s="102">
        <v>5</v>
      </c>
      <c r="AS190"/>
      <c r="AT190" s="53"/>
      <c r="AU190"/>
      <c r="AV190"/>
      <c r="AW190"/>
      <c r="AX190"/>
      <c r="AY190" s="4">
        <v>5</v>
      </c>
      <c r="AZ190" s="53"/>
      <c r="BA190" s="106"/>
    </row>
    <row r="191" spans="1:53" ht="15" customHeight="1" x14ac:dyDescent="0.35">
      <c r="A191" s="96" t="s">
        <v>1972</v>
      </c>
      <c r="B191" t="s">
        <v>2376</v>
      </c>
      <c r="C191" t="s">
        <v>143</v>
      </c>
      <c r="F191" t="s">
        <v>2591</v>
      </c>
      <c r="G191" t="s">
        <v>2592</v>
      </c>
      <c r="H191">
        <v>2024</v>
      </c>
      <c r="I191" s="4" t="s">
        <v>55</v>
      </c>
      <c r="J191">
        <v>47</v>
      </c>
      <c r="K191" s="97">
        <v>61</v>
      </c>
      <c r="L191" t="s">
        <v>39</v>
      </c>
      <c r="M191">
        <v>47</v>
      </c>
      <c r="N191" s="4">
        <v>5</v>
      </c>
      <c r="O191" t="s">
        <v>117</v>
      </c>
      <c r="P191" t="s">
        <v>94</v>
      </c>
      <c r="Q191" s="57" t="s">
        <v>76</v>
      </c>
      <c r="R191" s="57" t="s">
        <v>1353</v>
      </c>
      <c r="S191" t="s">
        <v>104</v>
      </c>
      <c r="U191" s="57" t="s">
        <v>150</v>
      </c>
      <c r="V191" s="57" t="s">
        <v>1368</v>
      </c>
      <c r="W191" t="s">
        <v>150</v>
      </c>
      <c r="X191" t="s">
        <v>1360</v>
      </c>
      <c r="Y191" s="57" t="s">
        <v>104</v>
      </c>
      <c r="AA191" t="s">
        <v>104</v>
      </c>
      <c r="AC191" s="57" t="s">
        <v>104</v>
      </c>
      <c r="AE191" t="s">
        <v>150</v>
      </c>
      <c r="AF191" s="96" t="s">
        <v>1355</v>
      </c>
      <c r="AG191" s="57" t="s">
        <v>104</v>
      </c>
      <c r="AH191" s="98">
        <v>1</v>
      </c>
      <c r="AI191" s="29">
        <v>5</v>
      </c>
      <c r="AJ191" s="99"/>
      <c r="AK191" s="52"/>
      <c r="AL191" s="262" t="s">
        <v>1777</v>
      </c>
      <c r="AM191" s="102">
        <v>5</v>
      </c>
      <c r="AS191"/>
      <c r="AT191" s="53"/>
      <c r="AU191"/>
      <c r="AV191"/>
      <c r="AW191"/>
      <c r="AX191"/>
      <c r="AY191" s="4">
        <v>0</v>
      </c>
      <c r="AZ191" s="53" t="s">
        <v>1369</v>
      </c>
      <c r="BA191" s="106"/>
    </row>
    <row r="192" spans="1:53" ht="15" customHeight="1" x14ac:dyDescent="0.35">
      <c r="A192" s="96" t="s">
        <v>1973</v>
      </c>
      <c r="B192" t="s">
        <v>2377</v>
      </c>
      <c r="C192" t="s">
        <v>143</v>
      </c>
      <c r="F192" t="s">
        <v>2591</v>
      </c>
      <c r="G192" t="s">
        <v>2592</v>
      </c>
      <c r="H192">
        <v>2024</v>
      </c>
      <c r="I192" s="4" t="s">
        <v>55</v>
      </c>
      <c r="J192">
        <v>48</v>
      </c>
      <c r="K192" s="97">
        <v>60</v>
      </c>
      <c r="L192" t="s">
        <v>64</v>
      </c>
      <c r="M192">
        <v>48</v>
      </c>
      <c r="N192" s="4">
        <v>10</v>
      </c>
      <c r="O192" t="s">
        <v>69</v>
      </c>
      <c r="P192" t="s">
        <v>94</v>
      </c>
      <c r="Q192" s="57" t="s">
        <v>76</v>
      </c>
      <c r="R192" s="57" t="s">
        <v>1353</v>
      </c>
      <c r="S192" t="s">
        <v>104</v>
      </c>
      <c r="U192" s="57" t="s">
        <v>150</v>
      </c>
      <c r="V192" s="57" t="s">
        <v>1368</v>
      </c>
      <c r="W192" t="s">
        <v>150</v>
      </c>
      <c r="X192" t="s">
        <v>1360</v>
      </c>
      <c r="Y192" s="57" t="s">
        <v>104</v>
      </c>
      <c r="AA192" t="s">
        <v>104</v>
      </c>
      <c r="AC192" s="57" t="s">
        <v>104</v>
      </c>
      <c r="AE192" t="s">
        <v>150</v>
      </c>
      <c r="AF192" s="96" t="s">
        <v>1355</v>
      </c>
      <c r="AG192" s="57" t="s">
        <v>104</v>
      </c>
      <c r="AH192" s="98">
        <v>1</v>
      </c>
      <c r="AI192" s="29">
        <v>10</v>
      </c>
      <c r="AJ192" s="99">
        <v>-5</v>
      </c>
      <c r="AK192" s="52"/>
      <c r="AL192" s="261" t="s">
        <v>1781</v>
      </c>
      <c r="AM192" s="102">
        <v>5</v>
      </c>
      <c r="AS192"/>
      <c r="AT192" s="53"/>
      <c r="AU192"/>
      <c r="AV192"/>
      <c r="AW192"/>
      <c r="AX192"/>
      <c r="AY192" s="4">
        <v>0</v>
      </c>
      <c r="AZ192" s="53"/>
      <c r="BA192" s="106"/>
    </row>
    <row r="193" spans="1:53" ht="15" customHeight="1" x14ac:dyDescent="0.35">
      <c r="A193" s="96" t="s">
        <v>1974</v>
      </c>
      <c r="B193" t="s">
        <v>2378</v>
      </c>
      <c r="C193" t="s">
        <v>143</v>
      </c>
      <c r="F193" t="s">
        <v>2591</v>
      </c>
      <c r="G193" t="s">
        <v>2592</v>
      </c>
      <c r="H193">
        <v>2024</v>
      </c>
      <c r="I193" s="4" t="s">
        <v>79</v>
      </c>
      <c r="J193">
        <v>49</v>
      </c>
      <c r="K193" s="97">
        <v>59</v>
      </c>
      <c r="L193" t="s">
        <v>39</v>
      </c>
      <c r="M193">
        <v>49</v>
      </c>
      <c r="N193" s="4">
        <v>5</v>
      </c>
      <c r="O193" t="s">
        <v>117</v>
      </c>
      <c r="P193" t="s">
        <v>94</v>
      </c>
      <c r="Q193" s="57" t="s">
        <v>76</v>
      </c>
      <c r="R193" s="57" t="s">
        <v>1353</v>
      </c>
      <c r="S193" t="s">
        <v>104</v>
      </c>
      <c r="U193" s="57" t="s">
        <v>150</v>
      </c>
      <c r="V193" s="57" t="s">
        <v>1368</v>
      </c>
      <c r="W193" t="s">
        <v>150</v>
      </c>
      <c r="X193" t="s">
        <v>1360</v>
      </c>
      <c r="Y193" s="57" t="s">
        <v>104</v>
      </c>
      <c r="AA193" t="s">
        <v>104</v>
      </c>
      <c r="AC193" s="57" t="s">
        <v>104</v>
      </c>
      <c r="AE193" t="s">
        <v>150</v>
      </c>
      <c r="AF193" s="96" t="s">
        <v>1355</v>
      </c>
      <c r="AG193" s="57" t="s">
        <v>104</v>
      </c>
      <c r="AH193" s="98">
        <v>1</v>
      </c>
      <c r="AI193" s="29">
        <v>5</v>
      </c>
      <c r="AJ193" s="99"/>
      <c r="AK193" s="52"/>
      <c r="AL193" s="262" t="s">
        <v>1446</v>
      </c>
      <c r="AM193" s="102">
        <v>5</v>
      </c>
      <c r="AS193"/>
      <c r="AT193" s="53"/>
      <c r="AU193"/>
      <c r="AV193"/>
      <c r="AW193"/>
      <c r="AX193"/>
      <c r="AY193" s="4">
        <v>0</v>
      </c>
      <c r="AZ193" s="53" t="s">
        <v>1369</v>
      </c>
      <c r="BA193" s="106"/>
    </row>
    <row r="194" spans="1:53" ht="15" customHeight="1" x14ac:dyDescent="0.35">
      <c r="A194" s="96" t="s">
        <v>1975</v>
      </c>
      <c r="B194" t="s">
        <v>2379</v>
      </c>
      <c r="C194" t="s">
        <v>143</v>
      </c>
      <c r="F194" t="s">
        <v>2591</v>
      </c>
      <c r="G194" t="s">
        <v>2592</v>
      </c>
      <c r="H194">
        <v>2024</v>
      </c>
      <c r="I194" s="4" t="s">
        <v>79</v>
      </c>
      <c r="J194">
        <v>50</v>
      </c>
      <c r="K194" s="97">
        <v>58</v>
      </c>
      <c r="L194" t="s">
        <v>64</v>
      </c>
      <c r="M194">
        <v>50</v>
      </c>
      <c r="N194" s="4">
        <v>10</v>
      </c>
      <c r="O194" t="s">
        <v>69</v>
      </c>
      <c r="P194" t="s">
        <v>94</v>
      </c>
      <c r="Q194" s="57" t="s">
        <v>76</v>
      </c>
      <c r="R194" s="57" t="s">
        <v>1353</v>
      </c>
      <c r="S194" t="s">
        <v>104</v>
      </c>
      <c r="U194" s="57" t="s">
        <v>150</v>
      </c>
      <c r="V194" s="57" t="s">
        <v>1368</v>
      </c>
      <c r="W194" t="s">
        <v>150</v>
      </c>
      <c r="X194" t="s">
        <v>1360</v>
      </c>
      <c r="Y194" s="57" t="s">
        <v>104</v>
      </c>
      <c r="AA194" t="s">
        <v>104</v>
      </c>
      <c r="AC194" s="57" t="s">
        <v>104</v>
      </c>
      <c r="AE194" t="s">
        <v>150</v>
      </c>
      <c r="AF194" s="96" t="s">
        <v>1355</v>
      </c>
      <c r="AG194" s="57" t="s">
        <v>104</v>
      </c>
      <c r="AH194" s="98">
        <v>1</v>
      </c>
      <c r="AI194" s="29">
        <v>10</v>
      </c>
      <c r="AJ194" s="99"/>
      <c r="AK194" s="52"/>
      <c r="AL194" s="261" t="s">
        <v>1450</v>
      </c>
      <c r="AM194" s="102">
        <v>10</v>
      </c>
      <c r="AS194"/>
      <c r="AT194" s="53"/>
      <c r="AU194"/>
      <c r="AV194"/>
      <c r="AW194"/>
      <c r="AX194"/>
      <c r="AY194" s="4">
        <v>0</v>
      </c>
      <c r="AZ194" s="53"/>
      <c r="BA194" s="106"/>
    </row>
    <row r="195" spans="1:53" ht="15" customHeight="1" x14ac:dyDescent="0.35">
      <c r="A195" s="96" t="s">
        <v>1976</v>
      </c>
      <c r="B195" t="s">
        <v>2380</v>
      </c>
      <c r="C195" t="s">
        <v>143</v>
      </c>
      <c r="F195" t="s">
        <v>2591</v>
      </c>
      <c r="G195" t="s">
        <v>2592</v>
      </c>
      <c r="H195">
        <v>2024</v>
      </c>
      <c r="I195" s="4" t="s">
        <v>55</v>
      </c>
      <c r="J195">
        <v>51</v>
      </c>
      <c r="K195" s="97">
        <v>57</v>
      </c>
      <c r="L195" t="s">
        <v>39</v>
      </c>
      <c r="M195">
        <v>51</v>
      </c>
      <c r="N195" s="4">
        <v>5</v>
      </c>
      <c r="O195" t="s">
        <v>117</v>
      </c>
      <c r="P195" t="s">
        <v>94</v>
      </c>
      <c r="Q195" s="57" t="s">
        <v>76</v>
      </c>
      <c r="R195" s="57" t="s">
        <v>1353</v>
      </c>
      <c r="S195" t="s">
        <v>104</v>
      </c>
      <c r="U195" s="57" t="s">
        <v>150</v>
      </c>
      <c r="V195" s="57" t="s">
        <v>1368</v>
      </c>
      <c r="W195" t="s">
        <v>150</v>
      </c>
      <c r="X195" t="s">
        <v>1360</v>
      </c>
      <c r="Y195" s="57" t="s">
        <v>104</v>
      </c>
      <c r="AA195" t="s">
        <v>104</v>
      </c>
      <c r="AC195" s="57" t="s">
        <v>104</v>
      </c>
      <c r="AE195" t="s">
        <v>150</v>
      </c>
      <c r="AF195" s="96" t="s">
        <v>1355</v>
      </c>
      <c r="AG195" s="57" t="s">
        <v>104</v>
      </c>
      <c r="AH195" s="98">
        <v>1</v>
      </c>
      <c r="AI195" s="29">
        <v>5</v>
      </c>
      <c r="AJ195" s="99"/>
      <c r="AK195" s="52"/>
      <c r="AL195" s="262" t="s">
        <v>1454</v>
      </c>
      <c r="AM195" s="102">
        <v>5</v>
      </c>
      <c r="AS195"/>
      <c r="AT195" s="53"/>
      <c r="AU195"/>
      <c r="AV195"/>
      <c r="AW195"/>
      <c r="AX195"/>
      <c r="AY195" s="4">
        <v>0</v>
      </c>
      <c r="AZ195" s="53" t="s">
        <v>1369</v>
      </c>
      <c r="BA195" s="106"/>
    </row>
    <row r="196" spans="1:53" ht="15" customHeight="1" x14ac:dyDescent="0.35">
      <c r="A196" s="96" t="s">
        <v>1977</v>
      </c>
      <c r="B196" t="s">
        <v>2381</v>
      </c>
      <c r="C196" t="s">
        <v>143</v>
      </c>
      <c r="F196" t="s">
        <v>2591</v>
      </c>
      <c r="G196" t="s">
        <v>2592</v>
      </c>
      <c r="H196">
        <v>2024</v>
      </c>
      <c r="I196" s="4" t="s">
        <v>55</v>
      </c>
      <c r="J196"/>
      <c r="K196" s="97">
        <v>56</v>
      </c>
      <c r="L196" t="s">
        <v>39</v>
      </c>
      <c r="N196" s="4">
        <v>5</v>
      </c>
      <c r="O196" t="s">
        <v>44</v>
      </c>
      <c r="P196" t="s">
        <v>94</v>
      </c>
      <c r="Q196" s="57" t="s">
        <v>76</v>
      </c>
      <c r="R196" s="57" t="s">
        <v>1353</v>
      </c>
      <c r="S196" t="s">
        <v>104</v>
      </c>
      <c r="U196" s="57" t="s">
        <v>150</v>
      </c>
      <c r="V196" s="57" t="s">
        <v>1368</v>
      </c>
      <c r="W196" t="s">
        <v>150</v>
      </c>
      <c r="X196" t="s">
        <v>1360</v>
      </c>
      <c r="Y196" s="57" t="s">
        <v>104</v>
      </c>
      <c r="AA196" t="s">
        <v>104</v>
      </c>
      <c r="AC196" s="57" t="s">
        <v>104</v>
      </c>
      <c r="AE196" t="s">
        <v>150</v>
      </c>
      <c r="AF196" s="96" t="s">
        <v>1355</v>
      </c>
      <c r="AG196" s="57" t="s">
        <v>104</v>
      </c>
      <c r="AH196" s="98">
        <v>1</v>
      </c>
      <c r="AI196" s="29">
        <v>5</v>
      </c>
      <c r="AJ196" s="99"/>
      <c r="AK196" s="52"/>
      <c r="AL196" s="261" t="s">
        <v>1458</v>
      </c>
      <c r="AM196" s="102">
        <v>5</v>
      </c>
      <c r="AS196"/>
      <c r="AT196" s="53"/>
      <c r="AU196"/>
      <c r="AV196"/>
      <c r="AW196"/>
      <c r="AX196"/>
      <c r="AY196" s="4">
        <v>5</v>
      </c>
      <c r="AZ196" s="53"/>
      <c r="BA196" s="106"/>
    </row>
    <row r="197" spans="1:53" ht="15" customHeight="1" x14ac:dyDescent="0.35">
      <c r="A197" s="96" t="s">
        <v>1978</v>
      </c>
      <c r="B197" t="s">
        <v>2382</v>
      </c>
      <c r="C197" t="s">
        <v>143</v>
      </c>
      <c r="F197" t="s">
        <v>2591</v>
      </c>
      <c r="G197" t="s">
        <v>2592</v>
      </c>
      <c r="H197">
        <v>2024</v>
      </c>
      <c r="I197" s="4" t="s">
        <v>55</v>
      </c>
      <c r="J197">
        <v>1</v>
      </c>
      <c r="K197" s="97">
        <v>55</v>
      </c>
      <c r="L197" t="s">
        <v>88</v>
      </c>
      <c r="M197">
        <v>1</v>
      </c>
      <c r="N197" s="4">
        <v>20</v>
      </c>
      <c r="O197" t="s">
        <v>69</v>
      </c>
      <c r="P197" t="s">
        <v>94</v>
      </c>
      <c r="Q197" s="57" t="s">
        <v>76</v>
      </c>
      <c r="R197" s="57" t="s">
        <v>1353</v>
      </c>
      <c r="S197" t="s">
        <v>104</v>
      </c>
      <c r="U197" s="57" t="s">
        <v>150</v>
      </c>
      <c r="V197" s="57" t="s">
        <v>1368</v>
      </c>
      <c r="W197" t="s">
        <v>150</v>
      </c>
      <c r="X197" t="s">
        <v>1360</v>
      </c>
      <c r="Y197" s="57" t="s">
        <v>104</v>
      </c>
      <c r="AA197" t="s">
        <v>104</v>
      </c>
      <c r="AC197" s="57" t="s">
        <v>104</v>
      </c>
      <c r="AE197" t="s">
        <v>150</v>
      </c>
      <c r="AF197" s="96" t="s">
        <v>1355</v>
      </c>
      <c r="AG197" s="57" t="s">
        <v>104</v>
      </c>
      <c r="AH197" s="98">
        <v>1</v>
      </c>
      <c r="AI197" s="29">
        <v>20</v>
      </c>
      <c r="AJ197" s="99"/>
      <c r="AK197" s="52"/>
      <c r="AL197" s="262" t="s">
        <v>1462</v>
      </c>
      <c r="AM197" s="102">
        <v>20</v>
      </c>
      <c r="AS197"/>
      <c r="AT197" s="53"/>
      <c r="AU197"/>
      <c r="AV197"/>
      <c r="AW197"/>
      <c r="AX197"/>
      <c r="AY197" s="4">
        <v>0</v>
      </c>
      <c r="AZ197" s="53"/>
      <c r="BA197" s="106"/>
    </row>
    <row r="198" spans="1:53" ht="15" customHeight="1" x14ac:dyDescent="0.35">
      <c r="A198" s="96" t="s">
        <v>1979</v>
      </c>
      <c r="B198" t="s">
        <v>2383</v>
      </c>
      <c r="C198" t="s">
        <v>143</v>
      </c>
      <c r="F198" t="s">
        <v>2591</v>
      </c>
      <c r="G198" t="s">
        <v>2592</v>
      </c>
      <c r="H198">
        <v>2024</v>
      </c>
      <c r="I198" s="4" t="s">
        <v>79</v>
      </c>
      <c r="J198">
        <v>2</v>
      </c>
      <c r="K198" s="97">
        <v>54</v>
      </c>
      <c r="L198" t="s">
        <v>39</v>
      </c>
      <c r="M198">
        <v>2</v>
      </c>
      <c r="N198" s="4">
        <v>5</v>
      </c>
      <c r="O198" t="s">
        <v>117</v>
      </c>
      <c r="P198" t="s">
        <v>94</v>
      </c>
      <c r="Q198" s="57" t="s">
        <v>76</v>
      </c>
      <c r="R198" s="57" t="s">
        <v>1353</v>
      </c>
      <c r="S198" t="s">
        <v>104</v>
      </c>
      <c r="U198" s="57" t="s">
        <v>150</v>
      </c>
      <c r="V198" s="57" t="s">
        <v>1368</v>
      </c>
      <c r="W198" t="s">
        <v>150</v>
      </c>
      <c r="X198" t="s">
        <v>1360</v>
      </c>
      <c r="Y198" s="57" t="s">
        <v>104</v>
      </c>
      <c r="AA198" t="s">
        <v>104</v>
      </c>
      <c r="AC198" s="57" t="s">
        <v>104</v>
      </c>
      <c r="AE198" t="s">
        <v>150</v>
      </c>
      <c r="AF198" s="96" t="s">
        <v>1355</v>
      </c>
      <c r="AG198" s="57" t="s">
        <v>104</v>
      </c>
      <c r="AH198" s="98">
        <v>1</v>
      </c>
      <c r="AI198" s="29">
        <v>5</v>
      </c>
      <c r="AJ198" s="99"/>
      <c r="AK198" s="52"/>
      <c r="AL198" s="261" t="s">
        <v>1464</v>
      </c>
      <c r="AM198" s="102">
        <v>5</v>
      </c>
      <c r="AS198"/>
      <c r="AT198" s="53"/>
      <c r="AU198"/>
      <c r="AV198"/>
      <c r="AW198"/>
      <c r="AX198"/>
      <c r="AY198" s="4">
        <v>0</v>
      </c>
      <c r="AZ198" s="53" t="s">
        <v>1369</v>
      </c>
      <c r="BA198" s="106"/>
    </row>
    <row r="199" spans="1:53" ht="15" customHeight="1" x14ac:dyDescent="0.35">
      <c r="A199" s="96" t="s">
        <v>1980</v>
      </c>
      <c r="B199" t="s">
        <v>2384</v>
      </c>
      <c r="C199" t="s">
        <v>143</v>
      </c>
      <c r="F199" t="s">
        <v>2591</v>
      </c>
      <c r="G199" t="s">
        <v>2592</v>
      </c>
      <c r="H199">
        <v>2024</v>
      </c>
      <c r="I199" s="4" t="s">
        <v>79</v>
      </c>
      <c r="J199">
        <v>3</v>
      </c>
      <c r="K199" s="97">
        <v>53</v>
      </c>
      <c r="L199" t="s">
        <v>64</v>
      </c>
      <c r="M199">
        <v>3</v>
      </c>
      <c r="N199" s="4">
        <v>10</v>
      </c>
      <c r="O199" t="s">
        <v>69</v>
      </c>
      <c r="P199" t="s">
        <v>94</v>
      </c>
      <c r="Q199" s="57" t="s">
        <v>76</v>
      </c>
      <c r="R199" s="57" t="s">
        <v>1353</v>
      </c>
      <c r="S199" t="s">
        <v>104</v>
      </c>
      <c r="U199" s="57" t="s">
        <v>150</v>
      </c>
      <c r="V199" s="57" t="s">
        <v>1368</v>
      </c>
      <c r="W199" t="s">
        <v>150</v>
      </c>
      <c r="X199" t="s">
        <v>1360</v>
      </c>
      <c r="Y199" s="57" t="s">
        <v>104</v>
      </c>
      <c r="AA199" t="s">
        <v>104</v>
      </c>
      <c r="AC199" s="57" t="s">
        <v>104</v>
      </c>
      <c r="AE199" t="s">
        <v>150</v>
      </c>
      <c r="AF199" s="96" t="s">
        <v>1355</v>
      </c>
      <c r="AG199" s="57" t="s">
        <v>104</v>
      </c>
      <c r="AH199" s="98">
        <v>1</v>
      </c>
      <c r="AI199" s="29">
        <v>10</v>
      </c>
      <c r="AJ199" s="99"/>
      <c r="AK199" s="52"/>
      <c r="AL199" s="262" t="s">
        <v>1468</v>
      </c>
      <c r="AM199" s="102">
        <v>8</v>
      </c>
      <c r="AO199" s="103" t="s">
        <v>943</v>
      </c>
      <c r="AP199" s="103">
        <v>2</v>
      </c>
      <c r="AS199"/>
      <c r="AT199" s="53"/>
      <c r="AU199"/>
      <c r="AV199"/>
      <c r="AW199"/>
      <c r="AX199"/>
      <c r="AY199" s="4">
        <v>2</v>
      </c>
      <c r="AZ199" s="53"/>
      <c r="BA199" s="106"/>
    </row>
    <row r="200" spans="1:53" ht="15" customHeight="1" x14ac:dyDescent="0.35">
      <c r="A200" s="96" t="s">
        <v>1981</v>
      </c>
      <c r="B200" t="s">
        <v>2385</v>
      </c>
      <c r="C200" t="s">
        <v>143</v>
      </c>
      <c r="F200" t="s">
        <v>2591</v>
      </c>
      <c r="G200" t="s">
        <v>2592</v>
      </c>
      <c r="H200">
        <v>2024</v>
      </c>
      <c r="I200" s="4" t="s">
        <v>55</v>
      </c>
      <c r="J200">
        <v>4</v>
      </c>
      <c r="K200" s="97">
        <v>52</v>
      </c>
      <c r="L200" t="s">
        <v>39</v>
      </c>
      <c r="M200">
        <v>4</v>
      </c>
      <c r="N200" s="4">
        <v>5</v>
      </c>
      <c r="O200" t="s">
        <v>117</v>
      </c>
      <c r="P200" t="s">
        <v>94</v>
      </c>
      <c r="Q200" s="57" t="s">
        <v>76</v>
      </c>
      <c r="R200" s="57" t="s">
        <v>1353</v>
      </c>
      <c r="S200" t="s">
        <v>104</v>
      </c>
      <c r="U200" s="57" t="s">
        <v>150</v>
      </c>
      <c r="V200" s="57" t="s">
        <v>1368</v>
      </c>
      <c r="W200" t="s">
        <v>150</v>
      </c>
      <c r="X200" t="s">
        <v>1360</v>
      </c>
      <c r="Y200" s="57" t="s">
        <v>104</v>
      </c>
      <c r="AA200" t="s">
        <v>104</v>
      </c>
      <c r="AC200" s="57" t="s">
        <v>104</v>
      </c>
      <c r="AE200" t="s">
        <v>150</v>
      </c>
      <c r="AF200" s="96" t="s">
        <v>1355</v>
      </c>
      <c r="AG200" s="57" t="s">
        <v>104</v>
      </c>
      <c r="AH200" s="98">
        <v>1</v>
      </c>
      <c r="AI200" s="29">
        <v>5</v>
      </c>
      <c r="AJ200" s="99"/>
      <c r="AK200" s="52"/>
      <c r="AL200" s="261" t="s">
        <v>1471</v>
      </c>
      <c r="AM200" s="102">
        <v>5</v>
      </c>
      <c r="AS200"/>
      <c r="AT200" s="53"/>
      <c r="AU200"/>
      <c r="AV200"/>
      <c r="AW200"/>
      <c r="AX200"/>
      <c r="AY200" s="4">
        <v>0</v>
      </c>
      <c r="AZ200" s="53" t="s">
        <v>1369</v>
      </c>
      <c r="BA200" s="106"/>
    </row>
    <row r="201" spans="1:53" ht="15" customHeight="1" x14ac:dyDescent="0.35">
      <c r="A201" s="96" t="s">
        <v>1982</v>
      </c>
      <c r="B201" t="s">
        <v>2386</v>
      </c>
      <c r="C201" t="s">
        <v>143</v>
      </c>
      <c r="F201" t="s">
        <v>2591</v>
      </c>
      <c r="G201" t="s">
        <v>2592</v>
      </c>
      <c r="H201">
        <v>2024</v>
      </c>
      <c r="I201" s="4" t="s">
        <v>55</v>
      </c>
      <c r="J201">
        <v>5</v>
      </c>
      <c r="K201" s="97">
        <v>51</v>
      </c>
      <c r="L201" t="s">
        <v>39</v>
      </c>
      <c r="M201">
        <v>5</v>
      </c>
      <c r="N201" s="4">
        <v>5</v>
      </c>
      <c r="O201" t="s">
        <v>69</v>
      </c>
      <c r="P201" t="s">
        <v>94</v>
      </c>
      <c r="Q201" s="57" t="s">
        <v>76</v>
      </c>
      <c r="R201" s="57" t="s">
        <v>1353</v>
      </c>
      <c r="S201" t="s">
        <v>104</v>
      </c>
      <c r="U201" s="57" t="s">
        <v>150</v>
      </c>
      <c r="V201" s="57" t="s">
        <v>1368</v>
      </c>
      <c r="W201" t="s">
        <v>150</v>
      </c>
      <c r="X201" t="s">
        <v>1360</v>
      </c>
      <c r="Y201" s="57" t="s">
        <v>104</v>
      </c>
      <c r="AA201" t="s">
        <v>104</v>
      </c>
      <c r="AC201" s="57" t="s">
        <v>104</v>
      </c>
      <c r="AE201" t="s">
        <v>150</v>
      </c>
      <c r="AF201" s="96" t="s">
        <v>1355</v>
      </c>
      <c r="AG201" s="57" t="s">
        <v>104</v>
      </c>
      <c r="AH201" s="98">
        <v>1</v>
      </c>
      <c r="AI201" s="29">
        <v>5</v>
      </c>
      <c r="AJ201" s="99"/>
      <c r="AK201" s="52"/>
      <c r="AL201" s="262" t="s">
        <v>1474</v>
      </c>
      <c r="AM201" s="102">
        <v>5</v>
      </c>
      <c r="AS201"/>
      <c r="AT201" s="53"/>
      <c r="AU201"/>
      <c r="AV201"/>
      <c r="AW201"/>
      <c r="AX201"/>
      <c r="AY201" s="4">
        <v>0</v>
      </c>
      <c r="AZ201" s="53"/>
      <c r="BA201" s="106"/>
    </row>
    <row r="202" spans="1:53" ht="15" customHeight="1" x14ac:dyDescent="0.35">
      <c r="A202" s="96" t="s">
        <v>1983</v>
      </c>
      <c r="B202" t="s">
        <v>2387</v>
      </c>
      <c r="C202" t="s">
        <v>143</v>
      </c>
      <c r="F202" t="s">
        <v>2591</v>
      </c>
      <c r="G202" t="s">
        <v>2592</v>
      </c>
      <c r="H202">
        <v>2024</v>
      </c>
      <c r="I202" s="4" t="s">
        <v>79</v>
      </c>
      <c r="J202">
        <v>6</v>
      </c>
      <c r="K202" s="97">
        <v>50</v>
      </c>
      <c r="L202" t="s">
        <v>39</v>
      </c>
      <c r="M202">
        <v>6</v>
      </c>
      <c r="N202" s="4">
        <v>5</v>
      </c>
      <c r="O202" t="s">
        <v>69</v>
      </c>
      <c r="P202" t="s">
        <v>94</v>
      </c>
      <c r="Q202" s="57" t="s">
        <v>76</v>
      </c>
      <c r="R202" s="57" t="s">
        <v>1353</v>
      </c>
      <c r="S202" t="s">
        <v>104</v>
      </c>
      <c r="U202" s="57" t="s">
        <v>150</v>
      </c>
      <c r="V202" s="57" t="s">
        <v>1368</v>
      </c>
      <c r="W202" t="s">
        <v>150</v>
      </c>
      <c r="X202" t="s">
        <v>1360</v>
      </c>
      <c r="Y202" s="57" t="s">
        <v>104</v>
      </c>
      <c r="AA202" t="s">
        <v>104</v>
      </c>
      <c r="AC202" s="57" t="s">
        <v>104</v>
      </c>
      <c r="AE202" t="s">
        <v>150</v>
      </c>
      <c r="AF202" s="96" t="s">
        <v>1355</v>
      </c>
      <c r="AG202" s="57" t="s">
        <v>104</v>
      </c>
      <c r="AH202" s="98">
        <v>1</v>
      </c>
      <c r="AI202" s="29">
        <v>5</v>
      </c>
      <c r="AJ202" s="99"/>
      <c r="AK202" s="52"/>
      <c r="AL202" s="261" t="s">
        <v>1478</v>
      </c>
      <c r="AM202" s="102">
        <v>1.5</v>
      </c>
      <c r="AO202" s="103" t="s">
        <v>943</v>
      </c>
      <c r="AP202" s="103">
        <v>3.5</v>
      </c>
      <c r="AS202"/>
      <c r="AT202" s="53"/>
      <c r="AU202"/>
      <c r="AV202"/>
      <c r="AW202"/>
      <c r="AX202"/>
      <c r="AY202" s="4">
        <v>3.5</v>
      </c>
      <c r="AZ202" s="53"/>
      <c r="BA202" s="106"/>
    </row>
    <row r="203" spans="1:53" ht="15" customHeight="1" x14ac:dyDescent="0.35">
      <c r="A203" s="96" t="s">
        <v>1984</v>
      </c>
      <c r="B203" t="s">
        <v>2388</v>
      </c>
      <c r="C203" t="s">
        <v>143</v>
      </c>
      <c r="F203" t="s">
        <v>2591</v>
      </c>
      <c r="G203" t="s">
        <v>2592</v>
      </c>
      <c r="H203">
        <v>2024</v>
      </c>
      <c r="I203" s="4" t="s">
        <v>55</v>
      </c>
      <c r="J203">
        <v>7</v>
      </c>
      <c r="K203" s="97">
        <v>49</v>
      </c>
      <c r="L203" t="s">
        <v>39</v>
      </c>
      <c r="M203">
        <v>7</v>
      </c>
      <c r="N203" s="4">
        <v>5</v>
      </c>
      <c r="O203" t="s">
        <v>117</v>
      </c>
      <c r="P203" t="s">
        <v>94</v>
      </c>
      <c r="Q203" s="57" t="s">
        <v>76</v>
      </c>
      <c r="R203" s="57" t="s">
        <v>1353</v>
      </c>
      <c r="S203" t="s">
        <v>104</v>
      </c>
      <c r="U203" s="57" t="s">
        <v>150</v>
      </c>
      <c r="V203" s="57" t="s">
        <v>1368</v>
      </c>
      <c r="W203" t="s">
        <v>150</v>
      </c>
      <c r="X203" t="s">
        <v>1360</v>
      </c>
      <c r="Y203" s="57" t="s">
        <v>104</v>
      </c>
      <c r="AA203" t="s">
        <v>104</v>
      </c>
      <c r="AC203" s="57" t="s">
        <v>104</v>
      </c>
      <c r="AE203" t="s">
        <v>150</v>
      </c>
      <c r="AF203" s="96" t="s">
        <v>1355</v>
      </c>
      <c r="AG203" s="57" t="s">
        <v>104</v>
      </c>
      <c r="AH203" s="98">
        <v>1</v>
      </c>
      <c r="AI203" s="29">
        <v>5</v>
      </c>
      <c r="AJ203" s="99"/>
      <c r="AK203" s="52"/>
      <c r="AL203" s="262" t="s">
        <v>1481</v>
      </c>
      <c r="AM203" s="102">
        <v>1</v>
      </c>
      <c r="AO203" s="103" t="s">
        <v>943</v>
      </c>
      <c r="AP203" s="103">
        <v>4</v>
      </c>
      <c r="AS203"/>
      <c r="AT203" s="53"/>
      <c r="AU203"/>
      <c r="AV203"/>
      <c r="AW203"/>
      <c r="AX203"/>
      <c r="AY203" s="4">
        <v>4</v>
      </c>
      <c r="AZ203" s="53" t="s">
        <v>1369</v>
      </c>
      <c r="BA203" s="106"/>
    </row>
    <row r="204" spans="1:53" ht="15" customHeight="1" x14ac:dyDescent="0.35">
      <c r="A204" s="96" t="s">
        <v>1985</v>
      </c>
      <c r="B204" t="s">
        <v>2389</v>
      </c>
      <c r="C204" t="s">
        <v>143</v>
      </c>
      <c r="F204" t="s">
        <v>2591</v>
      </c>
      <c r="G204" t="s">
        <v>2592</v>
      </c>
      <c r="H204">
        <v>2024</v>
      </c>
      <c r="I204" s="4" t="s">
        <v>55</v>
      </c>
      <c r="J204">
        <v>8</v>
      </c>
      <c r="K204" s="97">
        <v>48</v>
      </c>
      <c r="L204" t="s">
        <v>88</v>
      </c>
      <c r="M204">
        <v>8</v>
      </c>
      <c r="N204" s="4">
        <v>20</v>
      </c>
      <c r="O204" t="s">
        <v>69</v>
      </c>
      <c r="P204" t="s">
        <v>94</v>
      </c>
      <c r="Q204" s="57" t="s">
        <v>76</v>
      </c>
      <c r="R204" s="57" t="s">
        <v>1353</v>
      </c>
      <c r="S204" t="s">
        <v>104</v>
      </c>
      <c r="U204" s="57" t="s">
        <v>150</v>
      </c>
      <c r="V204" s="57" t="s">
        <v>1368</v>
      </c>
      <c r="W204" t="s">
        <v>150</v>
      </c>
      <c r="X204" t="s">
        <v>1360</v>
      </c>
      <c r="Y204" s="57" t="s">
        <v>104</v>
      </c>
      <c r="AA204" t="s">
        <v>104</v>
      </c>
      <c r="AC204" s="57" t="s">
        <v>104</v>
      </c>
      <c r="AE204" t="s">
        <v>150</v>
      </c>
      <c r="AF204" s="96" t="s">
        <v>1355</v>
      </c>
      <c r="AG204" s="57" t="s">
        <v>104</v>
      </c>
      <c r="AH204" s="98">
        <v>1</v>
      </c>
      <c r="AI204" s="29">
        <v>20</v>
      </c>
      <c r="AJ204" s="99"/>
      <c r="AK204" s="52"/>
      <c r="AL204" s="261" t="s">
        <v>1484</v>
      </c>
      <c r="AM204" s="102">
        <v>20</v>
      </c>
      <c r="AS204"/>
      <c r="AT204" s="53"/>
      <c r="AU204"/>
      <c r="AV204"/>
      <c r="AW204"/>
      <c r="AX204"/>
      <c r="AY204" s="4">
        <v>0</v>
      </c>
      <c r="AZ204" s="53"/>
      <c r="BA204" s="106"/>
    </row>
    <row r="205" spans="1:53" ht="15" customHeight="1" x14ac:dyDescent="0.35">
      <c r="A205" s="96" t="s">
        <v>1986</v>
      </c>
      <c r="B205" t="s">
        <v>2390</v>
      </c>
      <c r="C205" t="s">
        <v>143</v>
      </c>
      <c r="F205" t="s">
        <v>2591</v>
      </c>
      <c r="G205" t="s">
        <v>2592</v>
      </c>
      <c r="H205">
        <v>2024</v>
      </c>
      <c r="I205" s="4" t="s">
        <v>79</v>
      </c>
      <c r="J205">
        <v>9</v>
      </c>
      <c r="K205" s="97">
        <v>47</v>
      </c>
      <c r="L205" t="s">
        <v>39</v>
      </c>
      <c r="M205">
        <v>9</v>
      </c>
      <c r="N205" s="4">
        <v>5</v>
      </c>
      <c r="O205" t="s">
        <v>117</v>
      </c>
      <c r="P205" t="s">
        <v>94</v>
      </c>
      <c r="Q205" s="57" t="s">
        <v>76</v>
      </c>
      <c r="R205" s="57" t="s">
        <v>1353</v>
      </c>
      <c r="S205" t="s">
        <v>104</v>
      </c>
      <c r="U205" s="57" t="s">
        <v>150</v>
      </c>
      <c r="V205" s="57" t="s">
        <v>1368</v>
      </c>
      <c r="W205" t="s">
        <v>150</v>
      </c>
      <c r="X205" t="s">
        <v>1360</v>
      </c>
      <c r="Y205" s="57" t="s">
        <v>104</v>
      </c>
      <c r="AA205" t="s">
        <v>104</v>
      </c>
      <c r="AC205" s="57" t="s">
        <v>104</v>
      </c>
      <c r="AE205" t="s">
        <v>150</v>
      </c>
      <c r="AF205" s="96" t="s">
        <v>1355</v>
      </c>
      <c r="AG205" s="57" t="s">
        <v>104</v>
      </c>
      <c r="AH205" s="98">
        <v>1</v>
      </c>
      <c r="AI205" s="29">
        <v>5</v>
      </c>
      <c r="AJ205" s="99"/>
      <c r="AK205" s="52"/>
      <c r="AL205" s="262" t="s">
        <v>1488</v>
      </c>
      <c r="AM205" s="102">
        <v>5</v>
      </c>
      <c r="AS205"/>
      <c r="AT205" s="53"/>
      <c r="AU205"/>
      <c r="AV205"/>
      <c r="AW205"/>
      <c r="AX205"/>
      <c r="AY205" s="4">
        <v>0</v>
      </c>
      <c r="AZ205" s="53" t="s">
        <v>1369</v>
      </c>
      <c r="BA205" s="106"/>
    </row>
    <row r="206" spans="1:53" ht="15" customHeight="1" x14ac:dyDescent="0.35">
      <c r="A206" s="96" t="s">
        <v>1987</v>
      </c>
      <c r="B206" t="s">
        <v>2391</v>
      </c>
      <c r="C206" t="s">
        <v>143</v>
      </c>
      <c r="F206" t="s">
        <v>2591</v>
      </c>
      <c r="G206" t="s">
        <v>2592</v>
      </c>
      <c r="H206">
        <v>2024</v>
      </c>
      <c r="I206" s="4" t="s">
        <v>79</v>
      </c>
      <c r="J206">
        <v>10</v>
      </c>
      <c r="K206" s="97">
        <v>46</v>
      </c>
      <c r="L206" t="s">
        <v>39</v>
      </c>
      <c r="M206">
        <v>10</v>
      </c>
      <c r="N206" s="4">
        <v>5</v>
      </c>
      <c r="O206" t="s">
        <v>69</v>
      </c>
      <c r="P206" t="s">
        <v>94</v>
      </c>
      <c r="Q206" s="57" t="s">
        <v>76</v>
      </c>
      <c r="R206" s="57" t="s">
        <v>1353</v>
      </c>
      <c r="S206" t="s">
        <v>104</v>
      </c>
      <c r="U206" s="57" t="s">
        <v>150</v>
      </c>
      <c r="V206" s="57" t="s">
        <v>1368</v>
      </c>
      <c r="W206" t="s">
        <v>150</v>
      </c>
      <c r="X206" t="s">
        <v>1360</v>
      </c>
      <c r="Y206" s="57" t="s">
        <v>104</v>
      </c>
      <c r="AA206" t="s">
        <v>104</v>
      </c>
      <c r="AC206" s="57" t="s">
        <v>104</v>
      </c>
      <c r="AE206" t="s">
        <v>150</v>
      </c>
      <c r="AF206" s="96" t="s">
        <v>1355</v>
      </c>
      <c r="AG206" s="57" t="s">
        <v>104</v>
      </c>
      <c r="AH206" s="98">
        <v>1</v>
      </c>
      <c r="AI206" s="29">
        <v>5</v>
      </c>
      <c r="AJ206" s="99"/>
      <c r="AK206" s="52"/>
      <c r="AL206" s="261" t="s">
        <v>1492</v>
      </c>
      <c r="AM206" s="102">
        <v>5</v>
      </c>
      <c r="AS206"/>
      <c r="AT206" s="53"/>
      <c r="AU206"/>
      <c r="AV206"/>
      <c r="AW206"/>
      <c r="AX206"/>
      <c r="AY206" s="4">
        <v>0</v>
      </c>
      <c r="AZ206" s="53"/>
      <c r="BA206" s="106"/>
    </row>
    <row r="207" spans="1:53" ht="15" customHeight="1" x14ac:dyDescent="0.35">
      <c r="A207" s="96" t="s">
        <v>1988</v>
      </c>
      <c r="B207" t="s">
        <v>2392</v>
      </c>
      <c r="C207" t="s">
        <v>47</v>
      </c>
      <c r="F207" t="s">
        <v>2591</v>
      </c>
      <c r="G207" t="s">
        <v>2592</v>
      </c>
      <c r="H207">
        <v>2024</v>
      </c>
      <c r="I207" s="4" t="s">
        <v>55</v>
      </c>
      <c r="J207">
        <v>11</v>
      </c>
      <c r="K207" s="97">
        <v>45</v>
      </c>
      <c r="L207" t="s">
        <v>39</v>
      </c>
      <c r="M207">
        <v>11</v>
      </c>
      <c r="N207" s="4">
        <v>5</v>
      </c>
      <c r="O207" t="s">
        <v>69</v>
      </c>
      <c r="P207" t="s">
        <v>94</v>
      </c>
      <c r="Q207" s="57" t="s">
        <v>76</v>
      </c>
      <c r="R207" s="57" t="s">
        <v>1353</v>
      </c>
      <c r="S207" t="s">
        <v>104</v>
      </c>
      <c r="U207" s="57" t="s">
        <v>104</v>
      </c>
      <c r="W207" t="s">
        <v>150</v>
      </c>
      <c r="X207" t="s">
        <v>1360</v>
      </c>
      <c r="Y207" s="57" t="s">
        <v>104</v>
      </c>
      <c r="AA207" t="s">
        <v>104</v>
      </c>
      <c r="AC207" s="57" t="s">
        <v>104</v>
      </c>
      <c r="AE207" t="s">
        <v>150</v>
      </c>
      <c r="AF207" s="96" t="s">
        <v>1355</v>
      </c>
      <c r="AG207" s="57" t="s">
        <v>104</v>
      </c>
      <c r="AH207" s="98">
        <v>1</v>
      </c>
      <c r="AI207" s="29">
        <v>5</v>
      </c>
      <c r="AJ207" s="99"/>
      <c r="AK207" s="52"/>
      <c r="AL207" s="262" t="s">
        <v>1495</v>
      </c>
      <c r="AM207" s="102">
        <v>5</v>
      </c>
      <c r="AS207"/>
      <c r="AT207" s="53"/>
      <c r="AU207"/>
      <c r="AV207"/>
      <c r="AW207"/>
      <c r="AX207"/>
      <c r="AY207" s="4">
        <v>5</v>
      </c>
      <c r="AZ207" s="53"/>
      <c r="BA207" s="106"/>
    </row>
    <row r="208" spans="1:53" ht="15" customHeight="1" x14ac:dyDescent="0.35">
      <c r="A208" s="96" t="s">
        <v>1989</v>
      </c>
      <c r="B208" t="s">
        <v>2393</v>
      </c>
      <c r="C208" t="s">
        <v>47</v>
      </c>
      <c r="F208" t="s">
        <v>2591</v>
      </c>
      <c r="G208" t="s">
        <v>2592</v>
      </c>
      <c r="H208">
        <v>2024</v>
      </c>
      <c r="I208" s="4" t="s">
        <v>79</v>
      </c>
      <c r="J208">
        <v>12</v>
      </c>
      <c r="K208" s="97">
        <v>44</v>
      </c>
      <c r="L208" t="s">
        <v>39</v>
      </c>
      <c r="M208">
        <v>12</v>
      </c>
      <c r="N208" s="4">
        <v>5</v>
      </c>
      <c r="O208" t="s">
        <v>69</v>
      </c>
      <c r="P208" t="s">
        <v>94</v>
      </c>
      <c r="Q208" s="57" t="s">
        <v>76</v>
      </c>
      <c r="R208" s="57" t="s">
        <v>1353</v>
      </c>
      <c r="S208" t="s">
        <v>104</v>
      </c>
      <c r="U208" s="57" t="s">
        <v>104</v>
      </c>
      <c r="W208" t="s">
        <v>150</v>
      </c>
      <c r="X208" t="s">
        <v>1360</v>
      </c>
      <c r="Y208" s="57" t="s">
        <v>104</v>
      </c>
      <c r="AA208" t="s">
        <v>104</v>
      </c>
      <c r="AC208" s="57" t="s">
        <v>104</v>
      </c>
      <c r="AE208" t="s">
        <v>150</v>
      </c>
      <c r="AF208" s="96" t="s">
        <v>1355</v>
      </c>
      <c r="AG208" s="57" t="s">
        <v>104</v>
      </c>
      <c r="AH208" s="98">
        <v>1</v>
      </c>
      <c r="AI208" s="29">
        <v>5</v>
      </c>
      <c r="AJ208" s="99"/>
      <c r="AK208" s="52"/>
      <c r="AL208" s="261" t="s">
        <v>1498</v>
      </c>
      <c r="AM208" s="102">
        <v>5</v>
      </c>
      <c r="AS208"/>
      <c r="AT208" s="53"/>
      <c r="AU208"/>
      <c r="AV208"/>
      <c r="AW208"/>
      <c r="AX208"/>
      <c r="AY208" s="4">
        <v>5</v>
      </c>
      <c r="AZ208" s="53"/>
      <c r="BA208" s="106"/>
    </row>
    <row r="209" spans="1:53" ht="15" customHeight="1" x14ac:dyDescent="0.35">
      <c r="A209" s="96" t="s">
        <v>1990</v>
      </c>
      <c r="B209" t="s">
        <v>2394</v>
      </c>
      <c r="C209" t="s">
        <v>47</v>
      </c>
      <c r="F209" t="s">
        <v>2591</v>
      </c>
      <c r="G209" t="s">
        <v>2592</v>
      </c>
      <c r="H209">
        <v>2024</v>
      </c>
      <c r="I209" s="4" t="s">
        <v>228</v>
      </c>
      <c r="J209">
        <v>13</v>
      </c>
      <c r="K209" s="97">
        <v>43</v>
      </c>
      <c r="L209" t="s">
        <v>39</v>
      </c>
      <c r="M209">
        <v>13</v>
      </c>
      <c r="N209" s="4">
        <v>5</v>
      </c>
      <c r="O209" t="s">
        <v>69</v>
      </c>
      <c r="P209" t="s">
        <v>94</v>
      </c>
      <c r="Q209" s="57" t="s">
        <v>76</v>
      </c>
      <c r="R209" s="57" t="s">
        <v>1353</v>
      </c>
      <c r="S209" t="s">
        <v>104</v>
      </c>
      <c r="U209" s="57" t="s">
        <v>104</v>
      </c>
      <c r="W209" t="s">
        <v>150</v>
      </c>
      <c r="X209" t="s">
        <v>1360</v>
      </c>
      <c r="Y209" s="57" t="s">
        <v>104</v>
      </c>
      <c r="AA209" t="s">
        <v>104</v>
      </c>
      <c r="AC209" s="57" t="s">
        <v>104</v>
      </c>
      <c r="AE209" t="s">
        <v>150</v>
      </c>
      <c r="AF209" s="96" t="s">
        <v>1355</v>
      </c>
      <c r="AG209" s="57" t="s">
        <v>104</v>
      </c>
      <c r="AH209" s="98">
        <v>1</v>
      </c>
      <c r="AI209" s="29">
        <v>5</v>
      </c>
      <c r="AJ209" s="99"/>
      <c r="AK209" s="52"/>
      <c r="AL209" s="262" t="s">
        <v>1501</v>
      </c>
      <c r="AM209" s="102">
        <v>5</v>
      </c>
      <c r="AS209"/>
      <c r="AT209" s="53"/>
      <c r="AU209"/>
      <c r="AV209"/>
      <c r="AW209"/>
      <c r="AX209"/>
      <c r="AY209" s="4">
        <v>5</v>
      </c>
      <c r="AZ209" s="53"/>
      <c r="BA209" s="106"/>
    </row>
    <row r="210" spans="1:53" ht="15" customHeight="1" x14ac:dyDescent="0.35">
      <c r="A210" s="96" t="s">
        <v>1991</v>
      </c>
      <c r="B210" t="s">
        <v>2395</v>
      </c>
      <c r="C210" t="s">
        <v>47</v>
      </c>
      <c r="F210" t="s">
        <v>2591</v>
      </c>
      <c r="G210" t="s">
        <v>2592</v>
      </c>
      <c r="H210">
        <v>2024</v>
      </c>
      <c r="I210" s="4" t="s">
        <v>55</v>
      </c>
      <c r="J210">
        <v>14</v>
      </c>
      <c r="K210" s="97">
        <v>42</v>
      </c>
      <c r="L210" t="s">
        <v>39</v>
      </c>
      <c r="M210">
        <v>14</v>
      </c>
      <c r="N210" s="4">
        <v>5</v>
      </c>
      <c r="O210" t="s">
        <v>140</v>
      </c>
      <c r="P210" t="s">
        <v>118</v>
      </c>
      <c r="Q210" s="57" t="s">
        <v>76</v>
      </c>
      <c r="R210" s="57" t="s">
        <v>1353</v>
      </c>
      <c r="S210" t="s">
        <v>104</v>
      </c>
      <c r="U210" s="57" t="s">
        <v>150</v>
      </c>
      <c r="V210" s="57" t="s">
        <v>1375</v>
      </c>
      <c r="W210" t="s">
        <v>150</v>
      </c>
      <c r="X210" t="s">
        <v>1360</v>
      </c>
      <c r="Y210" s="57" t="s">
        <v>104</v>
      </c>
      <c r="AA210" t="s">
        <v>104</v>
      </c>
      <c r="AC210" s="57" t="s">
        <v>104</v>
      </c>
      <c r="AE210" t="s">
        <v>150</v>
      </c>
      <c r="AF210" s="96" t="s">
        <v>1355</v>
      </c>
      <c r="AG210" s="57" t="s">
        <v>104</v>
      </c>
      <c r="AH210" s="98">
        <v>1</v>
      </c>
      <c r="AI210" s="29">
        <v>5</v>
      </c>
      <c r="AJ210" s="99" t="s">
        <v>1370</v>
      </c>
      <c r="AK210" s="52"/>
      <c r="AL210" s="261" t="s">
        <v>1504</v>
      </c>
      <c r="AM210" s="102">
        <v>8</v>
      </c>
      <c r="AO210" s="261" t="s">
        <v>1478</v>
      </c>
      <c r="AP210" s="103">
        <v>2</v>
      </c>
      <c r="AS210"/>
      <c r="AT210" s="53"/>
      <c r="AU210"/>
      <c r="AV210"/>
      <c r="AW210"/>
      <c r="AX210"/>
      <c r="AY210" s="4">
        <v>4</v>
      </c>
      <c r="AZ210" s="53"/>
      <c r="BA210" s="106"/>
    </row>
    <row r="211" spans="1:53" ht="15" customHeight="1" x14ac:dyDescent="0.35">
      <c r="A211" s="96" t="s">
        <v>1992</v>
      </c>
      <c r="B211" t="s">
        <v>2396</v>
      </c>
      <c r="C211" t="s">
        <v>47</v>
      </c>
      <c r="F211" t="s">
        <v>2591</v>
      </c>
      <c r="G211" t="s">
        <v>2592</v>
      </c>
      <c r="H211">
        <v>2024</v>
      </c>
      <c r="I211" s="4" t="s">
        <v>55</v>
      </c>
      <c r="J211">
        <v>15</v>
      </c>
      <c r="K211" s="97">
        <v>41</v>
      </c>
      <c r="L211" t="s">
        <v>88</v>
      </c>
      <c r="M211">
        <v>15</v>
      </c>
      <c r="N211" s="4">
        <v>20</v>
      </c>
      <c r="O211" t="s">
        <v>69</v>
      </c>
      <c r="P211" t="s">
        <v>94</v>
      </c>
      <c r="Q211" s="57" t="s">
        <v>76</v>
      </c>
      <c r="R211" s="57" t="s">
        <v>1353</v>
      </c>
      <c r="S211" t="s">
        <v>104</v>
      </c>
      <c r="U211" s="57" t="s">
        <v>150</v>
      </c>
      <c r="V211" s="57" t="s">
        <v>1375</v>
      </c>
      <c r="W211" t="s">
        <v>150</v>
      </c>
      <c r="X211" t="s">
        <v>1360</v>
      </c>
      <c r="Y211" s="57" t="s">
        <v>104</v>
      </c>
      <c r="AA211" t="s">
        <v>104</v>
      </c>
      <c r="AC211" s="57" t="s">
        <v>104</v>
      </c>
      <c r="AE211" t="s">
        <v>150</v>
      </c>
      <c r="AF211" s="96" t="s">
        <v>1355</v>
      </c>
      <c r="AG211" s="57" t="s">
        <v>104</v>
      </c>
      <c r="AH211" s="98">
        <v>1</v>
      </c>
      <c r="AI211" s="29">
        <v>20</v>
      </c>
      <c r="AJ211" s="99" t="s">
        <v>1363</v>
      </c>
      <c r="AK211" s="52"/>
      <c r="AL211" s="262" t="s">
        <v>1507</v>
      </c>
      <c r="AM211" s="102">
        <v>8</v>
      </c>
      <c r="AO211" s="261" t="s">
        <v>1478</v>
      </c>
      <c r="AP211" s="103">
        <v>2</v>
      </c>
      <c r="AS211"/>
      <c r="AT211" s="53"/>
      <c r="AU211"/>
      <c r="AV211"/>
      <c r="AW211"/>
      <c r="AX211"/>
      <c r="AY211" s="4">
        <v>4</v>
      </c>
      <c r="AZ211" s="53"/>
      <c r="BA211" s="106"/>
    </row>
    <row r="212" spans="1:53" ht="15" customHeight="1" x14ac:dyDescent="0.35">
      <c r="A212" s="96" t="s">
        <v>1993</v>
      </c>
      <c r="B212" t="s">
        <v>2397</v>
      </c>
      <c r="C212" t="s">
        <v>47</v>
      </c>
      <c r="F212" t="s">
        <v>2591</v>
      </c>
      <c r="G212" t="s">
        <v>2592</v>
      </c>
      <c r="H212">
        <v>2024</v>
      </c>
      <c r="I212" s="4" t="s">
        <v>79</v>
      </c>
      <c r="J212">
        <v>16</v>
      </c>
      <c r="K212" s="97">
        <v>40</v>
      </c>
      <c r="L212" t="s">
        <v>64</v>
      </c>
      <c r="M212">
        <v>16</v>
      </c>
      <c r="N212" s="4">
        <v>10</v>
      </c>
      <c r="O212" t="s">
        <v>140</v>
      </c>
      <c r="P212" t="s">
        <v>118</v>
      </c>
      <c r="Q212" s="57" t="s">
        <v>76</v>
      </c>
      <c r="R212" s="57" t="s">
        <v>1353</v>
      </c>
      <c r="S212" t="s">
        <v>104</v>
      </c>
      <c r="T212" s="57"/>
      <c r="U212" s="57" t="s">
        <v>150</v>
      </c>
      <c r="V212" s="57" t="s">
        <v>1375</v>
      </c>
      <c r="W212" t="s">
        <v>150</v>
      </c>
      <c r="X212" t="s">
        <v>1360</v>
      </c>
      <c r="Y212" s="57" t="s">
        <v>104</v>
      </c>
      <c r="AA212" t="s">
        <v>104</v>
      </c>
      <c r="AC212" s="57" t="s">
        <v>104</v>
      </c>
      <c r="AE212" t="s">
        <v>150</v>
      </c>
      <c r="AF212" s="96" t="s">
        <v>1355</v>
      </c>
      <c r="AG212" s="57" t="s">
        <v>104</v>
      </c>
      <c r="AH212" s="98">
        <v>1</v>
      </c>
      <c r="AI212" s="29">
        <v>10</v>
      </c>
      <c r="AJ212" s="99"/>
      <c r="AK212" s="52"/>
      <c r="AL212" s="261" t="s">
        <v>1511</v>
      </c>
      <c r="AM212" s="102">
        <v>6</v>
      </c>
      <c r="AO212" s="261" t="s">
        <v>1478</v>
      </c>
      <c r="AP212" s="103">
        <v>4</v>
      </c>
      <c r="AS212"/>
      <c r="AT212" s="53"/>
      <c r="AU212"/>
      <c r="AV212"/>
      <c r="AW212"/>
      <c r="AX212"/>
      <c r="AY212" s="4">
        <v>4</v>
      </c>
      <c r="AZ212" s="53"/>
      <c r="BA212" s="106"/>
    </row>
    <row r="213" spans="1:53" ht="15" customHeight="1" x14ac:dyDescent="0.35">
      <c r="A213" s="96" t="s">
        <v>1994</v>
      </c>
      <c r="B213" t="s">
        <v>2398</v>
      </c>
      <c r="C213" t="s">
        <v>47</v>
      </c>
      <c r="F213" t="s">
        <v>2591</v>
      </c>
      <c r="G213" t="s">
        <v>2592</v>
      </c>
      <c r="H213">
        <v>2024</v>
      </c>
      <c r="I213" s="4" t="s">
        <v>55</v>
      </c>
      <c r="J213">
        <v>17</v>
      </c>
      <c r="K213" s="97">
        <v>39</v>
      </c>
      <c r="L213" t="s">
        <v>39</v>
      </c>
      <c r="M213">
        <v>17</v>
      </c>
      <c r="N213" s="4">
        <v>5</v>
      </c>
      <c r="O213" t="s">
        <v>140</v>
      </c>
      <c r="P213" t="s">
        <v>118</v>
      </c>
      <c r="Q213" s="57" t="s">
        <v>76</v>
      </c>
      <c r="R213" s="57" t="s">
        <v>1353</v>
      </c>
      <c r="S213" t="s">
        <v>104</v>
      </c>
      <c r="T213" s="57"/>
      <c r="U213" s="57" t="s">
        <v>150</v>
      </c>
      <c r="V213" s="57" t="s">
        <v>1375</v>
      </c>
      <c r="W213" t="s">
        <v>150</v>
      </c>
      <c r="X213" t="s">
        <v>1360</v>
      </c>
      <c r="Y213" s="57" t="s">
        <v>104</v>
      </c>
      <c r="AA213" t="s">
        <v>150</v>
      </c>
      <c r="AC213" s="57" t="s">
        <v>104</v>
      </c>
      <c r="AE213" t="s">
        <v>150</v>
      </c>
      <c r="AF213" s="96" t="s">
        <v>1355</v>
      </c>
      <c r="AG213" s="57" t="s">
        <v>104</v>
      </c>
      <c r="AH213" s="98">
        <v>1</v>
      </c>
      <c r="AI213" s="29">
        <v>5</v>
      </c>
      <c r="AJ213" s="99"/>
      <c r="AK213" s="100"/>
      <c r="AL213" s="262" t="s">
        <v>1515</v>
      </c>
      <c r="AM213" s="102">
        <v>3</v>
      </c>
      <c r="AO213" s="261" t="s">
        <v>1478</v>
      </c>
      <c r="AP213" s="103">
        <v>2</v>
      </c>
      <c r="AQ213" s="117"/>
      <c r="AR213" s="117"/>
      <c r="AS213"/>
      <c r="AT213" s="53"/>
      <c r="AU213"/>
      <c r="AV213"/>
      <c r="AW213"/>
      <c r="AX213"/>
      <c r="AY213" s="4">
        <v>2</v>
      </c>
      <c r="AZ213" s="53"/>
      <c r="BA213" s="106"/>
    </row>
    <row r="214" spans="1:53" ht="15" customHeight="1" x14ac:dyDescent="0.35">
      <c r="A214" s="96" t="s">
        <v>1995</v>
      </c>
      <c r="B214" t="s">
        <v>2399</v>
      </c>
      <c r="C214" t="s">
        <v>47</v>
      </c>
      <c r="F214" t="s">
        <v>2591</v>
      </c>
      <c r="G214" t="s">
        <v>2592</v>
      </c>
      <c r="H214">
        <v>2024</v>
      </c>
      <c r="I214" s="4" t="s">
        <v>79</v>
      </c>
      <c r="J214">
        <v>18</v>
      </c>
      <c r="K214" s="97">
        <v>38</v>
      </c>
      <c r="L214" t="s">
        <v>39</v>
      </c>
      <c r="M214">
        <v>18</v>
      </c>
      <c r="N214" s="4">
        <v>5</v>
      </c>
      <c r="O214" t="s">
        <v>69</v>
      </c>
      <c r="P214" t="s">
        <v>94</v>
      </c>
      <c r="Q214" s="57" t="s">
        <v>76</v>
      </c>
      <c r="R214" s="57" t="s">
        <v>1353</v>
      </c>
      <c r="S214" t="s">
        <v>104</v>
      </c>
      <c r="T214" s="57"/>
      <c r="U214" s="57" t="s">
        <v>150</v>
      </c>
      <c r="V214" s="57" t="s">
        <v>1375</v>
      </c>
      <c r="W214" t="s">
        <v>150</v>
      </c>
      <c r="X214" t="s">
        <v>1360</v>
      </c>
      <c r="Y214" s="57" t="s">
        <v>104</v>
      </c>
      <c r="AA214" t="s">
        <v>150</v>
      </c>
      <c r="AC214" s="57" t="s">
        <v>104</v>
      </c>
      <c r="AE214" t="s">
        <v>150</v>
      </c>
      <c r="AF214" s="96" t="s">
        <v>1355</v>
      </c>
      <c r="AG214" s="57" t="s">
        <v>170</v>
      </c>
      <c r="AH214" s="98">
        <v>1.5</v>
      </c>
      <c r="AI214" s="29">
        <v>7.5</v>
      </c>
      <c r="AJ214" s="99"/>
      <c r="AK214" s="100" t="s">
        <v>1359</v>
      </c>
      <c r="AL214" s="261" t="s">
        <v>1519</v>
      </c>
      <c r="AM214" s="102">
        <v>4.5</v>
      </c>
      <c r="AO214" s="261" t="s">
        <v>1478</v>
      </c>
      <c r="AP214" s="103">
        <v>3</v>
      </c>
      <c r="AQ214" s="117"/>
      <c r="AR214" s="117"/>
      <c r="AS214"/>
      <c r="AT214" s="53"/>
      <c r="AU214"/>
      <c r="AV214"/>
      <c r="AW214"/>
      <c r="AX214"/>
      <c r="AY214" s="4">
        <v>3</v>
      </c>
      <c r="AZ214" s="53"/>
      <c r="BA214" s="106"/>
    </row>
    <row r="215" spans="1:53" ht="15" customHeight="1" x14ac:dyDescent="0.35">
      <c r="A215" s="96" t="s">
        <v>1996</v>
      </c>
      <c r="B215" t="s">
        <v>2400</v>
      </c>
      <c r="C215" t="s">
        <v>47</v>
      </c>
      <c r="F215" t="s">
        <v>2591</v>
      </c>
      <c r="G215" t="s">
        <v>2592</v>
      </c>
      <c r="H215">
        <v>2024</v>
      </c>
      <c r="I215" s="4" t="s">
        <v>79</v>
      </c>
      <c r="J215">
        <v>19</v>
      </c>
      <c r="K215" s="97">
        <v>37</v>
      </c>
      <c r="L215" t="s">
        <v>39</v>
      </c>
      <c r="M215">
        <v>19</v>
      </c>
      <c r="N215" s="4">
        <v>5</v>
      </c>
      <c r="O215" t="s">
        <v>140</v>
      </c>
      <c r="P215" t="s">
        <v>118</v>
      </c>
      <c r="Q215" s="57" t="s">
        <v>76</v>
      </c>
      <c r="R215" s="57" t="s">
        <v>1353</v>
      </c>
      <c r="S215" t="s">
        <v>104</v>
      </c>
      <c r="T215" s="57"/>
      <c r="U215" s="57" t="s">
        <v>150</v>
      </c>
      <c r="V215" s="57" t="s">
        <v>1375</v>
      </c>
      <c r="W215" t="s">
        <v>150</v>
      </c>
      <c r="X215" t="s">
        <v>1360</v>
      </c>
      <c r="Y215" s="57" t="s">
        <v>104</v>
      </c>
      <c r="AA215" t="s">
        <v>150</v>
      </c>
      <c r="AC215" s="57" t="s">
        <v>104</v>
      </c>
      <c r="AE215" t="s">
        <v>150</v>
      </c>
      <c r="AF215" s="96" t="s">
        <v>1355</v>
      </c>
      <c r="AG215" s="57" t="s">
        <v>104</v>
      </c>
      <c r="AH215" s="98">
        <v>1</v>
      </c>
      <c r="AI215" s="29">
        <v>5</v>
      </c>
      <c r="AJ215" s="99"/>
      <c r="AK215" s="100"/>
      <c r="AL215" s="262" t="s">
        <v>1523</v>
      </c>
      <c r="AM215" s="102">
        <v>3</v>
      </c>
      <c r="AO215" s="261" t="s">
        <v>1478</v>
      </c>
      <c r="AP215" s="103">
        <v>2</v>
      </c>
      <c r="AQ215" s="117"/>
      <c r="AR215" s="117"/>
      <c r="AS215"/>
      <c r="AT215" s="53"/>
      <c r="AU215"/>
      <c r="AV215"/>
      <c r="AW215"/>
      <c r="AX215"/>
      <c r="AY215" s="4">
        <v>0.5</v>
      </c>
      <c r="AZ215" s="53"/>
      <c r="BA215" s="106"/>
    </row>
    <row r="216" spans="1:53" ht="15" customHeight="1" x14ac:dyDescent="0.35">
      <c r="A216" s="96" t="s">
        <v>1997</v>
      </c>
      <c r="B216" t="s">
        <v>2401</v>
      </c>
      <c r="C216" t="s">
        <v>47</v>
      </c>
      <c r="F216" t="s">
        <v>2591</v>
      </c>
      <c r="G216" t="s">
        <v>2592</v>
      </c>
      <c r="H216">
        <v>2024</v>
      </c>
      <c r="I216" s="4" t="s">
        <v>55</v>
      </c>
      <c r="J216">
        <v>20</v>
      </c>
      <c r="K216" s="97">
        <v>36</v>
      </c>
      <c r="L216" t="s">
        <v>64</v>
      </c>
      <c r="M216">
        <v>20</v>
      </c>
      <c r="N216" s="4">
        <v>10</v>
      </c>
      <c r="O216" t="s">
        <v>140</v>
      </c>
      <c r="P216" t="s">
        <v>118</v>
      </c>
      <c r="Q216" s="57" t="s">
        <v>76</v>
      </c>
      <c r="R216" s="57" t="s">
        <v>1353</v>
      </c>
      <c r="S216" t="s">
        <v>104</v>
      </c>
      <c r="T216" s="57"/>
      <c r="U216" s="57" t="s">
        <v>150</v>
      </c>
      <c r="V216" s="57" t="s">
        <v>1375</v>
      </c>
      <c r="W216" t="s">
        <v>150</v>
      </c>
      <c r="X216" t="s">
        <v>1360</v>
      </c>
      <c r="Y216" s="57" t="s">
        <v>104</v>
      </c>
      <c r="AA216" t="s">
        <v>150</v>
      </c>
      <c r="AC216" s="57" t="s">
        <v>104</v>
      </c>
      <c r="AE216" t="s">
        <v>150</v>
      </c>
      <c r="AF216" s="96" t="s">
        <v>1355</v>
      </c>
      <c r="AG216" s="57" t="s">
        <v>104</v>
      </c>
      <c r="AH216" s="98">
        <v>1</v>
      </c>
      <c r="AI216" s="29">
        <v>10</v>
      </c>
      <c r="AJ216" s="99" t="s">
        <v>1366</v>
      </c>
      <c r="AK216" s="107"/>
      <c r="AL216" s="261" t="s">
        <v>1527</v>
      </c>
      <c r="AM216" s="102">
        <v>3</v>
      </c>
      <c r="AO216" s="261" t="s">
        <v>1478</v>
      </c>
      <c r="AP216" s="103">
        <v>2</v>
      </c>
      <c r="AS216"/>
      <c r="AT216" s="53"/>
      <c r="AU216"/>
      <c r="AV216"/>
      <c r="AW216"/>
      <c r="AX216"/>
      <c r="AY216" s="4">
        <v>2</v>
      </c>
      <c r="AZ216" s="53"/>
      <c r="BA216" s="106"/>
    </row>
    <row r="217" spans="1:53" ht="15" customHeight="1" x14ac:dyDescent="0.35">
      <c r="A217" s="96" t="s">
        <v>1998</v>
      </c>
      <c r="B217" t="s">
        <v>2402</v>
      </c>
      <c r="C217" t="s">
        <v>47</v>
      </c>
      <c r="F217" t="s">
        <v>2591</v>
      </c>
      <c r="G217" t="s">
        <v>2592</v>
      </c>
      <c r="H217">
        <v>2024</v>
      </c>
      <c r="I217" s="4" t="s">
        <v>55</v>
      </c>
      <c r="J217">
        <v>21</v>
      </c>
      <c r="K217" s="97">
        <v>35</v>
      </c>
      <c r="L217" t="s">
        <v>64</v>
      </c>
      <c r="M217">
        <v>21</v>
      </c>
      <c r="N217" s="4">
        <v>10</v>
      </c>
      <c r="O217" t="s">
        <v>69</v>
      </c>
      <c r="P217" t="s">
        <v>94</v>
      </c>
      <c r="Q217" s="57" t="s">
        <v>76</v>
      </c>
      <c r="R217" s="57" t="s">
        <v>1353</v>
      </c>
      <c r="S217" t="s">
        <v>104</v>
      </c>
      <c r="T217" s="57"/>
      <c r="U217" s="57" t="s">
        <v>150</v>
      </c>
      <c r="V217" s="57" t="s">
        <v>1375</v>
      </c>
      <c r="W217" t="s">
        <v>150</v>
      </c>
      <c r="X217" t="s">
        <v>1360</v>
      </c>
      <c r="Y217" s="57" t="s">
        <v>104</v>
      </c>
      <c r="AA217" t="s">
        <v>150</v>
      </c>
      <c r="AC217" s="57" t="s">
        <v>104</v>
      </c>
      <c r="AE217" t="s">
        <v>150</v>
      </c>
      <c r="AF217" s="96" t="s">
        <v>1355</v>
      </c>
      <c r="AG217" s="57" t="s">
        <v>104</v>
      </c>
      <c r="AH217" s="98">
        <v>1</v>
      </c>
      <c r="AI217" s="29">
        <v>10</v>
      </c>
      <c r="AJ217" s="99" t="s">
        <v>1366</v>
      </c>
      <c r="AK217" s="100"/>
      <c r="AL217" s="262" t="s">
        <v>1530</v>
      </c>
      <c r="AM217" s="102">
        <v>3</v>
      </c>
      <c r="AO217" s="261" t="s">
        <v>1478</v>
      </c>
      <c r="AP217" s="103">
        <v>2</v>
      </c>
      <c r="AS217"/>
      <c r="AT217" s="53"/>
      <c r="AU217"/>
      <c r="AV217"/>
      <c r="AW217"/>
      <c r="AX217"/>
      <c r="AY217" s="4">
        <v>2</v>
      </c>
      <c r="AZ217" s="53"/>
      <c r="BA217" s="106"/>
    </row>
    <row r="218" spans="1:53" ht="15" customHeight="1" x14ac:dyDescent="0.35">
      <c r="A218" s="96" t="s">
        <v>1999</v>
      </c>
      <c r="B218" t="s">
        <v>2403</v>
      </c>
      <c r="C218" t="s">
        <v>47</v>
      </c>
      <c r="F218" t="s">
        <v>2591</v>
      </c>
      <c r="G218" t="s">
        <v>2592</v>
      </c>
      <c r="H218">
        <v>2024</v>
      </c>
      <c r="I218" s="4" t="s">
        <v>79</v>
      </c>
      <c r="J218">
        <v>22</v>
      </c>
      <c r="K218" s="97">
        <v>34</v>
      </c>
      <c r="L218" t="s">
        <v>64</v>
      </c>
      <c r="M218">
        <v>22</v>
      </c>
      <c r="N218" s="4">
        <v>10</v>
      </c>
      <c r="O218" t="s">
        <v>140</v>
      </c>
      <c r="P218" t="s">
        <v>118</v>
      </c>
      <c r="Q218" s="57" t="s">
        <v>76</v>
      </c>
      <c r="R218" s="57" t="s">
        <v>1353</v>
      </c>
      <c r="S218" t="s">
        <v>104</v>
      </c>
      <c r="T218" s="57"/>
      <c r="U218" s="57" t="s">
        <v>150</v>
      </c>
      <c r="V218" s="57" t="s">
        <v>1375</v>
      </c>
      <c r="W218" t="s">
        <v>150</v>
      </c>
      <c r="X218" t="s">
        <v>1360</v>
      </c>
      <c r="Y218" s="57" t="s">
        <v>104</v>
      </c>
      <c r="AA218" t="s">
        <v>150</v>
      </c>
      <c r="AC218" s="57" t="s">
        <v>104</v>
      </c>
      <c r="AE218" t="s">
        <v>150</v>
      </c>
      <c r="AF218" s="96" t="s">
        <v>1355</v>
      </c>
      <c r="AG218" s="57" t="s">
        <v>104</v>
      </c>
      <c r="AH218" s="98">
        <v>1</v>
      </c>
      <c r="AI218" s="29">
        <v>10</v>
      </c>
      <c r="AJ218" s="99" t="s">
        <v>1366</v>
      </c>
      <c r="AK218" s="100"/>
      <c r="AL218" s="261" t="s">
        <v>1533</v>
      </c>
      <c r="AM218" s="102">
        <v>3</v>
      </c>
      <c r="AO218" s="261" t="s">
        <v>1478</v>
      </c>
      <c r="AP218" s="103">
        <v>2</v>
      </c>
      <c r="AS218"/>
      <c r="AT218" s="53"/>
      <c r="AU218"/>
      <c r="AV218"/>
      <c r="AW218"/>
      <c r="AX218"/>
      <c r="AY218" s="4">
        <v>2</v>
      </c>
      <c r="AZ218" s="53"/>
      <c r="BA218" s="106"/>
    </row>
    <row r="219" spans="1:53" ht="15" customHeight="1" x14ac:dyDescent="0.35">
      <c r="A219" s="96" t="s">
        <v>2000</v>
      </c>
      <c r="B219" t="s">
        <v>2404</v>
      </c>
      <c r="C219" t="s">
        <v>47</v>
      </c>
      <c r="F219" t="s">
        <v>2591</v>
      </c>
      <c r="G219" t="s">
        <v>2592</v>
      </c>
      <c r="H219">
        <v>2024</v>
      </c>
      <c r="I219" s="4" t="s">
        <v>79</v>
      </c>
      <c r="J219">
        <v>23</v>
      </c>
      <c r="K219" s="97">
        <v>33</v>
      </c>
      <c r="L219" t="s">
        <v>64</v>
      </c>
      <c r="M219">
        <v>23</v>
      </c>
      <c r="N219" s="4">
        <v>10</v>
      </c>
      <c r="O219" t="s">
        <v>69</v>
      </c>
      <c r="P219" t="s">
        <v>94</v>
      </c>
      <c r="Q219" s="57" t="s">
        <v>76</v>
      </c>
      <c r="R219" s="57" t="s">
        <v>1353</v>
      </c>
      <c r="S219" t="s">
        <v>104</v>
      </c>
      <c r="T219" s="57"/>
      <c r="U219" s="57" t="s">
        <v>150</v>
      </c>
      <c r="V219" s="57" t="s">
        <v>1375</v>
      </c>
      <c r="W219" t="s">
        <v>150</v>
      </c>
      <c r="X219" t="s">
        <v>1360</v>
      </c>
      <c r="Y219" s="57" t="s">
        <v>104</v>
      </c>
      <c r="AA219" t="s">
        <v>150</v>
      </c>
      <c r="AC219" s="57" t="s">
        <v>104</v>
      </c>
      <c r="AE219" t="s">
        <v>150</v>
      </c>
      <c r="AF219" s="96" t="s">
        <v>1355</v>
      </c>
      <c r="AG219" s="57" t="s">
        <v>104</v>
      </c>
      <c r="AH219" s="98">
        <v>1</v>
      </c>
      <c r="AI219" s="29">
        <v>10</v>
      </c>
      <c r="AJ219" s="99" t="s">
        <v>1366</v>
      </c>
      <c r="AK219" s="100"/>
      <c r="AL219" s="262" t="s">
        <v>1537</v>
      </c>
      <c r="AM219" s="102">
        <v>3</v>
      </c>
      <c r="AO219" s="261" t="s">
        <v>1478</v>
      </c>
      <c r="AP219" s="103">
        <v>2</v>
      </c>
      <c r="AS219"/>
      <c r="AT219" s="53"/>
      <c r="AU219"/>
      <c r="AV219"/>
      <c r="AW219"/>
      <c r="AX219"/>
      <c r="AY219" s="4">
        <v>2</v>
      </c>
      <c r="AZ219" s="53"/>
      <c r="BA219" s="106"/>
    </row>
    <row r="220" spans="1:53" ht="15" customHeight="1" x14ac:dyDescent="0.35">
      <c r="A220" s="96" t="s">
        <v>2001</v>
      </c>
      <c r="B220" t="s">
        <v>2405</v>
      </c>
      <c r="C220" t="s">
        <v>47</v>
      </c>
      <c r="F220" t="s">
        <v>2591</v>
      </c>
      <c r="G220" t="s">
        <v>2592</v>
      </c>
      <c r="H220">
        <v>2024</v>
      </c>
      <c r="I220" s="4" t="s">
        <v>55</v>
      </c>
      <c r="J220">
        <v>24</v>
      </c>
      <c r="K220" s="97">
        <v>32</v>
      </c>
      <c r="L220" t="s">
        <v>64</v>
      </c>
      <c r="M220">
        <v>24</v>
      </c>
      <c r="N220" s="4">
        <v>10</v>
      </c>
      <c r="O220" t="s">
        <v>44</v>
      </c>
      <c r="P220" t="s">
        <v>94</v>
      </c>
      <c r="Q220" s="57" t="s">
        <v>76</v>
      </c>
      <c r="R220" s="57" t="s">
        <v>1353</v>
      </c>
      <c r="S220" t="s">
        <v>104</v>
      </c>
      <c r="T220" s="57"/>
      <c r="U220" s="57" t="s">
        <v>150</v>
      </c>
      <c r="V220" s="57" t="s">
        <v>1375</v>
      </c>
      <c r="W220" t="s">
        <v>150</v>
      </c>
      <c r="X220" t="s">
        <v>1360</v>
      </c>
      <c r="Y220" s="57" t="s">
        <v>104</v>
      </c>
      <c r="AA220" t="s">
        <v>104</v>
      </c>
      <c r="AC220" s="57" t="s">
        <v>104</v>
      </c>
      <c r="AE220" t="s">
        <v>150</v>
      </c>
      <c r="AF220" s="96" t="s">
        <v>1355</v>
      </c>
      <c r="AG220" s="57" t="s">
        <v>104</v>
      </c>
      <c r="AH220" s="98">
        <v>1</v>
      </c>
      <c r="AI220" s="29">
        <v>10</v>
      </c>
      <c r="AJ220" s="99"/>
      <c r="AK220" s="52"/>
      <c r="AL220" s="261" t="s">
        <v>1541</v>
      </c>
      <c r="AM220" s="102">
        <v>6</v>
      </c>
      <c r="AO220" s="261" t="s">
        <v>1478</v>
      </c>
      <c r="AP220" s="103">
        <v>4</v>
      </c>
      <c r="AS220"/>
      <c r="AT220" s="53"/>
      <c r="AU220"/>
      <c r="AV220"/>
      <c r="AW220"/>
      <c r="AX220"/>
      <c r="AY220" s="4">
        <v>4</v>
      </c>
      <c r="AZ220" s="53"/>
      <c r="BA220" s="106"/>
    </row>
    <row r="221" spans="1:53" ht="15" customHeight="1" x14ac:dyDescent="0.35">
      <c r="A221" s="96" t="s">
        <v>2002</v>
      </c>
      <c r="B221" t="s">
        <v>2406</v>
      </c>
      <c r="C221" t="s">
        <v>47</v>
      </c>
      <c r="F221" t="s">
        <v>2591</v>
      </c>
      <c r="G221" t="s">
        <v>2592</v>
      </c>
      <c r="H221">
        <v>2024</v>
      </c>
      <c r="I221" s="4" t="s">
        <v>55</v>
      </c>
      <c r="J221">
        <v>25</v>
      </c>
      <c r="K221" s="97">
        <v>31</v>
      </c>
      <c r="L221" t="s">
        <v>64</v>
      </c>
      <c r="M221">
        <v>25</v>
      </c>
      <c r="N221" s="4">
        <v>10</v>
      </c>
      <c r="O221" t="s">
        <v>140</v>
      </c>
      <c r="P221" t="s">
        <v>118</v>
      </c>
      <c r="Q221" s="57" t="s">
        <v>76</v>
      </c>
      <c r="R221" s="57" t="s">
        <v>1353</v>
      </c>
      <c r="S221" t="s">
        <v>104</v>
      </c>
      <c r="T221" s="57"/>
      <c r="U221" s="57" t="s">
        <v>150</v>
      </c>
      <c r="V221" s="57" t="s">
        <v>1375</v>
      </c>
      <c r="W221" t="s">
        <v>150</v>
      </c>
      <c r="X221" t="s">
        <v>1360</v>
      </c>
      <c r="Y221" s="57" t="s">
        <v>104</v>
      </c>
      <c r="AA221" t="s">
        <v>104</v>
      </c>
      <c r="AC221" s="57" t="s">
        <v>104</v>
      </c>
      <c r="AE221" t="s">
        <v>150</v>
      </c>
      <c r="AF221" s="96" t="s">
        <v>1355</v>
      </c>
      <c r="AG221" s="57" t="s">
        <v>104</v>
      </c>
      <c r="AH221" s="98">
        <v>1</v>
      </c>
      <c r="AI221" s="29">
        <v>10</v>
      </c>
      <c r="AJ221" s="99" t="s">
        <v>1366</v>
      </c>
      <c r="AK221" s="52"/>
      <c r="AL221" s="262" t="s">
        <v>1543</v>
      </c>
      <c r="AM221" s="102">
        <v>3</v>
      </c>
      <c r="AO221" s="261" t="s">
        <v>1478</v>
      </c>
      <c r="AP221" s="103">
        <v>2</v>
      </c>
      <c r="AS221"/>
      <c r="AT221" s="53"/>
      <c r="AU221"/>
      <c r="AV221"/>
      <c r="AW221"/>
      <c r="AX221"/>
      <c r="AY221" s="4">
        <v>2</v>
      </c>
      <c r="AZ221" s="53"/>
      <c r="BA221" s="106"/>
    </row>
    <row r="222" spans="1:53" ht="15" customHeight="1" x14ac:dyDescent="0.35">
      <c r="A222" s="96" t="s">
        <v>2003</v>
      </c>
      <c r="B222" t="s">
        <v>2407</v>
      </c>
      <c r="C222" t="s">
        <v>47</v>
      </c>
      <c r="F222" t="s">
        <v>2591</v>
      </c>
      <c r="G222" t="s">
        <v>2592</v>
      </c>
      <c r="H222">
        <v>2024</v>
      </c>
      <c r="I222" s="4" t="s">
        <v>79</v>
      </c>
      <c r="J222">
        <v>26</v>
      </c>
      <c r="K222" s="97">
        <v>30</v>
      </c>
      <c r="L222" t="s">
        <v>64</v>
      </c>
      <c r="M222">
        <v>26</v>
      </c>
      <c r="N222" s="4">
        <v>10</v>
      </c>
      <c r="O222" t="s">
        <v>44</v>
      </c>
      <c r="P222" t="s">
        <v>94</v>
      </c>
      <c r="Q222" s="57" t="s">
        <v>76</v>
      </c>
      <c r="R222" s="57" t="s">
        <v>1353</v>
      </c>
      <c r="S222" t="s">
        <v>104</v>
      </c>
      <c r="T222" s="57"/>
      <c r="U222" s="57" t="s">
        <v>150</v>
      </c>
      <c r="V222" s="57" t="s">
        <v>1375</v>
      </c>
      <c r="W222" t="s">
        <v>150</v>
      </c>
      <c r="X222" t="s">
        <v>1360</v>
      </c>
      <c r="Y222" s="57" t="s">
        <v>104</v>
      </c>
      <c r="AA222" t="s">
        <v>104</v>
      </c>
      <c r="AC222" s="57" t="s">
        <v>104</v>
      </c>
      <c r="AE222" t="s">
        <v>150</v>
      </c>
      <c r="AF222" s="96" t="s">
        <v>1355</v>
      </c>
      <c r="AG222" s="57" t="s">
        <v>104</v>
      </c>
      <c r="AH222" s="98">
        <v>1</v>
      </c>
      <c r="AI222" s="29">
        <v>10</v>
      </c>
      <c r="AJ222" s="99"/>
      <c r="AK222" s="52"/>
      <c r="AL222" s="261" t="s">
        <v>1547</v>
      </c>
      <c r="AM222" s="102">
        <v>6</v>
      </c>
      <c r="AO222" s="261" t="s">
        <v>1478</v>
      </c>
      <c r="AP222" s="103">
        <v>4</v>
      </c>
      <c r="AS222"/>
      <c r="AT222" s="53"/>
      <c r="AU222"/>
      <c r="AV222"/>
      <c r="AW222"/>
      <c r="AX222"/>
      <c r="AY222" s="4">
        <v>4</v>
      </c>
      <c r="AZ222" s="53"/>
      <c r="BA222" s="106"/>
    </row>
    <row r="223" spans="1:53" ht="15" customHeight="1" x14ac:dyDescent="0.35">
      <c r="A223" s="96" t="s">
        <v>2004</v>
      </c>
      <c r="B223" t="s">
        <v>2408</v>
      </c>
      <c r="C223" t="s">
        <v>47</v>
      </c>
      <c r="F223" t="s">
        <v>2591</v>
      </c>
      <c r="G223" t="s">
        <v>2592</v>
      </c>
      <c r="H223">
        <v>2024</v>
      </c>
      <c r="I223" s="4" t="s">
        <v>79</v>
      </c>
      <c r="J223">
        <v>27</v>
      </c>
      <c r="K223" s="97">
        <v>29</v>
      </c>
      <c r="L223" t="s">
        <v>64</v>
      </c>
      <c r="M223">
        <v>27</v>
      </c>
      <c r="N223" s="4">
        <v>10</v>
      </c>
      <c r="O223" t="s">
        <v>140</v>
      </c>
      <c r="P223" t="s">
        <v>118</v>
      </c>
      <c r="Q223" s="57" t="s">
        <v>76</v>
      </c>
      <c r="R223" s="57" t="s">
        <v>1353</v>
      </c>
      <c r="S223" t="s">
        <v>104</v>
      </c>
      <c r="T223" s="57"/>
      <c r="U223" s="57" t="s">
        <v>150</v>
      </c>
      <c r="V223" s="57" t="s">
        <v>1375</v>
      </c>
      <c r="W223" t="s">
        <v>150</v>
      </c>
      <c r="X223" t="s">
        <v>1360</v>
      </c>
      <c r="Y223" s="57" t="s">
        <v>104</v>
      </c>
      <c r="AA223" t="s">
        <v>104</v>
      </c>
      <c r="AC223" s="57" t="s">
        <v>104</v>
      </c>
      <c r="AE223" t="s">
        <v>150</v>
      </c>
      <c r="AF223" s="96" t="s">
        <v>1355</v>
      </c>
      <c r="AG223" s="57" t="s">
        <v>104</v>
      </c>
      <c r="AH223" s="98">
        <v>1</v>
      </c>
      <c r="AI223" s="29">
        <v>10</v>
      </c>
      <c r="AJ223" s="99" t="s">
        <v>1366</v>
      </c>
      <c r="AK223" s="52"/>
      <c r="AL223" s="262" t="s">
        <v>1550</v>
      </c>
      <c r="AM223" s="102">
        <v>3</v>
      </c>
      <c r="AO223" s="261" t="s">
        <v>1478</v>
      </c>
      <c r="AP223" s="103">
        <v>2</v>
      </c>
      <c r="AS223"/>
      <c r="AT223" s="53"/>
      <c r="AU223"/>
      <c r="AV223"/>
      <c r="AW223"/>
      <c r="AX223"/>
      <c r="AY223" s="4">
        <v>2</v>
      </c>
      <c r="AZ223" s="53"/>
      <c r="BA223" s="106"/>
    </row>
    <row r="224" spans="1:53" ht="15" customHeight="1" x14ac:dyDescent="0.35">
      <c r="A224" s="96" t="s">
        <v>2005</v>
      </c>
      <c r="B224" t="s">
        <v>2409</v>
      </c>
      <c r="C224" t="s">
        <v>47</v>
      </c>
      <c r="F224" t="s">
        <v>2591</v>
      </c>
      <c r="G224" t="s">
        <v>2592</v>
      </c>
      <c r="H224">
        <v>2024</v>
      </c>
      <c r="I224" s="4" t="s">
        <v>55</v>
      </c>
      <c r="J224">
        <v>28</v>
      </c>
      <c r="K224" s="97">
        <v>28</v>
      </c>
      <c r="L224" t="s">
        <v>39</v>
      </c>
      <c r="M224">
        <v>28</v>
      </c>
      <c r="N224" s="4">
        <v>5</v>
      </c>
      <c r="O224" t="s">
        <v>69</v>
      </c>
      <c r="P224" t="s">
        <v>94</v>
      </c>
      <c r="Q224" s="57" t="s">
        <v>76</v>
      </c>
      <c r="R224" s="57" t="s">
        <v>1353</v>
      </c>
      <c r="S224" t="s">
        <v>104</v>
      </c>
      <c r="T224" s="57"/>
      <c r="U224" s="57" t="s">
        <v>150</v>
      </c>
      <c r="V224" s="57" t="s">
        <v>1375</v>
      </c>
      <c r="W224" t="s">
        <v>150</v>
      </c>
      <c r="X224" t="s">
        <v>1360</v>
      </c>
      <c r="Y224" s="57" t="s">
        <v>104</v>
      </c>
      <c r="AA224" t="s">
        <v>104</v>
      </c>
      <c r="AC224" s="57" t="s">
        <v>104</v>
      </c>
      <c r="AE224" t="s">
        <v>150</v>
      </c>
      <c r="AF224" s="96" t="s">
        <v>1355</v>
      </c>
      <c r="AG224" s="57" t="s">
        <v>104</v>
      </c>
      <c r="AH224" s="98">
        <v>1</v>
      </c>
      <c r="AI224" s="29">
        <v>5</v>
      </c>
      <c r="AJ224" s="99"/>
      <c r="AK224" s="52"/>
      <c r="AL224" s="261" t="s">
        <v>1554</v>
      </c>
      <c r="AM224" s="102">
        <v>3</v>
      </c>
      <c r="AO224" s="261" t="s">
        <v>1478</v>
      </c>
      <c r="AP224" s="103">
        <v>2</v>
      </c>
      <c r="AS224"/>
      <c r="AT224" s="53"/>
      <c r="AU224"/>
      <c r="AV224"/>
      <c r="AW224"/>
      <c r="AX224"/>
      <c r="AY224" s="4">
        <v>5</v>
      </c>
      <c r="AZ224" s="53"/>
      <c r="BA224" s="106"/>
    </row>
    <row r="225" spans="1:53" ht="15" customHeight="1" x14ac:dyDescent="0.35">
      <c r="A225" s="96" t="s">
        <v>2006</v>
      </c>
      <c r="B225" t="s">
        <v>2410</v>
      </c>
      <c r="C225" t="s">
        <v>47</v>
      </c>
      <c r="F225" t="s">
        <v>2591</v>
      </c>
      <c r="G225" t="s">
        <v>2592</v>
      </c>
      <c r="H225">
        <v>2024</v>
      </c>
      <c r="I225" s="4" t="s">
        <v>55</v>
      </c>
      <c r="J225">
        <v>29</v>
      </c>
      <c r="K225" s="97">
        <v>27</v>
      </c>
      <c r="L225" t="s">
        <v>39</v>
      </c>
      <c r="M225">
        <v>29</v>
      </c>
      <c r="N225" s="4">
        <v>5</v>
      </c>
      <c r="O225" t="s">
        <v>140</v>
      </c>
      <c r="P225" t="s">
        <v>118</v>
      </c>
      <c r="Q225" s="57" t="s">
        <v>76</v>
      </c>
      <c r="R225" s="57" t="s">
        <v>1353</v>
      </c>
      <c r="S225" t="s">
        <v>104</v>
      </c>
      <c r="T225" s="57"/>
      <c r="U225" s="57" t="s">
        <v>150</v>
      </c>
      <c r="V225" s="57" t="s">
        <v>1375</v>
      </c>
      <c r="W225" t="s">
        <v>150</v>
      </c>
      <c r="X225" t="s">
        <v>1360</v>
      </c>
      <c r="Y225" s="57" t="s">
        <v>104</v>
      </c>
      <c r="AA225" t="s">
        <v>150</v>
      </c>
      <c r="AB225" t="s">
        <v>1356</v>
      </c>
      <c r="AC225" s="57" t="s">
        <v>104</v>
      </c>
      <c r="AE225" t="s">
        <v>150</v>
      </c>
      <c r="AF225" s="96" t="s">
        <v>1355</v>
      </c>
      <c r="AG225" s="57" t="s">
        <v>170</v>
      </c>
      <c r="AH225" s="98">
        <v>1.5</v>
      </c>
      <c r="AI225" s="29">
        <v>7.5</v>
      </c>
      <c r="AJ225" s="99"/>
      <c r="AK225" s="100" t="s">
        <v>1359</v>
      </c>
      <c r="AL225" s="262" t="s">
        <v>1557</v>
      </c>
      <c r="AM225" s="102">
        <v>4.5</v>
      </c>
      <c r="AO225" s="261" t="s">
        <v>1478</v>
      </c>
      <c r="AP225" s="103">
        <v>3</v>
      </c>
      <c r="AS225"/>
      <c r="AT225" s="53"/>
      <c r="AU225"/>
      <c r="AV225"/>
      <c r="AW225"/>
      <c r="AX225"/>
      <c r="AY225" s="4">
        <v>7.5</v>
      </c>
      <c r="AZ225" s="53"/>
      <c r="BA225" s="106"/>
    </row>
    <row r="226" spans="1:53" ht="15" customHeight="1" x14ac:dyDescent="0.35">
      <c r="A226" s="96" t="s">
        <v>2007</v>
      </c>
      <c r="B226" t="s">
        <v>2411</v>
      </c>
      <c r="C226" t="s">
        <v>47</v>
      </c>
      <c r="F226" t="s">
        <v>2591</v>
      </c>
      <c r="G226" t="s">
        <v>2592</v>
      </c>
      <c r="H226">
        <v>2024</v>
      </c>
      <c r="I226" s="4" t="s">
        <v>79</v>
      </c>
      <c r="J226">
        <v>30</v>
      </c>
      <c r="K226" s="97">
        <v>26</v>
      </c>
      <c r="L226" t="s">
        <v>39</v>
      </c>
      <c r="M226">
        <v>30</v>
      </c>
      <c r="N226" s="4">
        <v>5</v>
      </c>
      <c r="O226" t="s">
        <v>69</v>
      </c>
      <c r="P226" t="s">
        <v>94</v>
      </c>
      <c r="Q226" s="57" t="s">
        <v>76</v>
      </c>
      <c r="R226" s="57" t="s">
        <v>1353</v>
      </c>
      <c r="S226" t="s">
        <v>104</v>
      </c>
      <c r="T226" s="57"/>
      <c r="U226" s="57" t="s">
        <v>150</v>
      </c>
      <c r="V226" s="57" t="s">
        <v>1375</v>
      </c>
      <c r="W226" t="s">
        <v>150</v>
      </c>
      <c r="X226" t="s">
        <v>1360</v>
      </c>
      <c r="Y226" s="57" t="s">
        <v>104</v>
      </c>
      <c r="AA226" t="s">
        <v>104</v>
      </c>
      <c r="AC226" s="57" t="s">
        <v>104</v>
      </c>
      <c r="AE226" t="s">
        <v>150</v>
      </c>
      <c r="AF226" s="96" t="s">
        <v>1355</v>
      </c>
      <c r="AG226" s="57" t="s">
        <v>104</v>
      </c>
      <c r="AH226" s="98">
        <v>1</v>
      </c>
      <c r="AI226" s="29">
        <v>5</v>
      </c>
      <c r="AJ226" s="99"/>
      <c r="AK226" s="52"/>
      <c r="AL226" s="261" t="s">
        <v>1561</v>
      </c>
      <c r="AM226" s="102">
        <v>3</v>
      </c>
      <c r="AO226" s="261" t="s">
        <v>1478</v>
      </c>
      <c r="AP226" s="103">
        <v>2</v>
      </c>
      <c r="AS226"/>
      <c r="AT226" s="53"/>
      <c r="AU226"/>
      <c r="AV226"/>
      <c r="AW226"/>
      <c r="AX226"/>
      <c r="AY226" s="4">
        <v>5</v>
      </c>
      <c r="AZ226" s="53"/>
      <c r="BA226" s="106"/>
    </row>
    <row r="227" spans="1:53" ht="15" customHeight="1" x14ac:dyDescent="0.35">
      <c r="A227" s="96" t="s">
        <v>2008</v>
      </c>
      <c r="B227" t="s">
        <v>2412</v>
      </c>
      <c r="C227" t="s">
        <v>47</v>
      </c>
      <c r="F227" t="s">
        <v>2591</v>
      </c>
      <c r="G227" t="s">
        <v>2592</v>
      </c>
      <c r="H227">
        <v>2024</v>
      </c>
      <c r="I227" s="4" t="s">
        <v>79</v>
      </c>
      <c r="J227">
        <v>31</v>
      </c>
      <c r="K227" s="97">
        <v>25</v>
      </c>
      <c r="L227" t="s">
        <v>39</v>
      </c>
      <c r="M227">
        <v>31</v>
      </c>
      <c r="N227" s="4">
        <v>5</v>
      </c>
      <c r="O227" t="s">
        <v>140</v>
      </c>
      <c r="P227" t="s">
        <v>118</v>
      </c>
      <c r="Q227" s="57" t="s">
        <v>76</v>
      </c>
      <c r="R227" s="57" t="s">
        <v>1353</v>
      </c>
      <c r="S227" t="s">
        <v>104</v>
      </c>
      <c r="T227" s="57"/>
      <c r="U227" s="57" t="s">
        <v>150</v>
      </c>
      <c r="V227" s="57" t="s">
        <v>1375</v>
      </c>
      <c r="W227" t="s">
        <v>150</v>
      </c>
      <c r="X227" t="s">
        <v>1360</v>
      </c>
      <c r="Y227" s="57" t="s">
        <v>104</v>
      </c>
      <c r="AA227" t="s">
        <v>150</v>
      </c>
      <c r="AB227" t="s">
        <v>1356</v>
      </c>
      <c r="AC227" s="57" t="s">
        <v>104</v>
      </c>
      <c r="AE227" t="s">
        <v>150</v>
      </c>
      <c r="AF227" s="96" t="s">
        <v>1355</v>
      </c>
      <c r="AG227" s="57" t="s">
        <v>170</v>
      </c>
      <c r="AH227" s="98">
        <v>1.5</v>
      </c>
      <c r="AI227" s="29">
        <v>7.5</v>
      </c>
      <c r="AJ227" s="99"/>
      <c r="AK227" s="100" t="s">
        <v>1359</v>
      </c>
      <c r="AL227" s="262" t="s">
        <v>1564</v>
      </c>
      <c r="AM227" s="102">
        <v>4.5</v>
      </c>
      <c r="AO227" s="261" t="s">
        <v>1478</v>
      </c>
      <c r="AP227" s="103">
        <v>3</v>
      </c>
      <c r="AS227"/>
      <c r="AT227" s="53"/>
      <c r="AU227"/>
      <c r="AV227"/>
      <c r="AW227"/>
      <c r="AX227"/>
      <c r="AY227" s="4">
        <v>7.5</v>
      </c>
      <c r="AZ227" s="53"/>
      <c r="BA227" s="106"/>
    </row>
    <row r="228" spans="1:53" ht="15" customHeight="1" x14ac:dyDescent="0.35">
      <c r="A228" s="96" t="s">
        <v>2009</v>
      </c>
      <c r="B228" t="s">
        <v>2413</v>
      </c>
      <c r="C228" t="s">
        <v>143</v>
      </c>
      <c r="F228" t="s">
        <v>2591</v>
      </c>
      <c r="G228" t="s">
        <v>2592</v>
      </c>
      <c r="H228">
        <v>2024</v>
      </c>
      <c r="I228" s="4" t="s">
        <v>79</v>
      </c>
      <c r="J228">
        <v>32</v>
      </c>
      <c r="K228" s="97">
        <v>24</v>
      </c>
      <c r="L228" t="s">
        <v>88</v>
      </c>
      <c r="M228">
        <v>32</v>
      </c>
      <c r="N228" s="4">
        <v>20</v>
      </c>
      <c r="O228" t="s">
        <v>140</v>
      </c>
      <c r="P228" t="s">
        <v>118</v>
      </c>
      <c r="Q228" s="57" t="s">
        <v>76</v>
      </c>
      <c r="R228" s="57" t="s">
        <v>1353</v>
      </c>
      <c r="S228" t="s">
        <v>104</v>
      </c>
      <c r="U228" s="57" t="s">
        <v>150</v>
      </c>
      <c r="V228" s="57" t="s">
        <v>1372</v>
      </c>
      <c r="W228" t="s">
        <v>150</v>
      </c>
      <c r="X228" t="s">
        <v>1360</v>
      </c>
      <c r="Y228" s="57" t="s">
        <v>104</v>
      </c>
      <c r="AA228" t="s">
        <v>104</v>
      </c>
      <c r="AC228" s="57" t="s">
        <v>104</v>
      </c>
      <c r="AE228" t="s">
        <v>150</v>
      </c>
      <c r="AF228" s="96" t="s">
        <v>1355</v>
      </c>
      <c r="AG228" s="57" t="s">
        <v>104</v>
      </c>
      <c r="AH228" s="98">
        <v>1</v>
      </c>
      <c r="AI228" s="29">
        <v>20</v>
      </c>
      <c r="AJ228" s="99"/>
      <c r="AK228" s="52"/>
      <c r="AL228" s="261" t="s">
        <v>1568</v>
      </c>
      <c r="AM228" s="102">
        <v>4</v>
      </c>
      <c r="AO228" s="120" t="s">
        <v>943</v>
      </c>
      <c r="AP228" s="103">
        <v>13</v>
      </c>
      <c r="AQ228" s="102" t="s">
        <v>803</v>
      </c>
      <c r="AR228" s="102">
        <v>2</v>
      </c>
      <c r="AS228"/>
      <c r="AT228" s="53"/>
      <c r="AU228"/>
      <c r="AV228"/>
      <c r="AW228"/>
      <c r="AX228"/>
      <c r="AY228" s="4">
        <v>13</v>
      </c>
      <c r="AZ228" s="53"/>
      <c r="BA228" s="106"/>
    </row>
    <row r="229" spans="1:53" ht="15" customHeight="1" x14ac:dyDescent="0.35">
      <c r="A229" s="96" t="s">
        <v>2010</v>
      </c>
      <c r="B229" t="s">
        <v>2414</v>
      </c>
      <c r="C229" t="s">
        <v>143</v>
      </c>
      <c r="F229" t="s">
        <v>2591</v>
      </c>
      <c r="G229" t="s">
        <v>2592</v>
      </c>
      <c r="H229">
        <v>2024</v>
      </c>
      <c r="I229" s="4" t="s">
        <v>79</v>
      </c>
      <c r="J229">
        <v>33</v>
      </c>
      <c r="K229" s="97">
        <v>23</v>
      </c>
      <c r="L229" t="s">
        <v>88</v>
      </c>
      <c r="M229">
        <v>33</v>
      </c>
      <c r="N229" s="4">
        <v>20</v>
      </c>
      <c r="O229" t="s">
        <v>117</v>
      </c>
      <c r="P229" t="s">
        <v>94</v>
      </c>
      <c r="Q229" s="57" t="s">
        <v>76</v>
      </c>
      <c r="R229" s="57" t="s">
        <v>1353</v>
      </c>
      <c r="S229" t="s">
        <v>104</v>
      </c>
      <c r="U229" s="57" t="s">
        <v>150</v>
      </c>
      <c r="V229" s="57" t="s">
        <v>1372</v>
      </c>
      <c r="W229" t="s">
        <v>150</v>
      </c>
      <c r="X229" t="s">
        <v>1360</v>
      </c>
      <c r="Y229" s="57" t="s">
        <v>104</v>
      </c>
      <c r="AA229" t="s">
        <v>104</v>
      </c>
      <c r="AC229" s="57" t="s">
        <v>104</v>
      </c>
      <c r="AE229" t="s">
        <v>150</v>
      </c>
      <c r="AF229" s="96" t="s">
        <v>1355</v>
      </c>
      <c r="AG229" s="57" t="s">
        <v>104</v>
      </c>
      <c r="AH229" s="98">
        <v>1</v>
      </c>
      <c r="AI229" s="29">
        <v>20</v>
      </c>
      <c r="AJ229" s="99"/>
      <c r="AK229" s="52"/>
      <c r="AL229" s="262" t="s">
        <v>1572</v>
      </c>
      <c r="AM229" s="102">
        <v>4</v>
      </c>
      <c r="AO229" s="120" t="s">
        <v>943</v>
      </c>
      <c r="AP229" s="103">
        <v>16</v>
      </c>
      <c r="AS229"/>
      <c r="AT229" s="53"/>
      <c r="AU229"/>
      <c r="AV229"/>
      <c r="AW229"/>
      <c r="AX229"/>
      <c r="AY229" s="4">
        <v>16</v>
      </c>
      <c r="AZ229" s="53"/>
      <c r="BA229" s="106"/>
    </row>
    <row r="230" spans="1:53" ht="15" customHeight="1" x14ac:dyDescent="0.35">
      <c r="A230" s="96" t="s">
        <v>2011</v>
      </c>
      <c r="B230" t="s">
        <v>2415</v>
      </c>
      <c r="C230" t="s">
        <v>143</v>
      </c>
      <c r="F230" t="s">
        <v>2591</v>
      </c>
      <c r="G230" t="s">
        <v>2592</v>
      </c>
      <c r="H230">
        <v>2024</v>
      </c>
      <c r="I230" s="4" t="s">
        <v>79</v>
      </c>
      <c r="J230">
        <v>34</v>
      </c>
      <c r="K230" s="97">
        <v>22</v>
      </c>
      <c r="L230" t="s">
        <v>88</v>
      </c>
      <c r="M230">
        <v>34</v>
      </c>
      <c r="N230" s="4">
        <v>20</v>
      </c>
      <c r="O230" t="s">
        <v>69</v>
      </c>
      <c r="P230" t="s">
        <v>94</v>
      </c>
      <c r="Q230" s="57" t="s">
        <v>76</v>
      </c>
      <c r="R230" s="57" t="s">
        <v>1353</v>
      </c>
      <c r="S230" t="s">
        <v>104</v>
      </c>
      <c r="U230" s="57" t="s">
        <v>150</v>
      </c>
      <c r="V230" s="57" t="s">
        <v>1372</v>
      </c>
      <c r="W230" t="s">
        <v>150</v>
      </c>
      <c r="X230" t="s">
        <v>1362</v>
      </c>
      <c r="Y230" s="57" t="s">
        <v>104</v>
      </c>
      <c r="AA230" t="s">
        <v>104</v>
      </c>
      <c r="AC230" s="57" t="s">
        <v>104</v>
      </c>
      <c r="AE230" t="s">
        <v>150</v>
      </c>
      <c r="AF230" s="96" t="s">
        <v>1355</v>
      </c>
      <c r="AG230" s="57" t="s">
        <v>170</v>
      </c>
      <c r="AH230" s="98">
        <v>1.5</v>
      </c>
      <c r="AI230" s="29">
        <v>30</v>
      </c>
      <c r="AJ230" s="99"/>
      <c r="AK230" s="100" t="s">
        <v>1359</v>
      </c>
      <c r="AL230" s="261" t="s">
        <v>1576</v>
      </c>
      <c r="AM230" s="102">
        <v>12</v>
      </c>
      <c r="AO230" s="120" t="s">
        <v>943</v>
      </c>
      <c r="AP230" s="103">
        <v>18</v>
      </c>
      <c r="AS230"/>
      <c r="AT230" s="53"/>
      <c r="AU230"/>
      <c r="AV230"/>
      <c r="AW230"/>
      <c r="AX230"/>
      <c r="AY230" s="4">
        <v>18</v>
      </c>
      <c r="AZ230" s="53"/>
      <c r="BA230" s="106"/>
    </row>
    <row r="231" spans="1:53" ht="15" customHeight="1" x14ac:dyDescent="0.35">
      <c r="A231" s="96" t="s">
        <v>2012</v>
      </c>
      <c r="B231" t="s">
        <v>2416</v>
      </c>
      <c r="C231" t="s">
        <v>143</v>
      </c>
      <c r="F231" t="s">
        <v>2591</v>
      </c>
      <c r="G231" t="s">
        <v>2592</v>
      </c>
      <c r="H231">
        <v>2024</v>
      </c>
      <c r="I231" s="4" t="s">
        <v>55</v>
      </c>
      <c r="J231">
        <v>35</v>
      </c>
      <c r="K231" s="97">
        <v>21</v>
      </c>
      <c r="L231" t="s">
        <v>88</v>
      </c>
      <c r="M231">
        <v>35</v>
      </c>
      <c r="N231" s="4">
        <v>20</v>
      </c>
      <c r="O231" t="s">
        <v>69</v>
      </c>
      <c r="P231" t="s">
        <v>94</v>
      </c>
      <c r="Q231" s="57" t="s">
        <v>76</v>
      </c>
      <c r="R231" s="57" t="s">
        <v>1353</v>
      </c>
      <c r="S231" t="s">
        <v>104</v>
      </c>
      <c r="U231" s="57" t="s">
        <v>104</v>
      </c>
      <c r="W231" t="s">
        <v>150</v>
      </c>
      <c r="X231" t="s">
        <v>1360</v>
      </c>
      <c r="Y231" s="57" t="s">
        <v>104</v>
      </c>
      <c r="AA231" t="s">
        <v>104</v>
      </c>
      <c r="AC231" s="57" t="s">
        <v>104</v>
      </c>
      <c r="AE231" t="s">
        <v>150</v>
      </c>
      <c r="AF231" s="96" t="s">
        <v>1355</v>
      </c>
      <c r="AG231" s="57" t="s">
        <v>170</v>
      </c>
      <c r="AH231" s="98">
        <v>1.5</v>
      </c>
      <c r="AI231" s="29">
        <v>30</v>
      </c>
      <c r="AJ231" s="99"/>
      <c r="AK231" s="100" t="s">
        <v>1359</v>
      </c>
      <c r="AL231" s="262" t="s">
        <v>1580</v>
      </c>
      <c r="AM231" s="102">
        <v>9</v>
      </c>
      <c r="AO231" s="103" t="s">
        <v>943</v>
      </c>
      <c r="AP231" s="103">
        <v>21</v>
      </c>
      <c r="AS231"/>
      <c r="AT231" s="53"/>
      <c r="AU231"/>
      <c r="AV231"/>
      <c r="AW231"/>
      <c r="AX231"/>
      <c r="AY231" s="4">
        <v>21</v>
      </c>
      <c r="AZ231" s="53"/>
      <c r="BA231" s="106"/>
    </row>
    <row r="232" spans="1:53" ht="15" customHeight="1" x14ac:dyDescent="0.35">
      <c r="A232" s="96" t="s">
        <v>2013</v>
      </c>
      <c r="B232" t="s">
        <v>2417</v>
      </c>
      <c r="C232" t="s">
        <v>143</v>
      </c>
      <c r="F232" t="s">
        <v>2591</v>
      </c>
      <c r="G232" t="s">
        <v>2592</v>
      </c>
      <c r="H232">
        <v>2024</v>
      </c>
      <c r="I232" s="4" t="s">
        <v>79</v>
      </c>
      <c r="J232">
        <v>36</v>
      </c>
      <c r="K232" s="97">
        <v>20</v>
      </c>
      <c r="L232" t="s">
        <v>39</v>
      </c>
      <c r="M232">
        <v>36</v>
      </c>
      <c r="N232" s="4">
        <v>5</v>
      </c>
      <c r="O232" t="s">
        <v>69</v>
      </c>
      <c r="P232" t="s">
        <v>94</v>
      </c>
      <c r="Q232" s="57" t="s">
        <v>76</v>
      </c>
      <c r="R232" s="57" t="s">
        <v>1353</v>
      </c>
      <c r="S232" t="s">
        <v>104</v>
      </c>
      <c r="U232" s="57" t="s">
        <v>104</v>
      </c>
      <c r="W232" t="s">
        <v>150</v>
      </c>
      <c r="X232" t="s">
        <v>1360</v>
      </c>
      <c r="Y232" s="57" t="s">
        <v>104</v>
      </c>
      <c r="AA232" t="s">
        <v>104</v>
      </c>
      <c r="AC232" s="57" t="s">
        <v>104</v>
      </c>
      <c r="AE232" t="s">
        <v>150</v>
      </c>
      <c r="AF232" s="96" t="s">
        <v>1355</v>
      </c>
      <c r="AG232" s="57" t="s">
        <v>104</v>
      </c>
      <c r="AH232" s="98">
        <v>1</v>
      </c>
      <c r="AI232" s="29">
        <v>5</v>
      </c>
      <c r="AJ232" s="99"/>
      <c r="AK232"/>
      <c r="AL232" s="261" t="s">
        <v>1583</v>
      </c>
      <c r="AM232" s="102">
        <v>1.5</v>
      </c>
      <c r="AO232" s="103" t="s">
        <v>943</v>
      </c>
      <c r="AP232" s="103">
        <v>3.5</v>
      </c>
      <c r="AS232" s="261" t="s">
        <v>1576</v>
      </c>
      <c r="AT232" s="53">
        <v>5</v>
      </c>
      <c r="AU232"/>
      <c r="AV232"/>
      <c r="AW232"/>
      <c r="AX232"/>
      <c r="AY232" s="4">
        <v>3.5</v>
      </c>
      <c r="AZ232" s="53"/>
      <c r="BA232" s="106"/>
    </row>
    <row r="233" spans="1:53" ht="15" customHeight="1" x14ac:dyDescent="0.35">
      <c r="A233" s="96" t="s">
        <v>2014</v>
      </c>
      <c r="B233" t="s">
        <v>2418</v>
      </c>
      <c r="C233" t="s">
        <v>143</v>
      </c>
      <c r="F233" t="s">
        <v>2591</v>
      </c>
      <c r="G233" t="s">
        <v>2592</v>
      </c>
      <c r="H233">
        <v>2024</v>
      </c>
      <c r="I233" s="4" t="s">
        <v>55</v>
      </c>
      <c r="J233">
        <v>37</v>
      </c>
      <c r="K233" s="97">
        <v>19</v>
      </c>
      <c r="L233" t="s">
        <v>39</v>
      </c>
      <c r="M233">
        <v>37</v>
      </c>
      <c r="N233" s="4">
        <v>5</v>
      </c>
      <c r="O233" t="s">
        <v>69</v>
      </c>
      <c r="P233" t="s">
        <v>94</v>
      </c>
      <c r="Q233" s="57" t="s">
        <v>76</v>
      </c>
      <c r="R233" s="57" t="s">
        <v>1353</v>
      </c>
      <c r="S233" t="s">
        <v>104</v>
      </c>
      <c r="U233" s="57" t="s">
        <v>104</v>
      </c>
      <c r="W233" t="s">
        <v>150</v>
      </c>
      <c r="X233" t="s">
        <v>1360</v>
      </c>
      <c r="Y233" s="57" t="s">
        <v>104</v>
      </c>
      <c r="AA233" t="s">
        <v>104</v>
      </c>
      <c r="AC233" s="57" t="s">
        <v>104</v>
      </c>
      <c r="AE233" t="s">
        <v>150</v>
      </c>
      <c r="AF233" s="96" t="s">
        <v>1355</v>
      </c>
      <c r="AG233" s="57" t="s">
        <v>104</v>
      </c>
      <c r="AH233" s="98">
        <v>1</v>
      </c>
      <c r="AI233" s="29">
        <v>5</v>
      </c>
      <c r="AJ233" s="99"/>
      <c r="AK233"/>
      <c r="AL233" s="262" t="s">
        <v>1586</v>
      </c>
      <c r="AM233" s="102">
        <v>5</v>
      </c>
      <c r="AS233" s="261" t="s">
        <v>1576</v>
      </c>
      <c r="AT233" s="53">
        <v>5</v>
      </c>
      <c r="AU233"/>
      <c r="AV233"/>
      <c r="AW233"/>
      <c r="AX233"/>
      <c r="AY233" s="4">
        <v>0</v>
      </c>
      <c r="AZ233" s="53"/>
      <c r="BA233" s="106"/>
    </row>
    <row r="234" spans="1:53" ht="15" customHeight="1" x14ac:dyDescent="0.35">
      <c r="A234" s="96" t="s">
        <v>2015</v>
      </c>
      <c r="B234" t="s">
        <v>2419</v>
      </c>
      <c r="C234" t="s">
        <v>143</v>
      </c>
      <c r="F234" t="s">
        <v>2591</v>
      </c>
      <c r="G234" t="s">
        <v>2592</v>
      </c>
      <c r="H234">
        <v>2024</v>
      </c>
      <c r="I234" s="4" t="s">
        <v>55</v>
      </c>
      <c r="J234">
        <v>38</v>
      </c>
      <c r="K234" s="97">
        <v>18</v>
      </c>
      <c r="L234" t="s">
        <v>88</v>
      </c>
      <c r="M234">
        <v>38</v>
      </c>
      <c r="N234" s="4">
        <v>20</v>
      </c>
      <c r="O234" t="s">
        <v>69</v>
      </c>
      <c r="P234" t="s">
        <v>94</v>
      </c>
      <c r="Q234" s="57" t="s">
        <v>76</v>
      </c>
      <c r="R234" s="57" t="s">
        <v>1353</v>
      </c>
      <c r="S234" t="s">
        <v>104</v>
      </c>
      <c r="U234" s="57" t="s">
        <v>104</v>
      </c>
      <c r="W234" t="s">
        <v>150</v>
      </c>
      <c r="X234" t="s">
        <v>1360</v>
      </c>
      <c r="Y234" s="57" t="s">
        <v>104</v>
      </c>
      <c r="AA234" t="s">
        <v>104</v>
      </c>
      <c r="AC234" s="57" t="s">
        <v>104</v>
      </c>
      <c r="AE234" t="s">
        <v>150</v>
      </c>
      <c r="AF234" s="96" t="s">
        <v>1355</v>
      </c>
      <c r="AG234" s="57" t="s">
        <v>104</v>
      </c>
      <c r="AH234" s="98">
        <v>1</v>
      </c>
      <c r="AI234" s="29">
        <v>20</v>
      </c>
      <c r="AJ234" s="99"/>
      <c r="AK234"/>
      <c r="AL234" s="261" t="s">
        <v>1590</v>
      </c>
      <c r="AM234" s="102">
        <v>8</v>
      </c>
      <c r="AO234" s="103" t="s">
        <v>943</v>
      </c>
      <c r="AP234" s="103">
        <v>12</v>
      </c>
      <c r="AS234"/>
      <c r="AT234" s="53"/>
      <c r="AU234"/>
      <c r="AV234"/>
      <c r="AW234"/>
      <c r="AX234"/>
      <c r="AY234" s="4">
        <v>12</v>
      </c>
      <c r="AZ234" s="53"/>
      <c r="BA234" s="106"/>
    </row>
    <row r="235" spans="1:53" ht="15" customHeight="1" x14ac:dyDescent="0.35">
      <c r="A235" s="96" t="s">
        <v>2016</v>
      </c>
      <c r="B235" t="s">
        <v>2420</v>
      </c>
      <c r="C235" t="s">
        <v>143</v>
      </c>
      <c r="F235" t="s">
        <v>2591</v>
      </c>
      <c r="G235" t="s">
        <v>2592</v>
      </c>
      <c r="H235">
        <v>2024</v>
      </c>
      <c r="I235" s="4" t="s">
        <v>79</v>
      </c>
      <c r="J235">
        <v>39</v>
      </c>
      <c r="K235" s="97">
        <v>17</v>
      </c>
      <c r="L235" t="s">
        <v>39</v>
      </c>
      <c r="M235">
        <v>39</v>
      </c>
      <c r="N235" s="4">
        <v>5</v>
      </c>
      <c r="O235" t="s">
        <v>69</v>
      </c>
      <c r="P235" t="s">
        <v>94</v>
      </c>
      <c r="Q235" s="57" t="s">
        <v>52</v>
      </c>
      <c r="R235" s="57" t="s">
        <v>1188</v>
      </c>
      <c r="S235" t="s">
        <v>104</v>
      </c>
      <c r="U235" s="57" t="s">
        <v>104</v>
      </c>
      <c r="W235" t="s">
        <v>150</v>
      </c>
      <c r="X235" t="s">
        <v>1360</v>
      </c>
      <c r="Y235" s="57" t="s">
        <v>104</v>
      </c>
      <c r="AA235" t="s">
        <v>104</v>
      </c>
      <c r="AC235" s="57" t="s">
        <v>104</v>
      </c>
      <c r="AE235" t="s">
        <v>150</v>
      </c>
      <c r="AF235" s="96" t="s">
        <v>1355</v>
      </c>
      <c r="AG235" s="57" t="s">
        <v>104</v>
      </c>
      <c r="AH235" s="98">
        <v>1</v>
      </c>
      <c r="AI235" s="29">
        <v>5</v>
      </c>
      <c r="AJ235" s="99"/>
      <c r="AK235" s="52"/>
      <c r="AL235" s="262" t="s">
        <v>1594</v>
      </c>
      <c r="AM235" s="102">
        <v>1</v>
      </c>
      <c r="AO235" s="103" t="s">
        <v>943</v>
      </c>
      <c r="AP235" s="103">
        <v>4</v>
      </c>
      <c r="AS235"/>
      <c r="AT235" s="53"/>
      <c r="AU235"/>
      <c r="AV235"/>
      <c r="AW235"/>
      <c r="AX235"/>
      <c r="AY235" s="4">
        <v>4</v>
      </c>
      <c r="AZ235" s="53"/>
      <c r="BA235" s="106"/>
    </row>
    <row r="236" spans="1:53" ht="15" customHeight="1" x14ac:dyDescent="0.35">
      <c r="A236" s="96" t="s">
        <v>2017</v>
      </c>
      <c r="B236" t="s">
        <v>2421</v>
      </c>
      <c r="C236" t="s">
        <v>143</v>
      </c>
      <c r="F236" t="s">
        <v>2591</v>
      </c>
      <c r="G236" t="s">
        <v>2592</v>
      </c>
      <c r="H236">
        <v>2024</v>
      </c>
      <c r="I236" s="4" t="s">
        <v>79</v>
      </c>
      <c r="J236">
        <v>40</v>
      </c>
      <c r="K236" s="97">
        <v>16</v>
      </c>
      <c r="L236" t="s">
        <v>39</v>
      </c>
      <c r="M236">
        <v>40</v>
      </c>
      <c r="N236" s="4">
        <v>5</v>
      </c>
      <c r="O236" t="s">
        <v>69</v>
      </c>
      <c r="P236" t="s">
        <v>94</v>
      </c>
      <c r="Q236" s="57" t="s">
        <v>52</v>
      </c>
      <c r="R236" s="57" t="s">
        <v>1187</v>
      </c>
      <c r="S236" t="s">
        <v>104</v>
      </c>
      <c r="U236" s="57" t="s">
        <v>104</v>
      </c>
      <c r="W236" t="s">
        <v>150</v>
      </c>
      <c r="X236" t="s">
        <v>1360</v>
      </c>
      <c r="Y236" s="57" t="s">
        <v>104</v>
      </c>
      <c r="AA236" t="s">
        <v>104</v>
      </c>
      <c r="AC236" s="57" t="s">
        <v>104</v>
      </c>
      <c r="AE236" t="s">
        <v>150</v>
      </c>
      <c r="AF236" s="96" t="s">
        <v>1355</v>
      </c>
      <c r="AG236" s="57" t="s">
        <v>104</v>
      </c>
      <c r="AH236" s="98">
        <v>1</v>
      </c>
      <c r="AI236" s="29">
        <v>5</v>
      </c>
      <c r="AJ236" s="99"/>
      <c r="AK236" s="52"/>
      <c r="AL236" s="261" t="s">
        <v>1598</v>
      </c>
      <c r="AM236" s="102">
        <v>5</v>
      </c>
      <c r="AS236"/>
      <c r="AT236" s="53"/>
      <c r="AU236"/>
      <c r="AV236"/>
      <c r="AW236"/>
      <c r="AX236"/>
      <c r="AY236" s="4">
        <v>0</v>
      </c>
      <c r="AZ236" s="53"/>
      <c r="BA236" s="106"/>
    </row>
    <row r="237" spans="1:53" ht="15" customHeight="1" x14ac:dyDescent="0.35">
      <c r="A237" s="96" t="s">
        <v>2018</v>
      </c>
      <c r="B237" t="s">
        <v>2422</v>
      </c>
      <c r="C237" t="s">
        <v>143</v>
      </c>
      <c r="F237" t="s">
        <v>2591</v>
      </c>
      <c r="G237" t="s">
        <v>2592</v>
      </c>
      <c r="H237">
        <v>2024</v>
      </c>
      <c r="I237" s="4" t="s">
        <v>79</v>
      </c>
      <c r="J237">
        <v>41</v>
      </c>
      <c r="K237" s="97">
        <v>15</v>
      </c>
      <c r="L237" t="s">
        <v>64</v>
      </c>
      <c r="M237">
        <v>41</v>
      </c>
      <c r="N237" s="4">
        <v>10</v>
      </c>
      <c r="O237" t="s">
        <v>69</v>
      </c>
      <c r="P237" t="s">
        <v>94</v>
      </c>
      <c r="Q237" s="57" t="s">
        <v>76</v>
      </c>
      <c r="R237" s="57" t="s">
        <v>1353</v>
      </c>
      <c r="S237" t="s">
        <v>104</v>
      </c>
      <c r="U237" s="57" t="s">
        <v>104</v>
      </c>
      <c r="W237" t="s">
        <v>150</v>
      </c>
      <c r="X237" t="s">
        <v>1360</v>
      </c>
      <c r="Y237" s="57" t="s">
        <v>104</v>
      </c>
      <c r="AA237" t="s">
        <v>104</v>
      </c>
      <c r="AC237" s="57" t="s">
        <v>104</v>
      </c>
      <c r="AE237" t="s">
        <v>150</v>
      </c>
      <c r="AF237" s="96" t="s">
        <v>1355</v>
      </c>
      <c r="AG237" s="57" t="s">
        <v>104</v>
      </c>
      <c r="AH237" s="98">
        <v>1</v>
      </c>
      <c r="AI237" s="29">
        <v>10</v>
      </c>
      <c r="AJ237" s="99" t="s">
        <v>1361</v>
      </c>
      <c r="AK237"/>
      <c r="AL237" s="262" t="s">
        <v>1602</v>
      </c>
      <c r="AM237" s="102">
        <v>6</v>
      </c>
      <c r="AO237" s="103" t="s">
        <v>943</v>
      </c>
      <c r="AP237" s="103">
        <v>14</v>
      </c>
      <c r="AS237"/>
      <c r="AT237" s="53"/>
      <c r="AU237"/>
      <c r="AV237"/>
      <c r="AW237"/>
      <c r="AX237"/>
      <c r="AY237" s="4">
        <v>14</v>
      </c>
      <c r="AZ237" s="53"/>
      <c r="BA237" s="106"/>
    </row>
    <row r="238" spans="1:53" ht="15" customHeight="1" x14ac:dyDescent="0.35">
      <c r="A238" s="96" t="s">
        <v>2019</v>
      </c>
      <c r="B238" t="s">
        <v>2423</v>
      </c>
      <c r="C238" t="s">
        <v>143</v>
      </c>
      <c r="F238" t="s">
        <v>2591</v>
      </c>
      <c r="G238" t="s">
        <v>2592</v>
      </c>
      <c r="H238">
        <v>2024</v>
      </c>
      <c r="I238" s="4" t="s">
        <v>55</v>
      </c>
      <c r="J238">
        <v>42</v>
      </c>
      <c r="K238" s="97">
        <v>14</v>
      </c>
      <c r="L238" t="s">
        <v>39</v>
      </c>
      <c r="M238">
        <v>42</v>
      </c>
      <c r="N238" s="4">
        <v>5</v>
      </c>
      <c r="O238" t="s">
        <v>69</v>
      </c>
      <c r="P238" t="s">
        <v>94</v>
      </c>
      <c r="Q238" s="57" t="s">
        <v>52</v>
      </c>
      <c r="R238" s="57" t="s">
        <v>1189</v>
      </c>
      <c r="S238" t="s">
        <v>104</v>
      </c>
      <c r="U238" s="57" t="s">
        <v>104</v>
      </c>
      <c r="W238" t="s">
        <v>150</v>
      </c>
      <c r="X238" t="s">
        <v>1360</v>
      </c>
      <c r="Y238" s="57" t="s">
        <v>104</v>
      </c>
      <c r="AA238" t="s">
        <v>104</v>
      </c>
      <c r="AC238" s="57" t="s">
        <v>104</v>
      </c>
      <c r="AE238" t="s">
        <v>150</v>
      </c>
      <c r="AF238" s="96" t="s">
        <v>1355</v>
      </c>
      <c r="AG238" s="57" t="s">
        <v>104</v>
      </c>
      <c r="AH238" s="98">
        <v>1</v>
      </c>
      <c r="AI238" s="29">
        <v>5</v>
      </c>
      <c r="AJ238" s="99"/>
      <c r="AK238" s="52"/>
      <c r="AL238" s="261" t="s">
        <v>1605</v>
      </c>
      <c r="AM238" s="102">
        <v>3</v>
      </c>
      <c r="AO238" s="103" t="s">
        <v>943</v>
      </c>
      <c r="AP238" s="103">
        <v>2</v>
      </c>
      <c r="AS238"/>
      <c r="AT238" s="53"/>
      <c r="AU238"/>
      <c r="AV238"/>
      <c r="AW238"/>
      <c r="AX238"/>
      <c r="AY238" s="4">
        <v>2</v>
      </c>
      <c r="AZ238" s="53"/>
      <c r="BA238" s="106"/>
    </row>
    <row r="239" spans="1:53" ht="15" customHeight="1" x14ac:dyDescent="0.35">
      <c r="A239" s="96" t="s">
        <v>2020</v>
      </c>
      <c r="B239" t="s">
        <v>2424</v>
      </c>
      <c r="C239" t="s">
        <v>143</v>
      </c>
      <c r="F239" t="s">
        <v>2591</v>
      </c>
      <c r="G239" t="s">
        <v>2592</v>
      </c>
      <c r="H239">
        <v>2024</v>
      </c>
      <c r="I239" s="4" t="s">
        <v>79</v>
      </c>
      <c r="J239">
        <v>43</v>
      </c>
      <c r="K239" s="97">
        <v>13</v>
      </c>
      <c r="L239" t="s">
        <v>64</v>
      </c>
      <c r="M239">
        <v>43</v>
      </c>
      <c r="N239" s="4">
        <v>10</v>
      </c>
      <c r="O239" t="s">
        <v>69</v>
      </c>
      <c r="P239" t="s">
        <v>94</v>
      </c>
      <c r="Q239" s="57" t="s">
        <v>52</v>
      </c>
      <c r="R239" s="57" t="s">
        <v>1197</v>
      </c>
      <c r="S239" t="s">
        <v>104</v>
      </c>
      <c r="U239" s="57" t="s">
        <v>104</v>
      </c>
      <c r="W239" t="s">
        <v>150</v>
      </c>
      <c r="X239" t="s">
        <v>1360</v>
      </c>
      <c r="Y239" s="57" t="s">
        <v>104</v>
      </c>
      <c r="AA239" t="s">
        <v>104</v>
      </c>
      <c r="AC239" s="57" t="s">
        <v>104</v>
      </c>
      <c r="AE239" t="s">
        <v>150</v>
      </c>
      <c r="AF239" s="96" t="s">
        <v>1355</v>
      </c>
      <c r="AG239" s="57" t="s">
        <v>104</v>
      </c>
      <c r="AH239" s="98">
        <v>1</v>
      </c>
      <c r="AI239" s="29">
        <v>10</v>
      </c>
      <c r="AJ239" s="99" t="s">
        <v>1361</v>
      </c>
      <c r="AK239" s="52"/>
      <c r="AL239" s="262" t="s">
        <v>1608</v>
      </c>
      <c r="AM239" s="102">
        <v>4</v>
      </c>
      <c r="AO239" s="103" t="s">
        <v>943</v>
      </c>
      <c r="AP239" s="103">
        <v>16</v>
      </c>
      <c r="AS239"/>
      <c r="AT239" s="53"/>
      <c r="AU239"/>
      <c r="AV239"/>
      <c r="AW239"/>
      <c r="AX239"/>
      <c r="AY239" s="4">
        <v>16</v>
      </c>
      <c r="AZ239" s="53"/>
      <c r="BA239" s="106"/>
    </row>
    <row r="240" spans="1:53" ht="15" customHeight="1" x14ac:dyDescent="0.35">
      <c r="A240" s="96" t="s">
        <v>2021</v>
      </c>
      <c r="B240" t="s">
        <v>2425</v>
      </c>
      <c r="C240" t="s">
        <v>143</v>
      </c>
      <c r="F240" t="s">
        <v>2591</v>
      </c>
      <c r="G240" t="s">
        <v>2592</v>
      </c>
      <c r="H240">
        <v>2024</v>
      </c>
      <c r="I240" s="4" t="s">
        <v>55</v>
      </c>
      <c r="J240">
        <v>44</v>
      </c>
      <c r="K240" s="97">
        <v>12</v>
      </c>
      <c r="L240" t="s">
        <v>64</v>
      </c>
      <c r="M240">
        <v>44</v>
      </c>
      <c r="N240" s="4">
        <v>10</v>
      </c>
      <c r="O240" t="s">
        <v>140</v>
      </c>
      <c r="P240" t="s">
        <v>118</v>
      </c>
      <c r="Q240" s="57" t="s">
        <v>76</v>
      </c>
      <c r="R240" s="57" t="s">
        <v>1353</v>
      </c>
      <c r="S240" t="s">
        <v>104</v>
      </c>
      <c r="U240" s="57" t="s">
        <v>150</v>
      </c>
      <c r="V240" s="57" t="s">
        <v>1375</v>
      </c>
      <c r="W240" t="s">
        <v>150</v>
      </c>
      <c r="X240" t="s">
        <v>1360</v>
      </c>
      <c r="Y240" s="57" t="s">
        <v>104</v>
      </c>
      <c r="AA240" t="s">
        <v>104</v>
      </c>
      <c r="AC240" s="57" t="s">
        <v>104</v>
      </c>
      <c r="AE240" t="s">
        <v>150</v>
      </c>
      <c r="AF240" s="96" t="s">
        <v>1355</v>
      </c>
      <c r="AG240" s="57" t="s">
        <v>104</v>
      </c>
      <c r="AH240" s="98">
        <v>1</v>
      </c>
      <c r="AI240" s="29">
        <v>10</v>
      </c>
      <c r="AJ240" s="99"/>
      <c r="AK240" s="52"/>
      <c r="AL240" s="261" t="s">
        <v>1611</v>
      </c>
      <c r="AM240" s="102">
        <v>10</v>
      </c>
      <c r="AS240"/>
      <c r="AT240" s="53"/>
      <c r="AU240"/>
      <c r="AV240"/>
      <c r="AW240"/>
      <c r="AX240"/>
      <c r="AY240" s="4">
        <v>0</v>
      </c>
      <c r="AZ240" s="53"/>
      <c r="BA240" s="106"/>
    </row>
    <row r="241" spans="1:53" ht="15" customHeight="1" x14ac:dyDescent="0.35">
      <c r="A241" s="96" t="s">
        <v>2022</v>
      </c>
      <c r="B241" t="s">
        <v>2426</v>
      </c>
      <c r="C241" t="s">
        <v>143</v>
      </c>
      <c r="F241" t="s">
        <v>2591</v>
      </c>
      <c r="G241" t="s">
        <v>2592</v>
      </c>
      <c r="H241">
        <v>2024</v>
      </c>
      <c r="I241" s="4" t="s">
        <v>55</v>
      </c>
      <c r="J241">
        <v>45</v>
      </c>
      <c r="K241" s="97">
        <v>11</v>
      </c>
      <c r="L241" t="s">
        <v>64</v>
      </c>
      <c r="M241">
        <v>45</v>
      </c>
      <c r="N241" s="4">
        <v>10</v>
      </c>
      <c r="O241" t="s">
        <v>69</v>
      </c>
      <c r="P241" t="s">
        <v>94</v>
      </c>
      <c r="Q241" s="57" t="s">
        <v>76</v>
      </c>
      <c r="R241" s="57" t="s">
        <v>1353</v>
      </c>
      <c r="S241" t="s">
        <v>104</v>
      </c>
      <c r="U241" s="57" t="s">
        <v>150</v>
      </c>
      <c r="V241" s="57" t="s">
        <v>1375</v>
      </c>
      <c r="W241" t="s">
        <v>150</v>
      </c>
      <c r="X241" t="s">
        <v>1360</v>
      </c>
      <c r="Y241" s="57" t="s">
        <v>104</v>
      </c>
      <c r="AA241" t="s">
        <v>104</v>
      </c>
      <c r="AC241" s="57" t="s">
        <v>104</v>
      </c>
      <c r="AE241" t="s">
        <v>150</v>
      </c>
      <c r="AF241" s="96" t="s">
        <v>1355</v>
      </c>
      <c r="AG241" s="57" t="s">
        <v>104</v>
      </c>
      <c r="AH241" s="98">
        <v>1</v>
      </c>
      <c r="AI241" s="29">
        <v>10</v>
      </c>
      <c r="AJ241" s="99"/>
      <c r="AK241" s="52"/>
      <c r="AL241" s="262" t="s">
        <v>1614</v>
      </c>
      <c r="AM241" s="102">
        <v>10</v>
      </c>
      <c r="AS241"/>
      <c r="AT241" s="53"/>
      <c r="AU241"/>
      <c r="AV241"/>
      <c r="AW241"/>
      <c r="AX241"/>
      <c r="AY241" s="4">
        <v>0</v>
      </c>
      <c r="AZ241" s="53"/>
      <c r="BA241" s="106"/>
    </row>
    <row r="242" spans="1:53" ht="15" customHeight="1" x14ac:dyDescent="0.35">
      <c r="A242" s="96" t="s">
        <v>2023</v>
      </c>
      <c r="B242" t="s">
        <v>2427</v>
      </c>
      <c r="C242" t="s">
        <v>143</v>
      </c>
      <c r="F242" t="s">
        <v>2591</v>
      </c>
      <c r="G242" t="s">
        <v>2592</v>
      </c>
      <c r="H242">
        <v>2024</v>
      </c>
      <c r="I242" s="4" t="s">
        <v>79</v>
      </c>
      <c r="J242">
        <v>46</v>
      </c>
      <c r="K242" s="97">
        <v>10</v>
      </c>
      <c r="L242" t="s">
        <v>39</v>
      </c>
      <c r="M242">
        <v>46</v>
      </c>
      <c r="N242" s="4">
        <v>5</v>
      </c>
      <c r="O242" t="s">
        <v>140</v>
      </c>
      <c r="P242" t="s">
        <v>118</v>
      </c>
      <c r="Q242" s="57" t="s">
        <v>76</v>
      </c>
      <c r="R242" s="57" t="s">
        <v>1353</v>
      </c>
      <c r="S242" t="s">
        <v>104</v>
      </c>
      <c r="U242" s="57" t="s">
        <v>150</v>
      </c>
      <c r="V242" s="57" t="s">
        <v>1375</v>
      </c>
      <c r="W242" t="s">
        <v>150</v>
      </c>
      <c r="X242" t="s">
        <v>1360</v>
      </c>
      <c r="Y242" s="57" t="s">
        <v>104</v>
      </c>
      <c r="AA242" t="s">
        <v>104</v>
      </c>
      <c r="AC242" s="57" t="s">
        <v>104</v>
      </c>
      <c r="AE242" t="s">
        <v>150</v>
      </c>
      <c r="AF242" s="96" t="s">
        <v>1355</v>
      </c>
      <c r="AG242" s="57" t="s">
        <v>104</v>
      </c>
      <c r="AH242" s="98">
        <v>1</v>
      </c>
      <c r="AI242" s="29">
        <v>5</v>
      </c>
      <c r="AJ242" s="99"/>
      <c r="AK242" s="52"/>
      <c r="AL242" s="261" t="s">
        <v>1616</v>
      </c>
      <c r="AM242" s="102">
        <v>3</v>
      </c>
      <c r="AO242" s="103" t="s">
        <v>943</v>
      </c>
      <c r="AP242" s="103">
        <v>2</v>
      </c>
      <c r="AS242"/>
      <c r="AT242" s="53"/>
      <c r="AU242"/>
      <c r="AV242"/>
      <c r="AW242"/>
      <c r="AX242"/>
      <c r="AY242" s="4">
        <v>2</v>
      </c>
      <c r="AZ242" s="53"/>
      <c r="BA242" s="106"/>
    </row>
    <row r="243" spans="1:53" ht="15" customHeight="1" x14ac:dyDescent="0.35">
      <c r="A243" s="96" t="s">
        <v>2024</v>
      </c>
      <c r="B243" t="s">
        <v>2428</v>
      </c>
      <c r="C243" t="s">
        <v>143</v>
      </c>
      <c r="F243" t="s">
        <v>2591</v>
      </c>
      <c r="G243" t="s">
        <v>2592</v>
      </c>
      <c r="H243">
        <v>2024</v>
      </c>
      <c r="I243" s="4" t="s">
        <v>79</v>
      </c>
      <c r="J243">
        <v>47</v>
      </c>
      <c r="K243" s="97">
        <v>9</v>
      </c>
      <c r="L243" t="s">
        <v>64</v>
      </c>
      <c r="M243">
        <v>47</v>
      </c>
      <c r="N243" s="4">
        <v>10</v>
      </c>
      <c r="O243" t="s">
        <v>69</v>
      </c>
      <c r="P243" t="s">
        <v>94</v>
      </c>
      <c r="Q243" s="57" t="s">
        <v>76</v>
      </c>
      <c r="R243" s="57" t="s">
        <v>1353</v>
      </c>
      <c r="S243" t="s">
        <v>104</v>
      </c>
      <c r="U243" s="57" t="s">
        <v>150</v>
      </c>
      <c r="V243" s="57" t="s">
        <v>1375</v>
      </c>
      <c r="W243" t="s">
        <v>150</v>
      </c>
      <c r="X243" t="s">
        <v>1360</v>
      </c>
      <c r="Y243" s="57" t="s">
        <v>104</v>
      </c>
      <c r="AA243" t="s">
        <v>104</v>
      </c>
      <c r="AC243" s="57" t="s">
        <v>104</v>
      </c>
      <c r="AE243" t="s">
        <v>150</v>
      </c>
      <c r="AF243" s="96" t="s">
        <v>1355</v>
      </c>
      <c r="AG243" s="57" t="s">
        <v>104</v>
      </c>
      <c r="AH243" s="98">
        <v>1</v>
      </c>
      <c r="AI243" s="29">
        <v>10</v>
      </c>
      <c r="AJ243" s="99" t="s">
        <v>1366</v>
      </c>
      <c r="AK243" s="52"/>
      <c r="AL243" s="262" t="s">
        <v>1618</v>
      </c>
      <c r="AM243" s="102">
        <v>5</v>
      </c>
      <c r="AS243"/>
      <c r="AT243" s="53"/>
      <c r="AU243"/>
      <c r="AV243"/>
      <c r="AW243"/>
      <c r="AX243"/>
      <c r="AY243" s="4">
        <v>0</v>
      </c>
      <c r="AZ243" s="53"/>
      <c r="BA243" s="106"/>
    </row>
    <row r="244" spans="1:53" ht="15" customHeight="1" x14ac:dyDescent="0.35">
      <c r="A244" s="96" t="s">
        <v>2025</v>
      </c>
      <c r="B244" t="s">
        <v>2429</v>
      </c>
      <c r="C244" t="s">
        <v>77</v>
      </c>
      <c r="F244" t="s">
        <v>2591</v>
      </c>
      <c r="G244" t="s">
        <v>2592</v>
      </c>
      <c r="H244">
        <v>2024</v>
      </c>
      <c r="I244" s="4" t="s">
        <v>79</v>
      </c>
      <c r="J244">
        <v>48</v>
      </c>
      <c r="K244" s="97">
        <v>8</v>
      </c>
      <c r="L244" t="s">
        <v>39</v>
      </c>
      <c r="M244">
        <v>48</v>
      </c>
      <c r="N244" s="4">
        <v>5</v>
      </c>
      <c r="O244" t="s">
        <v>140</v>
      </c>
      <c r="P244" t="s">
        <v>118</v>
      </c>
      <c r="Q244" s="57" t="s">
        <v>76</v>
      </c>
      <c r="R244" s="57" t="s">
        <v>1353</v>
      </c>
      <c r="S244" t="s">
        <v>104</v>
      </c>
      <c r="U244" s="57" t="s">
        <v>150</v>
      </c>
      <c r="V244" s="57" t="s">
        <v>1375</v>
      </c>
      <c r="W244" t="s">
        <v>150</v>
      </c>
      <c r="X244" t="s">
        <v>1360</v>
      </c>
      <c r="Y244" s="57" t="s">
        <v>104</v>
      </c>
      <c r="AA244" t="s">
        <v>104</v>
      </c>
      <c r="AC244" s="57" t="s">
        <v>104</v>
      </c>
      <c r="AE244" t="s">
        <v>150</v>
      </c>
      <c r="AF244" s="96" t="s">
        <v>1355</v>
      </c>
      <c r="AG244" s="57" t="s">
        <v>81</v>
      </c>
      <c r="AH244" s="98">
        <v>0.5</v>
      </c>
      <c r="AI244" s="29">
        <v>2.5</v>
      </c>
      <c r="AJ244" s="99"/>
      <c r="AK244" s="52"/>
      <c r="AL244" s="261" t="s">
        <v>1620</v>
      </c>
      <c r="AM244" s="102">
        <v>2.5</v>
      </c>
      <c r="AS244"/>
      <c r="AT244" s="53"/>
      <c r="AU244"/>
      <c r="AV244"/>
      <c r="AW244"/>
      <c r="AX244"/>
      <c r="AY244" s="4">
        <v>0</v>
      </c>
      <c r="AZ244" s="53"/>
      <c r="BA244" s="106"/>
    </row>
    <row r="245" spans="1:53" ht="15" customHeight="1" x14ac:dyDescent="0.35">
      <c r="A245" s="96" t="s">
        <v>2026</v>
      </c>
      <c r="B245" t="s">
        <v>2430</v>
      </c>
      <c r="C245" t="s">
        <v>77</v>
      </c>
      <c r="F245" t="s">
        <v>2591</v>
      </c>
      <c r="G245" t="s">
        <v>2592</v>
      </c>
      <c r="H245">
        <v>2024</v>
      </c>
      <c r="I245" s="4" t="s">
        <v>79</v>
      </c>
      <c r="J245">
        <v>49</v>
      </c>
      <c r="K245" s="97">
        <v>7</v>
      </c>
      <c r="L245" t="s">
        <v>39</v>
      </c>
      <c r="M245">
        <v>49</v>
      </c>
      <c r="N245" s="4">
        <v>5</v>
      </c>
      <c r="O245" t="s">
        <v>69</v>
      </c>
      <c r="P245" t="s">
        <v>94</v>
      </c>
      <c r="Q245" s="57" t="s">
        <v>52</v>
      </c>
      <c r="R245" s="57" t="s">
        <v>1182</v>
      </c>
      <c r="S245" t="s">
        <v>104</v>
      </c>
      <c r="U245" s="57" t="s">
        <v>150</v>
      </c>
      <c r="V245" s="57" t="s">
        <v>1375</v>
      </c>
      <c r="W245" t="s">
        <v>150</v>
      </c>
      <c r="X245" t="s">
        <v>1360</v>
      </c>
      <c r="Y245" s="57" t="s">
        <v>104</v>
      </c>
      <c r="AA245" t="s">
        <v>104</v>
      </c>
      <c r="AC245" s="57" t="s">
        <v>104</v>
      </c>
      <c r="AE245" t="s">
        <v>150</v>
      </c>
      <c r="AF245" s="96" t="s">
        <v>1355</v>
      </c>
      <c r="AG245" s="57" t="s">
        <v>81</v>
      </c>
      <c r="AH245" s="98">
        <v>0.5</v>
      </c>
      <c r="AI245" s="29">
        <v>2.5</v>
      </c>
      <c r="AJ245" s="99"/>
      <c r="AK245" s="52"/>
      <c r="AL245" s="262" t="s">
        <v>1624</v>
      </c>
      <c r="AM245" s="102">
        <v>2.5</v>
      </c>
      <c r="AS245"/>
      <c r="AT245" s="53"/>
      <c r="AU245"/>
      <c r="AV245"/>
      <c r="AW245"/>
      <c r="AX245"/>
      <c r="AY245" s="4">
        <v>0</v>
      </c>
      <c r="AZ245" s="53"/>
      <c r="BA245" s="106"/>
    </row>
    <row r="246" spans="1:53" ht="15" customHeight="1" x14ac:dyDescent="0.35">
      <c r="A246" s="96" t="s">
        <v>2027</v>
      </c>
      <c r="B246" t="s">
        <v>2431</v>
      </c>
      <c r="C246" t="s">
        <v>239</v>
      </c>
      <c r="F246" t="s">
        <v>2591</v>
      </c>
      <c r="G246" t="s">
        <v>2592</v>
      </c>
      <c r="H246">
        <v>2024</v>
      </c>
      <c r="I246" s="4" t="s">
        <v>79</v>
      </c>
      <c r="J246">
        <v>50</v>
      </c>
      <c r="K246" s="97">
        <v>6</v>
      </c>
      <c r="L246" t="s">
        <v>39</v>
      </c>
      <c r="M246">
        <v>50</v>
      </c>
      <c r="N246" s="4">
        <v>5</v>
      </c>
      <c r="O246" t="s">
        <v>140</v>
      </c>
      <c r="P246" t="s">
        <v>118</v>
      </c>
      <c r="Q246" s="57" t="s">
        <v>52</v>
      </c>
      <c r="R246" s="57" t="s">
        <v>1181</v>
      </c>
      <c r="S246" t="s">
        <v>104</v>
      </c>
      <c r="U246" s="57" t="s">
        <v>150</v>
      </c>
      <c r="V246" s="57" t="s">
        <v>1375</v>
      </c>
      <c r="W246" t="s">
        <v>150</v>
      </c>
      <c r="X246" t="s">
        <v>1360</v>
      </c>
      <c r="Y246" s="57" t="s">
        <v>104</v>
      </c>
      <c r="AA246" t="s">
        <v>104</v>
      </c>
      <c r="AC246" s="57" t="s">
        <v>104</v>
      </c>
      <c r="AE246" t="s">
        <v>150</v>
      </c>
      <c r="AF246" s="96" t="s">
        <v>1355</v>
      </c>
      <c r="AG246" s="57" t="s">
        <v>81</v>
      </c>
      <c r="AH246" s="98">
        <v>0.5</v>
      </c>
      <c r="AI246" s="29">
        <v>2.5</v>
      </c>
      <c r="AJ246" s="99"/>
      <c r="AK246" s="52"/>
      <c r="AL246" s="261" t="s">
        <v>1628</v>
      </c>
      <c r="AM246" s="102">
        <v>0.5</v>
      </c>
      <c r="AO246" s="103" t="s">
        <v>943</v>
      </c>
      <c r="AP246" s="103">
        <v>2</v>
      </c>
      <c r="AS246"/>
      <c r="AT246" s="53"/>
      <c r="AU246"/>
      <c r="AV246"/>
      <c r="AW246"/>
      <c r="AX246"/>
      <c r="AY246" s="4">
        <v>2</v>
      </c>
      <c r="AZ246" s="53"/>
      <c r="BA246" s="106"/>
    </row>
    <row r="247" spans="1:53" ht="15" customHeight="1" x14ac:dyDescent="0.35">
      <c r="A247" s="96" t="s">
        <v>2028</v>
      </c>
      <c r="B247" t="s">
        <v>2432</v>
      </c>
      <c r="C247" t="s">
        <v>239</v>
      </c>
      <c r="F247" t="s">
        <v>2591</v>
      </c>
      <c r="G247" t="s">
        <v>2592</v>
      </c>
      <c r="H247">
        <v>2024</v>
      </c>
      <c r="I247" s="4" t="s">
        <v>79</v>
      </c>
      <c r="J247">
        <v>51</v>
      </c>
      <c r="K247" s="97">
        <v>5</v>
      </c>
      <c r="L247" t="s">
        <v>39</v>
      </c>
      <c r="M247">
        <v>51</v>
      </c>
      <c r="N247" s="4">
        <v>5</v>
      </c>
      <c r="O247" t="s">
        <v>69</v>
      </c>
      <c r="P247" t="s">
        <v>94</v>
      </c>
      <c r="Q247" s="57" t="s">
        <v>52</v>
      </c>
      <c r="R247" s="57" t="s">
        <v>1181</v>
      </c>
      <c r="S247" t="s">
        <v>104</v>
      </c>
      <c r="U247" s="57" t="s">
        <v>150</v>
      </c>
      <c r="V247" s="57" t="s">
        <v>1375</v>
      </c>
      <c r="W247" t="s">
        <v>150</v>
      </c>
      <c r="X247" t="s">
        <v>1360</v>
      </c>
      <c r="Y247" s="57" t="s">
        <v>104</v>
      </c>
      <c r="AA247" t="s">
        <v>104</v>
      </c>
      <c r="AC247" s="57" t="s">
        <v>104</v>
      </c>
      <c r="AE247" t="s">
        <v>150</v>
      </c>
      <c r="AF247" s="96" t="s">
        <v>1355</v>
      </c>
      <c r="AG247" s="57" t="s">
        <v>81</v>
      </c>
      <c r="AH247" s="98">
        <v>0.5</v>
      </c>
      <c r="AI247" s="29">
        <v>2.5</v>
      </c>
      <c r="AJ247" s="99"/>
      <c r="AK247" s="52"/>
      <c r="AL247" s="262" t="s">
        <v>1631</v>
      </c>
      <c r="AM247" s="102">
        <v>0.5</v>
      </c>
      <c r="AO247" s="103" t="s">
        <v>943</v>
      </c>
      <c r="AP247" s="103">
        <v>2</v>
      </c>
      <c r="AS247"/>
      <c r="AT247" s="53"/>
      <c r="AU247"/>
      <c r="AV247"/>
      <c r="AW247"/>
      <c r="AX247"/>
      <c r="AY247" s="4">
        <v>2</v>
      </c>
      <c r="AZ247" s="53"/>
      <c r="BA247" s="106"/>
    </row>
    <row r="248" spans="1:53" ht="15" customHeight="1" x14ac:dyDescent="0.35">
      <c r="A248" s="96" t="s">
        <v>2029</v>
      </c>
      <c r="B248" t="s">
        <v>2433</v>
      </c>
      <c r="C248" t="s">
        <v>239</v>
      </c>
      <c r="F248" t="s">
        <v>2591</v>
      </c>
      <c r="G248" t="s">
        <v>2592</v>
      </c>
      <c r="H248">
        <v>2024</v>
      </c>
      <c r="I248" s="4" t="s">
        <v>55</v>
      </c>
      <c r="J248">
        <v>52</v>
      </c>
      <c r="K248" s="97">
        <v>4</v>
      </c>
      <c r="L248" t="s">
        <v>39</v>
      </c>
      <c r="M248">
        <v>52</v>
      </c>
      <c r="N248" s="4">
        <v>5</v>
      </c>
      <c r="O248" t="s">
        <v>140</v>
      </c>
      <c r="P248" t="s">
        <v>118</v>
      </c>
      <c r="Q248" s="57" t="s">
        <v>52</v>
      </c>
      <c r="R248" s="57" t="s">
        <v>1184</v>
      </c>
      <c r="S248" t="s">
        <v>104</v>
      </c>
      <c r="U248" s="57" t="s">
        <v>150</v>
      </c>
      <c r="V248" s="57" t="s">
        <v>1375</v>
      </c>
      <c r="W248" t="s">
        <v>150</v>
      </c>
      <c r="X248" t="s">
        <v>1360</v>
      </c>
      <c r="Y248" s="57" t="s">
        <v>104</v>
      </c>
      <c r="AA248" t="s">
        <v>104</v>
      </c>
      <c r="AC248" s="57" t="s">
        <v>104</v>
      </c>
      <c r="AE248" t="s">
        <v>150</v>
      </c>
      <c r="AF248" s="96" t="s">
        <v>1355</v>
      </c>
      <c r="AG248" s="57" t="s">
        <v>81</v>
      </c>
      <c r="AH248" s="98">
        <v>0.5</v>
      </c>
      <c r="AI248" s="29">
        <v>2.5</v>
      </c>
      <c r="AJ248" s="99"/>
      <c r="AK248" s="52"/>
      <c r="AL248" s="261" t="s">
        <v>1635</v>
      </c>
      <c r="AM248" s="102">
        <v>2</v>
      </c>
      <c r="AO248" s="103" t="s">
        <v>943</v>
      </c>
      <c r="AP248" s="103">
        <v>0.5</v>
      </c>
      <c r="AS248"/>
      <c r="AT248" s="53"/>
      <c r="AU248"/>
      <c r="AV248"/>
      <c r="AW248"/>
      <c r="AX248"/>
      <c r="AY248" s="4">
        <v>0.5</v>
      </c>
      <c r="AZ248" s="53"/>
      <c r="BA248" s="106"/>
    </row>
    <row r="249" spans="1:53" ht="15" customHeight="1" x14ac:dyDescent="0.35">
      <c r="A249" s="96" t="s">
        <v>2030</v>
      </c>
      <c r="B249" t="s">
        <v>2434</v>
      </c>
      <c r="C249" t="s">
        <v>239</v>
      </c>
      <c r="F249" t="s">
        <v>2591</v>
      </c>
      <c r="G249" t="s">
        <v>2592</v>
      </c>
      <c r="H249">
        <v>2024</v>
      </c>
      <c r="I249" s="4" t="s">
        <v>55</v>
      </c>
      <c r="J249">
        <v>53</v>
      </c>
      <c r="K249" s="97">
        <v>3</v>
      </c>
      <c r="L249" t="s">
        <v>39</v>
      </c>
      <c r="M249">
        <v>53</v>
      </c>
      <c r="N249" s="4">
        <v>5</v>
      </c>
      <c r="O249" t="s">
        <v>69</v>
      </c>
      <c r="P249" t="s">
        <v>94</v>
      </c>
      <c r="Q249" s="57" t="s">
        <v>52</v>
      </c>
      <c r="R249" s="57" t="s">
        <v>1184</v>
      </c>
      <c r="S249" t="s">
        <v>104</v>
      </c>
      <c r="U249" s="57" t="s">
        <v>150</v>
      </c>
      <c r="V249" s="57" t="s">
        <v>1375</v>
      </c>
      <c r="W249" t="s">
        <v>150</v>
      </c>
      <c r="X249" t="s">
        <v>1360</v>
      </c>
      <c r="Y249" s="57" t="s">
        <v>104</v>
      </c>
      <c r="AA249" t="s">
        <v>104</v>
      </c>
      <c r="AC249" s="57" t="s">
        <v>104</v>
      </c>
      <c r="AE249" t="s">
        <v>150</v>
      </c>
      <c r="AF249" s="96" t="s">
        <v>1355</v>
      </c>
      <c r="AG249" s="57" t="s">
        <v>81</v>
      </c>
      <c r="AH249" s="98">
        <v>0.5</v>
      </c>
      <c r="AI249" s="29">
        <v>2.5</v>
      </c>
      <c r="AJ249" s="99"/>
      <c r="AK249" s="52"/>
      <c r="AL249" s="262" t="s">
        <v>1639</v>
      </c>
      <c r="AM249" s="102">
        <v>2</v>
      </c>
      <c r="AO249" s="103" t="s">
        <v>943</v>
      </c>
      <c r="AP249" s="103">
        <v>0.5</v>
      </c>
      <c r="AS249"/>
      <c r="AT249" s="53"/>
      <c r="AU249"/>
      <c r="AV249"/>
      <c r="AW249"/>
      <c r="AX249"/>
      <c r="AY249" s="4">
        <v>0.5</v>
      </c>
      <c r="AZ249" s="53"/>
      <c r="BA249" s="106"/>
    </row>
    <row r="250" spans="1:53" ht="15" customHeight="1" x14ac:dyDescent="0.35">
      <c r="A250" s="96" t="s">
        <v>2031</v>
      </c>
      <c r="B250" t="s">
        <v>2435</v>
      </c>
      <c r="C250" t="s">
        <v>239</v>
      </c>
      <c r="F250" t="s">
        <v>2591</v>
      </c>
      <c r="G250" t="s">
        <v>2592</v>
      </c>
      <c r="H250">
        <v>2024</v>
      </c>
      <c r="I250" s="4" t="s">
        <v>55</v>
      </c>
      <c r="J250">
        <v>54</v>
      </c>
      <c r="K250" s="97">
        <v>2</v>
      </c>
      <c r="L250" t="s">
        <v>39</v>
      </c>
      <c r="M250">
        <v>54</v>
      </c>
      <c r="N250" s="4">
        <v>5</v>
      </c>
      <c r="O250" t="s">
        <v>140</v>
      </c>
      <c r="P250" t="s">
        <v>118</v>
      </c>
      <c r="Q250" s="57" t="s">
        <v>76</v>
      </c>
      <c r="R250" s="57" t="s">
        <v>1353</v>
      </c>
      <c r="S250" t="s">
        <v>104</v>
      </c>
      <c r="U250" s="57" t="s">
        <v>150</v>
      </c>
      <c r="V250" s="57" t="s">
        <v>1375</v>
      </c>
      <c r="W250" t="s">
        <v>150</v>
      </c>
      <c r="X250" t="s">
        <v>1360</v>
      </c>
      <c r="Y250" s="57" t="s">
        <v>104</v>
      </c>
      <c r="AA250" t="s">
        <v>104</v>
      </c>
      <c r="AC250" s="57" t="s">
        <v>104</v>
      </c>
      <c r="AE250" t="s">
        <v>150</v>
      </c>
      <c r="AF250" s="96" t="s">
        <v>1355</v>
      </c>
      <c r="AG250" s="57" t="s">
        <v>81</v>
      </c>
      <c r="AH250" s="98">
        <v>0.5</v>
      </c>
      <c r="AI250" s="29">
        <v>2.5</v>
      </c>
      <c r="AJ250" s="99"/>
      <c r="AK250" s="52"/>
      <c r="AL250" s="261" t="s">
        <v>1641</v>
      </c>
      <c r="AM250" s="102">
        <v>2.5</v>
      </c>
      <c r="AS250" s="262" t="s">
        <v>1594</v>
      </c>
      <c r="AT250" s="53">
        <v>5</v>
      </c>
      <c r="AU250"/>
      <c r="AV250"/>
      <c r="AW250"/>
      <c r="AX250"/>
      <c r="AY250" s="4">
        <v>0</v>
      </c>
      <c r="AZ250" s="53"/>
      <c r="BA250" s="106"/>
    </row>
    <row r="251" spans="1:53" ht="15" customHeight="1" x14ac:dyDescent="0.35">
      <c r="A251" s="96" t="s">
        <v>2032</v>
      </c>
      <c r="B251" t="s">
        <v>2436</v>
      </c>
      <c r="C251" t="s">
        <v>239</v>
      </c>
      <c r="F251" t="s">
        <v>2591</v>
      </c>
      <c r="G251" t="s">
        <v>2592</v>
      </c>
      <c r="H251">
        <v>2024</v>
      </c>
      <c r="I251" s="4" t="s">
        <v>55</v>
      </c>
      <c r="J251">
        <v>55</v>
      </c>
      <c r="K251" s="97">
        <v>1</v>
      </c>
      <c r="L251" t="s">
        <v>39</v>
      </c>
      <c r="M251">
        <v>55</v>
      </c>
      <c r="N251" s="4">
        <v>5</v>
      </c>
      <c r="O251" t="s">
        <v>69</v>
      </c>
      <c r="P251" t="s">
        <v>94</v>
      </c>
      <c r="Q251" s="57" t="s">
        <v>76</v>
      </c>
      <c r="R251" s="57" t="s">
        <v>1353</v>
      </c>
      <c r="S251" t="s">
        <v>104</v>
      </c>
      <c r="U251" s="57" t="s">
        <v>150</v>
      </c>
      <c r="V251" s="57" t="s">
        <v>1375</v>
      </c>
      <c r="W251" t="s">
        <v>150</v>
      </c>
      <c r="X251" t="s">
        <v>1360</v>
      </c>
      <c r="Y251" s="57" t="s">
        <v>104</v>
      </c>
      <c r="AA251" t="s">
        <v>104</v>
      </c>
      <c r="AC251" s="57" t="s">
        <v>104</v>
      </c>
      <c r="AE251" t="s">
        <v>150</v>
      </c>
      <c r="AF251" s="96" t="s">
        <v>1355</v>
      </c>
      <c r="AG251" s="57" t="s">
        <v>81</v>
      </c>
      <c r="AH251" s="98">
        <v>0.5</v>
      </c>
      <c r="AI251" s="29">
        <v>2.5</v>
      </c>
      <c r="AJ251" s="99"/>
      <c r="AK251" s="52"/>
      <c r="AL251" s="262" t="s">
        <v>1645</v>
      </c>
      <c r="AM251" s="102">
        <v>2.5</v>
      </c>
      <c r="AS251"/>
      <c r="AT251" s="53"/>
      <c r="AU251"/>
      <c r="AV251"/>
      <c r="AW251"/>
      <c r="AX251"/>
      <c r="AY251" s="4">
        <v>0</v>
      </c>
      <c r="AZ251" s="53"/>
      <c r="BA251" s="106"/>
    </row>
    <row r="252" spans="1:53" ht="15" customHeight="1" x14ac:dyDescent="0.35">
      <c r="A252" s="96" t="s">
        <v>2033</v>
      </c>
      <c r="B252" t="s">
        <v>2437</v>
      </c>
      <c r="C252" t="s">
        <v>239</v>
      </c>
      <c r="F252" t="s">
        <v>2591</v>
      </c>
      <c r="G252" t="s">
        <v>2592</v>
      </c>
      <c r="H252">
        <v>2024</v>
      </c>
      <c r="I252" s="4" t="s">
        <v>79</v>
      </c>
      <c r="J252">
        <v>56</v>
      </c>
      <c r="K252" s="97">
        <v>0</v>
      </c>
      <c r="L252" t="s">
        <v>39</v>
      </c>
      <c r="M252">
        <v>56</v>
      </c>
      <c r="N252" s="4">
        <v>5</v>
      </c>
      <c r="O252" t="s">
        <v>140</v>
      </c>
      <c r="P252" t="s">
        <v>118</v>
      </c>
      <c r="Q252" s="57" t="s">
        <v>76</v>
      </c>
      <c r="R252" s="57" t="s">
        <v>1353</v>
      </c>
      <c r="S252" t="s">
        <v>104</v>
      </c>
      <c r="U252" s="57" t="s">
        <v>150</v>
      </c>
      <c r="V252" s="57" t="s">
        <v>1375</v>
      </c>
      <c r="W252" t="s">
        <v>150</v>
      </c>
      <c r="X252" t="s">
        <v>1360</v>
      </c>
      <c r="Y252" s="57" t="s">
        <v>104</v>
      </c>
      <c r="AA252" t="s">
        <v>104</v>
      </c>
      <c r="AC252" s="57" t="s">
        <v>104</v>
      </c>
      <c r="AE252" t="s">
        <v>150</v>
      </c>
      <c r="AF252" s="96" t="s">
        <v>1355</v>
      </c>
      <c r="AG252" s="57" t="s">
        <v>81</v>
      </c>
      <c r="AH252" s="98">
        <v>0.5</v>
      </c>
      <c r="AI252" s="29">
        <v>2.5</v>
      </c>
      <c r="AJ252" s="99"/>
      <c r="AK252" s="52"/>
      <c r="AL252" s="261" t="s">
        <v>1648</v>
      </c>
      <c r="AM252" s="102">
        <v>2.5</v>
      </c>
      <c r="AS252"/>
      <c r="AT252" s="53"/>
      <c r="AU252"/>
      <c r="AV252"/>
      <c r="AW252"/>
      <c r="AX252"/>
      <c r="AY252" s="4">
        <v>0</v>
      </c>
      <c r="AZ252" s="53"/>
      <c r="BA252" s="106"/>
    </row>
    <row r="253" spans="1:53" ht="15" customHeight="1" x14ac:dyDescent="0.35">
      <c r="A253" s="96" t="s">
        <v>2034</v>
      </c>
      <c r="B253" t="s">
        <v>2438</v>
      </c>
      <c r="C253" t="s">
        <v>239</v>
      </c>
      <c r="F253" t="s">
        <v>2591</v>
      </c>
      <c r="G253" t="s">
        <v>2592</v>
      </c>
      <c r="H253">
        <v>2024</v>
      </c>
      <c r="I253" s="4" t="s">
        <v>79</v>
      </c>
      <c r="J253">
        <v>57</v>
      </c>
      <c r="K253" s="97">
        <v>1</v>
      </c>
      <c r="L253" t="s">
        <v>39</v>
      </c>
      <c r="M253">
        <v>57</v>
      </c>
      <c r="N253" s="4">
        <v>5</v>
      </c>
      <c r="O253" t="s">
        <v>69</v>
      </c>
      <c r="P253" t="s">
        <v>94</v>
      </c>
      <c r="Q253" s="57" t="s">
        <v>76</v>
      </c>
      <c r="R253" s="57" t="s">
        <v>1353</v>
      </c>
      <c r="S253" t="s">
        <v>104</v>
      </c>
      <c r="U253" s="57" t="s">
        <v>150</v>
      </c>
      <c r="V253" s="57" t="s">
        <v>1375</v>
      </c>
      <c r="W253" t="s">
        <v>150</v>
      </c>
      <c r="X253" t="s">
        <v>1360</v>
      </c>
      <c r="Y253" s="57" t="s">
        <v>104</v>
      </c>
      <c r="AA253" t="s">
        <v>104</v>
      </c>
      <c r="AC253" s="57" t="s">
        <v>104</v>
      </c>
      <c r="AE253" t="s">
        <v>150</v>
      </c>
      <c r="AF253" s="96" t="s">
        <v>1355</v>
      </c>
      <c r="AG253" s="57" t="s">
        <v>81</v>
      </c>
      <c r="AH253" s="98">
        <v>0.5</v>
      </c>
      <c r="AI253" s="29">
        <v>2.5</v>
      </c>
      <c r="AJ253" s="99"/>
      <c r="AK253" s="52"/>
      <c r="AL253" s="262" t="s">
        <v>1651</v>
      </c>
      <c r="AM253" s="102">
        <v>2.5</v>
      </c>
      <c r="AS253"/>
      <c r="AT253" s="53"/>
      <c r="AU253"/>
      <c r="AV253"/>
      <c r="AW253"/>
      <c r="AX253"/>
      <c r="AY253" s="4">
        <v>0</v>
      </c>
      <c r="AZ253" s="53"/>
      <c r="BA253" s="106"/>
    </row>
    <row r="254" spans="1:53" ht="15" customHeight="1" x14ac:dyDescent="0.35">
      <c r="A254" s="96" t="s">
        <v>2035</v>
      </c>
      <c r="B254" t="s">
        <v>2439</v>
      </c>
      <c r="C254" t="s">
        <v>239</v>
      </c>
      <c r="F254" t="s">
        <v>2591</v>
      </c>
      <c r="G254" t="s">
        <v>2592</v>
      </c>
      <c r="H254">
        <v>2024</v>
      </c>
      <c r="I254" s="4" t="s">
        <v>79</v>
      </c>
      <c r="J254">
        <v>58</v>
      </c>
      <c r="K254" s="97">
        <v>2</v>
      </c>
      <c r="L254" t="s">
        <v>39</v>
      </c>
      <c r="M254">
        <v>58</v>
      </c>
      <c r="N254" s="4">
        <v>5</v>
      </c>
      <c r="O254" t="s">
        <v>140</v>
      </c>
      <c r="P254" t="s">
        <v>118</v>
      </c>
      <c r="Q254" s="57" t="s">
        <v>76</v>
      </c>
      <c r="R254" s="57" t="s">
        <v>1353</v>
      </c>
      <c r="S254" t="s">
        <v>104</v>
      </c>
      <c r="U254" s="57" t="s">
        <v>150</v>
      </c>
      <c r="V254" s="57" t="s">
        <v>1375</v>
      </c>
      <c r="W254" t="s">
        <v>150</v>
      </c>
      <c r="X254" t="s">
        <v>1360</v>
      </c>
      <c r="Y254" s="57" t="s">
        <v>104</v>
      </c>
      <c r="AA254" t="s">
        <v>104</v>
      </c>
      <c r="AC254" s="57" t="s">
        <v>104</v>
      </c>
      <c r="AE254" t="s">
        <v>150</v>
      </c>
      <c r="AF254" s="96" t="s">
        <v>1355</v>
      </c>
      <c r="AG254" s="57" t="s">
        <v>81</v>
      </c>
      <c r="AH254" s="98">
        <v>0.5</v>
      </c>
      <c r="AI254" s="29">
        <v>2.5</v>
      </c>
      <c r="AJ254" s="99"/>
      <c r="AK254" s="52"/>
      <c r="AL254" s="261" t="s">
        <v>1654</v>
      </c>
      <c r="AM254" s="102">
        <v>2.5</v>
      </c>
      <c r="AS254"/>
      <c r="AT254" s="53"/>
      <c r="AU254"/>
      <c r="AV254"/>
      <c r="AW254"/>
      <c r="AX254"/>
      <c r="AY254" s="4">
        <v>0</v>
      </c>
      <c r="AZ254" s="53"/>
      <c r="BA254" s="106"/>
    </row>
    <row r="255" spans="1:53" ht="15" customHeight="1" x14ac:dyDescent="0.35">
      <c r="A255" s="96" t="s">
        <v>2036</v>
      </c>
      <c r="B255" t="s">
        <v>2440</v>
      </c>
      <c r="C255" t="s">
        <v>239</v>
      </c>
      <c r="F255" t="s">
        <v>2591</v>
      </c>
      <c r="G255" t="s">
        <v>2592</v>
      </c>
      <c r="H255">
        <v>2024</v>
      </c>
      <c r="I255" s="4" t="s">
        <v>79</v>
      </c>
      <c r="J255">
        <v>59</v>
      </c>
      <c r="K255" s="97">
        <v>3</v>
      </c>
      <c r="L255" t="s">
        <v>39</v>
      </c>
      <c r="M255">
        <v>59</v>
      </c>
      <c r="N255" s="4">
        <v>5</v>
      </c>
      <c r="O255" t="s">
        <v>69</v>
      </c>
      <c r="P255" t="s">
        <v>94</v>
      </c>
      <c r="Q255" s="57" t="s">
        <v>76</v>
      </c>
      <c r="R255" s="57" t="s">
        <v>1353</v>
      </c>
      <c r="S255" t="s">
        <v>104</v>
      </c>
      <c r="U255" s="57" t="s">
        <v>150</v>
      </c>
      <c r="V255" s="57" t="s">
        <v>1375</v>
      </c>
      <c r="W255" t="s">
        <v>150</v>
      </c>
      <c r="X255" t="s">
        <v>1360</v>
      </c>
      <c r="Y255" s="57" t="s">
        <v>104</v>
      </c>
      <c r="AA255" t="s">
        <v>104</v>
      </c>
      <c r="AC255" s="57" t="s">
        <v>104</v>
      </c>
      <c r="AE255" t="s">
        <v>150</v>
      </c>
      <c r="AF255" s="96" t="s">
        <v>1355</v>
      </c>
      <c r="AG255" s="57" t="s">
        <v>81</v>
      </c>
      <c r="AH255" s="98">
        <v>0.5</v>
      </c>
      <c r="AI255" s="29">
        <v>2.5</v>
      </c>
      <c r="AJ255" s="99"/>
      <c r="AK255" s="52"/>
      <c r="AL255" s="262" t="s">
        <v>1658</v>
      </c>
      <c r="AM255" s="102">
        <v>2.5</v>
      </c>
      <c r="AS255"/>
      <c r="AT255" s="53"/>
      <c r="AU255"/>
      <c r="AV255"/>
      <c r="AW255"/>
      <c r="AX255"/>
      <c r="AY255" s="4">
        <v>0</v>
      </c>
      <c r="AZ255" s="53"/>
      <c r="BA255" s="106"/>
    </row>
    <row r="256" spans="1:53" ht="15" customHeight="1" x14ac:dyDescent="0.35">
      <c r="A256" s="96" t="s">
        <v>2037</v>
      </c>
      <c r="B256" t="s">
        <v>2441</v>
      </c>
      <c r="C256" t="s">
        <v>239</v>
      </c>
      <c r="F256" t="s">
        <v>2591</v>
      </c>
      <c r="G256" t="s">
        <v>2592</v>
      </c>
      <c r="H256">
        <v>2024</v>
      </c>
      <c r="I256" s="4" t="s">
        <v>55</v>
      </c>
      <c r="J256">
        <v>60</v>
      </c>
      <c r="K256" s="97">
        <v>4</v>
      </c>
      <c r="L256" t="s">
        <v>39</v>
      </c>
      <c r="M256">
        <v>60</v>
      </c>
      <c r="N256" s="4">
        <v>5</v>
      </c>
      <c r="O256" t="s">
        <v>140</v>
      </c>
      <c r="P256" t="s">
        <v>118</v>
      </c>
      <c r="Q256" s="57" t="s">
        <v>76</v>
      </c>
      <c r="R256" s="57" t="s">
        <v>1353</v>
      </c>
      <c r="S256" t="s">
        <v>104</v>
      </c>
      <c r="U256" s="57" t="s">
        <v>150</v>
      </c>
      <c r="V256" s="57" t="s">
        <v>1375</v>
      </c>
      <c r="W256" t="s">
        <v>150</v>
      </c>
      <c r="X256" t="s">
        <v>1360</v>
      </c>
      <c r="Y256" s="57" t="s">
        <v>104</v>
      </c>
      <c r="AA256" t="s">
        <v>104</v>
      </c>
      <c r="AC256" s="57" t="s">
        <v>104</v>
      </c>
      <c r="AE256" t="s">
        <v>150</v>
      </c>
      <c r="AF256" s="96" t="s">
        <v>1355</v>
      </c>
      <c r="AG256" s="57" t="s">
        <v>81</v>
      </c>
      <c r="AH256" s="98">
        <v>0.5</v>
      </c>
      <c r="AI256" s="29">
        <v>2.5</v>
      </c>
      <c r="AJ256" s="99"/>
      <c r="AK256" s="52"/>
      <c r="AL256" s="261" t="s">
        <v>1661</v>
      </c>
      <c r="AM256" s="102">
        <v>2.5</v>
      </c>
      <c r="AS256"/>
      <c r="AT256" s="53"/>
      <c r="AU256"/>
      <c r="AV256"/>
      <c r="AW256"/>
      <c r="AX256"/>
      <c r="AY256" s="4">
        <v>0</v>
      </c>
      <c r="AZ256" s="53"/>
      <c r="BA256" s="106"/>
    </row>
    <row r="257" spans="1:53" ht="15" customHeight="1" x14ac:dyDescent="0.35">
      <c r="A257" s="96" t="s">
        <v>2038</v>
      </c>
      <c r="B257" t="s">
        <v>2442</v>
      </c>
      <c r="C257" t="s">
        <v>239</v>
      </c>
      <c r="F257" t="s">
        <v>2591</v>
      </c>
      <c r="G257" t="s">
        <v>2592</v>
      </c>
      <c r="H257">
        <v>2024</v>
      </c>
      <c r="I257" s="4" t="s">
        <v>55</v>
      </c>
      <c r="J257">
        <v>61</v>
      </c>
      <c r="K257" s="97">
        <v>5</v>
      </c>
      <c r="L257" t="s">
        <v>39</v>
      </c>
      <c r="M257">
        <v>61</v>
      </c>
      <c r="N257" s="4">
        <v>5</v>
      </c>
      <c r="O257" t="s">
        <v>69</v>
      </c>
      <c r="P257" t="s">
        <v>94</v>
      </c>
      <c r="Q257" s="57" t="s">
        <v>76</v>
      </c>
      <c r="R257" s="57" t="s">
        <v>1353</v>
      </c>
      <c r="S257" t="s">
        <v>104</v>
      </c>
      <c r="U257" s="57" t="s">
        <v>150</v>
      </c>
      <c r="V257" s="57" t="s">
        <v>1375</v>
      </c>
      <c r="W257" t="s">
        <v>150</v>
      </c>
      <c r="X257" t="s">
        <v>1360</v>
      </c>
      <c r="Y257" s="57" t="s">
        <v>104</v>
      </c>
      <c r="AA257" t="s">
        <v>104</v>
      </c>
      <c r="AC257" s="57" t="s">
        <v>104</v>
      </c>
      <c r="AE257" t="s">
        <v>150</v>
      </c>
      <c r="AF257" s="96" t="s">
        <v>1355</v>
      </c>
      <c r="AG257" s="57" t="s">
        <v>81</v>
      </c>
      <c r="AH257" s="98">
        <v>0.5</v>
      </c>
      <c r="AI257" s="29">
        <v>2.5</v>
      </c>
      <c r="AJ257" s="99"/>
      <c r="AK257" s="52"/>
      <c r="AL257" s="262" t="s">
        <v>1665</v>
      </c>
      <c r="AM257" s="102">
        <v>2.5</v>
      </c>
      <c r="AS257"/>
      <c r="AT257" s="53"/>
      <c r="AU257"/>
      <c r="AV257"/>
      <c r="AW257"/>
      <c r="AX257"/>
      <c r="AY257" s="4">
        <v>0</v>
      </c>
      <c r="AZ257" s="53"/>
      <c r="BA257" s="106"/>
    </row>
    <row r="258" spans="1:53" ht="15" customHeight="1" x14ac:dyDescent="0.35">
      <c r="A258" s="96" t="s">
        <v>2039</v>
      </c>
      <c r="B258" t="s">
        <v>2443</v>
      </c>
      <c r="C258" t="s">
        <v>239</v>
      </c>
      <c r="F258" t="s">
        <v>2591</v>
      </c>
      <c r="G258" t="s">
        <v>2592</v>
      </c>
      <c r="H258">
        <v>2024</v>
      </c>
      <c r="I258" s="4" t="s">
        <v>55</v>
      </c>
      <c r="J258">
        <v>62</v>
      </c>
      <c r="K258" s="97">
        <v>6</v>
      </c>
      <c r="L258" t="s">
        <v>39</v>
      </c>
      <c r="M258">
        <v>62</v>
      </c>
      <c r="N258" s="4">
        <v>5</v>
      </c>
      <c r="O258" t="s">
        <v>140</v>
      </c>
      <c r="P258" t="s">
        <v>118</v>
      </c>
      <c r="Q258" s="57" t="s">
        <v>76</v>
      </c>
      <c r="R258" s="57" t="s">
        <v>1353</v>
      </c>
      <c r="S258" t="s">
        <v>104</v>
      </c>
      <c r="U258" s="57" t="s">
        <v>150</v>
      </c>
      <c r="V258" s="57" t="s">
        <v>1375</v>
      </c>
      <c r="W258" t="s">
        <v>150</v>
      </c>
      <c r="X258" t="s">
        <v>1360</v>
      </c>
      <c r="Y258" s="57" t="s">
        <v>104</v>
      </c>
      <c r="AA258" t="s">
        <v>104</v>
      </c>
      <c r="AC258" s="57" t="s">
        <v>104</v>
      </c>
      <c r="AE258" t="s">
        <v>150</v>
      </c>
      <c r="AF258" s="96" t="s">
        <v>1355</v>
      </c>
      <c r="AG258" s="57" t="s">
        <v>81</v>
      </c>
      <c r="AH258" s="98">
        <v>0.5</v>
      </c>
      <c r="AI258" s="29">
        <v>2.5</v>
      </c>
      <c r="AJ258" s="99"/>
      <c r="AK258" s="52"/>
      <c r="AL258" s="261" t="s">
        <v>1669</v>
      </c>
      <c r="AM258" s="102">
        <v>2.5</v>
      </c>
      <c r="AS258"/>
      <c r="AT258" s="53"/>
      <c r="AU258"/>
      <c r="AV258"/>
      <c r="AW258"/>
      <c r="AX258"/>
      <c r="AY258" s="4">
        <v>0</v>
      </c>
      <c r="AZ258" s="53"/>
      <c r="BA258" s="106"/>
    </row>
    <row r="259" spans="1:53" ht="15" customHeight="1" x14ac:dyDescent="0.35">
      <c r="A259" s="96" t="s">
        <v>2040</v>
      </c>
      <c r="B259" t="s">
        <v>2444</v>
      </c>
      <c r="C259" t="s">
        <v>239</v>
      </c>
      <c r="F259" t="s">
        <v>2591</v>
      </c>
      <c r="G259" t="s">
        <v>2592</v>
      </c>
      <c r="H259">
        <v>2024</v>
      </c>
      <c r="I259" s="4" t="s">
        <v>55</v>
      </c>
      <c r="J259">
        <v>63</v>
      </c>
      <c r="K259" s="97">
        <v>7</v>
      </c>
      <c r="L259" t="s">
        <v>39</v>
      </c>
      <c r="M259">
        <v>63</v>
      </c>
      <c r="N259" s="4">
        <v>5</v>
      </c>
      <c r="O259" t="s">
        <v>69</v>
      </c>
      <c r="P259" t="s">
        <v>94</v>
      </c>
      <c r="Q259" s="57" t="s">
        <v>76</v>
      </c>
      <c r="R259" s="57" t="s">
        <v>1353</v>
      </c>
      <c r="S259" t="s">
        <v>104</v>
      </c>
      <c r="U259" s="57" t="s">
        <v>150</v>
      </c>
      <c r="V259" s="57" t="s">
        <v>1375</v>
      </c>
      <c r="W259" t="s">
        <v>150</v>
      </c>
      <c r="X259" t="s">
        <v>1360</v>
      </c>
      <c r="Y259" s="57" t="s">
        <v>104</v>
      </c>
      <c r="AA259" t="s">
        <v>104</v>
      </c>
      <c r="AC259" s="57" t="s">
        <v>104</v>
      </c>
      <c r="AE259" t="s">
        <v>150</v>
      </c>
      <c r="AF259" s="96" t="s">
        <v>1355</v>
      </c>
      <c r="AG259" s="57" t="s">
        <v>81</v>
      </c>
      <c r="AH259" s="98">
        <v>0.5</v>
      </c>
      <c r="AI259" s="29">
        <v>2.5</v>
      </c>
      <c r="AJ259" s="99"/>
      <c r="AK259" s="52"/>
      <c r="AL259" s="262" t="s">
        <v>1672</v>
      </c>
      <c r="AM259" s="102">
        <v>2.5</v>
      </c>
      <c r="AS259"/>
      <c r="AT259" s="53"/>
      <c r="AU259"/>
      <c r="AV259"/>
      <c r="AW259"/>
      <c r="AX259"/>
      <c r="AY259" s="4">
        <v>0</v>
      </c>
      <c r="AZ259" s="53"/>
      <c r="BA259" s="106"/>
    </row>
    <row r="260" spans="1:53" ht="15" customHeight="1" x14ac:dyDescent="0.35">
      <c r="A260" s="96" t="s">
        <v>2041</v>
      </c>
      <c r="B260" t="s">
        <v>2445</v>
      </c>
      <c r="C260" t="s">
        <v>239</v>
      </c>
      <c r="F260" t="s">
        <v>2591</v>
      </c>
      <c r="G260" t="s">
        <v>2592</v>
      </c>
      <c r="H260">
        <v>2024</v>
      </c>
      <c r="I260" s="4" t="s">
        <v>55</v>
      </c>
      <c r="J260">
        <v>64</v>
      </c>
      <c r="K260" s="97">
        <v>8</v>
      </c>
      <c r="L260" t="s">
        <v>39</v>
      </c>
      <c r="M260">
        <v>64</v>
      </c>
      <c r="N260" s="4">
        <v>5</v>
      </c>
      <c r="O260" t="s">
        <v>140</v>
      </c>
      <c r="P260" t="s">
        <v>118</v>
      </c>
      <c r="Q260" s="57" t="s">
        <v>76</v>
      </c>
      <c r="R260" s="57" t="s">
        <v>1353</v>
      </c>
      <c r="S260" t="s">
        <v>104</v>
      </c>
      <c r="U260" s="57" t="s">
        <v>150</v>
      </c>
      <c r="V260" s="57" t="s">
        <v>1375</v>
      </c>
      <c r="W260" t="s">
        <v>150</v>
      </c>
      <c r="X260" t="s">
        <v>1360</v>
      </c>
      <c r="Y260" s="57" t="s">
        <v>104</v>
      </c>
      <c r="AA260" t="s">
        <v>104</v>
      </c>
      <c r="AC260" s="57" t="s">
        <v>104</v>
      </c>
      <c r="AE260" t="s">
        <v>150</v>
      </c>
      <c r="AF260" s="96" t="s">
        <v>1355</v>
      </c>
      <c r="AG260" s="57" t="s">
        <v>81</v>
      </c>
      <c r="AH260" s="98">
        <v>0.5</v>
      </c>
      <c r="AI260" s="29">
        <v>2.5</v>
      </c>
      <c r="AJ260" s="99"/>
      <c r="AK260" s="52"/>
      <c r="AL260" s="261" t="s">
        <v>1675</v>
      </c>
      <c r="AM260" s="102">
        <v>2.5</v>
      </c>
      <c r="AS260"/>
      <c r="AT260" s="53"/>
      <c r="AU260"/>
      <c r="AV260"/>
      <c r="AW260"/>
      <c r="AX260"/>
      <c r="AY260" s="4">
        <v>0</v>
      </c>
      <c r="AZ260" s="53"/>
      <c r="BA260" s="106"/>
    </row>
    <row r="261" spans="1:53" ht="15" customHeight="1" x14ac:dyDescent="0.35">
      <c r="A261" s="96" t="s">
        <v>2042</v>
      </c>
      <c r="B261" t="s">
        <v>2446</v>
      </c>
      <c r="C261" t="s">
        <v>239</v>
      </c>
      <c r="F261" t="s">
        <v>2591</v>
      </c>
      <c r="G261" t="s">
        <v>2592</v>
      </c>
      <c r="H261">
        <v>2024</v>
      </c>
      <c r="I261" s="4" t="s">
        <v>55</v>
      </c>
      <c r="J261">
        <v>65</v>
      </c>
      <c r="K261" s="97">
        <v>9</v>
      </c>
      <c r="L261" t="s">
        <v>39</v>
      </c>
      <c r="M261">
        <v>65</v>
      </c>
      <c r="N261" s="4">
        <v>5</v>
      </c>
      <c r="O261" t="s">
        <v>69</v>
      </c>
      <c r="P261" t="s">
        <v>94</v>
      </c>
      <c r="Q261" s="57" t="s">
        <v>76</v>
      </c>
      <c r="R261" s="57" t="s">
        <v>1353</v>
      </c>
      <c r="S261" t="s">
        <v>104</v>
      </c>
      <c r="U261" s="57" t="s">
        <v>150</v>
      </c>
      <c r="V261" s="57" t="s">
        <v>1375</v>
      </c>
      <c r="W261" t="s">
        <v>150</v>
      </c>
      <c r="X261" t="s">
        <v>1360</v>
      </c>
      <c r="Y261" s="57" t="s">
        <v>104</v>
      </c>
      <c r="AA261" t="s">
        <v>104</v>
      </c>
      <c r="AC261" s="57" t="s">
        <v>104</v>
      </c>
      <c r="AE261" t="s">
        <v>150</v>
      </c>
      <c r="AF261" s="96" t="s">
        <v>1355</v>
      </c>
      <c r="AG261" s="57" t="s">
        <v>81</v>
      </c>
      <c r="AH261" s="98">
        <v>0.5</v>
      </c>
      <c r="AI261" s="29">
        <v>2.5</v>
      </c>
      <c r="AJ261" s="99"/>
      <c r="AK261" s="52"/>
      <c r="AL261" s="262" t="s">
        <v>1679</v>
      </c>
      <c r="AM261" s="102">
        <v>2.5</v>
      </c>
      <c r="AS261"/>
      <c r="AT261" s="53"/>
      <c r="AU261"/>
      <c r="AV261"/>
      <c r="AW261"/>
      <c r="AX261"/>
      <c r="AY261" s="4">
        <v>0</v>
      </c>
      <c r="AZ261" s="53"/>
      <c r="BA261" s="106"/>
    </row>
    <row r="262" spans="1:53" ht="15" customHeight="1" x14ac:dyDescent="0.35">
      <c r="A262" s="96" t="s">
        <v>2043</v>
      </c>
      <c r="B262" t="s">
        <v>2447</v>
      </c>
      <c r="C262" t="s">
        <v>239</v>
      </c>
      <c r="F262" t="s">
        <v>2591</v>
      </c>
      <c r="G262" t="s">
        <v>2592</v>
      </c>
      <c r="H262">
        <v>2024</v>
      </c>
      <c r="I262" s="4" t="s">
        <v>79</v>
      </c>
      <c r="J262">
        <v>66</v>
      </c>
      <c r="K262" s="97">
        <v>10</v>
      </c>
      <c r="L262" t="s">
        <v>39</v>
      </c>
      <c r="M262">
        <v>66</v>
      </c>
      <c r="N262" s="4">
        <v>5</v>
      </c>
      <c r="O262" t="s">
        <v>69</v>
      </c>
      <c r="P262" t="s">
        <v>94</v>
      </c>
      <c r="Q262" s="57" t="s">
        <v>52</v>
      </c>
      <c r="R262" s="57" t="s">
        <v>1185</v>
      </c>
      <c r="U262" s="57" t="s">
        <v>150</v>
      </c>
      <c r="V262" s="57" t="s">
        <v>1375</v>
      </c>
      <c r="W262" t="s">
        <v>150</v>
      </c>
      <c r="X262" t="s">
        <v>1360</v>
      </c>
      <c r="Y262" s="57" t="s">
        <v>104</v>
      </c>
      <c r="AA262" t="s">
        <v>104</v>
      </c>
      <c r="AC262" s="57" t="s">
        <v>104</v>
      </c>
      <c r="AE262" t="s">
        <v>150</v>
      </c>
      <c r="AF262" s="96" t="s">
        <v>1355</v>
      </c>
      <c r="AG262" s="57" t="s">
        <v>81</v>
      </c>
      <c r="AH262" s="98">
        <v>0.5</v>
      </c>
      <c r="AI262" s="29">
        <v>2.5</v>
      </c>
      <c r="AJ262" s="99"/>
      <c r="AK262" s="52"/>
      <c r="AL262" s="261" t="s">
        <v>1683</v>
      </c>
      <c r="AM262" s="102">
        <v>0.5</v>
      </c>
      <c r="AO262" s="103" t="s">
        <v>943</v>
      </c>
      <c r="AP262" s="103">
        <v>2</v>
      </c>
      <c r="AS262"/>
      <c r="AT262" s="53"/>
      <c r="AU262"/>
      <c r="AV262"/>
      <c r="AW262"/>
      <c r="AX262"/>
      <c r="AY262" s="4">
        <v>2</v>
      </c>
      <c r="AZ262" s="53"/>
      <c r="BA262" s="106"/>
    </row>
    <row r="263" spans="1:53" ht="15" customHeight="1" x14ac:dyDescent="0.35">
      <c r="A263" s="96" t="s">
        <v>2044</v>
      </c>
      <c r="B263" t="s">
        <v>2448</v>
      </c>
      <c r="C263" t="s">
        <v>239</v>
      </c>
      <c r="F263" t="s">
        <v>2591</v>
      </c>
      <c r="G263" t="s">
        <v>2592</v>
      </c>
      <c r="H263">
        <v>2024</v>
      </c>
      <c r="I263" s="4" t="s">
        <v>79</v>
      </c>
      <c r="J263">
        <v>67</v>
      </c>
      <c r="K263" s="97">
        <v>11</v>
      </c>
      <c r="L263" t="s">
        <v>39</v>
      </c>
      <c r="M263">
        <v>67</v>
      </c>
      <c r="N263" s="4">
        <v>5</v>
      </c>
      <c r="O263" t="s">
        <v>140</v>
      </c>
      <c r="P263" t="s">
        <v>118</v>
      </c>
      <c r="Q263" s="57" t="s">
        <v>52</v>
      </c>
      <c r="R263" s="57" t="s">
        <v>1185</v>
      </c>
      <c r="U263" s="57" t="s">
        <v>150</v>
      </c>
      <c r="V263" s="57" t="s">
        <v>1375</v>
      </c>
      <c r="W263" t="s">
        <v>150</v>
      </c>
      <c r="X263" t="s">
        <v>1360</v>
      </c>
      <c r="Y263" s="57" t="s">
        <v>104</v>
      </c>
      <c r="AA263" t="s">
        <v>104</v>
      </c>
      <c r="AC263" s="57" t="s">
        <v>104</v>
      </c>
      <c r="AE263" t="s">
        <v>150</v>
      </c>
      <c r="AF263" s="96" t="s">
        <v>1355</v>
      </c>
      <c r="AG263" s="57" t="s">
        <v>81</v>
      </c>
      <c r="AH263" s="98">
        <v>0.5</v>
      </c>
      <c r="AI263" s="29">
        <v>2.5</v>
      </c>
      <c r="AJ263" s="99"/>
      <c r="AK263" s="52"/>
      <c r="AL263" s="262" t="s">
        <v>1684</v>
      </c>
      <c r="AM263" s="102">
        <v>0.5</v>
      </c>
      <c r="AO263" s="103" t="s">
        <v>943</v>
      </c>
      <c r="AP263" s="103">
        <v>2</v>
      </c>
      <c r="AS263"/>
      <c r="AT263" s="53"/>
      <c r="AU263"/>
      <c r="AV263"/>
      <c r="AW263"/>
      <c r="AX263"/>
      <c r="AY263" s="4">
        <v>2</v>
      </c>
      <c r="AZ263" s="53"/>
      <c r="BA263" s="106"/>
    </row>
    <row r="264" spans="1:53" ht="15" customHeight="1" x14ac:dyDescent="0.35">
      <c r="A264" s="96" t="s">
        <v>2045</v>
      </c>
      <c r="B264" t="s">
        <v>2449</v>
      </c>
      <c r="C264" t="s">
        <v>120</v>
      </c>
      <c r="F264" t="s">
        <v>2591</v>
      </c>
      <c r="G264" t="s">
        <v>2592</v>
      </c>
      <c r="H264">
        <v>2024</v>
      </c>
      <c r="I264" s="4" t="s">
        <v>55</v>
      </c>
      <c r="J264">
        <v>68</v>
      </c>
      <c r="K264" s="97">
        <v>12</v>
      </c>
      <c r="L264" t="s">
        <v>64</v>
      </c>
      <c r="M264">
        <v>68</v>
      </c>
      <c r="N264" s="4">
        <v>10</v>
      </c>
      <c r="O264" t="s">
        <v>44</v>
      </c>
      <c r="P264" t="s">
        <v>94</v>
      </c>
      <c r="Q264" s="57" t="s">
        <v>76</v>
      </c>
      <c r="R264" s="57" t="s">
        <v>1353</v>
      </c>
      <c r="S264" t="s">
        <v>104</v>
      </c>
      <c r="U264" s="57" t="s">
        <v>104</v>
      </c>
      <c r="W264" t="s">
        <v>150</v>
      </c>
      <c r="X264" t="s">
        <v>1354</v>
      </c>
      <c r="Y264" s="57" t="s">
        <v>104</v>
      </c>
      <c r="AA264" t="s">
        <v>104</v>
      </c>
      <c r="AC264" s="57" t="s">
        <v>104</v>
      </c>
      <c r="AE264" t="s">
        <v>150</v>
      </c>
      <c r="AF264" s="96" t="s">
        <v>1355</v>
      </c>
      <c r="AG264" s="57" t="s">
        <v>104</v>
      </c>
      <c r="AH264" s="98">
        <v>1</v>
      </c>
      <c r="AI264" s="29">
        <v>10</v>
      </c>
      <c r="AJ264" s="99"/>
      <c r="AL264" s="261" t="s">
        <v>1688</v>
      </c>
      <c r="AM264" s="102">
        <v>10</v>
      </c>
      <c r="AS264"/>
      <c r="AT264" s="53"/>
      <c r="AU264"/>
      <c r="AV264"/>
      <c r="AW264"/>
      <c r="AX264"/>
      <c r="AY264" s="4">
        <v>0</v>
      </c>
      <c r="AZ264" s="53"/>
      <c r="BA264" s="106"/>
    </row>
    <row r="265" spans="1:53" ht="15" customHeight="1" x14ac:dyDescent="0.35">
      <c r="A265" s="96" t="s">
        <v>2046</v>
      </c>
      <c r="B265" t="s">
        <v>2450</v>
      </c>
      <c r="C265" t="s">
        <v>120</v>
      </c>
      <c r="F265" t="s">
        <v>2591</v>
      </c>
      <c r="G265" t="s">
        <v>2592</v>
      </c>
      <c r="H265">
        <v>2024</v>
      </c>
      <c r="I265" s="4" t="s">
        <v>55</v>
      </c>
      <c r="J265">
        <v>69</v>
      </c>
      <c r="K265" s="97">
        <v>13</v>
      </c>
      <c r="L265" t="s">
        <v>64</v>
      </c>
      <c r="M265">
        <v>69</v>
      </c>
      <c r="N265" s="4">
        <v>10</v>
      </c>
      <c r="O265" t="s">
        <v>44</v>
      </c>
      <c r="P265" t="s">
        <v>94</v>
      </c>
      <c r="Q265" s="57" t="s">
        <v>76</v>
      </c>
      <c r="R265" s="57" t="s">
        <v>1353</v>
      </c>
      <c r="S265" t="s">
        <v>104</v>
      </c>
      <c r="U265" s="57" t="s">
        <v>104</v>
      </c>
      <c r="W265" t="s">
        <v>150</v>
      </c>
      <c r="X265" t="s">
        <v>1354</v>
      </c>
      <c r="Y265" s="57" t="s">
        <v>104</v>
      </c>
      <c r="AA265" t="s">
        <v>104</v>
      </c>
      <c r="AC265" s="57" t="s">
        <v>104</v>
      </c>
      <c r="AE265" t="s">
        <v>150</v>
      </c>
      <c r="AF265" s="96" t="s">
        <v>1355</v>
      </c>
      <c r="AG265" s="57" t="s">
        <v>104</v>
      </c>
      <c r="AH265" s="98">
        <v>1</v>
      </c>
      <c r="AI265" s="29">
        <v>10</v>
      </c>
      <c r="AJ265" s="99"/>
      <c r="AK265" s="100"/>
      <c r="AL265" s="262" t="s">
        <v>1691</v>
      </c>
      <c r="AM265" s="102">
        <v>6</v>
      </c>
      <c r="AO265" s="261" t="s">
        <v>1661</v>
      </c>
      <c r="AP265" s="103">
        <v>2.5</v>
      </c>
      <c r="AQ265" s="102" t="s">
        <v>943</v>
      </c>
      <c r="AR265" s="102">
        <v>1.5</v>
      </c>
      <c r="AS265"/>
      <c r="AT265" s="53"/>
      <c r="AU265"/>
      <c r="AV265"/>
      <c r="AW265"/>
      <c r="AX265"/>
      <c r="AY265" s="4">
        <v>1.5</v>
      </c>
      <c r="AZ265" s="53"/>
      <c r="BA265" s="106"/>
    </row>
    <row r="266" spans="1:53" ht="15" customHeight="1" x14ac:dyDescent="0.35">
      <c r="A266" s="96" t="s">
        <v>2047</v>
      </c>
      <c r="B266" t="s">
        <v>2451</v>
      </c>
      <c r="C266" t="s">
        <v>120</v>
      </c>
      <c r="F266" t="s">
        <v>2591</v>
      </c>
      <c r="G266" t="s">
        <v>2592</v>
      </c>
      <c r="H266">
        <v>2024</v>
      </c>
      <c r="I266" s="4" t="s">
        <v>79</v>
      </c>
      <c r="J266">
        <v>70</v>
      </c>
      <c r="K266" s="97">
        <v>14</v>
      </c>
      <c r="L266" t="s">
        <v>64</v>
      </c>
      <c r="M266">
        <v>70</v>
      </c>
      <c r="N266" s="4">
        <v>10</v>
      </c>
      <c r="O266" t="s">
        <v>44</v>
      </c>
      <c r="P266" t="s">
        <v>94</v>
      </c>
      <c r="Q266" s="57" t="s">
        <v>76</v>
      </c>
      <c r="R266" s="57" t="s">
        <v>1353</v>
      </c>
      <c r="S266" t="s">
        <v>104</v>
      </c>
      <c r="U266" s="57" t="s">
        <v>104</v>
      </c>
      <c r="W266" t="s">
        <v>150</v>
      </c>
      <c r="X266" t="s">
        <v>1354</v>
      </c>
      <c r="Y266" s="57" t="s">
        <v>104</v>
      </c>
      <c r="AA266" t="s">
        <v>104</v>
      </c>
      <c r="AC266" s="57" t="s">
        <v>104</v>
      </c>
      <c r="AE266" t="s">
        <v>150</v>
      </c>
      <c r="AF266" s="96" t="s">
        <v>1355</v>
      </c>
      <c r="AG266" s="57" t="s">
        <v>104</v>
      </c>
      <c r="AH266" s="98">
        <v>1</v>
      </c>
      <c r="AI266" s="29">
        <v>10</v>
      </c>
      <c r="AJ266" s="99"/>
      <c r="AK266" s="100"/>
      <c r="AL266" s="261" t="s">
        <v>1694</v>
      </c>
      <c r="AM266" s="102">
        <v>6</v>
      </c>
      <c r="AO266" s="261" t="s">
        <v>1661</v>
      </c>
      <c r="AP266" s="103">
        <v>2.5</v>
      </c>
      <c r="AQ266" s="102" t="s">
        <v>943</v>
      </c>
      <c r="AR266" s="102">
        <v>1.5</v>
      </c>
      <c r="AS266"/>
      <c r="AT266" s="53"/>
      <c r="AU266"/>
      <c r="AV266"/>
      <c r="AW266"/>
      <c r="AX266"/>
      <c r="AY266" s="4">
        <v>1.5</v>
      </c>
      <c r="AZ266" s="53"/>
      <c r="BA266" s="106"/>
    </row>
    <row r="267" spans="1:53" ht="15" customHeight="1" x14ac:dyDescent="0.35">
      <c r="A267" s="96" t="s">
        <v>2048</v>
      </c>
      <c r="B267" t="s">
        <v>2452</v>
      </c>
      <c r="C267" t="s">
        <v>120</v>
      </c>
      <c r="F267" t="s">
        <v>2591</v>
      </c>
      <c r="G267" t="s">
        <v>2592</v>
      </c>
      <c r="H267">
        <v>2024</v>
      </c>
      <c r="I267" s="4" t="s">
        <v>55</v>
      </c>
      <c r="J267">
        <v>71</v>
      </c>
      <c r="K267" s="97">
        <v>15</v>
      </c>
      <c r="L267" t="s">
        <v>64</v>
      </c>
      <c r="M267">
        <v>71</v>
      </c>
      <c r="N267" s="4">
        <v>10</v>
      </c>
      <c r="O267" t="s">
        <v>44</v>
      </c>
      <c r="P267" t="s">
        <v>94</v>
      </c>
      <c r="Q267" s="57" t="s">
        <v>76</v>
      </c>
      <c r="R267" s="57" t="s">
        <v>1353</v>
      </c>
      <c r="S267" t="s">
        <v>104</v>
      </c>
      <c r="U267" s="57" t="s">
        <v>104</v>
      </c>
      <c r="W267" t="s">
        <v>150</v>
      </c>
      <c r="X267" t="s">
        <v>1354</v>
      </c>
      <c r="Y267" s="57" t="s">
        <v>104</v>
      </c>
      <c r="AA267" t="s">
        <v>104</v>
      </c>
      <c r="AC267" s="57" t="s">
        <v>104</v>
      </c>
      <c r="AE267" t="s">
        <v>150</v>
      </c>
      <c r="AF267" s="96" t="s">
        <v>1355</v>
      </c>
      <c r="AG267" s="57" t="s">
        <v>104</v>
      </c>
      <c r="AH267" s="98">
        <v>1</v>
      </c>
      <c r="AI267" s="29">
        <v>10</v>
      </c>
      <c r="AJ267" s="99"/>
      <c r="AK267" s="100"/>
      <c r="AL267" s="262" t="s">
        <v>1698</v>
      </c>
      <c r="AM267" s="102">
        <v>10</v>
      </c>
      <c r="AS267"/>
      <c r="AT267" s="53"/>
      <c r="AU267"/>
      <c r="AV267"/>
      <c r="AW267"/>
      <c r="AX267"/>
      <c r="AY267" s="4">
        <v>0</v>
      </c>
      <c r="AZ267" s="53"/>
      <c r="BA267" s="106"/>
    </row>
    <row r="268" spans="1:53" ht="15" customHeight="1" x14ac:dyDescent="0.35">
      <c r="A268" s="96" t="s">
        <v>2049</v>
      </c>
      <c r="B268" t="s">
        <v>2453</v>
      </c>
      <c r="C268" t="s">
        <v>120</v>
      </c>
      <c r="F268" t="s">
        <v>2591</v>
      </c>
      <c r="G268" t="s">
        <v>2592</v>
      </c>
      <c r="H268">
        <v>2024</v>
      </c>
      <c r="I268" s="4" t="s">
        <v>79</v>
      </c>
      <c r="J268">
        <v>72</v>
      </c>
      <c r="K268" s="97">
        <v>16</v>
      </c>
      <c r="L268" t="s">
        <v>39</v>
      </c>
      <c r="M268">
        <v>72</v>
      </c>
      <c r="N268" s="4">
        <v>5</v>
      </c>
      <c r="O268" t="s">
        <v>44</v>
      </c>
      <c r="P268" t="s">
        <v>94</v>
      </c>
      <c r="Q268" s="57" t="s">
        <v>76</v>
      </c>
      <c r="R268" s="57" t="s">
        <v>1353</v>
      </c>
      <c r="S268" t="s">
        <v>104</v>
      </c>
      <c r="U268" s="57" t="s">
        <v>104</v>
      </c>
      <c r="W268" t="s">
        <v>150</v>
      </c>
      <c r="X268" t="s">
        <v>1354</v>
      </c>
      <c r="Y268" s="57" t="s">
        <v>104</v>
      </c>
      <c r="AA268" t="s">
        <v>104</v>
      </c>
      <c r="AC268" s="57" t="s">
        <v>104</v>
      </c>
      <c r="AE268" t="s">
        <v>150</v>
      </c>
      <c r="AF268" s="96" t="s">
        <v>1355</v>
      </c>
      <c r="AG268" s="57" t="s">
        <v>104</v>
      </c>
      <c r="AH268" s="98">
        <v>1</v>
      </c>
      <c r="AI268" s="29">
        <v>5</v>
      </c>
      <c r="AJ268" s="99"/>
      <c r="AK268" s="100"/>
      <c r="AL268" s="261" t="s">
        <v>1702</v>
      </c>
      <c r="AM268" s="102">
        <v>5</v>
      </c>
      <c r="AS268"/>
      <c r="AT268" s="53"/>
      <c r="AU268"/>
      <c r="AV268"/>
      <c r="AW268"/>
      <c r="AX268"/>
      <c r="AY268" s="4">
        <v>0</v>
      </c>
      <c r="AZ268" s="53"/>
      <c r="BA268" s="106"/>
    </row>
    <row r="269" spans="1:53" ht="15" customHeight="1" x14ac:dyDescent="0.35">
      <c r="A269" s="96" t="s">
        <v>2050</v>
      </c>
      <c r="B269" t="s">
        <v>2454</v>
      </c>
      <c r="C269" t="s">
        <v>120</v>
      </c>
      <c r="F269" t="s">
        <v>2591</v>
      </c>
      <c r="G269" t="s">
        <v>2592</v>
      </c>
      <c r="H269">
        <v>2024</v>
      </c>
      <c r="I269" s="4" t="s">
        <v>55</v>
      </c>
      <c r="J269">
        <v>73</v>
      </c>
      <c r="K269" s="97">
        <v>17</v>
      </c>
      <c r="L269" t="s">
        <v>88</v>
      </c>
      <c r="M269">
        <v>73</v>
      </c>
      <c r="N269" s="4">
        <v>20</v>
      </c>
      <c r="O269" t="s">
        <v>44</v>
      </c>
      <c r="P269" t="s">
        <v>94</v>
      </c>
      <c r="Q269" s="57" t="s">
        <v>76</v>
      </c>
      <c r="R269" s="57" t="s">
        <v>1353</v>
      </c>
      <c r="S269" t="s">
        <v>104</v>
      </c>
      <c r="U269" s="57" t="s">
        <v>104</v>
      </c>
      <c r="W269" t="s">
        <v>150</v>
      </c>
      <c r="X269" t="s">
        <v>1354</v>
      </c>
      <c r="Y269" s="57" t="s">
        <v>104</v>
      </c>
      <c r="AA269" t="s">
        <v>104</v>
      </c>
      <c r="AC269" s="57" t="s">
        <v>104</v>
      </c>
      <c r="AE269" t="s">
        <v>150</v>
      </c>
      <c r="AF269" s="96" t="s">
        <v>1355</v>
      </c>
      <c r="AG269" s="57" t="s">
        <v>104</v>
      </c>
      <c r="AH269" s="98">
        <v>1</v>
      </c>
      <c r="AI269" s="29">
        <v>20</v>
      </c>
      <c r="AJ269" s="99">
        <v>-10</v>
      </c>
      <c r="AL269" s="262" t="s">
        <v>1706</v>
      </c>
      <c r="AM269" s="102">
        <v>10</v>
      </c>
      <c r="AS269"/>
      <c r="AT269" s="53"/>
      <c r="AU269"/>
      <c r="AV269"/>
      <c r="AW269"/>
      <c r="AX269"/>
      <c r="AY269" s="4">
        <v>0</v>
      </c>
      <c r="AZ269" s="53"/>
      <c r="BA269" s="106"/>
    </row>
    <row r="270" spans="1:53" ht="15" customHeight="1" x14ac:dyDescent="0.35">
      <c r="A270" s="96" t="s">
        <v>2051</v>
      </c>
      <c r="B270" t="s">
        <v>2455</v>
      </c>
      <c r="C270" t="s">
        <v>120</v>
      </c>
      <c r="F270" t="s">
        <v>2591</v>
      </c>
      <c r="G270" t="s">
        <v>2592</v>
      </c>
      <c r="H270">
        <v>2024</v>
      </c>
      <c r="I270" s="4" t="s">
        <v>79</v>
      </c>
      <c r="J270">
        <v>74</v>
      </c>
      <c r="K270" s="97">
        <v>18</v>
      </c>
      <c r="L270" t="s">
        <v>64</v>
      </c>
      <c r="M270">
        <v>74</v>
      </c>
      <c r="N270" s="4">
        <v>10</v>
      </c>
      <c r="O270" t="s">
        <v>44</v>
      </c>
      <c r="P270" t="s">
        <v>94</v>
      </c>
      <c r="Q270" s="57" t="s">
        <v>76</v>
      </c>
      <c r="R270" s="57" t="s">
        <v>1353</v>
      </c>
      <c r="S270" t="s">
        <v>104</v>
      </c>
      <c r="U270" s="57" t="s">
        <v>104</v>
      </c>
      <c r="W270" t="s">
        <v>150</v>
      </c>
      <c r="X270" t="s">
        <v>1354</v>
      </c>
      <c r="Y270" s="57" t="s">
        <v>104</v>
      </c>
      <c r="AA270" t="s">
        <v>104</v>
      </c>
      <c r="AC270" s="57" t="s">
        <v>104</v>
      </c>
      <c r="AE270" t="s">
        <v>150</v>
      </c>
      <c r="AF270" s="96" t="s">
        <v>1355</v>
      </c>
      <c r="AG270" s="57" t="s">
        <v>104</v>
      </c>
      <c r="AH270" s="98">
        <v>1</v>
      </c>
      <c r="AI270" s="29">
        <v>10</v>
      </c>
      <c r="AJ270" s="99"/>
      <c r="AK270" s="100"/>
      <c r="AL270" s="261" t="s">
        <v>1708</v>
      </c>
      <c r="AM270" s="102">
        <v>6.5</v>
      </c>
      <c r="AO270" s="261" t="s">
        <v>1694</v>
      </c>
      <c r="AP270" s="103">
        <v>3.5</v>
      </c>
      <c r="AS270"/>
      <c r="AT270" s="53"/>
      <c r="AU270"/>
      <c r="AV270"/>
      <c r="AW270"/>
      <c r="AX270"/>
      <c r="AY270" s="4">
        <v>0</v>
      </c>
      <c r="AZ270" s="53"/>
      <c r="BA270" s="106"/>
    </row>
    <row r="271" spans="1:53" ht="15" customHeight="1" x14ac:dyDescent="0.35">
      <c r="A271" s="96" t="s">
        <v>2052</v>
      </c>
      <c r="B271" t="s">
        <v>2456</v>
      </c>
      <c r="C271" t="s">
        <v>120</v>
      </c>
      <c r="F271" t="s">
        <v>2591</v>
      </c>
      <c r="G271" t="s">
        <v>2592</v>
      </c>
      <c r="H271">
        <v>2024</v>
      </c>
      <c r="I271" s="4" t="s">
        <v>55</v>
      </c>
      <c r="J271">
        <v>75</v>
      </c>
      <c r="K271" s="97">
        <v>19</v>
      </c>
      <c r="L271" t="s">
        <v>39</v>
      </c>
      <c r="M271">
        <v>75</v>
      </c>
      <c r="N271" s="4">
        <v>5</v>
      </c>
      <c r="O271" t="s">
        <v>44</v>
      </c>
      <c r="P271" t="s">
        <v>94</v>
      </c>
      <c r="Q271" s="57" t="s">
        <v>76</v>
      </c>
      <c r="R271" s="57" t="s">
        <v>1353</v>
      </c>
      <c r="S271" t="s">
        <v>104</v>
      </c>
      <c r="U271" s="57" t="s">
        <v>104</v>
      </c>
      <c r="W271" t="s">
        <v>150</v>
      </c>
      <c r="X271" t="s">
        <v>1354</v>
      </c>
      <c r="Y271" s="57" t="s">
        <v>104</v>
      </c>
      <c r="AA271" t="s">
        <v>104</v>
      </c>
      <c r="AC271" s="57" t="s">
        <v>104</v>
      </c>
      <c r="AE271" t="s">
        <v>150</v>
      </c>
      <c r="AF271" s="96" t="s">
        <v>1355</v>
      </c>
      <c r="AG271" s="57" t="s">
        <v>104</v>
      </c>
      <c r="AH271" s="98">
        <v>1</v>
      </c>
      <c r="AI271" s="29">
        <v>5</v>
      </c>
      <c r="AJ271" s="99"/>
      <c r="AL271" s="262" t="s">
        <v>1712</v>
      </c>
      <c r="AM271" s="102">
        <v>1.5</v>
      </c>
      <c r="AO271" s="103" t="s">
        <v>943</v>
      </c>
      <c r="AP271" s="103">
        <v>3.5</v>
      </c>
      <c r="AS271"/>
      <c r="AT271" s="53"/>
      <c r="AU271"/>
      <c r="AV271"/>
      <c r="AW271"/>
      <c r="AX271"/>
      <c r="AY271" s="4">
        <v>3.5</v>
      </c>
      <c r="AZ271" s="53"/>
      <c r="BA271" s="106"/>
    </row>
    <row r="272" spans="1:53" ht="15" customHeight="1" x14ac:dyDescent="0.35">
      <c r="A272" s="96" t="s">
        <v>2053</v>
      </c>
      <c r="B272" t="s">
        <v>2457</v>
      </c>
      <c r="C272" t="s">
        <v>120</v>
      </c>
      <c r="F272" t="s">
        <v>2591</v>
      </c>
      <c r="G272" t="s">
        <v>2592</v>
      </c>
      <c r="H272">
        <v>2024</v>
      </c>
      <c r="I272" s="4" t="s">
        <v>79</v>
      </c>
      <c r="J272">
        <v>76</v>
      </c>
      <c r="K272" s="97">
        <v>20</v>
      </c>
      <c r="L272" t="s">
        <v>39</v>
      </c>
      <c r="M272">
        <v>76</v>
      </c>
      <c r="N272" s="4">
        <v>5</v>
      </c>
      <c r="O272" t="s">
        <v>44</v>
      </c>
      <c r="P272" t="s">
        <v>94</v>
      </c>
      <c r="Q272" s="57" t="s">
        <v>76</v>
      </c>
      <c r="R272" s="57" t="s">
        <v>1353</v>
      </c>
      <c r="S272" t="s">
        <v>104</v>
      </c>
      <c r="U272" s="57" t="s">
        <v>104</v>
      </c>
      <c r="W272" t="s">
        <v>150</v>
      </c>
      <c r="X272" t="s">
        <v>1354</v>
      </c>
      <c r="Y272" s="57" t="s">
        <v>104</v>
      </c>
      <c r="AA272" t="s">
        <v>104</v>
      </c>
      <c r="AC272" s="57" t="s">
        <v>104</v>
      </c>
      <c r="AE272" t="s">
        <v>150</v>
      </c>
      <c r="AF272" s="96" t="s">
        <v>1355</v>
      </c>
      <c r="AG272" s="57" t="s">
        <v>104</v>
      </c>
      <c r="AH272" s="98">
        <v>1</v>
      </c>
      <c r="AI272" s="29">
        <v>5</v>
      </c>
      <c r="AJ272" s="99"/>
      <c r="AL272" s="261" t="s">
        <v>1715</v>
      </c>
      <c r="AM272" s="102">
        <v>1.5</v>
      </c>
      <c r="AO272" s="103" t="s">
        <v>943</v>
      </c>
      <c r="AP272" s="103">
        <v>3.5</v>
      </c>
      <c r="AS272"/>
      <c r="AT272" s="53"/>
      <c r="AU272"/>
      <c r="AV272"/>
      <c r="AW272"/>
      <c r="AX272"/>
      <c r="AY272" s="4">
        <v>3.5</v>
      </c>
      <c r="AZ272" s="53"/>
      <c r="BA272" s="106"/>
    </row>
    <row r="273" spans="1:53" ht="15" customHeight="1" x14ac:dyDescent="0.35">
      <c r="A273" s="96" t="s">
        <v>2054</v>
      </c>
      <c r="B273" t="s">
        <v>2458</v>
      </c>
      <c r="C273" t="s">
        <v>120</v>
      </c>
      <c r="F273" t="s">
        <v>2591</v>
      </c>
      <c r="G273" t="s">
        <v>2592</v>
      </c>
      <c r="H273">
        <v>2024</v>
      </c>
      <c r="I273" s="4" t="s">
        <v>55</v>
      </c>
      <c r="J273">
        <v>77</v>
      </c>
      <c r="K273" s="97">
        <v>21</v>
      </c>
      <c r="L273" t="s">
        <v>64</v>
      </c>
      <c r="M273">
        <v>77</v>
      </c>
      <c r="N273" s="4">
        <v>10</v>
      </c>
      <c r="O273" t="s">
        <v>44</v>
      </c>
      <c r="P273" t="s">
        <v>94</v>
      </c>
      <c r="Q273" s="57" t="s">
        <v>76</v>
      </c>
      <c r="R273" s="57" t="s">
        <v>1353</v>
      </c>
      <c r="S273" t="s">
        <v>104</v>
      </c>
      <c r="U273" s="57" t="s">
        <v>104</v>
      </c>
      <c r="W273" t="s">
        <v>150</v>
      </c>
      <c r="X273" t="s">
        <v>1354</v>
      </c>
      <c r="Y273" s="57" t="s">
        <v>104</v>
      </c>
      <c r="AA273" t="s">
        <v>104</v>
      </c>
      <c r="AC273" s="57" t="s">
        <v>104</v>
      </c>
      <c r="AE273" t="s">
        <v>150</v>
      </c>
      <c r="AF273" s="96" t="s">
        <v>1355</v>
      </c>
      <c r="AG273" s="57" t="s">
        <v>104</v>
      </c>
      <c r="AH273" s="98">
        <v>1</v>
      </c>
      <c r="AI273" s="29">
        <v>10</v>
      </c>
      <c r="AJ273" s="99"/>
      <c r="AK273" s="100"/>
      <c r="AL273" s="262" t="s">
        <v>1718</v>
      </c>
      <c r="AM273" s="102">
        <v>7.5</v>
      </c>
      <c r="AO273" s="262" t="s">
        <v>1725</v>
      </c>
      <c r="AP273" s="103">
        <v>2.5</v>
      </c>
      <c r="AS273"/>
      <c r="AT273" s="53"/>
      <c r="AU273"/>
      <c r="AV273"/>
      <c r="AW273"/>
      <c r="AX273"/>
      <c r="AY273" s="4">
        <v>0</v>
      </c>
      <c r="AZ273" s="53"/>
      <c r="BA273" s="106"/>
    </row>
    <row r="274" spans="1:53" ht="15" customHeight="1" x14ac:dyDescent="0.35">
      <c r="A274" s="96" t="s">
        <v>2055</v>
      </c>
      <c r="B274" t="s">
        <v>2459</v>
      </c>
      <c r="C274" t="s">
        <v>120</v>
      </c>
      <c r="F274" t="s">
        <v>2591</v>
      </c>
      <c r="G274" t="s">
        <v>2592</v>
      </c>
      <c r="H274">
        <v>2024</v>
      </c>
      <c r="I274" s="4" t="s">
        <v>79</v>
      </c>
      <c r="J274">
        <v>78</v>
      </c>
      <c r="K274" s="97">
        <v>22</v>
      </c>
      <c r="L274" t="s">
        <v>39</v>
      </c>
      <c r="M274">
        <v>78</v>
      </c>
      <c r="N274" s="4">
        <v>5</v>
      </c>
      <c r="O274" t="s">
        <v>44</v>
      </c>
      <c r="P274" t="s">
        <v>94</v>
      </c>
      <c r="Q274" s="57" t="s">
        <v>76</v>
      </c>
      <c r="R274" s="57" t="s">
        <v>1353</v>
      </c>
      <c r="S274" t="s">
        <v>104</v>
      </c>
      <c r="U274" s="57" t="s">
        <v>104</v>
      </c>
      <c r="W274" t="s">
        <v>150</v>
      </c>
      <c r="X274" t="s">
        <v>1354</v>
      </c>
      <c r="Y274" s="57" t="s">
        <v>104</v>
      </c>
      <c r="AA274" t="s">
        <v>150</v>
      </c>
      <c r="AB274" t="s">
        <v>1356</v>
      </c>
      <c r="AC274" s="57" t="s">
        <v>104</v>
      </c>
      <c r="AE274" t="s">
        <v>150</v>
      </c>
      <c r="AF274" s="96" t="s">
        <v>1355</v>
      </c>
      <c r="AG274" s="57" t="s">
        <v>170</v>
      </c>
      <c r="AH274" s="98">
        <v>1.5</v>
      </c>
      <c r="AI274" s="29">
        <v>7.5</v>
      </c>
      <c r="AJ274" s="99"/>
      <c r="AK274" s="100" t="s">
        <v>1359</v>
      </c>
      <c r="AL274" s="261" t="s">
        <v>1722</v>
      </c>
      <c r="AM274" s="102">
        <v>7.5</v>
      </c>
      <c r="AS274"/>
      <c r="AT274" s="53"/>
      <c r="AU274"/>
      <c r="AV274"/>
      <c r="AW274"/>
      <c r="AX274"/>
      <c r="AY274" s="4">
        <v>0</v>
      </c>
      <c r="AZ274" s="53"/>
      <c r="BA274" s="106"/>
    </row>
    <row r="275" spans="1:53" ht="15" customHeight="1" x14ac:dyDescent="0.35">
      <c r="A275" s="96" t="s">
        <v>2056</v>
      </c>
      <c r="B275" t="s">
        <v>2460</v>
      </c>
      <c r="C275" t="s">
        <v>120</v>
      </c>
      <c r="F275" t="s">
        <v>2591</v>
      </c>
      <c r="G275" t="s">
        <v>2592</v>
      </c>
      <c r="H275">
        <v>2024</v>
      </c>
      <c r="I275" s="4" t="s">
        <v>55</v>
      </c>
      <c r="J275">
        <v>79</v>
      </c>
      <c r="K275" s="97">
        <v>23</v>
      </c>
      <c r="L275" t="s">
        <v>39</v>
      </c>
      <c r="M275">
        <v>79</v>
      </c>
      <c r="N275" s="4">
        <v>5</v>
      </c>
      <c r="O275" t="s">
        <v>44</v>
      </c>
      <c r="P275" t="s">
        <v>94</v>
      </c>
      <c r="Q275" s="57" t="s">
        <v>76</v>
      </c>
      <c r="R275" s="57" t="s">
        <v>1353</v>
      </c>
      <c r="S275" t="s">
        <v>104</v>
      </c>
      <c r="U275" s="57" t="s">
        <v>104</v>
      </c>
      <c r="W275" t="s">
        <v>150</v>
      </c>
      <c r="X275" t="s">
        <v>1354</v>
      </c>
      <c r="Y275" s="57" t="s">
        <v>104</v>
      </c>
      <c r="AA275" t="s">
        <v>150</v>
      </c>
      <c r="AB275" t="s">
        <v>1356</v>
      </c>
      <c r="AC275" s="57" t="s">
        <v>104</v>
      </c>
      <c r="AE275" t="s">
        <v>150</v>
      </c>
      <c r="AF275" s="96" t="s">
        <v>1355</v>
      </c>
      <c r="AG275" s="57" t="s">
        <v>170</v>
      </c>
      <c r="AH275" s="98">
        <v>1.5</v>
      </c>
      <c r="AI275" s="29">
        <v>7.5</v>
      </c>
      <c r="AJ275" s="99"/>
      <c r="AK275" s="100" t="s">
        <v>1359</v>
      </c>
      <c r="AL275" s="262" t="s">
        <v>1725</v>
      </c>
      <c r="AM275" s="102">
        <v>7.5</v>
      </c>
      <c r="AS275"/>
      <c r="AT275" s="53"/>
      <c r="AU275"/>
      <c r="AV275"/>
      <c r="AW275"/>
      <c r="AX275"/>
      <c r="AY275" s="4">
        <v>0</v>
      </c>
      <c r="AZ275" s="53"/>
      <c r="BA275" s="106"/>
    </row>
    <row r="276" spans="1:53" ht="15" customHeight="1" x14ac:dyDescent="0.35">
      <c r="A276" s="96" t="s">
        <v>2057</v>
      </c>
      <c r="B276" t="s">
        <v>2461</v>
      </c>
      <c r="C276" t="s">
        <v>120</v>
      </c>
      <c r="F276" t="s">
        <v>2591</v>
      </c>
      <c r="G276" t="s">
        <v>2592</v>
      </c>
      <c r="H276">
        <v>2024</v>
      </c>
      <c r="I276" s="4" t="s">
        <v>55</v>
      </c>
      <c r="J276">
        <v>80</v>
      </c>
      <c r="K276" s="97">
        <v>24</v>
      </c>
      <c r="L276" t="s">
        <v>64</v>
      </c>
      <c r="M276">
        <v>80</v>
      </c>
      <c r="N276" s="4">
        <v>10</v>
      </c>
      <c r="O276" t="s">
        <v>44</v>
      </c>
      <c r="P276" t="s">
        <v>94</v>
      </c>
      <c r="Q276" s="57" t="s">
        <v>76</v>
      </c>
      <c r="R276" s="57" t="s">
        <v>1353</v>
      </c>
      <c r="S276" t="s">
        <v>104</v>
      </c>
      <c r="U276" s="57" t="s">
        <v>104</v>
      </c>
      <c r="W276" t="s">
        <v>150</v>
      </c>
      <c r="X276" t="s">
        <v>1354</v>
      </c>
      <c r="Y276" s="57" t="s">
        <v>104</v>
      </c>
      <c r="AA276" t="s">
        <v>104</v>
      </c>
      <c r="AC276" s="57" t="s">
        <v>104</v>
      </c>
      <c r="AE276" t="s">
        <v>150</v>
      </c>
      <c r="AF276" s="96" t="s">
        <v>1355</v>
      </c>
      <c r="AG276" s="57" t="s">
        <v>104</v>
      </c>
      <c r="AH276" s="98">
        <v>1</v>
      </c>
      <c r="AI276" s="29">
        <v>10</v>
      </c>
      <c r="AJ276" s="99"/>
      <c r="AK276" s="100"/>
      <c r="AL276" s="261" t="s">
        <v>1728</v>
      </c>
      <c r="AM276" s="102">
        <v>10</v>
      </c>
      <c r="AS276"/>
      <c r="AT276" s="53"/>
      <c r="AU276"/>
      <c r="AV276"/>
      <c r="AW276"/>
      <c r="AX276"/>
      <c r="AY276" s="4">
        <v>0</v>
      </c>
      <c r="AZ276" s="53" t="s">
        <v>1369</v>
      </c>
      <c r="BA276" s="106"/>
    </row>
    <row r="277" spans="1:53" ht="15" customHeight="1" x14ac:dyDescent="0.35">
      <c r="A277" s="96" t="s">
        <v>2058</v>
      </c>
      <c r="B277" t="s">
        <v>2462</v>
      </c>
      <c r="C277" t="s">
        <v>120</v>
      </c>
      <c r="F277" t="s">
        <v>2591</v>
      </c>
      <c r="G277" t="s">
        <v>2592</v>
      </c>
      <c r="H277">
        <v>2024</v>
      </c>
      <c r="I277" s="4" t="s">
        <v>79</v>
      </c>
      <c r="J277">
        <v>81</v>
      </c>
      <c r="K277" s="97">
        <v>25</v>
      </c>
      <c r="L277" t="s">
        <v>64</v>
      </c>
      <c r="M277">
        <v>81</v>
      </c>
      <c r="N277" s="4">
        <v>10</v>
      </c>
      <c r="O277" t="s">
        <v>44</v>
      </c>
      <c r="P277" t="s">
        <v>94</v>
      </c>
      <c r="Q277" s="57" t="s">
        <v>76</v>
      </c>
      <c r="R277" s="57" t="s">
        <v>1353</v>
      </c>
      <c r="S277" t="s">
        <v>104</v>
      </c>
      <c r="U277" s="57" t="s">
        <v>104</v>
      </c>
      <c r="W277" t="s">
        <v>150</v>
      </c>
      <c r="X277" t="s">
        <v>1354</v>
      </c>
      <c r="Y277" s="57" t="s">
        <v>104</v>
      </c>
      <c r="AA277" t="s">
        <v>104</v>
      </c>
      <c r="AC277" s="57" t="s">
        <v>104</v>
      </c>
      <c r="AE277" t="s">
        <v>150</v>
      </c>
      <c r="AF277" s="96" t="s">
        <v>1355</v>
      </c>
      <c r="AG277" s="57" t="s">
        <v>104</v>
      </c>
      <c r="AH277" s="98">
        <v>1</v>
      </c>
      <c r="AI277" s="29">
        <v>10</v>
      </c>
      <c r="AJ277" s="99"/>
      <c r="AK277" s="100"/>
      <c r="AL277" s="262" t="s">
        <v>1731</v>
      </c>
      <c r="AM277" s="102">
        <v>2</v>
      </c>
      <c r="AO277" s="261" t="s">
        <v>1728</v>
      </c>
      <c r="AP277" s="103">
        <v>8</v>
      </c>
      <c r="AS277"/>
      <c r="AT277" s="53"/>
      <c r="AU277"/>
      <c r="AV277"/>
      <c r="AW277"/>
      <c r="AX277"/>
      <c r="AY277" s="4">
        <v>0</v>
      </c>
      <c r="AZ277" s="53"/>
      <c r="BA277" s="106"/>
    </row>
    <row r="278" spans="1:53" ht="15" customHeight="1" x14ac:dyDescent="0.35">
      <c r="A278" s="96" t="s">
        <v>2059</v>
      </c>
      <c r="B278" t="s">
        <v>2463</v>
      </c>
      <c r="C278" t="s">
        <v>120</v>
      </c>
      <c r="F278" t="s">
        <v>2591</v>
      </c>
      <c r="G278" t="s">
        <v>2592</v>
      </c>
      <c r="H278">
        <v>2024</v>
      </c>
      <c r="I278" s="4" t="s">
        <v>79</v>
      </c>
      <c r="J278">
        <v>82</v>
      </c>
      <c r="K278" s="97">
        <v>26</v>
      </c>
      <c r="L278" t="s">
        <v>64</v>
      </c>
      <c r="M278">
        <v>82</v>
      </c>
      <c r="N278" s="4">
        <v>10</v>
      </c>
      <c r="O278" t="s">
        <v>44</v>
      </c>
      <c r="P278" t="s">
        <v>94</v>
      </c>
      <c r="Q278" s="57" t="s">
        <v>76</v>
      </c>
      <c r="R278" s="57" t="s">
        <v>1353</v>
      </c>
      <c r="S278" t="s">
        <v>104</v>
      </c>
      <c r="U278" s="57" t="s">
        <v>104</v>
      </c>
      <c r="W278" t="s">
        <v>150</v>
      </c>
      <c r="X278" t="s">
        <v>1354</v>
      </c>
      <c r="Y278" s="57" t="s">
        <v>104</v>
      </c>
      <c r="AA278" t="s">
        <v>104</v>
      </c>
      <c r="AC278" s="57" t="s">
        <v>104</v>
      </c>
      <c r="AE278" t="s">
        <v>150</v>
      </c>
      <c r="AF278" s="96" t="s">
        <v>1355</v>
      </c>
      <c r="AG278" s="57" t="s">
        <v>104</v>
      </c>
      <c r="AH278" s="98">
        <v>1</v>
      </c>
      <c r="AI278" s="29">
        <v>10</v>
      </c>
      <c r="AJ278" s="99"/>
      <c r="AK278" s="100"/>
      <c r="AL278" s="261" t="s">
        <v>1734</v>
      </c>
      <c r="AM278" s="102">
        <v>10</v>
      </c>
      <c r="AS278"/>
      <c r="AT278" s="53"/>
      <c r="AU278"/>
      <c r="AV278"/>
      <c r="AW278"/>
      <c r="AX278"/>
      <c r="AY278" s="4">
        <v>0</v>
      </c>
      <c r="AZ278" s="53"/>
      <c r="BA278" s="106"/>
    </row>
    <row r="279" spans="1:53" ht="15" customHeight="1" x14ac:dyDescent="0.35">
      <c r="A279" s="96" t="s">
        <v>2060</v>
      </c>
      <c r="B279" t="s">
        <v>2464</v>
      </c>
      <c r="C279" t="s">
        <v>120</v>
      </c>
      <c r="F279" t="s">
        <v>2591</v>
      </c>
      <c r="G279" t="s">
        <v>2592</v>
      </c>
      <c r="H279">
        <v>2024</v>
      </c>
      <c r="I279" s="4" t="s">
        <v>55</v>
      </c>
      <c r="J279">
        <v>83</v>
      </c>
      <c r="K279" s="97">
        <v>27</v>
      </c>
      <c r="L279" t="s">
        <v>64</v>
      </c>
      <c r="M279">
        <v>83</v>
      </c>
      <c r="N279" s="4">
        <v>10</v>
      </c>
      <c r="O279" t="s">
        <v>44</v>
      </c>
      <c r="P279" t="s">
        <v>94</v>
      </c>
      <c r="Q279" s="57" t="s">
        <v>76</v>
      </c>
      <c r="R279" s="57" t="s">
        <v>1353</v>
      </c>
      <c r="S279" t="s">
        <v>104</v>
      </c>
      <c r="U279" s="57" t="s">
        <v>104</v>
      </c>
      <c r="W279" t="s">
        <v>150</v>
      </c>
      <c r="X279" t="s">
        <v>1354</v>
      </c>
      <c r="Y279" s="57" t="s">
        <v>104</v>
      </c>
      <c r="AA279" t="s">
        <v>104</v>
      </c>
      <c r="AC279" s="57" t="s">
        <v>104</v>
      </c>
      <c r="AE279" t="s">
        <v>150</v>
      </c>
      <c r="AF279" s="96" t="s">
        <v>1355</v>
      </c>
      <c r="AG279" s="57" t="s">
        <v>104</v>
      </c>
      <c r="AH279" s="98">
        <v>1</v>
      </c>
      <c r="AI279" s="29">
        <v>10</v>
      </c>
      <c r="AJ279" s="99"/>
      <c r="AK279" s="100"/>
      <c r="AL279" s="262" t="s">
        <v>1738</v>
      </c>
      <c r="AM279" s="102">
        <v>10</v>
      </c>
      <c r="AS279"/>
      <c r="AT279" s="53"/>
      <c r="AU279"/>
      <c r="AV279"/>
      <c r="AW279"/>
      <c r="AX279"/>
      <c r="AY279" s="4">
        <v>10</v>
      </c>
      <c r="AZ279" s="53"/>
      <c r="BA279" s="106"/>
    </row>
    <row r="280" spans="1:53" ht="15" customHeight="1" x14ac:dyDescent="0.35">
      <c r="A280" s="96" t="s">
        <v>2061</v>
      </c>
      <c r="B280" t="s">
        <v>2465</v>
      </c>
      <c r="C280" t="s">
        <v>120</v>
      </c>
      <c r="F280" t="s">
        <v>2591</v>
      </c>
      <c r="G280" t="s">
        <v>2592</v>
      </c>
      <c r="H280">
        <v>2024</v>
      </c>
      <c r="I280" s="4" t="s">
        <v>79</v>
      </c>
      <c r="J280">
        <v>84</v>
      </c>
      <c r="K280" s="97">
        <v>28</v>
      </c>
      <c r="L280" t="s">
        <v>64</v>
      </c>
      <c r="M280">
        <v>84</v>
      </c>
      <c r="N280" s="4">
        <v>10</v>
      </c>
      <c r="O280" t="s">
        <v>44</v>
      </c>
      <c r="P280" t="s">
        <v>94</v>
      </c>
      <c r="Q280" s="57" t="s">
        <v>76</v>
      </c>
      <c r="R280" s="57" t="s">
        <v>1353</v>
      </c>
      <c r="S280" t="s">
        <v>104</v>
      </c>
      <c r="U280" s="57" t="s">
        <v>104</v>
      </c>
      <c r="W280" t="s">
        <v>150</v>
      </c>
      <c r="X280" t="s">
        <v>1354</v>
      </c>
      <c r="Y280" s="57" t="s">
        <v>104</v>
      </c>
      <c r="AA280" t="s">
        <v>104</v>
      </c>
      <c r="AC280" s="57" t="s">
        <v>104</v>
      </c>
      <c r="AE280" t="s">
        <v>150</v>
      </c>
      <c r="AF280" s="96" t="s">
        <v>1355</v>
      </c>
      <c r="AG280" s="57" t="s">
        <v>104</v>
      </c>
      <c r="AH280" s="98">
        <v>1</v>
      </c>
      <c r="AI280" s="29">
        <v>10</v>
      </c>
      <c r="AJ280" s="99"/>
      <c r="AL280" s="261" t="s">
        <v>1742</v>
      </c>
      <c r="AM280" s="102">
        <v>10</v>
      </c>
      <c r="AS280"/>
      <c r="AT280" s="53"/>
      <c r="AU280"/>
      <c r="AV280"/>
      <c r="AW280"/>
      <c r="AX280"/>
      <c r="AY280" s="4">
        <v>0</v>
      </c>
      <c r="AZ280" s="53"/>
      <c r="BA280" s="106"/>
    </row>
    <row r="281" spans="1:53" ht="15" customHeight="1" x14ac:dyDescent="0.35">
      <c r="A281" s="96" t="s">
        <v>2062</v>
      </c>
      <c r="B281" t="s">
        <v>2466</v>
      </c>
      <c r="C281" t="s">
        <v>120</v>
      </c>
      <c r="F281" t="s">
        <v>2591</v>
      </c>
      <c r="G281" t="s">
        <v>2592</v>
      </c>
      <c r="H281">
        <v>2024</v>
      </c>
      <c r="I281" s="4" t="s">
        <v>55</v>
      </c>
      <c r="J281">
        <v>85</v>
      </c>
      <c r="K281" s="97">
        <v>29</v>
      </c>
      <c r="L281" t="s">
        <v>39</v>
      </c>
      <c r="M281">
        <v>85</v>
      </c>
      <c r="N281" s="4">
        <v>5</v>
      </c>
      <c r="O281" t="s">
        <v>44</v>
      </c>
      <c r="P281" t="s">
        <v>94</v>
      </c>
      <c r="Q281" s="57" t="s">
        <v>76</v>
      </c>
      <c r="R281" s="57" t="s">
        <v>1353</v>
      </c>
      <c r="S281" t="s">
        <v>104</v>
      </c>
      <c r="U281" s="57" t="s">
        <v>104</v>
      </c>
      <c r="W281" t="s">
        <v>150</v>
      </c>
      <c r="X281" t="s">
        <v>1365</v>
      </c>
      <c r="Y281" s="57" t="s">
        <v>104</v>
      </c>
      <c r="AA281" t="s">
        <v>104</v>
      </c>
      <c r="AC281" s="57" t="s">
        <v>104</v>
      </c>
      <c r="AE281" t="s">
        <v>150</v>
      </c>
      <c r="AF281" s="96" t="s">
        <v>1355</v>
      </c>
      <c r="AG281" s="57" t="s">
        <v>170</v>
      </c>
      <c r="AH281" s="98">
        <v>1.5</v>
      </c>
      <c r="AI281" s="29">
        <v>7.5</v>
      </c>
      <c r="AJ281" s="99"/>
      <c r="AK281" s="100" t="s">
        <v>1359</v>
      </c>
      <c r="AL281" s="262" t="s">
        <v>1745</v>
      </c>
      <c r="AM281" s="102">
        <v>7.5</v>
      </c>
      <c r="AS281"/>
      <c r="AT281" s="53"/>
      <c r="AU281"/>
      <c r="AV281"/>
      <c r="AW281"/>
      <c r="AX281"/>
      <c r="AY281" s="4">
        <v>0</v>
      </c>
      <c r="AZ281" s="53"/>
      <c r="BA281" s="106"/>
    </row>
    <row r="282" spans="1:53" ht="15" customHeight="1" x14ac:dyDescent="0.35">
      <c r="A282" s="96" t="s">
        <v>2063</v>
      </c>
      <c r="B282" t="s">
        <v>2467</v>
      </c>
      <c r="C282" t="s">
        <v>120</v>
      </c>
      <c r="F282" t="s">
        <v>2591</v>
      </c>
      <c r="G282" t="s">
        <v>2592</v>
      </c>
      <c r="H282">
        <v>2024</v>
      </c>
      <c r="I282" s="4" t="s">
        <v>55</v>
      </c>
      <c r="J282">
        <v>86</v>
      </c>
      <c r="K282" s="97">
        <v>30</v>
      </c>
      <c r="L282" t="s">
        <v>64</v>
      </c>
      <c r="M282">
        <v>86</v>
      </c>
      <c r="N282" s="4">
        <v>10</v>
      </c>
      <c r="O282" t="s">
        <v>44</v>
      </c>
      <c r="P282" t="s">
        <v>94</v>
      </c>
      <c r="Q282" s="57" t="s">
        <v>76</v>
      </c>
      <c r="R282" s="57" t="s">
        <v>1353</v>
      </c>
      <c r="S282" t="s">
        <v>104</v>
      </c>
      <c r="U282" s="57" t="s">
        <v>104</v>
      </c>
      <c r="W282" t="s">
        <v>150</v>
      </c>
      <c r="X282" t="s">
        <v>1354</v>
      </c>
      <c r="Y282" s="57" t="s">
        <v>104</v>
      </c>
      <c r="AA282" t="s">
        <v>150</v>
      </c>
      <c r="AC282" s="57" t="s">
        <v>104</v>
      </c>
      <c r="AE282" t="s">
        <v>150</v>
      </c>
      <c r="AF282" s="96" t="s">
        <v>1355</v>
      </c>
      <c r="AG282" s="57" t="s">
        <v>104</v>
      </c>
      <c r="AH282" s="98">
        <v>1</v>
      </c>
      <c r="AI282" s="29">
        <v>10</v>
      </c>
      <c r="AJ282" s="99"/>
      <c r="AK282" s="100"/>
      <c r="AL282" s="261" t="s">
        <v>1747</v>
      </c>
      <c r="AM282" s="102">
        <v>7</v>
      </c>
      <c r="AO282" s="262" t="s">
        <v>1725</v>
      </c>
      <c r="AP282" s="103">
        <v>3</v>
      </c>
      <c r="AS282"/>
      <c r="AT282" s="53"/>
      <c r="AU282"/>
      <c r="AV282"/>
      <c r="AW282"/>
      <c r="AX282"/>
      <c r="AY282" s="4">
        <v>0</v>
      </c>
      <c r="AZ282" s="53"/>
      <c r="BA282" s="106"/>
    </row>
    <row r="283" spans="1:53" ht="15" customHeight="1" x14ac:dyDescent="0.35">
      <c r="A283" s="96" t="s">
        <v>2064</v>
      </c>
      <c r="B283" t="s">
        <v>2468</v>
      </c>
      <c r="C283" t="s">
        <v>120</v>
      </c>
      <c r="F283" t="s">
        <v>2591</v>
      </c>
      <c r="G283" t="s">
        <v>2592</v>
      </c>
      <c r="H283">
        <v>2024</v>
      </c>
      <c r="I283" s="4" t="s">
        <v>79</v>
      </c>
      <c r="J283">
        <v>87</v>
      </c>
      <c r="K283" s="97">
        <v>31</v>
      </c>
      <c r="L283" t="s">
        <v>39</v>
      </c>
      <c r="M283">
        <v>87</v>
      </c>
      <c r="N283" s="4">
        <v>5</v>
      </c>
      <c r="O283" t="s">
        <v>44</v>
      </c>
      <c r="P283" t="s">
        <v>94</v>
      </c>
      <c r="Q283" s="57" t="s">
        <v>76</v>
      </c>
      <c r="R283" s="57" t="s">
        <v>1353</v>
      </c>
      <c r="S283" t="s">
        <v>104</v>
      </c>
      <c r="U283" s="57" t="s">
        <v>104</v>
      </c>
      <c r="W283" t="s">
        <v>150</v>
      </c>
      <c r="X283" t="s">
        <v>1354</v>
      </c>
      <c r="Y283" s="57" t="s">
        <v>104</v>
      </c>
      <c r="AA283" t="s">
        <v>104</v>
      </c>
      <c r="AC283" s="57" t="s">
        <v>104</v>
      </c>
      <c r="AE283" t="s">
        <v>150</v>
      </c>
      <c r="AF283" s="96" t="s">
        <v>1355</v>
      </c>
      <c r="AG283" s="57" t="s">
        <v>104</v>
      </c>
      <c r="AH283" s="98">
        <v>1</v>
      </c>
      <c r="AI283" s="29">
        <v>5</v>
      </c>
      <c r="AJ283" s="99"/>
      <c r="AL283" s="262" t="s">
        <v>1751</v>
      </c>
      <c r="AM283" s="102">
        <v>5</v>
      </c>
      <c r="AS283"/>
      <c r="AT283" s="53"/>
      <c r="AU283"/>
      <c r="AV283"/>
      <c r="AW283"/>
      <c r="AX283"/>
      <c r="AY283" s="4">
        <v>0</v>
      </c>
      <c r="AZ283" s="53"/>
      <c r="BA283" s="106"/>
    </row>
    <row r="284" spans="1:53" ht="15" customHeight="1" x14ac:dyDescent="0.35">
      <c r="A284" s="96" t="s">
        <v>2065</v>
      </c>
      <c r="B284" t="s">
        <v>2469</v>
      </c>
      <c r="C284" t="s">
        <v>120</v>
      </c>
      <c r="F284" t="s">
        <v>2591</v>
      </c>
      <c r="G284" t="s">
        <v>2592</v>
      </c>
      <c r="H284">
        <v>2024</v>
      </c>
      <c r="I284" s="4" t="s">
        <v>79</v>
      </c>
      <c r="J284">
        <v>88</v>
      </c>
      <c r="K284" s="97">
        <v>32</v>
      </c>
      <c r="L284" t="s">
        <v>39</v>
      </c>
      <c r="M284">
        <v>88</v>
      </c>
      <c r="N284" s="4">
        <v>5</v>
      </c>
      <c r="O284" t="s">
        <v>44</v>
      </c>
      <c r="P284" t="s">
        <v>94</v>
      </c>
      <c r="Q284" s="57" t="s">
        <v>76</v>
      </c>
      <c r="R284" s="57" t="s">
        <v>1353</v>
      </c>
      <c r="S284" t="s">
        <v>104</v>
      </c>
      <c r="U284" s="57" t="s">
        <v>104</v>
      </c>
      <c r="W284" t="s">
        <v>150</v>
      </c>
      <c r="X284" t="s">
        <v>1354</v>
      </c>
      <c r="Y284" s="57" t="s">
        <v>104</v>
      </c>
      <c r="AA284" t="s">
        <v>104</v>
      </c>
      <c r="AC284" s="57" t="s">
        <v>104</v>
      </c>
      <c r="AE284" t="s">
        <v>150</v>
      </c>
      <c r="AF284" s="96" t="s">
        <v>1355</v>
      </c>
      <c r="AG284" s="57" t="s">
        <v>104</v>
      </c>
      <c r="AH284" s="98">
        <v>1</v>
      </c>
      <c r="AI284" s="29">
        <v>5</v>
      </c>
      <c r="AJ284" s="99"/>
      <c r="AL284" s="261" t="s">
        <v>1755</v>
      </c>
      <c r="AM284" s="102">
        <v>1.5</v>
      </c>
      <c r="AO284" s="103" t="s">
        <v>943</v>
      </c>
      <c r="AP284" s="103">
        <v>3.5</v>
      </c>
      <c r="AS284"/>
      <c r="AT284" s="53"/>
      <c r="AU284"/>
      <c r="AV284"/>
      <c r="AW284"/>
      <c r="AX284"/>
      <c r="AY284" s="4">
        <v>3.5</v>
      </c>
      <c r="AZ284" s="53"/>
      <c r="BA284" s="106"/>
    </row>
    <row r="285" spans="1:53" ht="15" customHeight="1" x14ac:dyDescent="0.35">
      <c r="A285" s="96" t="s">
        <v>2066</v>
      </c>
      <c r="B285" t="s">
        <v>2470</v>
      </c>
      <c r="C285" t="s">
        <v>120</v>
      </c>
      <c r="F285" t="s">
        <v>2591</v>
      </c>
      <c r="G285" t="s">
        <v>2592</v>
      </c>
      <c r="H285">
        <v>2024</v>
      </c>
      <c r="I285" s="4" t="s">
        <v>79</v>
      </c>
      <c r="J285">
        <v>89</v>
      </c>
      <c r="K285" s="97">
        <v>33</v>
      </c>
      <c r="L285" t="s">
        <v>39</v>
      </c>
      <c r="M285">
        <v>89</v>
      </c>
      <c r="N285" s="4">
        <v>5</v>
      </c>
      <c r="O285" t="s">
        <v>44</v>
      </c>
      <c r="P285" t="s">
        <v>94</v>
      </c>
      <c r="Q285" s="57" t="s">
        <v>76</v>
      </c>
      <c r="R285" s="57" t="s">
        <v>1353</v>
      </c>
      <c r="S285" t="s">
        <v>104</v>
      </c>
      <c r="U285" s="57" t="s">
        <v>104</v>
      </c>
      <c r="W285" t="s">
        <v>150</v>
      </c>
      <c r="X285" t="s">
        <v>1354</v>
      </c>
      <c r="Y285" s="57" t="s">
        <v>104</v>
      </c>
      <c r="AA285" t="s">
        <v>104</v>
      </c>
      <c r="AC285" s="57" t="s">
        <v>104</v>
      </c>
      <c r="AE285" t="s">
        <v>150</v>
      </c>
      <c r="AF285" s="96" t="s">
        <v>1355</v>
      </c>
      <c r="AG285" s="57" t="s">
        <v>104</v>
      </c>
      <c r="AH285" s="98">
        <v>1</v>
      </c>
      <c r="AI285" s="29">
        <v>5</v>
      </c>
      <c r="AJ285" s="99"/>
      <c r="AL285" s="262" t="s">
        <v>1758</v>
      </c>
      <c r="AM285" s="102">
        <v>5</v>
      </c>
      <c r="AS285"/>
      <c r="AT285" s="53"/>
      <c r="AU285"/>
      <c r="AV285"/>
      <c r="AW285"/>
      <c r="AX285"/>
      <c r="AY285" s="4">
        <v>0</v>
      </c>
      <c r="AZ285" s="53"/>
      <c r="BA285" s="106"/>
    </row>
    <row r="286" spans="1:53" ht="15" customHeight="1" x14ac:dyDescent="0.35">
      <c r="A286" s="96" t="s">
        <v>2067</v>
      </c>
      <c r="B286" t="s">
        <v>2471</v>
      </c>
      <c r="C286" t="s">
        <v>77</v>
      </c>
      <c r="F286" t="s">
        <v>2591</v>
      </c>
      <c r="G286" t="s">
        <v>2592</v>
      </c>
      <c r="H286">
        <v>2024</v>
      </c>
      <c r="I286" s="4" t="s">
        <v>55</v>
      </c>
      <c r="J286">
        <v>90</v>
      </c>
      <c r="K286" s="97">
        <v>34</v>
      </c>
      <c r="L286" t="s">
        <v>39</v>
      </c>
      <c r="M286">
        <v>90</v>
      </c>
      <c r="N286" s="4">
        <v>5</v>
      </c>
      <c r="O286" t="s">
        <v>117</v>
      </c>
      <c r="P286" t="s">
        <v>94</v>
      </c>
      <c r="Q286" s="57" t="s">
        <v>76</v>
      </c>
      <c r="R286" s="57" t="s">
        <v>1353</v>
      </c>
      <c r="S286" t="s">
        <v>104</v>
      </c>
      <c r="U286" s="57" t="s">
        <v>104</v>
      </c>
      <c r="W286" t="s">
        <v>150</v>
      </c>
      <c r="X286" t="s">
        <v>1360</v>
      </c>
      <c r="Y286" s="57" t="s">
        <v>104</v>
      </c>
      <c r="AA286" t="s">
        <v>104</v>
      </c>
      <c r="AC286" s="57" t="s">
        <v>104</v>
      </c>
      <c r="AE286" t="s">
        <v>150</v>
      </c>
      <c r="AF286" s="96" t="s">
        <v>1355</v>
      </c>
      <c r="AG286" s="57" t="s">
        <v>104</v>
      </c>
      <c r="AH286" s="98">
        <v>1</v>
      </c>
      <c r="AI286" s="29">
        <v>5</v>
      </c>
      <c r="AJ286" s="99"/>
      <c r="AK286"/>
      <c r="AL286" s="261" t="s">
        <v>1762</v>
      </c>
      <c r="AM286" s="102">
        <v>5</v>
      </c>
      <c r="AS286"/>
      <c r="AT286" s="53"/>
      <c r="AU286"/>
      <c r="AV286"/>
      <c r="AW286"/>
      <c r="AX286"/>
      <c r="AY286" s="4">
        <v>0</v>
      </c>
      <c r="AZ286" s="53"/>
      <c r="BA286" s="106"/>
    </row>
    <row r="287" spans="1:53" ht="15" customHeight="1" x14ac:dyDescent="0.35">
      <c r="A287" s="96" t="s">
        <v>2068</v>
      </c>
      <c r="B287" t="s">
        <v>2472</v>
      </c>
      <c r="C287" t="s">
        <v>77</v>
      </c>
      <c r="F287" t="s">
        <v>2591</v>
      </c>
      <c r="G287" t="s">
        <v>2592</v>
      </c>
      <c r="H287">
        <v>2024</v>
      </c>
      <c r="I287" s="4" t="s">
        <v>79</v>
      </c>
      <c r="J287">
        <v>91</v>
      </c>
      <c r="K287" s="97">
        <v>35</v>
      </c>
      <c r="L287" t="s">
        <v>39</v>
      </c>
      <c r="M287">
        <v>91</v>
      </c>
      <c r="N287" s="4">
        <v>5</v>
      </c>
      <c r="O287" t="s">
        <v>117</v>
      </c>
      <c r="P287" t="s">
        <v>94</v>
      </c>
      <c r="Q287" s="57" t="s">
        <v>76</v>
      </c>
      <c r="R287" s="57" t="s">
        <v>1353</v>
      </c>
      <c r="S287" t="s">
        <v>104</v>
      </c>
      <c r="U287" s="57" t="s">
        <v>104</v>
      </c>
      <c r="W287" t="s">
        <v>150</v>
      </c>
      <c r="X287" t="s">
        <v>1360</v>
      </c>
      <c r="Y287" s="57" t="s">
        <v>150</v>
      </c>
      <c r="Z287" s="57" t="s">
        <v>1364</v>
      </c>
      <c r="AA287" t="s">
        <v>104</v>
      </c>
      <c r="AC287" s="57" t="s">
        <v>104</v>
      </c>
      <c r="AE287" t="s">
        <v>150</v>
      </c>
      <c r="AF287" s="96" t="s">
        <v>1355</v>
      </c>
      <c r="AG287" s="57" t="s">
        <v>170</v>
      </c>
      <c r="AH287" s="98">
        <v>1.5</v>
      </c>
      <c r="AI287" s="29">
        <v>7.5</v>
      </c>
      <c r="AJ287" s="99"/>
      <c r="AK287" s="100" t="s">
        <v>1359</v>
      </c>
      <c r="AL287" s="262" t="s">
        <v>1765</v>
      </c>
      <c r="AM287" s="102">
        <v>1.5</v>
      </c>
      <c r="AO287" s="103" t="s">
        <v>943</v>
      </c>
      <c r="AP287" s="103">
        <v>6</v>
      </c>
      <c r="AS287"/>
      <c r="AT287" s="53"/>
      <c r="AU287"/>
      <c r="AV287"/>
      <c r="AW287"/>
      <c r="AX287"/>
      <c r="AY287" s="4">
        <v>6</v>
      </c>
      <c r="AZ287" s="53"/>
      <c r="BA287" s="106"/>
    </row>
    <row r="288" spans="1:53" ht="15" customHeight="1" x14ac:dyDescent="0.35">
      <c r="A288" s="96" t="s">
        <v>2069</v>
      </c>
      <c r="B288" t="s">
        <v>2473</v>
      </c>
      <c r="C288" t="s">
        <v>77</v>
      </c>
      <c r="F288" t="s">
        <v>2591</v>
      </c>
      <c r="G288" t="s">
        <v>2592</v>
      </c>
      <c r="H288">
        <v>2024</v>
      </c>
      <c r="I288" s="4" t="s">
        <v>55</v>
      </c>
      <c r="J288">
        <v>92</v>
      </c>
      <c r="K288" s="97">
        <v>36</v>
      </c>
      <c r="L288" t="s">
        <v>39</v>
      </c>
      <c r="M288">
        <v>92</v>
      </c>
      <c r="N288" s="4">
        <v>5</v>
      </c>
      <c r="O288" t="s">
        <v>140</v>
      </c>
      <c r="P288" t="s">
        <v>118</v>
      </c>
      <c r="Q288" s="57" t="s">
        <v>76</v>
      </c>
      <c r="R288" s="57" t="s">
        <v>1353</v>
      </c>
      <c r="S288" t="s">
        <v>104</v>
      </c>
      <c r="U288" s="57" t="s">
        <v>104</v>
      </c>
      <c r="W288" t="s">
        <v>150</v>
      </c>
      <c r="X288" t="s">
        <v>1360</v>
      </c>
      <c r="Y288" s="57" t="s">
        <v>104</v>
      </c>
      <c r="AA288" t="s">
        <v>104</v>
      </c>
      <c r="AC288" s="57" t="s">
        <v>104</v>
      </c>
      <c r="AE288" t="s">
        <v>150</v>
      </c>
      <c r="AF288" s="96" t="s">
        <v>1355</v>
      </c>
      <c r="AG288" s="57" t="s">
        <v>104</v>
      </c>
      <c r="AH288" s="98">
        <v>1</v>
      </c>
      <c r="AI288" s="29">
        <v>5</v>
      </c>
      <c r="AJ288" s="99"/>
      <c r="AK288"/>
      <c r="AL288" s="261" t="s">
        <v>1769</v>
      </c>
      <c r="AM288" s="102">
        <v>5</v>
      </c>
      <c r="AS288"/>
      <c r="AT288" s="53"/>
      <c r="AU288"/>
      <c r="AV288"/>
      <c r="AW288"/>
      <c r="AX288"/>
      <c r="AY288" s="4">
        <v>0</v>
      </c>
      <c r="AZ288" s="53"/>
      <c r="BA288" s="106"/>
    </row>
    <row r="289" spans="1:53" ht="15" customHeight="1" x14ac:dyDescent="0.35">
      <c r="A289" s="96" t="s">
        <v>2070</v>
      </c>
      <c r="B289" t="s">
        <v>2474</v>
      </c>
      <c r="C289" t="s">
        <v>72</v>
      </c>
      <c r="F289" t="s">
        <v>2591</v>
      </c>
      <c r="G289" t="s">
        <v>2592</v>
      </c>
      <c r="H289">
        <v>2024</v>
      </c>
      <c r="I289" s="4" t="s">
        <v>55</v>
      </c>
      <c r="J289">
        <v>93</v>
      </c>
      <c r="K289" s="97">
        <v>37</v>
      </c>
      <c r="L289" t="s">
        <v>39</v>
      </c>
      <c r="M289">
        <v>93</v>
      </c>
      <c r="N289" s="4">
        <v>5</v>
      </c>
      <c r="O289" t="s">
        <v>69</v>
      </c>
      <c r="P289" t="s">
        <v>94</v>
      </c>
      <c r="Q289" s="57" t="s">
        <v>76</v>
      </c>
      <c r="R289" s="57" t="s">
        <v>1353</v>
      </c>
      <c r="S289" t="s">
        <v>104</v>
      </c>
      <c r="U289" s="57" t="s">
        <v>150</v>
      </c>
      <c r="V289" s="57" t="s">
        <v>1375</v>
      </c>
      <c r="W289" t="s">
        <v>150</v>
      </c>
      <c r="X289" t="s">
        <v>1360</v>
      </c>
      <c r="Y289" s="57" t="s">
        <v>104</v>
      </c>
      <c r="AA289" t="s">
        <v>104</v>
      </c>
      <c r="AC289" s="57" t="s">
        <v>104</v>
      </c>
      <c r="AE289" t="s">
        <v>150</v>
      </c>
      <c r="AF289" s="96" t="s">
        <v>1355</v>
      </c>
      <c r="AG289" s="57" t="s">
        <v>104</v>
      </c>
      <c r="AH289" s="98">
        <v>1</v>
      </c>
      <c r="AI289" s="29">
        <v>5</v>
      </c>
      <c r="AJ289" s="99"/>
      <c r="AK289" s="52"/>
      <c r="AL289" s="262" t="s">
        <v>1771</v>
      </c>
      <c r="AM289" s="102">
        <v>3</v>
      </c>
      <c r="AO289" s="103" t="s">
        <v>943</v>
      </c>
      <c r="AP289" s="103">
        <v>2</v>
      </c>
      <c r="AS289"/>
      <c r="AT289" s="53"/>
      <c r="AU289"/>
      <c r="AV289"/>
      <c r="AW289"/>
      <c r="AX289"/>
      <c r="AY289" s="4">
        <v>2</v>
      </c>
      <c r="AZ289" s="53" t="s">
        <v>1369</v>
      </c>
      <c r="BA289" s="106"/>
    </row>
    <row r="290" spans="1:53" ht="15" customHeight="1" x14ac:dyDescent="0.35">
      <c r="A290" s="96" t="s">
        <v>2071</v>
      </c>
      <c r="B290" t="s">
        <v>2475</v>
      </c>
      <c r="C290" t="s">
        <v>72</v>
      </c>
      <c r="F290" t="s">
        <v>2591</v>
      </c>
      <c r="G290" t="s">
        <v>2592</v>
      </c>
      <c r="H290">
        <v>2024</v>
      </c>
      <c r="I290" s="4" t="s">
        <v>55</v>
      </c>
      <c r="J290">
        <v>94</v>
      </c>
      <c r="K290" s="97">
        <v>38</v>
      </c>
      <c r="L290" t="s">
        <v>64</v>
      </c>
      <c r="M290">
        <v>94</v>
      </c>
      <c r="N290" s="4">
        <v>10</v>
      </c>
      <c r="O290" t="s">
        <v>140</v>
      </c>
      <c r="P290" t="s">
        <v>118</v>
      </c>
      <c r="Q290" s="57" t="s">
        <v>76</v>
      </c>
      <c r="R290" s="57" t="s">
        <v>1353</v>
      </c>
      <c r="S290" t="s">
        <v>104</v>
      </c>
      <c r="U290" s="57" t="s">
        <v>150</v>
      </c>
      <c r="V290" s="57" t="s">
        <v>1375</v>
      </c>
      <c r="W290" t="s">
        <v>150</v>
      </c>
      <c r="X290" t="s">
        <v>1360</v>
      </c>
      <c r="Y290" s="57" t="s">
        <v>104</v>
      </c>
      <c r="AA290" t="s">
        <v>104</v>
      </c>
      <c r="AC290" s="57" t="s">
        <v>104</v>
      </c>
      <c r="AE290" t="s">
        <v>150</v>
      </c>
      <c r="AF290" s="96" t="s">
        <v>1355</v>
      </c>
      <c r="AG290" s="57" t="s">
        <v>104</v>
      </c>
      <c r="AH290" s="98">
        <v>1</v>
      </c>
      <c r="AI290" s="29">
        <v>10</v>
      </c>
      <c r="AJ290" s="99"/>
      <c r="AK290" s="52"/>
      <c r="AL290" s="261" t="s">
        <v>1774</v>
      </c>
      <c r="AM290" s="102">
        <v>6</v>
      </c>
      <c r="AO290" s="103" t="s">
        <v>943</v>
      </c>
      <c r="AP290" s="103">
        <v>4</v>
      </c>
      <c r="AS290"/>
      <c r="AT290" s="53"/>
      <c r="AU290"/>
      <c r="AV290"/>
      <c r="AW290"/>
      <c r="AX290"/>
      <c r="AY290" s="4">
        <v>4</v>
      </c>
      <c r="AZ290" s="53"/>
      <c r="BA290" s="106"/>
    </row>
    <row r="291" spans="1:53" ht="15" customHeight="1" x14ac:dyDescent="0.35">
      <c r="A291" s="96" t="s">
        <v>2072</v>
      </c>
      <c r="B291" t="s">
        <v>2476</v>
      </c>
      <c r="C291" t="s">
        <v>72</v>
      </c>
      <c r="F291" t="s">
        <v>2591</v>
      </c>
      <c r="G291" t="s">
        <v>2592</v>
      </c>
      <c r="H291">
        <v>2024</v>
      </c>
      <c r="I291" s="4" t="s">
        <v>79</v>
      </c>
      <c r="J291">
        <v>95</v>
      </c>
      <c r="K291" s="97">
        <v>39</v>
      </c>
      <c r="L291" t="s">
        <v>64</v>
      </c>
      <c r="M291">
        <v>95</v>
      </c>
      <c r="N291" s="4">
        <v>10</v>
      </c>
      <c r="O291" t="s">
        <v>140</v>
      </c>
      <c r="P291" t="s">
        <v>118</v>
      </c>
      <c r="Q291" s="57" t="s">
        <v>76</v>
      </c>
      <c r="R291" s="57" t="s">
        <v>1353</v>
      </c>
      <c r="S291" t="s">
        <v>104</v>
      </c>
      <c r="U291" s="57" t="s">
        <v>104</v>
      </c>
      <c r="W291" t="s">
        <v>150</v>
      </c>
      <c r="X291" t="s">
        <v>1360</v>
      </c>
      <c r="Y291" s="57" t="s">
        <v>104</v>
      </c>
      <c r="AA291" t="s">
        <v>104</v>
      </c>
      <c r="AC291" s="57" t="s">
        <v>104</v>
      </c>
      <c r="AE291" t="s">
        <v>150</v>
      </c>
      <c r="AF291" s="96" t="s">
        <v>1355</v>
      </c>
      <c r="AG291" s="57" t="s">
        <v>104</v>
      </c>
      <c r="AH291" s="98">
        <v>1</v>
      </c>
      <c r="AI291" s="29">
        <v>10</v>
      </c>
      <c r="AJ291" s="99"/>
      <c r="AK291"/>
      <c r="AL291" s="263" t="s">
        <v>1777</v>
      </c>
      <c r="AM291" s="102">
        <v>2</v>
      </c>
      <c r="AO291" s="103" t="s">
        <v>943</v>
      </c>
      <c r="AP291" s="103">
        <v>8</v>
      </c>
      <c r="AS291" s="262" t="s">
        <v>1458</v>
      </c>
      <c r="AT291" s="53">
        <v>3</v>
      </c>
      <c r="AU291" s="121"/>
      <c r="AV291"/>
      <c r="AW291"/>
      <c r="AX291"/>
      <c r="AY291" s="4">
        <v>8</v>
      </c>
      <c r="AZ291" s="53"/>
      <c r="BA291" s="106"/>
    </row>
    <row r="292" spans="1:53" ht="15" customHeight="1" x14ac:dyDescent="0.35">
      <c r="A292" s="96" t="s">
        <v>2073</v>
      </c>
      <c r="B292" t="s">
        <v>2477</v>
      </c>
      <c r="C292" t="s">
        <v>72</v>
      </c>
      <c r="F292" t="s">
        <v>2591</v>
      </c>
      <c r="G292" t="s">
        <v>2592</v>
      </c>
      <c r="H292">
        <v>2024</v>
      </c>
      <c r="I292" s="4" t="s">
        <v>55</v>
      </c>
      <c r="J292">
        <v>96</v>
      </c>
      <c r="K292" s="97">
        <v>40</v>
      </c>
      <c r="L292" t="s">
        <v>64</v>
      </c>
      <c r="M292">
        <v>96</v>
      </c>
      <c r="N292" s="4">
        <v>10</v>
      </c>
      <c r="O292" t="s">
        <v>140</v>
      </c>
      <c r="P292" t="s">
        <v>118</v>
      </c>
      <c r="Q292" s="57" t="s">
        <v>76</v>
      </c>
      <c r="R292" s="57" t="s">
        <v>1353</v>
      </c>
      <c r="S292" t="s">
        <v>104</v>
      </c>
      <c r="U292" s="57" t="s">
        <v>104</v>
      </c>
      <c r="W292" t="s">
        <v>150</v>
      </c>
      <c r="X292" t="s">
        <v>1360</v>
      </c>
      <c r="Y292" s="57" t="s">
        <v>104</v>
      </c>
      <c r="AA292" t="s">
        <v>104</v>
      </c>
      <c r="AC292" s="57" t="s">
        <v>104</v>
      </c>
      <c r="AE292" t="s">
        <v>150</v>
      </c>
      <c r="AF292" s="96" t="s">
        <v>1355</v>
      </c>
      <c r="AG292" s="57" t="s">
        <v>104</v>
      </c>
      <c r="AH292" s="98">
        <v>1</v>
      </c>
      <c r="AI292" s="29">
        <v>10</v>
      </c>
      <c r="AJ292" s="99"/>
      <c r="AK292"/>
      <c r="AL292" s="261" t="s">
        <v>1446</v>
      </c>
      <c r="AM292" s="102">
        <v>6</v>
      </c>
      <c r="AO292" s="103" t="s">
        <v>943</v>
      </c>
      <c r="AP292" s="103">
        <v>4</v>
      </c>
      <c r="AS292"/>
      <c r="AT292" s="53"/>
      <c r="AU292"/>
      <c r="AV292"/>
      <c r="AW292"/>
      <c r="AX292"/>
      <c r="AY292" s="4">
        <v>4</v>
      </c>
      <c r="AZ292" s="53"/>
      <c r="BA292" s="106"/>
    </row>
    <row r="293" spans="1:53" ht="15" customHeight="1" x14ac:dyDescent="0.35">
      <c r="A293" s="96" t="s">
        <v>2074</v>
      </c>
      <c r="B293" t="s">
        <v>2478</v>
      </c>
      <c r="C293" t="s">
        <v>208</v>
      </c>
      <c r="F293" t="s">
        <v>2591</v>
      </c>
      <c r="G293" t="s">
        <v>2592</v>
      </c>
      <c r="H293">
        <v>2024</v>
      </c>
      <c r="I293" s="4" t="s">
        <v>55</v>
      </c>
      <c r="J293">
        <v>97</v>
      </c>
      <c r="K293" s="97">
        <v>41</v>
      </c>
      <c r="L293" t="s">
        <v>39</v>
      </c>
      <c r="M293">
        <v>97</v>
      </c>
      <c r="N293" s="4">
        <v>5</v>
      </c>
      <c r="O293" t="s">
        <v>69</v>
      </c>
      <c r="P293" t="s">
        <v>94</v>
      </c>
      <c r="Q293" s="57" t="s">
        <v>76</v>
      </c>
      <c r="R293" s="57" t="s">
        <v>1353</v>
      </c>
      <c r="S293" t="s">
        <v>104</v>
      </c>
      <c r="U293" s="57" t="s">
        <v>104</v>
      </c>
      <c r="W293" t="s">
        <v>150</v>
      </c>
      <c r="X293" t="s">
        <v>1360</v>
      </c>
      <c r="Y293" s="57" t="s">
        <v>150</v>
      </c>
      <c r="Z293" s="57" t="s">
        <v>1364</v>
      </c>
      <c r="AA293" t="s">
        <v>104</v>
      </c>
      <c r="AC293" s="57" t="s">
        <v>104</v>
      </c>
      <c r="AE293" t="s">
        <v>150</v>
      </c>
      <c r="AF293" s="96" t="s">
        <v>1355</v>
      </c>
      <c r="AG293" s="57" t="s">
        <v>170</v>
      </c>
      <c r="AH293" s="98">
        <v>1.5</v>
      </c>
      <c r="AI293" s="29">
        <v>7.5</v>
      </c>
      <c r="AJ293" s="99"/>
      <c r="AK293" s="100" t="s">
        <v>1359</v>
      </c>
      <c r="AL293" s="262" t="s">
        <v>1450</v>
      </c>
      <c r="AM293" s="102">
        <v>7.5</v>
      </c>
      <c r="AS293"/>
      <c r="AT293" s="53"/>
      <c r="AU293"/>
      <c r="AV293"/>
      <c r="AW293"/>
      <c r="AX293"/>
      <c r="AY293" s="4">
        <v>0</v>
      </c>
      <c r="AZ293" s="53"/>
      <c r="BA293" s="106"/>
    </row>
    <row r="294" spans="1:53" ht="15" customHeight="1" x14ac:dyDescent="0.35">
      <c r="A294" s="96" t="s">
        <v>2075</v>
      </c>
      <c r="B294" t="s">
        <v>2479</v>
      </c>
      <c r="C294" t="s">
        <v>208</v>
      </c>
      <c r="F294" t="s">
        <v>2591</v>
      </c>
      <c r="G294" t="s">
        <v>2592</v>
      </c>
      <c r="H294">
        <v>2024</v>
      </c>
      <c r="I294" s="4" t="s">
        <v>55</v>
      </c>
      <c r="J294">
        <v>98</v>
      </c>
      <c r="K294" s="97">
        <v>42</v>
      </c>
      <c r="L294" t="s">
        <v>39</v>
      </c>
      <c r="M294">
        <v>98</v>
      </c>
      <c r="N294" s="4">
        <v>5</v>
      </c>
      <c r="O294" t="s">
        <v>69</v>
      </c>
      <c r="P294" t="s">
        <v>94</v>
      </c>
      <c r="Q294" s="57" t="s">
        <v>76</v>
      </c>
      <c r="R294" s="57" t="s">
        <v>1353</v>
      </c>
      <c r="S294" t="s">
        <v>104</v>
      </c>
      <c r="U294" s="57" t="s">
        <v>104</v>
      </c>
      <c r="W294" t="s">
        <v>150</v>
      </c>
      <c r="X294" t="s">
        <v>1360</v>
      </c>
      <c r="Y294" s="57" t="s">
        <v>150</v>
      </c>
      <c r="Z294" s="57" t="s">
        <v>1364</v>
      </c>
      <c r="AA294" t="s">
        <v>104</v>
      </c>
      <c r="AC294" s="57" t="s">
        <v>104</v>
      </c>
      <c r="AE294" t="s">
        <v>150</v>
      </c>
      <c r="AF294" s="96" t="s">
        <v>1355</v>
      </c>
      <c r="AG294" s="57" t="s">
        <v>170</v>
      </c>
      <c r="AH294" s="98">
        <v>1.5</v>
      </c>
      <c r="AI294" s="29">
        <v>7.5</v>
      </c>
      <c r="AJ294" s="99"/>
      <c r="AK294" s="100" t="s">
        <v>1359</v>
      </c>
      <c r="AL294" s="261" t="s">
        <v>1454</v>
      </c>
      <c r="AM294" s="102">
        <v>7.5</v>
      </c>
      <c r="AS294"/>
      <c r="AT294" s="53"/>
      <c r="AU294"/>
      <c r="AV294"/>
      <c r="AW294"/>
      <c r="AX294"/>
      <c r="AY294" s="4">
        <v>0</v>
      </c>
      <c r="AZ294" s="53"/>
      <c r="BA294" s="106"/>
    </row>
    <row r="295" spans="1:53" ht="15" customHeight="1" x14ac:dyDescent="0.35">
      <c r="A295" s="96" t="s">
        <v>2076</v>
      </c>
      <c r="B295" t="s">
        <v>2480</v>
      </c>
      <c r="C295" t="s">
        <v>208</v>
      </c>
      <c r="F295" t="s">
        <v>2591</v>
      </c>
      <c r="G295" t="s">
        <v>2592</v>
      </c>
      <c r="H295">
        <v>2024</v>
      </c>
      <c r="I295" s="4" t="s">
        <v>79</v>
      </c>
      <c r="J295">
        <v>99</v>
      </c>
      <c r="K295" s="97">
        <v>43</v>
      </c>
      <c r="L295" t="s">
        <v>39</v>
      </c>
      <c r="M295">
        <v>99</v>
      </c>
      <c r="N295" s="4">
        <v>5</v>
      </c>
      <c r="O295" t="s">
        <v>69</v>
      </c>
      <c r="P295" t="s">
        <v>94</v>
      </c>
      <c r="Q295" s="57" t="s">
        <v>76</v>
      </c>
      <c r="R295" s="57" t="s">
        <v>1353</v>
      </c>
      <c r="S295" t="s">
        <v>104</v>
      </c>
      <c r="U295" s="57" t="s">
        <v>104</v>
      </c>
      <c r="W295" t="s">
        <v>150</v>
      </c>
      <c r="X295" t="s">
        <v>1360</v>
      </c>
      <c r="Y295" s="57" t="s">
        <v>150</v>
      </c>
      <c r="Z295" s="57" t="s">
        <v>1364</v>
      </c>
      <c r="AA295" t="s">
        <v>104</v>
      </c>
      <c r="AC295" s="57" t="s">
        <v>104</v>
      </c>
      <c r="AE295" t="s">
        <v>150</v>
      </c>
      <c r="AF295" s="96" t="s">
        <v>1355</v>
      </c>
      <c r="AG295" s="57" t="s">
        <v>170</v>
      </c>
      <c r="AH295" s="98">
        <v>1.5</v>
      </c>
      <c r="AI295" s="29">
        <v>7.5</v>
      </c>
      <c r="AJ295" s="99"/>
      <c r="AK295" s="100" t="s">
        <v>1359</v>
      </c>
      <c r="AL295" s="262" t="s">
        <v>1458</v>
      </c>
      <c r="AM295" s="102">
        <v>0</v>
      </c>
      <c r="AO295" s="261" t="s">
        <v>1454</v>
      </c>
      <c r="AP295" s="103">
        <v>0.75</v>
      </c>
      <c r="AQ295" s="262" t="s">
        <v>1471</v>
      </c>
      <c r="AR295" s="102">
        <v>0.75</v>
      </c>
      <c r="AS295"/>
      <c r="AT295" s="53"/>
      <c r="AU295"/>
      <c r="AV295"/>
      <c r="AW295"/>
      <c r="AX295"/>
      <c r="AY295" s="4">
        <v>0</v>
      </c>
      <c r="AZ295" s="53"/>
      <c r="BA295" s="106"/>
    </row>
    <row r="296" spans="1:53" ht="15" customHeight="1" x14ac:dyDescent="0.35">
      <c r="A296" s="96" t="s">
        <v>2077</v>
      </c>
      <c r="B296" t="s">
        <v>2481</v>
      </c>
      <c r="C296" t="s">
        <v>208</v>
      </c>
      <c r="F296" t="s">
        <v>2591</v>
      </c>
      <c r="G296" t="s">
        <v>2592</v>
      </c>
      <c r="H296">
        <v>2024</v>
      </c>
      <c r="I296" s="4" t="s">
        <v>79</v>
      </c>
      <c r="J296">
        <v>100</v>
      </c>
      <c r="K296" s="97">
        <v>44</v>
      </c>
      <c r="L296" t="s">
        <v>39</v>
      </c>
      <c r="M296">
        <v>100</v>
      </c>
      <c r="N296" s="4">
        <v>5</v>
      </c>
      <c r="O296" t="s">
        <v>69</v>
      </c>
      <c r="P296" t="s">
        <v>94</v>
      </c>
      <c r="Q296" s="57" t="s">
        <v>76</v>
      </c>
      <c r="R296" s="57" t="s">
        <v>1353</v>
      </c>
      <c r="S296" t="s">
        <v>104</v>
      </c>
      <c r="U296" s="57" t="s">
        <v>104</v>
      </c>
      <c r="W296" t="s">
        <v>150</v>
      </c>
      <c r="X296" t="s">
        <v>1360</v>
      </c>
      <c r="Y296" s="57" t="s">
        <v>150</v>
      </c>
      <c r="Z296" s="57" t="s">
        <v>1364</v>
      </c>
      <c r="AA296" t="s">
        <v>104</v>
      </c>
      <c r="AC296" s="57" t="s">
        <v>104</v>
      </c>
      <c r="AE296" t="s">
        <v>150</v>
      </c>
      <c r="AF296" s="96" t="s">
        <v>1355</v>
      </c>
      <c r="AG296" s="57" t="s">
        <v>170</v>
      </c>
      <c r="AH296" s="98">
        <v>1.5</v>
      </c>
      <c r="AI296" s="29">
        <v>7.5</v>
      </c>
      <c r="AJ296" s="99"/>
      <c r="AK296" s="100" t="s">
        <v>1359</v>
      </c>
      <c r="AL296" s="261" t="s">
        <v>1462</v>
      </c>
      <c r="AM296" s="102">
        <v>0</v>
      </c>
      <c r="AO296" s="261" t="s">
        <v>1454</v>
      </c>
      <c r="AP296" s="103">
        <v>0.75</v>
      </c>
      <c r="AQ296" s="262" t="s">
        <v>1471</v>
      </c>
      <c r="AR296" s="102">
        <v>0.75</v>
      </c>
      <c r="AS296"/>
      <c r="AT296" s="53"/>
      <c r="AU296"/>
      <c r="AV296"/>
      <c r="AW296"/>
      <c r="AX296"/>
      <c r="AY296" s="4">
        <v>0</v>
      </c>
      <c r="AZ296" s="53"/>
      <c r="BA296" s="106"/>
    </row>
    <row r="297" spans="1:53" ht="15" customHeight="1" x14ac:dyDescent="0.35">
      <c r="A297" s="96" t="s">
        <v>2078</v>
      </c>
      <c r="B297" t="s">
        <v>2482</v>
      </c>
      <c r="C297" t="s">
        <v>72</v>
      </c>
      <c r="F297" t="s">
        <v>2591</v>
      </c>
      <c r="G297" t="s">
        <v>2592</v>
      </c>
      <c r="H297">
        <v>2024</v>
      </c>
      <c r="I297" s="4" t="s">
        <v>55</v>
      </c>
      <c r="J297">
        <v>101</v>
      </c>
      <c r="K297" s="97">
        <v>45</v>
      </c>
      <c r="L297" t="s">
        <v>39</v>
      </c>
      <c r="M297">
        <v>101</v>
      </c>
      <c r="N297" s="4">
        <v>5</v>
      </c>
      <c r="O297" t="s">
        <v>69</v>
      </c>
      <c r="P297" t="s">
        <v>94</v>
      </c>
      <c r="Q297" s="57" t="s">
        <v>76</v>
      </c>
      <c r="R297" s="57" t="s">
        <v>1353</v>
      </c>
      <c r="S297" t="s">
        <v>104</v>
      </c>
      <c r="U297" s="57" t="s">
        <v>150</v>
      </c>
      <c r="V297" s="57" t="s">
        <v>1375</v>
      </c>
      <c r="W297" t="s">
        <v>150</v>
      </c>
      <c r="X297" t="s">
        <v>1360</v>
      </c>
      <c r="Y297" s="57" t="s">
        <v>104</v>
      </c>
      <c r="AA297" t="s">
        <v>104</v>
      </c>
      <c r="AC297" s="57" t="s">
        <v>104</v>
      </c>
      <c r="AE297" t="s">
        <v>150</v>
      </c>
      <c r="AF297" s="96" t="s">
        <v>1355</v>
      </c>
      <c r="AG297" s="57" t="s">
        <v>104</v>
      </c>
      <c r="AH297" s="98">
        <v>1</v>
      </c>
      <c r="AI297" s="29">
        <v>5</v>
      </c>
      <c r="AJ297" s="99"/>
      <c r="AK297" s="52"/>
      <c r="AL297" s="262" t="s">
        <v>1464</v>
      </c>
      <c r="AM297" s="102">
        <v>2</v>
      </c>
      <c r="AO297" s="103" t="s">
        <v>943</v>
      </c>
      <c r="AP297" s="103">
        <v>3</v>
      </c>
      <c r="AS297"/>
      <c r="AT297" s="53"/>
      <c r="AU297"/>
      <c r="AV297"/>
      <c r="AW297"/>
      <c r="AX297"/>
      <c r="AY297" s="4">
        <v>3</v>
      </c>
      <c r="AZ297" s="53" t="s">
        <v>1369</v>
      </c>
      <c r="BA297" s="106"/>
    </row>
    <row r="298" spans="1:53" ht="15" customHeight="1" x14ac:dyDescent="0.35">
      <c r="A298" s="96" t="s">
        <v>2079</v>
      </c>
      <c r="B298" t="s">
        <v>2483</v>
      </c>
      <c r="C298" t="s">
        <v>72</v>
      </c>
      <c r="F298" t="s">
        <v>2591</v>
      </c>
      <c r="G298" t="s">
        <v>2592</v>
      </c>
      <c r="H298">
        <v>2024</v>
      </c>
      <c r="I298" s="4" t="s">
        <v>55</v>
      </c>
      <c r="J298">
        <v>102</v>
      </c>
      <c r="K298" s="97">
        <v>46</v>
      </c>
      <c r="L298" t="s">
        <v>39</v>
      </c>
      <c r="M298">
        <v>102</v>
      </c>
      <c r="N298" s="4">
        <v>5</v>
      </c>
      <c r="O298" t="s">
        <v>44</v>
      </c>
      <c r="P298" t="s">
        <v>94</v>
      </c>
      <c r="Q298" s="57" t="s">
        <v>76</v>
      </c>
      <c r="R298" s="57" t="s">
        <v>1353</v>
      </c>
      <c r="S298" t="s">
        <v>104</v>
      </c>
      <c r="U298" s="57" t="s">
        <v>150</v>
      </c>
      <c r="V298" s="57" t="s">
        <v>1375</v>
      </c>
      <c r="W298" t="s">
        <v>150</v>
      </c>
      <c r="X298" t="s">
        <v>1360</v>
      </c>
      <c r="Y298" s="57" t="s">
        <v>104</v>
      </c>
      <c r="AA298" t="s">
        <v>104</v>
      </c>
      <c r="AC298" s="57" t="s">
        <v>104</v>
      </c>
      <c r="AE298" t="s">
        <v>150</v>
      </c>
      <c r="AF298" s="96" t="s">
        <v>1355</v>
      </c>
      <c r="AG298" s="57" t="s">
        <v>104</v>
      </c>
      <c r="AH298" s="98">
        <v>1</v>
      </c>
      <c r="AI298" s="29">
        <v>5</v>
      </c>
      <c r="AJ298" s="99"/>
      <c r="AK298" s="52"/>
      <c r="AL298" s="261" t="s">
        <v>1468</v>
      </c>
      <c r="AM298" s="102">
        <v>2</v>
      </c>
      <c r="AO298" s="103" t="s">
        <v>943</v>
      </c>
      <c r="AP298" s="103">
        <v>3</v>
      </c>
      <c r="AS298"/>
      <c r="AT298" s="53"/>
      <c r="AU298"/>
      <c r="AV298"/>
      <c r="AW298"/>
      <c r="AX298"/>
      <c r="AY298" s="4">
        <v>3</v>
      </c>
      <c r="AZ298" s="53"/>
      <c r="BA298" s="106"/>
    </row>
    <row r="299" spans="1:53" ht="15" customHeight="1" x14ac:dyDescent="0.35">
      <c r="A299" s="96" t="s">
        <v>2080</v>
      </c>
      <c r="B299" t="s">
        <v>2484</v>
      </c>
      <c r="C299" t="s">
        <v>72</v>
      </c>
      <c r="F299" t="s">
        <v>2591</v>
      </c>
      <c r="G299" t="s">
        <v>2592</v>
      </c>
      <c r="H299">
        <v>2024</v>
      </c>
      <c r="I299" s="4" t="s">
        <v>79</v>
      </c>
      <c r="J299">
        <v>103</v>
      </c>
      <c r="K299" s="97">
        <v>47</v>
      </c>
      <c r="L299" t="s">
        <v>64</v>
      </c>
      <c r="M299">
        <v>103</v>
      </c>
      <c r="N299" s="4">
        <v>10</v>
      </c>
      <c r="O299" t="s">
        <v>140</v>
      </c>
      <c r="P299" t="s">
        <v>118</v>
      </c>
      <c r="Q299" s="57" t="s">
        <v>76</v>
      </c>
      <c r="R299" s="57" t="s">
        <v>1353</v>
      </c>
      <c r="S299" t="s">
        <v>104</v>
      </c>
      <c r="U299" s="57" t="s">
        <v>104</v>
      </c>
      <c r="W299" t="s">
        <v>150</v>
      </c>
      <c r="X299" t="s">
        <v>1360</v>
      </c>
      <c r="Y299" s="57" t="s">
        <v>104</v>
      </c>
      <c r="AA299" t="s">
        <v>104</v>
      </c>
      <c r="AC299" s="57" t="s">
        <v>104</v>
      </c>
      <c r="AE299" t="s">
        <v>150</v>
      </c>
      <c r="AF299" s="96" t="s">
        <v>1355</v>
      </c>
      <c r="AG299" s="57" t="s">
        <v>104</v>
      </c>
      <c r="AH299" s="98">
        <v>1</v>
      </c>
      <c r="AI299" s="29">
        <v>10</v>
      </c>
      <c r="AJ299" s="99" t="s">
        <v>1361</v>
      </c>
      <c r="AK299"/>
      <c r="AL299" s="262" t="s">
        <v>1471</v>
      </c>
      <c r="AM299" s="102">
        <v>8</v>
      </c>
      <c r="AO299" s="103" t="s">
        <v>943</v>
      </c>
      <c r="AP299" s="103">
        <v>12</v>
      </c>
      <c r="AS299"/>
      <c r="AT299" s="53"/>
      <c r="AU299"/>
      <c r="AV299"/>
      <c r="AW299"/>
      <c r="AX299"/>
      <c r="AY299" s="4">
        <v>16</v>
      </c>
      <c r="AZ299" s="53"/>
      <c r="BA299" s="106"/>
    </row>
    <row r="300" spans="1:53" ht="15" customHeight="1" x14ac:dyDescent="0.35">
      <c r="A300" s="96" t="s">
        <v>2081</v>
      </c>
      <c r="B300" t="s">
        <v>2485</v>
      </c>
      <c r="C300" t="s">
        <v>72</v>
      </c>
      <c r="F300" t="s">
        <v>2591</v>
      </c>
      <c r="G300" t="s">
        <v>2592</v>
      </c>
      <c r="H300">
        <v>2024</v>
      </c>
      <c r="I300" s="4" t="s">
        <v>55</v>
      </c>
      <c r="J300">
        <v>104</v>
      </c>
      <c r="K300" s="97">
        <v>48</v>
      </c>
      <c r="L300" t="s">
        <v>64</v>
      </c>
      <c r="M300">
        <v>104</v>
      </c>
      <c r="N300" s="4">
        <v>10</v>
      </c>
      <c r="O300" t="s">
        <v>140</v>
      </c>
      <c r="P300" t="s">
        <v>118</v>
      </c>
      <c r="Q300" s="57" t="s">
        <v>76</v>
      </c>
      <c r="R300" s="57" t="s">
        <v>1353</v>
      </c>
      <c r="S300" t="s">
        <v>104</v>
      </c>
      <c r="U300" s="57" t="s">
        <v>104</v>
      </c>
      <c r="W300" t="s">
        <v>150</v>
      </c>
      <c r="X300" t="s">
        <v>1360</v>
      </c>
      <c r="Y300" s="57" t="s">
        <v>104</v>
      </c>
      <c r="AA300" t="s">
        <v>104</v>
      </c>
      <c r="AC300" s="57" t="s">
        <v>104</v>
      </c>
      <c r="AE300" t="s">
        <v>150</v>
      </c>
      <c r="AF300" s="96" t="s">
        <v>1355</v>
      </c>
      <c r="AG300" s="57" t="s">
        <v>104</v>
      </c>
      <c r="AH300" s="98">
        <v>1</v>
      </c>
      <c r="AI300" s="29">
        <v>10</v>
      </c>
      <c r="AJ300" s="99"/>
      <c r="AK300"/>
      <c r="AL300" s="261" t="s">
        <v>1474</v>
      </c>
      <c r="AM300" s="102">
        <v>10</v>
      </c>
      <c r="AS300"/>
      <c r="AT300" s="53"/>
      <c r="AU300"/>
      <c r="AV300"/>
      <c r="AW300"/>
      <c r="AX300"/>
      <c r="AY300" s="4">
        <v>10</v>
      </c>
      <c r="AZ300" s="53"/>
      <c r="BA300" s="106"/>
    </row>
    <row r="301" spans="1:53" ht="15" customHeight="1" x14ac:dyDescent="0.35">
      <c r="A301" s="96" t="s">
        <v>2082</v>
      </c>
      <c r="B301" t="s">
        <v>2486</v>
      </c>
      <c r="C301" t="s">
        <v>72</v>
      </c>
      <c r="F301" t="s">
        <v>2591</v>
      </c>
      <c r="G301" t="s">
        <v>2592</v>
      </c>
      <c r="H301">
        <v>2024</v>
      </c>
      <c r="I301" s="4" t="s">
        <v>79</v>
      </c>
      <c r="J301">
        <v>105</v>
      </c>
      <c r="K301" s="97">
        <v>49</v>
      </c>
      <c r="L301" t="s">
        <v>39</v>
      </c>
      <c r="M301">
        <v>105</v>
      </c>
      <c r="N301" s="4">
        <v>5</v>
      </c>
      <c r="O301" t="s">
        <v>69</v>
      </c>
      <c r="P301" t="s">
        <v>94</v>
      </c>
      <c r="Q301" s="57" t="s">
        <v>76</v>
      </c>
      <c r="R301" s="57" t="s">
        <v>1353</v>
      </c>
      <c r="S301" t="s">
        <v>104</v>
      </c>
      <c r="U301" s="57" t="s">
        <v>150</v>
      </c>
      <c r="V301" s="57" t="s">
        <v>1375</v>
      </c>
      <c r="W301" t="s">
        <v>150</v>
      </c>
      <c r="X301" t="s">
        <v>1360</v>
      </c>
      <c r="Y301" s="57" t="s">
        <v>104</v>
      </c>
      <c r="AA301" t="s">
        <v>104</v>
      </c>
      <c r="AC301" s="57" t="s">
        <v>104</v>
      </c>
      <c r="AE301" t="s">
        <v>150</v>
      </c>
      <c r="AF301" s="96" t="s">
        <v>1355</v>
      </c>
      <c r="AG301" s="57" t="s">
        <v>104</v>
      </c>
      <c r="AH301" s="98">
        <v>1</v>
      </c>
      <c r="AI301" s="29">
        <v>5</v>
      </c>
      <c r="AJ301" s="99"/>
      <c r="AK301" s="52"/>
      <c r="AL301" s="262" t="s">
        <v>1478</v>
      </c>
      <c r="AM301" s="102">
        <v>5</v>
      </c>
      <c r="AS301"/>
      <c r="AT301" s="53"/>
      <c r="AU301"/>
      <c r="AV301"/>
      <c r="AW301"/>
      <c r="AX301"/>
      <c r="AY301" s="4">
        <v>0</v>
      </c>
      <c r="AZ301" s="53" t="s">
        <v>1369</v>
      </c>
      <c r="BA301" s="106"/>
    </row>
    <row r="302" spans="1:53" ht="15" customHeight="1" x14ac:dyDescent="0.35">
      <c r="A302" s="96" t="s">
        <v>2083</v>
      </c>
      <c r="B302" t="s">
        <v>2487</v>
      </c>
      <c r="C302" t="s">
        <v>72</v>
      </c>
      <c r="F302" t="s">
        <v>2591</v>
      </c>
      <c r="G302" t="s">
        <v>2592</v>
      </c>
      <c r="H302">
        <v>2024</v>
      </c>
      <c r="I302" s="4" t="s">
        <v>79</v>
      </c>
      <c r="J302">
        <v>106</v>
      </c>
      <c r="K302" s="97">
        <v>50</v>
      </c>
      <c r="L302" t="s">
        <v>64</v>
      </c>
      <c r="M302">
        <v>106</v>
      </c>
      <c r="N302" s="4">
        <v>10</v>
      </c>
      <c r="O302" t="s">
        <v>44</v>
      </c>
      <c r="P302" t="s">
        <v>94</v>
      </c>
      <c r="Q302" s="57" t="s">
        <v>76</v>
      </c>
      <c r="R302" s="57" t="s">
        <v>1353</v>
      </c>
      <c r="S302" t="s">
        <v>104</v>
      </c>
      <c r="U302" s="57" t="s">
        <v>150</v>
      </c>
      <c r="V302" s="57" t="s">
        <v>1375</v>
      </c>
      <c r="W302" t="s">
        <v>150</v>
      </c>
      <c r="X302" t="s">
        <v>1360</v>
      </c>
      <c r="Y302" s="57" t="s">
        <v>104</v>
      </c>
      <c r="AA302" t="s">
        <v>104</v>
      </c>
      <c r="AC302" s="57" t="s">
        <v>104</v>
      </c>
      <c r="AE302" t="s">
        <v>150</v>
      </c>
      <c r="AF302" s="96" t="s">
        <v>1355</v>
      </c>
      <c r="AG302" s="57" t="s">
        <v>104</v>
      </c>
      <c r="AH302" s="98">
        <v>1</v>
      </c>
      <c r="AI302" s="29">
        <v>10</v>
      </c>
      <c r="AJ302" s="99" t="s">
        <v>1366</v>
      </c>
      <c r="AK302" s="52"/>
      <c r="AL302" s="261" t="s">
        <v>1481</v>
      </c>
      <c r="AM302" s="102">
        <v>5</v>
      </c>
      <c r="AS302"/>
      <c r="AT302" s="53"/>
      <c r="AU302"/>
      <c r="AV302"/>
      <c r="AW302"/>
      <c r="AX302"/>
      <c r="AY302" s="4">
        <v>0</v>
      </c>
      <c r="AZ302" s="53"/>
      <c r="BA302" s="106"/>
    </row>
    <row r="303" spans="1:53" ht="15" customHeight="1" x14ac:dyDescent="0.35">
      <c r="A303" s="96" t="s">
        <v>2084</v>
      </c>
      <c r="B303" t="s">
        <v>2488</v>
      </c>
      <c r="C303" t="s">
        <v>72</v>
      </c>
      <c r="F303" t="s">
        <v>2591</v>
      </c>
      <c r="G303" t="s">
        <v>2592</v>
      </c>
      <c r="H303">
        <v>2024</v>
      </c>
      <c r="I303" s="4" t="s">
        <v>79</v>
      </c>
      <c r="J303">
        <v>107</v>
      </c>
      <c r="K303" s="97">
        <v>51</v>
      </c>
      <c r="L303" t="s">
        <v>39</v>
      </c>
      <c r="M303">
        <v>107</v>
      </c>
      <c r="N303" s="4">
        <v>5</v>
      </c>
      <c r="O303" t="s">
        <v>44</v>
      </c>
      <c r="P303" t="s">
        <v>94</v>
      </c>
      <c r="Q303" s="57" t="s">
        <v>76</v>
      </c>
      <c r="R303" s="57" t="s">
        <v>1353</v>
      </c>
      <c r="S303" t="s">
        <v>104</v>
      </c>
      <c r="U303" s="57" t="s">
        <v>150</v>
      </c>
      <c r="V303" s="57" t="s">
        <v>1375</v>
      </c>
      <c r="W303" t="s">
        <v>150</v>
      </c>
      <c r="X303" t="s">
        <v>1360</v>
      </c>
      <c r="Y303" s="57" t="s">
        <v>104</v>
      </c>
      <c r="AA303" t="s">
        <v>104</v>
      </c>
      <c r="AC303" s="57" t="s">
        <v>104</v>
      </c>
      <c r="AE303" t="s">
        <v>150</v>
      </c>
      <c r="AF303" s="96" t="s">
        <v>1355</v>
      </c>
      <c r="AG303" s="57" t="s">
        <v>104</v>
      </c>
      <c r="AH303" s="98">
        <v>1</v>
      </c>
      <c r="AI303" s="29">
        <v>5</v>
      </c>
      <c r="AJ303" s="99" t="s">
        <v>1370</v>
      </c>
      <c r="AK303" s="52"/>
      <c r="AL303" s="262" t="s">
        <v>1484</v>
      </c>
      <c r="AM303" s="102">
        <v>2</v>
      </c>
      <c r="AO303" s="103" t="s">
        <v>943</v>
      </c>
      <c r="AP303" s="103">
        <v>8</v>
      </c>
      <c r="AS303"/>
      <c r="AT303" s="53"/>
      <c r="AU303"/>
      <c r="AV303"/>
      <c r="AW303"/>
      <c r="AX303"/>
      <c r="AY303" s="4">
        <v>4</v>
      </c>
      <c r="AZ303" s="53"/>
      <c r="BA303" s="106"/>
    </row>
    <row r="304" spans="1:53" ht="15" customHeight="1" x14ac:dyDescent="0.35">
      <c r="A304" s="96" t="s">
        <v>2085</v>
      </c>
      <c r="B304" t="s">
        <v>2489</v>
      </c>
      <c r="C304" t="s">
        <v>72</v>
      </c>
      <c r="F304" t="s">
        <v>2591</v>
      </c>
      <c r="G304" t="s">
        <v>2592</v>
      </c>
      <c r="H304">
        <v>2024</v>
      </c>
      <c r="I304" s="4" t="s">
        <v>79</v>
      </c>
      <c r="J304">
        <v>108</v>
      </c>
      <c r="K304" s="97">
        <v>52</v>
      </c>
      <c r="L304" t="s">
        <v>64</v>
      </c>
      <c r="M304">
        <v>108</v>
      </c>
      <c r="N304" s="4">
        <v>10</v>
      </c>
      <c r="O304" t="s">
        <v>140</v>
      </c>
      <c r="P304" t="s">
        <v>118</v>
      </c>
      <c r="Q304" s="57" t="s">
        <v>76</v>
      </c>
      <c r="R304" s="57" t="s">
        <v>1353</v>
      </c>
      <c r="S304" t="s">
        <v>104</v>
      </c>
      <c r="U304" s="57" t="s">
        <v>150</v>
      </c>
      <c r="V304" s="57" t="s">
        <v>1375</v>
      </c>
      <c r="W304" t="s">
        <v>150</v>
      </c>
      <c r="X304" t="s">
        <v>1360</v>
      </c>
      <c r="Y304" s="57" t="s">
        <v>104</v>
      </c>
      <c r="AA304" t="s">
        <v>104</v>
      </c>
      <c r="AC304" s="57" t="s">
        <v>104</v>
      </c>
      <c r="AE304" t="s">
        <v>150</v>
      </c>
      <c r="AF304" s="96" t="s">
        <v>1355</v>
      </c>
      <c r="AG304" s="57" t="s">
        <v>104</v>
      </c>
      <c r="AH304" s="98">
        <v>1</v>
      </c>
      <c r="AI304" s="29">
        <v>10</v>
      </c>
      <c r="AJ304" s="99"/>
      <c r="AK304" s="52"/>
      <c r="AL304" s="261" t="s">
        <v>1488</v>
      </c>
      <c r="AM304" s="102">
        <v>2</v>
      </c>
      <c r="AO304" s="103" t="s">
        <v>943</v>
      </c>
      <c r="AP304" s="103">
        <v>8</v>
      </c>
      <c r="AS304"/>
      <c r="AT304" s="53"/>
      <c r="AU304"/>
      <c r="AV304"/>
      <c r="AW304"/>
      <c r="AX304"/>
      <c r="AY304" s="4">
        <v>8</v>
      </c>
      <c r="AZ304" s="53"/>
      <c r="BA304" s="106"/>
    </row>
    <row r="305" spans="1:53" ht="15" customHeight="1" x14ac:dyDescent="0.35">
      <c r="A305" s="96" t="s">
        <v>2086</v>
      </c>
      <c r="B305" t="s">
        <v>2490</v>
      </c>
      <c r="C305" t="s">
        <v>72</v>
      </c>
      <c r="F305" t="s">
        <v>2591</v>
      </c>
      <c r="G305" t="s">
        <v>2592</v>
      </c>
      <c r="H305">
        <v>2024</v>
      </c>
      <c r="I305" s="4" t="s">
        <v>55</v>
      </c>
      <c r="J305">
        <v>109</v>
      </c>
      <c r="K305" s="97">
        <v>53</v>
      </c>
      <c r="L305" t="s">
        <v>39</v>
      </c>
      <c r="M305">
        <v>109</v>
      </c>
      <c r="N305" s="4">
        <v>5</v>
      </c>
      <c r="O305" t="s">
        <v>44</v>
      </c>
      <c r="P305" t="s">
        <v>94</v>
      </c>
      <c r="Q305" s="57" t="s">
        <v>76</v>
      </c>
      <c r="R305" s="57" t="s">
        <v>1353</v>
      </c>
      <c r="S305" t="s">
        <v>104</v>
      </c>
      <c r="U305" s="57" t="s">
        <v>150</v>
      </c>
      <c r="V305" s="57" t="s">
        <v>1375</v>
      </c>
      <c r="W305" t="s">
        <v>150</v>
      </c>
      <c r="X305" t="s">
        <v>1360</v>
      </c>
      <c r="Y305" s="57" t="s">
        <v>104</v>
      </c>
      <c r="AA305" t="s">
        <v>104</v>
      </c>
      <c r="AC305" s="57" t="s">
        <v>104</v>
      </c>
      <c r="AE305" t="s">
        <v>150</v>
      </c>
      <c r="AF305" s="96" t="s">
        <v>1355</v>
      </c>
      <c r="AG305" s="57" t="s">
        <v>104</v>
      </c>
      <c r="AH305" s="98">
        <v>1</v>
      </c>
      <c r="AI305" s="29">
        <v>5</v>
      </c>
      <c r="AJ305" s="99"/>
      <c r="AK305" s="52"/>
      <c r="AL305" s="262" t="s">
        <v>1492</v>
      </c>
      <c r="AM305" s="102">
        <v>3.6</v>
      </c>
      <c r="AO305" s="103" t="s">
        <v>943</v>
      </c>
      <c r="AP305" s="103">
        <v>1.4</v>
      </c>
      <c r="AS305"/>
      <c r="AT305" s="53"/>
      <c r="AU305"/>
      <c r="AV305"/>
      <c r="AW305"/>
      <c r="AX305"/>
      <c r="AY305" s="4">
        <v>1.4</v>
      </c>
      <c r="AZ305" s="53"/>
      <c r="BA305" s="106"/>
    </row>
    <row r="306" spans="1:53" ht="15" customHeight="1" x14ac:dyDescent="0.35">
      <c r="A306" s="96" t="s">
        <v>2087</v>
      </c>
      <c r="B306" t="s">
        <v>2491</v>
      </c>
      <c r="C306" t="s">
        <v>72</v>
      </c>
      <c r="F306" t="s">
        <v>2591</v>
      </c>
      <c r="G306" t="s">
        <v>2592</v>
      </c>
      <c r="H306">
        <v>2024</v>
      </c>
      <c r="I306" s="4" t="s">
        <v>55</v>
      </c>
      <c r="J306">
        <v>110</v>
      </c>
      <c r="K306" s="97">
        <v>54</v>
      </c>
      <c r="L306" t="s">
        <v>64</v>
      </c>
      <c r="M306">
        <v>110</v>
      </c>
      <c r="N306" s="4">
        <v>10</v>
      </c>
      <c r="O306" t="s">
        <v>140</v>
      </c>
      <c r="P306" t="s">
        <v>118</v>
      </c>
      <c r="Q306" s="57" t="s">
        <v>76</v>
      </c>
      <c r="R306" s="57" t="s">
        <v>1353</v>
      </c>
      <c r="S306" t="s">
        <v>104</v>
      </c>
      <c r="U306" s="57" t="s">
        <v>150</v>
      </c>
      <c r="V306" s="57" t="s">
        <v>1375</v>
      </c>
      <c r="W306" t="s">
        <v>150</v>
      </c>
      <c r="X306" t="s">
        <v>1360</v>
      </c>
      <c r="Y306" s="57" t="s">
        <v>104</v>
      </c>
      <c r="AA306" t="s">
        <v>104</v>
      </c>
      <c r="AC306" s="57" t="s">
        <v>104</v>
      </c>
      <c r="AE306" t="s">
        <v>150</v>
      </c>
      <c r="AF306" s="96" t="s">
        <v>1355</v>
      </c>
      <c r="AG306" s="57" t="s">
        <v>104</v>
      </c>
      <c r="AH306" s="98">
        <v>1</v>
      </c>
      <c r="AI306" s="29">
        <v>10</v>
      </c>
      <c r="AJ306" s="99"/>
      <c r="AK306" s="52"/>
      <c r="AL306" s="261" t="s">
        <v>1495</v>
      </c>
      <c r="AM306" s="102">
        <v>4.95</v>
      </c>
      <c r="AO306" s="103" t="s">
        <v>943</v>
      </c>
      <c r="AP306" s="103">
        <v>2.25</v>
      </c>
      <c r="AQ306" s="102" t="s">
        <v>943</v>
      </c>
      <c r="AR306" s="102">
        <v>2.8</v>
      </c>
      <c r="AS306" s="262" t="s">
        <v>1504</v>
      </c>
      <c r="AT306" s="53">
        <v>10</v>
      </c>
      <c r="AU306"/>
      <c r="AV306"/>
      <c r="AW306"/>
      <c r="AX306"/>
      <c r="AY306" s="4">
        <v>5.05</v>
      </c>
      <c r="AZ306" s="53"/>
      <c r="BA306" s="106"/>
    </row>
    <row r="307" spans="1:53" ht="15" customHeight="1" x14ac:dyDescent="0.35">
      <c r="A307" s="96" t="s">
        <v>2088</v>
      </c>
      <c r="B307" t="s">
        <v>2492</v>
      </c>
      <c r="C307" t="s">
        <v>72</v>
      </c>
      <c r="F307" t="s">
        <v>2591</v>
      </c>
      <c r="G307" t="s">
        <v>2592</v>
      </c>
      <c r="H307">
        <v>2024</v>
      </c>
      <c r="I307" s="4" t="s">
        <v>79</v>
      </c>
      <c r="J307">
        <v>111</v>
      </c>
      <c r="K307" s="97">
        <v>55</v>
      </c>
      <c r="L307" t="s">
        <v>39</v>
      </c>
      <c r="M307">
        <v>111</v>
      </c>
      <c r="N307" s="4">
        <v>5</v>
      </c>
      <c r="O307" t="s">
        <v>140</v>
      </c>
      <c r="P307" t="s">
        <v>118</v>
      </c>
      <c r="Q307" s="57" t="s">
        <v>76</v>
      </c>
      <c r="R307" s="57" t="s">
        <v>1353</v>
      </c>
      <c r="S307" t="s">
        <v>104</v>
      </c>
      <c r="U307" s="57" t="s">
        <v>104</v>
      </c>
      <c r="W307" t="s">
        <v>150</v>
      </c>
      <c r="X307" t="s">
        <v>1360</v>
      </c>
      <c r="Y307" s="57" t="s">
        <v>104</v>
      </c>
      <c r="AA307" t="s">
        <v>104</v>
      </c>
      <c r="AC307" s="57" t="s">
        <v>104</v>
      </c>
      <c r="AE307" t="s">
        <v>150</v>
      </c>
      <c r="AF307" s="96" t="s">
        <v>1355</v>
      </c>
      <c r="AG307" s="57" t="s">
        <v>104</v>
      </c>
      <c r="AH307" s="98">
        <v>1</v>
      </c>
      <c r="AI307" s="29">
        <v>5</v>
      </c>
      <c r="AJ307" s="99"/>
      <c r="AK307"/>
      <c r="AL307" s="262" t="s">
        <v>1498</v>
      </c>
      <c r="AM307" s="102">
        <v>5</v>
      </c>
      <c r="AS307"/>
      <c r="AT307" s="53"/>
      <c r="AU307"/>
      <c r="AV307"/>
      <c r="AW307"/>
      <c r="AX307"/>
      <c r="AY307" s="4">
        <v>0</v>
      </c>
      <c r="AZ307" s="53"/>
      <c r="BA307" s="106"/>
    </row>
    <row r="308" spans="1:53" ht="15" customHeight="1" x14ac:dyDescent="0.35">
      <c r="A308" s="96" t="s">
        <v>2089</v>
      </c>
      <c r="B308" t="s">
        <v>2493</v>
      </c>
      <c r="C308" t="s">
        <v>72</v>
      </c>
      <c r="F308" t="s">
        <v>2591</v>
      </c>
      <c r="G308" t="s">
        <v>2592</v>
      </c>
      <c r="H308">
        <v>2024</v>
      </c>
      <c r="I308" s="4" t="s">
        <v>79</v>
      </c>
      <c r="J308">
        <v>112</v>
      </c>
      <c r="K308" s="97">
        <v>56</v>
      </c>
      <c r="L308" t="s">
        <v>64</v>
      </c>
      <c r="M308">
        <v>112</v>
      </c>
      <c r="N308" s="4">
        <v>10</v>
      </c>
      <c r="O308" t="s">
        <v>140</v>
      </c>
      <c r="P308" t="s">
        <v>118</v>
      </c>
      <c r="Q308" s="57" t="s">
        <v>76</v>
      </c>
      <c r="R308" s="57" t="s">
        <v>1353</v>
      </c>
      <c r="S308" t="s">
        <v>104</v>
      </c>
      <c r="U308" s="57" t="s">
        <v>104</v>
      </c>
      <c r="W308" t="s">
        <v>150</v>
      </c>
      <c r="X308" t="s">
        <v>1360</v>
      </c>
      <c r="Y308" s="57" t="s">
        <v>104</v>
      </c>
      <c r="AA308" t="s">
        <v>104</v>
      </c>
      <c r="AC308" s="57" t="s">
        <v>104</v>
      </c>
      <c r="AE308" t="s">
        <v>150</v>
      </c>
      <c r="AF308" s="96" t="s">
        <v>1355</v>
      </c>
      <c r="AG308" s="57" t="s">
        <v>104</v>
      </c>
      <c r="AH308" s="98">
        <v>1</v>
      </c>
      <c r="AI308" s="29">
        <v>10</v>
      </c>
      <c r="AJ308" s="99"/>
      <c r="AK308"/>
      <c r="AL308" s="261" t="s">
        <v>1501</v>
      </c>
      <c r="AM308" s="102">
        <v>2</v>
      </c>
      <c r="AO308" s="103" t="s">
        <v>943</v>
      </c>
      <c r="AP308" s="103">
        <v>8</v>
      </c>
      <c r="AS308" s="262" t="s">
        <v>1504</v>
      </c>
      <c r="AT308" s="53">
        <v>10</v>
      </c>
      <c r="AU308"/>
      <c r="AV308"/>
      <c r="AW308"/>
      <c r="AX308"/>
      <c r="AY308" s="4">
        <v>8</v>
      </c>
      <c r="AZ308" s="53"/>
      <c r="BA308" s="106"/>
    </row>
    <row r="309" spans="1:53" ht="15" customHeight="1" x14ac:dyDescent="0.35">
      <c r="A309" s="96" t="s">
        <v>2090</v>
      </c>
      <c r="B309" t="s">
        <v>2494</v>
      </c>
      <c r="C309" t="s">
        <v>72</v>
      </c>
      <c r="F309" t="s">
        <v>2591</v>
      </c>
      <c r="G309" t="s">
        <v>2592</v>
      </c>
      <c r="H309">
        <v>2024</v>
      </c>
      <c r="I309" s="4" t="s">
        <v>55</v>
      </c>
      <c r="J309">
        <v>113</v>
      </c>
      <c r="K309" s="97">
        <v>57</v>
      </c>
      <c r="L309" t="s">
        <v>39</v>
      </c>
      <c r="M309">
        <v>113</v>
      </c>
      <c r="N309" s="4">
        <v>5</v>
      </c>
      <c r="O309" t="s">
        <v>140</v>
      </c>
      <c r="P309" t="s">
        <v>118</v>
      </c>
      <c r="Q309" s="57" t="s">
        <v>76</v>
      </c>
      <c r="R309" s="57" t="s">
        <v>1353</v>
      </c>
      <c r="S309" t="s">
        <v>104</v>
      </c>
      <c r="U309" s="57" t="s">
        <v>104</v>
      </c>
      <c r="W309" t="s">
        <v>150</v>
      </c>
      <c r="X309" t="s">
        <v>1360</v>
      </c>
      <c r="Y309" s="57" t="s">
        <v>104</v>
      </c>
      <c r="AA309" t="s">
        <v>104</v>
      </c>
      <c r="AC309" s="57" t="s">
        <v>104</v>
      </c>
      <c r="AE309" t="s">
        <v>150</v>
      </c>
      <c r="AF309" s="96" t="s">
        <v>1355</v>
      </c>
      <c r="AG309" s="57" t="s">
        <v>104</v>
      </c>
      <c r="AH309" s="98">
        <v>1</v>
      </c>
      <c r="AI309" s="29">
        <v>5</v>
      </c>
      <c r="AJ309" s="99"/>
      <c r="AK309"/>
      <c r="AL309" s="262" t="s">
        <v>1504</v>
      </c>
      <c r="AM309" s="102">
        <v>1.5</v>
      </c>
      <c r="AO309" s="103" t="s">
        <v>943</v>
      </c>
      <c r="AP309" s="103">
        <v>2.1</v>
      </c>
      <c r="AQ309" s="102" t="s">
        <v>943</v>
      </c>
      <c r="AR309" s="102">
        <v>1.4</v>
      </c>
      <c r="AS309" s="262" t="s">
        <v>1511</v>
      </c>
      <c r="AT309" s="53">
        <v>10</v>
      </c>
      <c r="AU309"/>
      <c r="AV309"/>
      <c r="AW309"/>
      <c r="AX309"/>
      <c r="AY309" s="4">
        <v>3.5</v>
      </c>
      <c r="AZ309" s="53"/>
      <c r="BA309" s="106"/>
    </row>
    <row r="310" spans="1:53" ht="15" customHeight="1" x14ac:dyDescent="0.35">
      <c r="A310" s="96" t="s">
        <v>2091</v>
      </c>
      <c r="B310" t="s">
        <v>2495</v>
      </c>
      <c r="C310" t="s">
        <v>72</v>
      </c>
      <c r="F310" t="s">
        <v>2591</v>
      </c>
      <c r="G310" t="s">
        <v>2592</v>
      </c>
      <c r="H310">
        <v>2024</v>
      </c>
      <c r="I310" s="4" t="s">
        <v>79</v>
      </c>
      <c r="J310">
        <v>114</v>
      </c>
      <c r="K310" s="97">
        <v>58</v>
      </c>
      <c r="L310" t="s">
        <v>39</v>
      </c>
      <c r="M310">
        <v>114</v>
      </c>
      <c r="N310" s="4">
        <v>5</v>
      </c>
      <c r="O310" t="s">
        <v>140</v>
      </c>
      <c r="P310" t="s">
        <v>118</v>
      </c>
      <c r="Q310" s="57" t="s">
        <v>76</v>
      </c>
      <c r="R310" s="57" t="s">
        <v>1353</v>
      </c>
      <c r="S310" t="s">
        <v>104</v>
      </c>
      <c r="U310" s="57" t="s">
        <v>150</v>
      </c>
      <c r="V310" s="57" t="s">
        <v>1375</v>
      </c>
      <c r="W310" t="s">
        <v>150</v>
      </c>
      <c r="X310" t="s">
        <v>1360</v>
      </c>
      <c r="Y310" s="57" t="s">
        <v>104</v>
      </c>
      <c r="AA310" t="s">
        <v>104</v>
      </c>
      <c r="AC310" s="57" t="s">
        <v>104</v>
      </c>
      <c r="AE310" t="s">
        <v>150</v>
      </c>
      <c r="AF310" s="96" t="s">
        <v>1355</v>
      </c>
      <c r="AG310" s="57" t="s">
        <v>104</v>
      </c>
      <c r="AH310" s="98">
        <v>1</v>
      </c>
      <c r="AI310" s="29">
        <v>5</v>
      </c>
      <c r="AJ310" s="99"/>
      <c r="AK310" s="52"/>
      <c r="AL310" s="261" t="s">
        <v>1507</v>
      </c>
      <c r="AM310" s="102">
        <v>5</v>
      </c>
      <c r="AS310"/>
      <c r="AT310" s="53"/>
      <c r="AU310"/>
      <c r="AV310"/>
      <c r="AW310"/>
      <c r="AX310"/>
      <c r="AY310" s="4">
        <v>0</v>
      </c>
      <c r="AZ310" s="53" t="s">
        <v>1369</v>
      </c>
      <c r="BA310" s="106"/>
    </row>
    <row r="311" spans="1:53" ht="15" customHeight="1" x14ac:dyDescent="0.35">
      <c r="A311" s="96" t="s">
        <v>2092</v>
      </c>
      <c r="B311" t="s">
        <v>2496</v>
      </c>
      <c r="C311" t="s">
        <v>72</v>
      </c>
      <c r="F311" t="s">
        <v>2591</v>
      </c>
      <c r="G311" t="s">
        <v>2592</v>
      </c>
      <c r="H311">
        <v>2024</v>
      </c>
      <c r="I311" s="4" t="s">
        <v>79</v>
      </c>
      <c r="J311">
        <v>115</v>
      </c>
      <c r="K311" s="97">
        <v>59</v>
      </c>
      <c r="L311" t="s">
        <v>39</v>
      </c>
      <c r="M311">
        <v>115</v>
      </c>
      <c r="N311" s="4">
        <v>5</v>
      </c>
      <c r="O311" t="s">
        <v>44</v>
      </c>
      <c r="P311" t="s">
        <v>94</v>
      </c>
      <c r="Q311" s="57" t="s">
        <v>76</v>
      </c>
      <c r="R311" s="57" t="s">
        <v>1353</v>
      </c>
      <c r="S311" t="s">
        <v>104</v>
      </c>
      <c r="U311" s="57" t="s">
        <v>150</v>
      </c>
      <c r="V311" s="57" t="s">
        <v>1375</v>
      </c>
      <c r="W311" t="s">
        <v>150</v>
      </c>
      <c r="X311" t="s">
        <v>1360</v>
      </c>
      <c r="Y311" s="57" t="s">
        <v>104</v>
      </c>
      <c r="AA311" t="s">
        <v>104</v>
      </c>
      <c r="AC311" s="57" t="s">
        <v>104</v>
      </c>
      <c r="AE311" t="s">
        <v>150</v>
      </c>
      <c r="AF311" s="96" t="s">
        <v>1355</v>
      </c>
      <c r="AG311" s="57" t="s">
        <v>104</v>
      </c>
      <c r="AH311" s="98">
        <v>1</v>
      </c>
      <c r="AI311" s="29">
        <v>5</v>
      </c>
      <c r="AJ311" s="99"/>
      <c r="AK311" s="52"/>
      <c r="AL311" s="262" t="s">
        <v>1511</v>
      </c>
      <c r="AM311" s="102">
        <v>5</v>
      </c>
      <c r="AS311"/>
      <c r="AT311" s="53"/>
      <c r="AU311"/>
      <c r="AV311"/>
      <c r="AW311"/>
      <c r="AX311"/>
      <c r="AY311" s="4">
        <v>0</v>
      </c>
      <c r="AZ311" s="53"/>
      <c r="BA311" s="106"/>
    </row>
    <row r="312" spans="1:53" ht="15" customHeight="1" x14ac:dyDescent="0.35">
      <c r="A312" s="96" t="s">
        <v>2093</v>
      </c>
      <c r="B312" t="s">
        <v>2497</v>
      </c>
      <c r="C312" t="s">
        <v>72</v>
      </c>
      <c r="F312" t="s">
        <v>2591</v>
      </c>
      <c r="G312" t="s">
        <v>2592</v>
      </c>
      <c r="H312">
        <v>2024</v>
      </c>
      <c r="I312" s="4" t="s">
        <v>55</v>
      </c>
      <c r="J312">
        <v>116</v>
      </c>
      <c r="K312" s="97">
        <v>60</v>
      </c>
      <c r="L312" t="s">
        <v>39</v>
      </c>
      <c r="M312">
        <v>116</v>
      </c>
      <c r="N312" s="4">
        <v>5</v>
      </c>
      <c r="O312" t="s">
        <v>69</v>
      </c>
      <c r="P312" t="s">
        <v>94</v>
      </c>
      <c r="Q312" s="57" t="s">
        <v>76</v>
      </c>
      <c r="R312" s="57" t="s">
        <v>1353</v>
      </c>
      <c r="S312" t="s">
        <v>104</v>
      </c>
      <c r="U312" s="57" t="s">
        <v>150</v>
      </c>
      <c r="V312" s="57" t="s">
        <v>1375</v>
      </c>
      <c r="W312" t="s">
        <v>150</v>
      </c>
      <c r="X312" t="s">
        <v>1360</v>
      </c>
      <c r="Y312" s="57" t="s">
        <v>104</v>
      </c>
      <c r="AA312" t="s">
        <v>104</v>
      </c>
      <c r="AC312" s="57" t="s">
        <v>104</v>
      </c>
      <c r="AE312" t="s">
        <v>150</v>
      </c>
      <c r="AF312" s="96" t="s">
        <v>1355</v>
      </c>
      <c r="AG312" s="57" t="s">
        <v>104</v>
      </c>
      <c r="AH312" s="98">
        <v>1</v>
      </c>
      <c r="AI312" s="29">
        <v>5</v>
      </c>
      <c r="AJ312" s="99"/>
      <c r="AK312" s="52"/>
      <c r="AL312" s="261" t="s">
        <v>1515</v>
      </c>
      <c r="AM312" s="102">
        <v>5</v>
      </c>
      <c r="AS312"/>
      <c r="AT312" s="53"/>
      <c r="AU312"/>
      <c r="AV312"/>
      <c r="AW312"/>
      <c r="AX312"/>
      <c r="AY312" s="4">
        <v>0</v>
      </c>
      <c r="AZ312" s="53"/>
      <c r="BA312" s="106"/>
    </row>
    <row r="313" spans="1:53" ht="15" customHeight="1" x14ac:dyDescent="0.35">
      <c r="A313" s="96" t="s">
        <v>2094</v>
      </c>
      <c r="B313" t="s">
        <v>2498</v>
      </c>
      <c r="C313" t="s">
        <v>72</v>
      </c>
      <c r="F313" t="s">
        <v>2591</v>
      </c>
      <c r="G313" t="s">
        <v>2592</v>
      </c>
      <c r="H313">
        <v>2024</v>
      </c>
      <c r="I313" s="4" t="s">
        <v>55</v>
      </c>
      <c r="J313">
        <v>117</v>
      </c>
      <c r="K313" s="97">
        <v>61</v>
      </c>
      <c r="L313" t="s">
        <v>39</v>
      </c>
      <c r="M313">
        <v>117</v>
      </c>
      <c r="N313" s="4">
        <v>5</v>
      </c>
      <c r="O313" t="s">
        <v>44</v>
      </c>
      <c r="P313" t="s">
        <v>94</v>
      </c>
      <c r="Q313" s="57" t="s">
        <v>76</v>
      </c>
      <c r="R313" s="57" t="s">
        <v>1353</v>
      </c>
      <c r="S313" t="s">
        <v>104</v>
      </c>
      <c r="U313" s="57" t="s">
        <v>150</v>
      </c>
      <c r="V313" s="57" t="s">
        <v>1375</v>
      </c>
      <c r="W313" t="s">
        <v>150</v>
      </c>
      <c r="X313" t="s">
        <v>1360</v>
      </c>
      <c r="Y313" s="57" t="s">
        <v>104</v>
      </c>
      <c r="AA313" t="s">
        <v>104</v>
      </c>
      <c r="AC313" s="57" t="s">
        <v>104</v>
      </c>
      <c r="AE313" t="s">
        <v>150</v>
      </c>
      <c r="AF313" s="96" t="s">
        <v>1355</v>
      </c>
      <c r="AG313" s="57" t="s">
        <v>104</v>
      </c>
      <c r="AH313" s="98">
        <v>1</v>
      </c>
      <c r="AI313" s="29">
        <v>5</v>
      </c>
      <c r="AJ313" s="99"/>
      <c r="AK313" s="52"/>
      <c r="AL313" s="262" t="s">
        <v>1519</v>
      </c>
      <c r="AM313" s="102">
        <v>5</v>
      </c>
      <c r="AS313"/>
      <c r="AT313" s="53"/>
      <c r="AU313"/>
      <c r="AV313"/>
      <c r="AW313"/>
      <c r="AX313"/>
      <c r="AY313" s="4">
        <v>0</v>
      </c>
      <c r="AZ313" s="53"/>
      <c r="BA313" s="106"/>
    </row>
    <row r="314" spans="1:53" ht="15" customHeight="1" x14ac:dyDescent="0.35">
      <c r="A314" s="96" t="s">
        <v>2095</v>
      </c>
      <c r="B314" t="s">
        <v>2499</v>
      </c>
      <c r="C314" t="s">
        <v>143</v>
      </c>
      <c r="F314" t="s">
        <v>2591</v>
      </c>
      <c r="G314" t="s">
        <v>2592</v>
      </c>
      <c r="H314">
        <v>2024</v>
      </c>
      <c r="I314" s="4" t="s">
        <v>55</v>
      </c>
      <c r="J314">
        <v>118</v>
      </c>
      <c r="K314" s="97">
        <v>62</v>
      </c>
      <c r="L314" t="s">
        <v>64</v>
      </c>
      <c r="M314">
        <v>118</v>
      </c>
      <c r="N314" s="4">
        <v>10</v>
      </c>
      <c r="O314" t="s">
        <v>117</v>
      </c>
      <c r="P314" t="s">
        <v>94</v>
      </c>
      <c r="Q314" s="57" t="s">
        <v>76</v>
      </c>
      <c r="R314" s="57" t="s">
        <v>1353</v>
      </c>
      <c r="S314" t="s">
        <v>104</v>
      </c>
      <c r="U314" s="57" t="s">
        <v>150</v>
      </c>
      <c r="V314" s="57" t="s">
        <v>1372</v>
      </c>
      <c r="W314" t="s">
        <v>150</v>
      </c>
      <c r="X314" t="s">
        <v>1360</v>
      </c>
      <c r="Y314" s="57" t="s">
        <v>104</v>
      </c>
      <c r="AA314" t="s">
        <v>104</v>
      </c>
      <c r="AC314" s="57" t="s">
        <v>104</v>
      </c>
      <c r="AE314" t="s">
        <v>150</v>
      </c>
      <c r="AF314" s="96" t="s">
        <v>1355</v>
      </c>
      <c r="AG314" s="57" t="s">
        <v>104</v>
      </c>
      <c r="AH314" s="98">
        <v>1</v>
      </c>
      <c r="AI314" s="29">
        <v>10</v>
      </c>
      <c r="AJ314" s="99"/>
      <c r="AK314" s="52"/>
      <c r="AL314" s="261" t="s">
        <v>1523</v>
      </c>
      <c r="AM314" s="102">
        <v>2</v>
      </c>
      <c r="AO314" s="103" t="s">
        <v>943</v>
      </c>
      <c r="AP314" s="103">
        <v>8</v>
      </c>
      <c r="AS314"/>
      <c r="AT314" s="53"/>
      <c r="AU314"/>
      <c r="AV314"/>
      <c r="AW314"/>
      <c r="AX314"/>
      <c r="AY314" s="4">
        <v>8</v>
      </c>
      <c r="AZ314" s="53" t="s">
        <v>1369</v>
      </c>
      <c r="BA314" s="106"/>
    </row>
    <row r="315" spans="1:53" ht="15" customHeight="1" x14ac:dyDescent="0.35">
      <c r="A315" s="96" t="s">
        <v>2096</v>
      </c>
      <c r="B315" t="s">
        <v>2500</v>
      </c>
      <c r="C315" t="s">
        <v>143</v>
      </c>
      <c r="F315" t="s">
        <v>2591</v>
      </c>
      <c r="G315" t="s">
        <v>2592</v>
      </c>
      <c r="H315">
        <v>2024</v>
      </c>
      <c r="I315" s="4" t="s">
        <v>55</v>
      </c>
      <c r="J315">
        <v>119</v>
      </c>
      <c r="K315" s="97">
        <v>63</v>
      </c>
      <c r="L315" t="s">
        <v>88</v>
      </c>
      <c r="M315">
        <v>119</v>
      </c>
      <c r="N315" s="4">
        <v>20</v>
      </c>
      <c r="O315" t="s">
        <v>140</v>
      </c>
      <c r="P315" t="s">
        <v>118</v>
      </c>
      <c r="Q315" s="57" t="s">
        <v>76</v>
      </c>
      <c r="R315" s="57" t="s">
        <v>1353</v>
      </c>
      <c r="S315" t="s">
        <v>104</v>
      </c>
      <c r="U315" s="57" t="s">
        <v>150</v>
      </c>
      <c r="V315" s="57" t="s">
        <v>1372</v>
      </c>
      <c r="W315" t="s">
        <v>150</v>
      </c>
      <c r="X315" t="s">
        <v>1360</v>
      </c>
      <c r="Y315" s="57" t="s">
        <v>104</v>
      </c>
      <c r="AA315" t="s">
        <v>104</v>
      </c>
      <c r="AC315" s="57" t="s">
        <v>104</v>
      </c>
      <c r="AE315" t="s">
        <v>150</v>
      </c>
      <c r="AF315" s="96" t="s">
        <v>1355</v>
      </c>
      <c r="AG315" s="57" t="s">
        <v>104</v>
      </c>
      <c r="AH315" s="98">
        <v>1</v>
      </c>
      <c r="AI315" s="29">
        <v>20</v>
      </c>
      <c r="AJ315" s="99"/>
      <c r="AK315" s="52"/>
      <c r="AL315" s="262" t="s">
        <v>1527</v>
      </c>
      <c r="AM315" s="102">
        <v>15</v>
      </c>
      <c r="AO315" s="103" t="s">
        <v>943</v>
      </c>
      <c r="AP315" s="103">
        <v>5</v>
      </c>
      <c r="AS315"/>
      <c r="AT315" s="53"/>
      <c r="AU315"/>
      <c r="AV315"/>
      <c r="AW315"/>
      <c r="AX315"/>
      <c r="AY315" s="4">
        <v>5</v>
      </c>
      <c r="AZ315" s="53"/>
      <c r="BA315" s="106"/>
    </row>
    <row r="316" spans="1:53" ht="15" customHeight="1" x14ac:dyDescent="0.35">
      <c r="A316" s="96" t="s">
        <v>2097</v>
      </c>
      <c r="B316" t="s">
        <v>2501</v>
      </c>
      <c r="C316" t="s">
        <v>143</v>
      </c>
      <c r="F316" t="s">
        <v>2591</v>
      </c>
      <c r="G316" t="s">
        <v>2592</v>
      </c>
      <c r="H316">
        <v>2024</v>
      </c>
      <c r="I316" s="4" t="s">
        <v>55</v>
      </c>
      <c r="J316">
        <v>120</v>
      </c>
      <c r="K316" s="97">
        <v>64</v>
      </c>
      <c r="L316" t="s">
        <v>88</v>
      </c>
      <c r="M316">
        <v>120</v>
      </c>
      <c r="N316" s="4">
        <v>20</v>
      </c>
      <c r="O316" t="s">
        <v>69</v>
      </c>
      <c r="P316" t="s">
        <v>94</v>
      </c>
      <c r="Q316" s="57" t="s">
        <v>76</v>
      </c>
      <c r="R316" s="57" t="s">
        <v>1353</v>
      </c>
      <c r="S316" t="s">
        <v>104</v>
      </c>
      <c r="U316" s="57" t="s">
        <v>150</v>
      </c>
      <c r="V316" s="57" t="s">
        <v>1372</v>
      </c>
      <c r="W316" t="s">
        <v>150</v>
      </c>
      <c r="X316" t="s">
        <v>1362</v>
      </c>
      <c r="Y316" s="57" t="s">
        <v>104</v>
      </c>
      <c r="AA316" t="s">
        <v>104</v>
      </c>
      <c r="AC316" s="57" t="s">
        <v>104</v>
      </c>
      <c r="AE316" t="s">
        <v>150</v>
      </c>
      <c r="AF316" s="96" t="s">
        <v>1355</v>
      </c>
      <c r="AG316" s="57" t="s">
        <v>170</v>
      </c>
      <c r="AH316" s="98">
        <v>1.5</v>
      </c>
      <c r="AI316" s="29">
        <v>30</v>
      </c>
      <c r="AJ316" s="99"/>
      <c r="AK316" s="100" t="s">
        <v>1359</v>
      </c>
      <c r="AL316" s="261" t="s">
        <v>1530</v>
      </c>
      <c r="AM316" s="102">
        <v>11</v>
      </c>
      <c r="AO316" s="103" t="s">
        <v>943</v>
      </c>
      <c r="AP316" s="103">
        <v>19</v>
      </c>
      <c r="AS316"/>
      <c r="AT316" s="53"/>
      <c r="AU316"/>
      <c r="AV316"/>
      <c r="AW316"/>
      <c r="AX316"/>
      <c r="AY316" s="4">
        <v>19</v>
      </c>
      <c r="AZ316" s="53"/>
      <c r="BA316" s="106"/>
    </row>
    <row r="317" spans="1:53" ht="15" customHeight="1" x14ac:dyDescent="0.35">
      <c r="A317" s="96" t="s">
        <v>2098</v>
      </c>
      <c r="B317" t="s">
        <v>2502</v>
      </c>
      <c r="C317" t="s">
        <v>143</v>
      </c>
      <c r="F317" t="s">
        <v>2591</v>
      </c>
      <c r="G317" t="s">
        <v>2592</v>
      </c>
      <c r="H317">
        <v>2024</v>
      </c>
      <c r="I317" s="4" t="s">
        <v>79</v>
      </c>
      <c r="J317">
        <v>121</v>
      </c>
      <c r="K317" s="97">
        <v>65</v>
      </c>
      <c r="L317" t="s">
        <v>39</v>
      </c>
      <c r="M317">
        <v>121</v>
      </c>
      <c r="N317" s="4">
        <v>5</v>
      </c>
      <c r="O317" t="s">
        <v>117</v>
      </c>
      <c r="P317" t="s">
        <v>94</v>
      </c>
      <c r="Q317" s="57" t="s">
        <v>76</v>
      </c>
      <c r="R317" s="57" t="s">
        <v>1353</v>
      </c>
      <c r="S317" t="s">
        <v>104</v>
      </c>
      <c r="U317" s="57" t="s">
        <v>150</v>
      </c>
      <c r="V317" s="57" t="s">
        <v>1372</v>
      </c>
      <c r="W317" t="s">
        <v>150</v>
      </c>
      <c r="X317" t="s">
        <v>1360</v>
      </c>
      <c r="Y317" s="57" t="s">
        <v>104</v>
      </c>
      <c r="AA317" t="s">
        <v>104</v>
      </c>
      <c r="AC317" s="57" t="s">
        <v>104</v>
      </c>
      <c r="AE317" t="s">
        <v>150</v>
      </c>
      <c r="AF317" s="96" t="s">
        <v>1355</v>
      </c>
      <c r="AG317" s="57" t="s">
        <v>104</v>
      </c>
      <c r="AH317" s="98">
        <v>1</v>
      </c>
      <c r="AI317" s="29">
        <v>5</v>
      </c>
      <c r="AJ317" s="99"/>
      <c r="AK317" s="52"/>
      <c r="AL317" s="262" t="s">
        <v>1533</v>
      </c>
      <c r="AM317" s="102">
        <v>2</v>
      </c>
      <c r="AO317" s="103" t="s">
        <v>943</v>
      </c>
      <c r="AP317" s="103">
        <v>3</v>
      </c>
      <c r="AS317"/>
      <c r="AT317" s="53"/>
      <c r="AU317"/>
      <c r="AV317"/>
      <c r="AW317"/>
      <c r="AX317"/>
      <c r="AY317" s="4">
        <v>4</v>
      </c>
      <c r="AZ317" s="53" t="s">
        <v>1369</v>
      </c>
      <c r="BA317" s="106"/>
    </row>
    <row r="318" spans="1:53" ht="15" customHeight="1" x14ac:dyDescent="0.35">
      <c r="A318" s="96" t="s">
        <v>2099</v>
      </c>
      <c r="B318" t="s">
        <v>2503</v>
      </c>
      <c r="C318" t="s">
        <v>77</v>
      </c>
      <c r="F318" t="s">
        <v>2591</v>
      </c>
      <c r="G318" t="s">
        <v>2592</v>
      </c>
      <c r="H318">
        <v>2024</v>
      </c>
      <c r="I318" s="4" t="s">
        <v>79</v>
      </c>
      <c r="J318">
        <v>122</v>
      </c>
      <c r="K318" s="97">
        <v>66</v>
      </c>
      <c r="L318" t="s">
        <v>64</v>
      </c>
      <c r="M318">
        <v>122</v>
      </c>
      <c r="N318" s="4">
        <v>10</v>
      </c>
      <c r="O318" t="s">
        <v>140</v>
      </c>
      <c r="P318" t="s">
        <v>118</v>
      </c>
      <c r="Q318" s="57" t="s">
        <v>76</v>
      </c>
      <c r="R318" s="57" t="s">
        <v>1353</v>
      </c>
      <c r="S318" t="s">
        <v>104</v>
      </c>
      <c r="U318" s="57" t="s">
        <v>150</v>
      </c>
      <c r="V318" s="57" t="s">
        <v>1372</v>
      </c>
      <c r="W318" t="s">
        <v>150</v>
      </c>
      <c r="X318" t="s">
        <v>1360</v>
      </c>
      <c r="Y318" s="57" t="s">
        <v>104</v>
      </c>
      <c r="AA318" t="s">
        <v>104</v>
      </c>
      <c r="AC318" s="57" t="s">
        <v>104</v>
      </c>
      <c r="AE318" t="s">
        <v>150</v>
      </c>
      <c r="AF318" s="96" t="s">
        <v>1355</v>
      </c>
      <c r="AG318" s="57" t="s">
        <v>104</v>
      </c>
      <c r="AH318" s="98">
        <v>1</v>
      </c>
      <c r="AI318" s="29">
        <v>10</v>
      </c>
      <c r="AJ318" s="99"/>
      <c r="AK318" s="52"/>
      <c r="AL318" s="261" t="s">
        <v>1537</v>
      </c>
      <c r="AM318" s="102">
        <v>10</v>
      </c>
      <c r="AS318"/>
      <c r="AT318" s="53"/>
      <c r="AU318"/>
      <c r="AV318"/>
      <c r="AW318"/>
      <c r="AX318"/>
      <c r="AY318" s="4">
        <v>0</v>
      </c>
      <c r="AZ318" s="53"/>
      <c r="BA318" s="106"/>
    </row>
    <row r="319" spans="1:53" ht="15" customHeight="1" x14ac:dyDescent="0.35">
      <c r="A319" s="96" t="s">
        <v>2100</v>
      </c>
      <c r="B319" t="s">
        <v>2504</v>
      </c>
      <c r="C319" t="s">
        <v>143</v>
      </c>
      <c r="F319" t="s">
        <v>2591</v>
      </c>
      <c r="G319" t="s">
        <v>2592</v>
      </c>
      <c r="H319">
        <v>2024</v>
      </c>
      <c r="I319" s="4" t="s">
        <v>79</v>
      </c>
      <c r="J319">
        <v>123</v>
      </c>
      <c r="K319" s="97">
        <v>67</v>
      </c>
      <c r="L319" t="s">
        <v>88</v>
      </c>
      <c r="M319">
        <v>123</v>
      </c>
      <c r="N319" s="4">
        <v>20</v>
      </c>
      <c r="O319" t="s">
        <v>69</v>
      </c>
      <c r="P319" t="s">
        <v>94</v>
      </c>
      <c r="Q319" s="57" t="s">
        <v>76</v>
      </c>
      <c r="R319" s="57" t="s">
        <v>1353</v>
      </c>
      <c r="S319" t="s">
        <v>104</v>
      </c>
      <c r="U319" s="57" t="s">
        <v>150</v>
      </c>
      <c r="V319" s="57" t="s">
        <v>1372</v>
      </c>
      <c r="W319" t="s">
        <v>150</v>
      </c>
      <c r="X319" t="s">
        <v>1360</v>
      </c>
      <c r="Y319" s="57" t="s">
        <v>104</v>
      </c>
      <c r="AA319" t="s">
        <v>104</v>
      </c>
      <c r="AC319" s="57" t="s">
        <v>104</v>
      </c>
      <c r="AE319" t="s">
        <v>150</v>
      </c>
      <c r="AF319" s="96" t="s">
        <v>1355</v>
      </c>
      <c r="AG319" s="57" t="s">
        <v>104</v>
      </c>
      <c r="AH319" s="98">
        <v>1</v>
      </c>
      <c r="AI319" s="29">
        <v>20</v>
      </c>
      <c r="AJ319" s="99"/>
      <c r="AK319" s="52"/>
      <c r="AL319" s="262" t="s">
        <v>1541</v>
      </c>
      <c r="AM319" s="102">
        <v>2</v>
      </c>
      <c r="AO319" s="103" t="s">
        <v>943</v>
      </c>
      <c r="AP319" s="103">
        <v>18</v>
      </c>
      <c r="AS319"/>
      <c r="AT319" s="53"/>
      <c r="AU319"/>
      <c r="AV319"/>
      <c r="AW319"/>
      <c r="AX319"/>
      <c r="AY319" s="4">
        <v>8</v>
      </c>
      <c r="AZ319" s="53"/>
      <c r="BA319" s="106"/>
    </row>
    <row r="320" spans="1:53" ht="15" customHeight="1" x14ac:dyDescent="0.35">
      <c r="A320" s="96" t="s">
        <v>2101</v>
      </c>
      <c r="B320" t="s">
        <v>2505</v>
      </c>
      <c r="C320" t="s">
        <v>143</v>
      </c>
      <c r="F320" t="s">
        <v>2591</v>
      </c>
      <c r="G320" t="s">
        <v>2592</v>
      </c>
      <c r="H320">
        <v>2024</v>
      </c>
      <c r="I320" s="4" t="s">
        <v>79</v>
      </c>
      <c r="J320">
        <v>124</v>
      </c>
      <c r="K320" s="97">
        <v>68</v>
      </c>
      <c r="L320" t="s">
        <v>39</v>
      </c>
      <c r="M320">
        <v>124</v>
      </c>
      <c r="N320" s="4">
        <v>5</v>
      </c>
      <c r="O320" t="s">
        <v>117</v>
      </c>
      <c r="P320" t="s">
        <v>94</v>
      </c>
      <c r="Q320" s="57" t="s">
        <v>76</v>
      </c>
      <c r="R320" s="57" t="s">
        <v>1353</v>
      </c>
      <c r="S320" t="s">
        <v>104</v>
      </c>
      <c r="U320" s="57" t="s">
        <v>150</v>
      </c>
      <c r="V320" s="57" t="s">
        <v>1372</v>
      </c>
      <c r="W320" t="s">
        <v>150</v>
      </c>
      <c r="X320" t="s">
        <v>1360</v>
      </c>
      <c r="Y320" s="57" t="s">
        <v>104</v>
      </c>
      <c r="AA320" t="s">
        <v>104</v>
      </c>
      <c r="AC320" s="57" t="s">
        <v>104</v>
      </c>
      <c r="AE320" t="s">
        <v>150</v>
      </c>
      <c r="AF320" s="96" t="s">
        <v>1355</v>
      </c>
      <c r="AG320" s="57" t="s">
        <v>104</v>
      </c>
      <c r="AH320" s="98">
        <v>1</v>
      </c>
      <c r="AI320" s="29">
        <v>5</v>
      </c>
      <c r="AJ320" s="99"/>
      <c r="AK320" s="52"/>
      <c r="AL320" s="261" t="s">
        <v>1543</v>
      </c>
      <c r="AM320" s="102">
        <v>1.5</v>
      </c>
      <c r="AO320" s="103" t="s">
        <v>943</v>
      </c>
      <c r="AP320" s="103">
        <v>3.5</v>
      </c>
      <c r="AS320"/>
      <c r="AT320" s="53"/>
      <c r="AU320"/>
      <c r="AV320"/>
      <c r="AW320"/>
      <c r="AX320"/>
      <c r="AY320" s="4">
        <v>3.5</v>
      </c>
      <c r="AZ320" s="53" t="s">
        <v>1369</v>
      </c>
      <c r="BA320" s="106"/>
    </row>
    <row r="321" spans="1:53" ht="15" customHeight="1" x14ac:dyDescent="0.35">
      <c r="A321" s="96" t="s">
        <v>2102</v>
      </c>
      <c r="B321" t="s">
        <v>2506</v>
      </c>
      <c r="C321" t="s">
        <v>143</v>
      </c>
      <c r="F321" t="s">
        <v>2591</v>
      </c>
      <c r="G321" t="s">
        <v>2592</v>
      </c>
      <c r="H321">
        <v>2024</v>
      </c>
      <c r="I321" s="4" t="s">
        <v>79</v>
      </c>
      <c r="J321">
        <v>125</v>
      </c>
      <c r="K321" s="97">
        <v>69</v>
      </c>
      <c r="L321" t="s">
        <v>88</v>
      </c>
      <c r="M321">
        <v>125</v>
      </c>
      <c r="N321" s="4">
        <v>20</v>
      </c>
      <c r="O321" t="s">
        <v>140</v>
      </c>
      <c r="P321" t="s">
        <v>118</v>
      </c>
      <c r="Q321" s="57" t="s">
        <v>76</v>
      </c>
      <c r="R321" s="57" t="s">
        <v>1353</v>
      </c>
      <c r="S321" t="s">
        <v>104</v>
      </c>
      <c r="U321" s="57" t="s">
        <v>150</v>
      </c>
      <c r="V321" s="57" t="s">
        <v>1372</v>
      </c>
      <c r="W321" t="s">
        <v>150</v>
      </c>
      <c r="X321" t="s">
        <v>1360</v>
      </c>
      <c r="Y321" s="57" t="s">
        <v>104</v>
      </c>
      <c r="AA321" t="s">
        <v>104</v>
      </c>
      <c r="AC321" s="57" t="s">
        <v>104</v>
      </c>
      <c r="AE321" t="s">
        <v>150</v>
      </c>
      <c r="AF321" s="96" t="s">
        <v>1355</v>
      </c>
      <c r="AG321" s="57" t="s">
        <v>104</v>
      </c>
      <c r="AH321" s="98">
        <v>1</v>
      </c>
      <c r="AI321" s="29">
        <v>20</v>
      </c>
      <c r="AJ321" s="99"/>
      <c r="AK321" s="52"/>
      <c r="AL321" s="262" t="s">
        <v>1547</v>
      </c>
      <c r="AM321" s="102">
        <v>6</v>
      </c>
      <c r="AO321" s="103" t="s">
        <v>943</v>
      </c>
      <c r="AP321" s="103">
        <v>14</v>
      </c>
      <c r="AS321"/>
      <c r="AT321" s="53"/>
      <c r="AU321"/>
      <c r="AV321"/>
      <c r="AW321"/>
      <c r="AX321"/>
      <c r="AY321" s="4">
        <v>14</v>
      </c>
      <c r="AZ321" s="53"/>
      <c r="BA321" s="106"/>
    </row>
    <row r="322" spans="1:53" ht="15" customHeight="1" x14ac:dyDescent="0.35">
      <c r="A322" s="96" t="s">
        <v>2103</v>
      </c>
      <c r="B322" t="s">
        <v>2507</v>
      </c>
      <c r="C322" t="s">
        <v>143</v>
      </c>
      <c r="F322" t="s">
        <v>2591</v>
      </c>
      <c r="G322" t="s">
        <v>2592</v>
      </c>
      <c r="H322">
        <v>2024</v>
      </c>
      <c r="I322" s="4" t="s">
        <v>79</v>
      </c>
      <c r="J322">
        <v>126</v>
      </c>
      <c r="K322" s="97">
        <v>70</v>
      </c>
      <c r="L322" t="s">
        <v>88</v>
      </c>
      <c r="M322">
        <v>126</v>
      </c>
      <c r="N322" s="4">
        <v>20</v>
      </c>
      <c r="O322" t="s">
        <v>69</v>
      </c>
      <c r="P322" t="s">
        <v>94</v>
      </c>
      <c r="Q322" s="57" t="s">
        <v>76</v>
      </c>
      <c r="R322" s="57" t="s">
        <v>1353</v>
      </c>
      <c r="S322" t="s">
        <v>104</v>
      </c>
      <c r="U322" s="57" t="s">
        <v>150</v>
      </c>
      <c r="V322" s="57" t="s">
        <v>1372</v>
      </c>
      <c r="W322" t="s">
        <v>150</v>
      </c>
      <c r="X322" t="s">
        <v>1360</v>
      </c>
      <c r="Y322" s="57" t="s">
        <v>104</v>
      </c>
      <c r="AA322" t="s">
        <v>104</v>
      </c>
      <c r="AC322" s="57" t="s">
        <v>104</v>
      </c>
      <c r="AE322" t="s">
        <v>150</v>
      </c>
      <c r="AF322" s="96" t="s">
        <v>1355</v>
      </c>
      <c r="AG322" s="57" t="s">
        <v>104</v>
      </c>
      <c r="AH322" s="98">
        <v>1</v>
      </c>
      <c r="AI322" s="29">
        <v>20</v>
      </c>
      <c r="AJ322" s="99" t="s">
        <v>1363</v>
      </c>
      <c r="AK322" s="52"/>
      <c r="AL322" s="261" t="s">
        <v>1550</v>
      </c>
      <c r="AM322" s="102">
        <v>8.5</v>
      </c>
      <c r="AO322" s="103" t="s">
        <v>943</v>
      </c>
      <c r="AP322" s="103">
        <v>1.5</v>
      </c>
      <c r="AS322"/>
      <c r="AT322" s="53"/>
      <c r="AU322"/>
      <c r="AV322"/>
      <c r="AW322"/>
      <c r="AX322"/>
      <c r="AY322" s="4">
        <v>1.5</v>
      </c>
      <c r="AZ322" s="53"/>
      <c r="BA322" s="106"/>
    </row>
    <row r="323" spans="1:53" ht="15" customHeight="1" x14ac:dyDescent="0.35">
      <c r="A323" s="96" t="s">
        <v>2104</v>
      </c>
      <c r="B323" t="s">
        <v>2508</v>
      </c>
      <c r="C323" t="s">
        <v>143</v>
      </c>
      <c r="F323" t="s">
        <v>2591</v>
      </c>
      <c r="G323" t="s">
        <v>2592</v>
      </c>
      <c r="H323">
        <v>2024</v>
      </c>
      <c r="I323" s="4" t="s">
        <v>55</v>
      </c>
      <c r="J323">
        <v>127</v>
      </c>
      <c r="K323" s="97">
        <v>71</v>
      </c>
      <c r="L323" t="s">
        <v>39</v>
      </c>
      <c r="M323">
        <v>127</v>
      </c>
      <c r="N323" s="4">
        <v>5</v>
      </c>
      <c r="O323" t="s">
        <v>69</v>
      </c>
      <c r="P323" t="s">
        <v>94</v>
      </c>
      <c r="Q323" s="57" t="s">
        <v>76</v>
      </c>
      <c r="R323" s="57" t="s">
        <v>1353</v>
      </c>
      <c r="S323" t="s">
        <v>104</v>
      </c>
      <c r="U323" s="57" t="s">
        <v>150</v>
      </c>
      <c r="V323" s="57" t="s">
        <v>1375</v>
      </c>
      <c r="W323" t="s">
        <v>150</v>
      </c>
      <c r="X323" t="s">
        <v>1360</v>
      </c>
      <c r="Y323" s="57" t="s">
        <v>104</v>
      </c>
      <c r="AA323" t="s">
        <v>104</v>
      </c>
      <c r="AC323" s="57" t="s">
        <v>104</v>
      </c>
      <c r="AE323" t="s">
        <v>150</v>
      </c>
      <c r="AF323" s="96" t="s">
        <v>1355</v>
      </c>
      <c r="AG323" s="57" t="s">
        <v>104</v>
      </c>
      <c r="AH323" s="98">
        <v>1</v>
      </c>
      <c r="AI323" s="29">
        <v>5</v>
      </c>
      <c r="AJ323" s="99"/>
      <c r="AK323" s="52"/>
      <c r="AL323" s="262" t="s">
        <v>1554</v>
      </c>
      <c r="AM323" s="102">
        <v>3.4</v>
      </c>
      <c r="AO323" s="103" t="s">
        <v>943</v>
      </c>
      <c r="AP323" s="103">
        <v>1.6</v>
      </c>
      <c r="AS323"/>
      <c r="AT323" s="53"/>
      <c r="AU323"/>
      <c r="AV323"/>
      <c r="AW323"/>
      <c r="AX323"/>
      <c r="AY323" s="4">
        <v>1.6</v>
      </c>
      <c r="AZ323" s="53"/>
      <c r="BA323" s="106"/>
    </row>
    <row r="324" spans="1:53" ht="15" customHeight="1" x14ac:dyDescent="0.35">
      <c r="A324" s="96" t="s">
        <v>2105</v>
      </c>
      <c r="B324" t="s">
        <v>2509</v>
      </c>
      <c r="C324" t="s">
        <v>143</v>
      </c>
      <c r="F324" t="s">
        <v>2591</v>
      </c>
      <c r="G324" t="s">
        <v>2592</v>
      </c>
      <c r="H324">
        <v>2024</v>
      </c>
      <c r="I324" s="4" t="s">
        <v>55</v>
      </c>
      <c r="J324">
        <v>128</v>
      </c>
      <c r="K324" s="97">
        <v>72</v>
      </c>
      <c r="L324" t="s">
        <v>64</v>
      </c>
      <c r="M324">
        <v>128</v>
      </c>
      <c r="N324" s="4">
        <v>10</v>
      </c>
      <c r="O324" t="s">
        <v>140</v>
      </c>
      <c r="P324" t="s">
        <v>118</v>
      </c>
      <c r="Q324" s="57" t="s">
        <v>76</v>
      </c>
      <c r="R324" s="57" t="s">
        <v>1353</v>
      </c>
      <c r="S324" t="s">
        <v>104</v>
      </c>
      <c r="U324" s="57" t="s">
        <v>150</v>
      </c>
      <c r="V324" s="57" t="s">
        <v>1375</v>
      </c>
      <c r="W324" t="s">
        <v>150</v>
      </c>
      <c r="X324" t="s">
        <v>1360</v>
      </c>
      <c r="Y324" s="57" t="s">
        <v>104</v>
      </c>
      <c r="AA324" t="s">
        <v>104</v>
      </c>
      <c r="AC324" s="57" t="s">
        <v>104</v>
      </c>
      <c r="AE324" t="s">
        <v>150</v>
      </c>
      <c r="AF324" s="96" t="s">
        <v>1355</v>
      </c>
      <c r="AG324" s="57" t="s">
        <v>104</v>
      </c>
      <c r="AH324" s="98">
        <v>1</v>
      </c>
      <c r="AI324" s="29">
        <v>10</v>
      </c>
      <c r="AJ324" s="99"/>
      <c r="AK324" s="52"/>
      <c r="AL324" s="261" t="s">
        <v>1557</v>
      </c>
      <c r="AM324" s="102">
        <v>6.8</v>
      </c>
      <c r="AO324" s="103" t="s">
        <v>943</v>
      </c>
      <c r="AP324" s="103">
        <v>3.2</v>
      </c>
      <c r="AS324"/>
      <c r="AT324" s="53"/>
      <c r="AU324"/>
      <c r="AV324"/>
      <c r="AW324"/>
      <c r="AX324"/>
      <c r="AY324" s="4">
        <v>3.2</v>
      </c>
      <c r="AZ324" s="53"/>
      <c r="BA324" s="106"/>
    </row>
    <row r="325" spans="1:53" ht="15" customHeight="1" x14ac:dyDescent="0.35">
      <c r="A325" s="96" t="s">
        <v>2106</v>
      </c>
      <c r="B325" t="s">
        <v>2510</v>
      </c>
      <c r="C325" t="s">
        <v>143</v>
      </c>
      <c r="F325" t="s">
        <v>2591</v>
      </c>
      <c r="G325" t="s">
        <v>2592</v>
      </c>
      <c r="H325">
        <v>2024</v>
      </c>
      <c r="I325" s="4" t="s">
        <v>79</v>
      </c>
      <c r="J325">
        <v>129</v>
      </c>
      <c r="K325" s="97">
        <v>73</v>
      </c>
      <c r="L325" t="s">
        <v>39</v>
      </c>
      <c r="M325">
        <v>129</v>
      </c>
      <c r="N325" s="4">
        <v>5</v>
      </c>
      <c r="O325" t="s">
        <v>140</v>
      </c>
      <c r="P325" t="s">
        <v>118</v>
      </c>
      <c r="Q325" s="57" t="s">
        <v>76</v>
      </c>
      <c r="R325" s="57" t="s">
        <v>1353</v>
      </c>
      <c r="S325" t="s">
        <v>104</v>
      </c>
      <c r="U325" s="57" t="s">
        <v>150</v>
      </c>
      <c r="V325" s="57" t="s">
        <v>1375</v>
      </c>
      <c r="W325" t="s">
        <v>150</v>
      </c>
      <c r="X325" t="s">
        <v>1360</v>
      </c>
      <c r="Y325" s="57" t="s">
        <v>104</v>
      </c>
      <c r="AA325" t="s">
        <v>104</v>
      </c>
      <c r="AC325" s="57" t="s">
        <v>104</v>
      </c>
      <c r="AE325" t="s">
        <v>150</v>
      </c>
      <c r="AF325" s="96" t="s">
        <v>1355</v>
      </c>
      <c r="AG325" s="57" t="s">
        <v>104</v>
      </c>
      <c r="AH325" s="98">
        <v>1</v>
      </c>
      <c r="AI325" s="29">
        <v>5</v>
      </c>
      <c r="AJ325" s="99"/>
      <c r="AK325" s="52"/>
      <c r="AL325" s="262" t="s">
        <v>1561</v>
      </c>
      <c r="AM325" s="102">
        <v>4</v>
      </c>
      <c r="AO325" s="261" t="s">
        <v>1557</v>
      </c>
      <c r="AP325" s="103">
        <v>1</v>
      </c>
      <c r="AS325" s="262" t="s">
        <v>1547</v>
      </c>
      <c r="AT325" s="53">
        <v>8</v>
      </c>
      <c r="AU325" s="261" t="s">
        <v>1543</v>
      </c>
      <c r="AV325">
        <v>2</v>
      </c>
      <c r="AW325"/>
      <c r="AX325"/>
      <c r="AY325" s="4">
        <v>0</v>
      </c>
      <c r="AZ325" s="53" t="s">
        <v>1369</v>
      </c>
      <c r="BA325" s="106"/>
    </row>
    <row r="326" spans="1:53" ht="15" customHeight="1" x14ac:dyDescent="0.35">
      <c r="A326" s="96" t="s">
        <v>2107</v>
      </c>
      <c r="B326" t="s">
        <v>2511</v>
      </c>
      <c r="C326" t="s">
        <v>143</v>
      </c>
      <c r="F326" t="s">
        <v>2591</v>
      </c>
      <c r="G326" t="s">
        <v>2592</v>
      </c>
      <c r="H326">
        <v>2024</v>
      </c>
      <c r="I326" s="4" t="s">
        <v>79</v>
      </c>
      <c r="J326">
        <v>130</v>
      </c>
      <c r="K326" s="97">
        <v>74</v>
      </c>
      <c r="L326" t="s">
        <v>39</v>
      </c>
      <c r="M326">
        <v>130</v>
      </c>
      <c r="N326" s="4">
        <v>5</v>
      </c>
      <c r="O326" t="s">
        <v>69</v>
      </c>
      <c r="P326" t="s">
        <v>94</v>
      </c>
      <c r="Q326" s="57" t="s">
        <v>76</v>
      </c>
      <c r="R326" s="57" t="s">
        <v>1353</v>
      </c>
      <c r="S326" t="s">
        <v>104</v>
      </c>
      <c r="U326" s="57" t="s">
        <v>150</v>
      </c>
      <c r="V326" s="57" t="s">
        <v>1375</v>
      </c>
      <c r="W326" t="s">
        <v>150</v>
      </c>
      <c r="X326" t="s">
        <v>1360</v>
      </c>
      <c r="Y326" s="57" t="s">
        <v>104</v>
      </c>
      <c r="AA326" t="s">
        <v>104</v>
      </c>
      <c r="AC326" s="57" t="s">
        <v>104</v>
      </c>
      <c r="AE326" t="s">
        <v>150</v>
      </c>
      <c r="AF326" s="96" t="s">
        <v>1355</v>
      </c>
      <c r="AG326" s="57" t="s">
        <v>104</v>
      </c>
      <c r="AH326" s="98">
        <v>1</v>
      </c>
      <c r="AI326" s="29">
        <v>5</v>
      </c>
      <c r="AJ326" s="99"/>
      <c r="AK326" s="52"/>
      <c r="AL326" s="261" t="s">
        <v>1564</v>
      </c>
      <c r="AM326" s="102">
        <v>4</v>
      </c>
      <c r="AO326" s="261" t="s">
        <v>1557</v>
      </c>
      <c r="AP326" s="103">
        <v>1</v>
      </c>
      <c r="AS326"/>
      <c r="AT326" s="53"/>
      <c r="AU326"/>
      <c r="AV326"/>
      <c r="AW326"/>
      <c r="AX326"/>
      <c r="AY326" s="4">
        <v>0</v>
      </c>
      <c r="AZ326" s="53"/>
      <c r="BA326" s="106"/>
    </row>
    <row r="327" spans="1:53" ht="15" customHeight="1" x14ac:dyDescent="0.35">
      <c r="A327" s="96" t="s">
        <v>2108</v>
      </c>
      <c r="B327" t="s">
        <v>2512</v>
      </c>
      <c r="C327" t="s">
        <v>143</v>
      </c>
      <c r="F327" t="s">
        <v>2591</v>
      </c>
      <c r="G327" t="s">
        <v>2592</v>
      </c>
      <c r="H327">
        <v>2024</v>
      </c>
      <c r="I327" s="4" t="s">
        <v>55</v>
      </c>
      <c r="J327">
        <v>131</v>
      </c>
      <c r="K327" s="97">
        <v>75</v>
      </c>
      <c r="L327" t="s">
        <v>88</v>
      </c>
      <c r="M327">
        <v>131</v>
      </c>
      <c r="N327" s="4">
        <v>20</v>
      </c>
      <c r="O327" t="s">
        <v>140</v>
      </c>
      <c r="P327" t="s">
        <v>118</v>
      </c>
      <c r="Q327" s="57" t="s">
        <v>76</v>
      </c>
      <c r="R327" s="57" t="s">
        <v>1353</v>
      </c>
      <c r="S327" t="s">
        <v>104</v>
      </c>
      <c r="U327" s="57" t="s">
        <v>104</v>
      </c>
      <c r="W327" t="s">
        <v>150</v>
      </c>
      <c r="X327" t="s">
        <v>1360</v>
      </c>
      <c r="Y327" s="57" t="s">
        <v>104</v>
      </c>
      <c r="AA327" t="s">
        <v>104</v>
      </c>
      <c r="AC327" s="57" t="s">
        <v>104</v>
      </c>
      <c r="AE327" t="s">
        <v>150</v>
      </c>
      <c r="AF327" s="96" t="s">
        <v>1355</v>
      </c>
      <c r="AG327" s="57" t="s">
        <v>104</v>
      </c>
      <c r="AH327" s="98">
        <v>1</v>
      </c>
      <c r="AI327" s="29">
        <v>20</v>
      </c>
      <c r="AJ327" s="99"/>
      <c r="AK327" s="52"/>
      <c r="AL327" s="262" t="s">
        <v>1568</v>
      </c>
      <c r="AM327" s="102">
        <v>20</v>
      </c>
      <c r="AS327"/>
      <c r="AT327" s="53"/>
      <c r="AU327"/>
      <c r="AV327"/>
      <c r="AW327"/>
      <c r="AX327"/>
      <c r="AY327" s="4">
        <v>0</v>
      </c>
      <c r="AZ327" s="53"/>
      <c r="BA327" s="106"/>
    </row>
    <row r="328" spans="1:53" ht="15" customHeight="1" x14ac:dyDescent="0.35">
      <c r="A328" s="96" t="s">
        <v>2109</v>
      </c>
      <c r="B328" t="s">
        <v>2513</v>
      </c>
      <c r="C328" t="s">
        <v>143</v>
      </c>
      <c r="F328" t="s">
        <v>2591</v>
      </c>
      <c r="G328" t="s">
        <v>2592</v>
      </c>
      <c r="H328">
        <v>2024</v>
      </c>
      <c r="I328" s="4" t="s">
        <v>55</v>
      </c>
      <c r="J328">
        <v>132</v>
      </c>
      <c r="K328" s="97">
        <v>76</v>
      </c>
      <c r="L328" t="s">
        <v>39</v>
      </c>
      <c r="M328">
        <v>132</v>
      </c>
      <c r="N328" s="4">
        <v>5</v>
      </c>
      <c r="O328" t="s">
        <v>117</v>
      </c>
      <c r="P328" t="s">
        <v>94</v>
      </c>
      <c r="Q328" s="57" t="s">
        <v>76</v>
      </c>
      <c r="R328" s="57" t="s">
        <v>1353</v>
      </c>
      <c r="S328" t="s">
        <v>104</v>
      </c>
      <c r="U328" s="57" t="s">
        <v>150</v>
      </c>
      <c r="V328" s="57" t="s">
        <v>1372</v>
      </c>
      <c r="W328" t="s">
        <v>150</v>
      </c>
      <c r="X328" t="s">
        <v>1360</v>
      </c>
      <c r="Y328" s="57" t="s">
        <v>104</v>
      </c>
      <c r="AA328" t="s">
        <v>104</v>
      </c>
      <c r="AC328" s="57" t="s">
        <v>104</v>
      </c>
      <c r="AE328" t="s">
        <v>150</v>
      </c>
      <c r="AF328" s="96" t="s">
        <v>1355</v>
      </c>
      <c r="AG328" s="57" t="s">
        <v>104</v>
      </c>
      <c r="AH328" s="98">
        <v>1</v>
      </c>
      <c r="AI328" s="29">
        <v>5</v>
      </c>
      <c r="AJ328" s="99"/>
      <c r="AK328" s="52"/>
      <c r="AL328" s="261" t="s">
        <v>1572</v>
      </c>
      <c r="AM328" s="102">
        <v>5</v>
      </c>
      <c r="AS328"/>
      <c r="AT328" s="53"/>
      <c r="AU328"/>
      <c r="AV328"/>
      <c r="AW328"/>
      <c r="AX328"/>
      <c r="AY328" s="4">
        <v>0</v>
      </c>
      <c r="AZ328" s="53" t="s">
        <v>1369</v>
      </c>
      <c r="BA328" s="106"/>
    </row>
    <row r="329" spans="1:53" ht="15" customHeight="1" x14ac:dyDescent="0.35">
      <c r="A329" s="96" t="s">
        <v>2110</v>
      </c>
      <c r="B329" t="s">
        <v>2514</v>
      </c>
      <c r="C329" t="s">
        <v>143</v>
      </c>
      <c r="F329" t="s">
        <v>2591</v>
      </c>
      <c r="G329" t="s">
        <v>2592</v>
      </c>
      <c r="H329">
        <v>2024</v>
      </c>
      <c r="I329" s="4" t="s">
        <v>55</v>
      </c>
      <c r="J329">
        <v>133</v>
      </c>
      <c r="K329" s="97">
        <v>77</v>
      </c>
      <c r="L329" t="s">
        <v>39</v>
      </c>
      <c r="M329">
        <v>133</v>
      </c>
      <c r="N329" s="4">
        <v>5</v>
      </c>
      <c r="O329" t="s">
        <v>140</v>
      </c>
      <c r="P329" t="s">
        <v>118</v>
      </c>
      <c r="Q329" s="57" t="s">
        <v>76</v>
      </c>
      <c r="R329" s="57" t="s">
        <v>1353</v>
      </c>
      <c r="S329" t="s">
        <v>104</v>
      </c>
      <c r="U329" s="57" t="s">
        <v>150</v>
      </c>
      <c r="V329" s="57" t="s">
        <v>1372</v>
      </c>
      <c r="W329" t="s">
        <v>150</v>
      </c>
      <c r="X329" t="s">
        <v>1360</v>
      </c>
      <c r="Y329" s="57" t="s">
        <v>104</v>
      </c>
      <c r="AA329" t="s">
        <v>104</v>
      </c>
      <c r="AC329" s="57" t="s">
        <v>104</v>
      </c>
      <c r="AE329" t="s">
        <v>150</v>
      </c>
      <c r="AF329" s="96" t="s">
        <v>1355</v>
      </c>
      <c r="AG329" s="57" t="s">
        <v>104</v>
      </c>
      <c r="AH329" s="98">
        <v>1</v>
      </c>
      <c r="AI329" s="29">
        <v>5</v>
      </c>
      <c r="AJ329" s="99"/>
      <c r="AK329" s="52"/>
      <c r="AL329" s="262" t="s">
        <v>1576</v>
      </c>
      <c r="AM329" s="102">
        <v>5</v>
      </c>
      <c r="AS329"/>
      <c r="AT329" s="53"/>
      <c r="AU329"/>
      <c r="AV329"/>
      <c r="AW329"/>
      <c r="AX329"/>
      <c r="AY329" s="4">
        <v>0</v>
      </c>
      <c r="AZ329" s="53"/>
      <c r="BA329" s="106"/>
    </row>
    <row r="330" spans="1:53" ht="15" customHeight="1" x14ac:dyDescent="0.35">
      <c r="A330" s="96" t="s">
        <v>2111</v>
      </c>
      <c r="B330" t="s">
        <v>2515</v>
      </c>
      <c r="C330" t="s">
        <v>143</v>
      </c>
      <c r="F330" t="s">
        <v>2591</v>
      </c>
      <c r="G330" t="s">
        <v>2592</v>
      </c>
      <c r="H330">
        <v>2024</v>
      </c>
      <c r="I330" s="4" t="s">
        <v>55</v>
      </c>
      <c r="J330">
        <v>134</v>
      </c>
      <c r="K330" s="97">
        <v>78</v>
      </c>
      <c r="L330" t="s">
        <v>64</v>
      </c>
      <c r="M330">
        <v>134</v>
      </c>
      <c r="N330" s="4">
        <v>10</v>
      </c>
      <c r="O330" t="s">
        <v>69</v>
      </c>
      <c r="P330" t="s">
        <v>94</v>
      </c>
      <c r="Q330" s="57" t="s">
        <v>76</v>
      </c>
      <c r="R330" s="57" t="s">
        <v>1353</v>
      </c>
      <c r="S330" t="s">
        <v>104</v>
      </c>
      <c r="U330" s="57" t="s">
        <v>150</v>
      </c>
      <c r="V330" s="57" t="s">
        <v>1372</v>
      </c>
      <c r="W330" t="s">
        <v>150</v>
      </c>
      <c r="X330" t="s">
        <v>1360</v>
      </c>
      <c r="Y330" s="57" t="s">
        <v>104</v>
      </c>
      <c r="AA330" t="s">
        <v>104</v>
      </c>
      <c r="AC330" s="57" t="s">
        <v>104</v>
      </c>
      <c r="AE330" t="s">
        <v>150</v>
      </c>
      <c r="AF330" s="96" t="s">
        <v>1355</v>
      </c>
      <c r="AG330" s="57" t="s">
        <v>104</v>
      </c>
      <c r="AH330" s="98">
        <v>1</v>
      </c>
      <c r="AI330" s="29">
        <v>10</v>
      </c>
      <c r="AJ330" s="99"/>
      <c r="AK330" s="52"/>
      <c r="AL330" s="261" t="s">
        <v>1580</v>
      </c>
      <c r="AM330" s="102">
        <v>10</v>
      </c>
      <c r="AS330"/>
      <c r="AT330" s="53"/>
      <c r="AU330"/>
      <c r="AV330"/>
      <c r="AW330"/>
      <c r="AX330"/>
      <c r="AY330" s="4">
        <v>0</v>
      </c>
      <c r="AZ330" s="53"/>
      <c r="BA330" s="106"/>
    </row>
    <row r="331" spans="1:53" ht="15" customHeight="1" x14ac:dyDescent="0.35">
      <c r="A331" s="96" t="s">
        <v>2112</v>
      </c>
      <c r="B331" t="s">
        <v>2516</v>
      </c>
      <c r="C331" t="s">
        <v>77</v>
      </c>
      <c r="F331" t="s">
        <v>2591</v>
      </c>
      <c r="G331" t="s">
        <v>2592</v>
      </c>
      <c r="H331">
        <v>2024</v>
      </c>
      <c r="I331" s="4" t="s">
        <v>55</v>
      </c>
      <c r="J331">
        <v>135</v>
      </c>
      <c r="K331" s="97">
        <v>79</v>
      </c>
      <c r="L331" t="s">
        <v>88</v>
      </c>
      <c r="M331">
        <v>135</v>
      </c>
      <c r="N331" s="4">
        <v>20</v>
      </c>
      <c r="O331" t="s">
        <v>69</v>
      </c>
      <c r="P331" t="s">
        <v>94</v>
      </c>
      <c r="Q331" s="57" t="s">
        <v>76</v>
      </c>
      <c r="R331" s="57" t="s">
        <v>1353</v>
      </c>
      <c r="S331" t="s">
        <v>104</v>
      </c>
      <c r="U331" s="57" t="s">
        <v>104</v>
      </c>
      <c r="W331" t="s">
        <v>150</v>
      </c>
      <c r="X331" t="s">
        <v>1360</v>
      </c>
      <c r="Y331" s="57" t="s">
        <v>104</v>
      </c>
      <c r="AA331" t="s">
        <v>104</v>
      </c>
      <c r="AC331" s="57" t="s">
        <v>104</v>
      </c>
      <c r="AE331" t="s">
        <v>150</v>
      </c>
      <c r="AF331" s="96" t="s">
        <v>1355</v>
      </c>
      <c r="AG331" s="57" t="s">
        <v>104</v>
      </c>
      <c r="AH331" s="98">
        <v>1</v>
      </c>
      <c r="AI331" s="29">
        <v>20</v>
      </c>
      <c r="AJ331" s="99"/>
      <c r="AK331" s="52"/>
      <c r="AL331" s="262" t="s">
        <v>1583</v>
      </c>
      <c r="AM331" s="102">
        <v>12</v>
      </c>
      <c r="AO331" s="103" t="s">
        <v>943</v>
      </c>
      <c r="AP331" s="103">
        <v>8</v>
      </c>
      <c r="AS331"/>
      <c r="AT331" s="53"/>
      <c r="AU331"/>
      <c r="AV331"/>
      <c r="AW331"/>
      <c r="AX331"/>
      <c r="AY331" s="4">
        <v>8</v>
      </c>
      <c r="AZ331" s="53"/>
      <c r="BA331" s="106"/>
    </row>
    <row r="332" spans="1:53" ht="15" customHeight="1" x14ac:dyDescent="0.35">
      <c r="A332" s="96" t="s">
        <v>2113</v>
      </c>
      <c r="B332" t="s">
        <v>2517</v>
      </c>
      <c r="C332" t="s">
        <v>143</v>
      </c>
      <c r="F332" t="s">
        <v>2591</v>
      </c>
      <c r="G332" t="s">
        <v>2592</v>
      </c>
      <c r="H332">
        <v>2024</v>
      </c>
      <c r="I332" s="4" t="s">
        <v>79</v>
      </c>
      <c r="J332">
        <v>136</v>
      </c>
      <c r="K332" s="97">
        <v>80</v>
      </c>
      <c r="L332" t="s">
        <v>39</v>
      </c>
      <c r="M332">
        <v>136</v>
      </c>
      <c r="N332" s="4">
        <v>5</v>
      </c>
      <c r="O332" t="s">
        <v>69</v>
      </c>
      <c r="P332" t="s">
        <v>94</v>
      </c>
      <c r="Q332" s="57" t="s">
        <v>76</v>
      </c>
      <c r="R332" s="57" t="s">
        <v>1353</v>
      </c>
      <c r="S332" t="s">
        <v>104</v>
      </c>
      <c r="U332" s="57" t="s">
        <v>150</v>
      </c>
      <c r="V332" s="57" t="s">
        <v>1375</v>
      </c>
      <c r="W332" t="s">
        <v>150</v>
      </c>
      <c r="X332" t="s">
        <v>1360</v>
      </c>
      <c r="Y332" s="57" t="s">
        <v>104</v>
      </c>
      <c r="AA332" t="s">
        <v>104</v>
      </c>
      <c r="AC332" s="57" t="s">
        <v>104</v>
      </c>
      <c r="AE332" t="s">
        <v>150</v>
      </c>
      <c r="AF332" s="96" t="s">
        <v>1355</v>
      </c>
      <c r="AG332" s="57" t="s">
        <v>104</v>
      </c>
      <c r="AH332" s="98">
        <v>1</v>
      </c>
      <c r="AI332" s="29">
        <v>5</v>
      </c>
      <c r="AJ332" s="99"/>
      <c r="AK332" s="52"/>
      <c r="AL332" s="261" t="s">
        <v>1586</v>
      </c>
      <c r="AM332" s="102">
        <v>3.2</v>
      </c>
      <c r="AO332" s="261" t="s">
        <v>1543</v>
      </c>
      <c r="AP332" s="103">
        <v>0.2</v>
      </c>
      <c r="AQ332" s="102" t="s">
        <v>943</v>
      </c>
      <c r="AR332" s="102">
        <v>1.6</v>
      </c>
      <c r="AS332" s="261" t="s">
        <v>1550</v>
      </c>
      <c r="AT332" s="53">
        <v>3</v>
      </c>
      <c r="AU332" s="261" t="s">
        <v>1537</v>
      </c>
      <c r="AV332">
        <v>2</v>
      </c>
      <c r="AW332"/>
      <c r="AX332"/>
      <c r="AY332" s="4">
        <v>1.6</v>
      </c>
      <c r="AZ332" s="53"/>
      <c r="BA332" s="106"/>
    </row>
    <row r="333" spans="1:53" ht="15" customHeight="1" x14ac:dyDescent="0.35">
      <c r="A333" s="96" t="s">
        <v>2114</v>
      </c>
      <c r="B333" t="s">
        <v>2518</v>
      </c>
      <c r="C333" t="s">
        <v>143</v>
      </c>
      <c r="F333" t="s">
        <v>2591</v>
      </c>
      <c r="G333" t="s">
        <v>2592</v>
      </c>
      <c r="H333">
        <v>2024</v>
      </c>
      <c r="I333" s="4" t="s">
        <v>79</v>
      </c>
      <c r="J333">
        <v>137</v>
      </c>
      <c r="K333" s="97">
        <v>81</v>
      </c>
      <c r="L333" t="s">
        <v>39</v>
      </c>
      <c r="M333">
        <v>137</v>
      </c>
      <c r="N333" s="4">
        <v>5</v>
      </c>
      <c r="O333" t="s">
        <v>140</v>
      </c>
      <c r="P333" t="s">
        <v>118</v>
      </c>
      <c r="Q333" s="57" t="s">
        <v>76</v>
      </c>
      <c r="R333" s="57" t="s">
        <v>1353</v>
      </c>
      <c r="S333" t="s">
        <v>104</v>
      </c>
      <c r="U333" s="57" t="s">
        <v>150</v>
      </c>
      <c r="V333" s="57" t="s">
        <v>1375</v>
      </c>
      <c r="W333" t="s">
        <v>150</v>
      </c>
      <c r="X333" t="s">
        <v>1360</v>
      </c>
      <c r="Y333" s="57" t="s">
        <v>104</v>
      </c>
      <c r="AA333" t="s">
        <v>104</v>
      </c>
      <c r="AC333" s="57" t="s">
        <v>104</v>
      </c>
      <c r="AE333" t="s">
        <v>150</v>
      </c>
      <c r="AF333" s="96" t="s">
        <v>1355</v>
      </c>
      <c r="AG333" s="57" t="s">
        <v>104</v>
      </c>
      <c r="AH333" s="98">
        <v>1</v>
      </c>
      <c r="AI333" s="29">
        <v>5</v>
      </c>
      <c r="AJ333" s="99"/>
      <c r="AK333" s="52"/>
      <c r="AL333" s="262" t="s">
        <v>1590</v>
      </c>
      <c r="AM333" s="102">
        <v>2.2000000000000002</v>
      </c>
      <c r="AO333" s="261" t="s">
        <v>1543</v>
      </c>
      <c r="AP333" s="103">
        <v>0.2</v>
      </c>
      <c r="AQ333" s="102" t="s">
        <v>943</v>
      </c>
      <c r="AR333" s="102">
        <v>2.6</v>
      </c>
      <c r="AS333"/>
      <c r="AT333" s="53"/>
      <c r="AU333"/>
      <c r="AV333"/>
      <c r="AW333"/>
      <c r="AX333"/>
      <c r="AY333" s="4">
        <v>2.6</v>
      </c>
      <c r="AZ333" s="53"/>
      <c r="BA333" s="106"/>
    </row>
    <row r="334" spans="1:53" ht="15" customHeight="1" x14ac:dyDescent="0.35">
      <c r="A334" s="96" t="s">
        <v>2115</v>
      </c>
      <c r="B334" t="s">
        <v>2519</v>
      </c>
      <c r="C334" t="s">
        <v>143</v>
      </c>
      <c r="F334" t="s">
        <v>2591</v>
      </c>
      <c r="G334" t="s">
        <v>2592</v>
      </c>
      <c r="H334">
        <v>2024</v>
      </c>
      <c r="I334" s="4" t="s">
        <v>79</v>
      </c>
      <c r="J334">
        <v>138</v>
      </c>
      <c r="K334" s="97">
        <v>82</v>
      </c>
      <c r="L334" t="s">
        <v>64</v>
      </c>
      <c r="M334">
        <v>138</v>
      </c>
      <c r="N334" s="4">
        <v>10</v>
      </c>
      <c r="O334" t="s">
        <v>140</v>
      </c>
      <c r="P334" t="s">
        <v>118</v>
      </c>
      <c r="Q334" s="57" t="s">
        <v>76</v>
      </c>
      <c r="R334" s="57" t="s">
        <v>1353</v>
      </c>
      <c r="S334" t="s">
        <v>104</v>
      </c>
      <c r="U334" s="57" t="s">
        <v>104</v>
      </c>
      <c r="W334" t="s">
        <v>150</v>
      </c>
      <c r="X334" t="s">
        <v>1360</v>
      </c>
      <c r="Y334" s="57" t="s">
        <v>104</v>
      </c>
      <c r="AA334" t="s">
        <v>104</v>
      </c>
      <c r="AC334" s="57" t="s">
        <v>104</v>
      </c>
      <c r="AE334" t="s">
        <v>150</v>
      </c>
      <c r="AF334" s="96" t="s">
        <v>1355</v>
      </c>
      <c r="AG334" s="57" t="s">
        <v>104</v>
      </c>
      <c r="AH334" s="98">
        <v>1</v>
      </c>
      <c r="AI334" s="29">
        <v>10</v>
      </c>
      <c r="AJ334" s="99"/>
      <c r="AK334" s="52"/>
      <c r="AL334" s="261" t="s">
        <v>1594</v>
      </c>
      <c r="AM334" s="102">
        <v>9</v>
      </c>
      <c r="AO334" s="103" t="s">
        <v>943</v>
      </c>
      <c r="AP334" s="103">
        <v>1</v>
      </c>
      <c r="AS334"/>
      <c r="AT334" s="53"/>
      <c r="AU334"/>
      <c r="AV334"/>
      <c r="AW334"/>
      <c r="AX334"/>
      <c r="AY334" s="4">
        <v>1</v>
      </c>
      <c r="AZ334" s="53"/>
      <c r="BA334" s="106"/>
    </row>
    <row r="335" spans="1:53" ht="15" customHeight="1" x14ac:dyDescent="0.35">
      <c r="A335" s="96" t="s">
        <v>2116</v>
      </c>
      <c r="B335" t="s">
        <v>2520</v>
      </c>
      <c r="C335" t="s">
        <v>143</v>
      </c>
      <c r="F335" t="s">
        <v>2591</v>
      </c>
      <c r="G335" t="s">
        <v>2592</v>
      </c>
      <c r="H335">
        <v>2024</v>
      </c>
      <c r="I335" s="4" t="s">
        <v>55</v>
      </c>
      <c r="J335">
        <v>139</v>
      </c>
      <c r="K335" s="97">
        <v>83</v>
      </c>
      <c r="L335" t="s">
        <v>64</v>
      </c>
      <c r="M335">
        <v>139</v>
      </c>
      <c r="N335" s="4">
        <v>10</v>
      </c>
      <c r="O335" t="s">
        <v>140</v>
      </c>
      <c r="P335" t="s">
        <v>118</v>
      </c>
      <c r="Q335" s="57" t="s">
        <v>76</v>
      </c>
      <c r="R335" s="57" t="s">
        <v>1353</v>
      </c>
      <c r="S335" t="s">
        <v>104</v>
      </c>
      <c r="U335" s="57" t="s">
        <v>104</v>
      </c>
      <c r="W335" t="s">
        <v>150</v>
      </c>
      <c r="X335" t="s">
        <v>1360</v>
      </c>
      <c r="Y335" s="57" t="s">
        <v>104</v>
      </c>
      <c r="AA335" t="s">
        <v>104</v>
      </c>
      <c r="AC335" s="57" t="s">
        <v>104</v>
      </c>
      <c r="AE335" t="s">
        <v>150</v>
      </c>
      <c r="AF335" s="96" t="s">
        <v>1355</v>
      </c>
      <c r="AG335" s="57" t="s">
        <v>104</v>
      </c>
      <c r="AH335" s="98">
        <v>1</v>
      </c>
      <c r="AI335" s="29">
        <v>10</v>
      </c>
      <c r="AJ335" s="99">
        <v>-5</v>
      </c>
      <c r="AK335" s="52"/>
      <c r="AL335" s="262" t="s">
        <v>1598</v>
      </c>
      <c r="AM335" s="102">
        <v>5</v>
      </c>
      <c r="AS335"/>
      <c r="AT335" s="53"/>
      <c r="AU335"/>
      <c r="AV335"/>
      <c r="AW335"/>
      <c r="AX335"/>
      <c r="AY335" s="4">
        <v>0</v>
      </c>
      <c r="AZ335" s="53"/>
      <c r="BA335" s="106"/>
    </row>
    <row r="336" spans="1:53" ht="15" customHeight="1" x14ac:dyDescent="0.35">
      <c r="A336" s="96" t="s">
        <v>2117</v>
      </c>
      <c r="B336" t="s">
        <v>2521</v>
      </c>
      <c r="C336" t="s">
        <v>143</v>
      </c>
      <c r="F336" t="s">
        <v>2591</v>
      </c>
      <c r="G336" t="s">
        <v>2592</v>
      </c>
      <c r="H336">
        <v>2024</v>
      </c>
      <c r="I336" s="4" t="s">
        <v>244</v>
      </c>
      <c r="J336">
        <v>140</v>
      </c>
      <c r="K336" s="97">
        <v>84</v>
      </c>
      <c r="L336" t="s">
        <v>88</v>
      </c>
      <c r="M336">
        <v>140</v>
      </c>
      <c r="N336" s="4">
        <v>20</v>
      </c>
      <c r="O336" t="s">
        <v>140</v>
      </c>
      <c r="P336" t="s">
        <v>118</v>
      </c>
      <c r="Q336" s="57" t="s">
        <v>76</v>
      </c>
      <c r="R336" s="57" t="s">
        <v>1353</v>
      </c>
      <c r="S336" t="s">
        <v>104</v>
      </c>
      <c r="U336" s="57" t="s">
        <v>104</v>
      </c>
      <c r="W336" t="s">
        <v>150</v>
      </c>
      <c r="X336" t="s">
        <v>1360</v>
      </c>
      <c r="Y336" s="57" t="s">
        <v>104</v>
      </c>
      <c r="AA336" t="s">
        <v>104</v>
      </c>
      <c r="AC336" s="57" t="s">
        <v>104</v>
      </c>
      <c r="AE336" t="s">
        <v>150</v>
      </c>
      <c r="AF336" s="96" t="s">
        <v>1355</v>
      </c>
      <c r="AG336" s="57" t="s">
        <v>104</v>
      </c>
      <c r="AH336" s="98">
        <v>1</v>
      </c>
      <c r="AI336" s="29">
        <v>20</v>
      </c>
      <c r="AJ336" s="99"/>
      <c r="AK336" s="52"/>
      <c r="AL336" s="261" t="s">
        <v>1602</v>
      </c>
      <c r="AM336" s="102">
        <v>18</v>
      </c>
      <c r="AO336" s="103" t="s">
        <v>943</v>
      </c>
      <c r="AP336" s="103">
        <v>2</v>
      </c>
      <c r="AS336"/>
      <c r="AT336" s="53"/>
      <c r="AU336"/>
      <c r="AV336"/>
      <c r="AW336"/>
      <c r="AX336"/>
      <c r="AY336" s="4">
        <v>2</v>
      </c>
      <c r="AZ336" s="53"/>
      <c r="BA336" s="106"/>
    </row>
    <row r="337" spans="1:53" ht="15" customHeight="1" x14ac:dyDescent="0.35">
      <c r="A337" s="96" t="s">
        <v>2118</v>
      </c>
      <c r="B337" t="s">
        <v>2522</v>
      </c>
      <c r="C337" t="s">
        <v>143</v>
      </c>
      <c r="F337" t="s">
        <v>2591</v>
      </c>
      <c r="G337" t="s">
        <v>2592</v>
      </c>
      <c r="H337">
        <v>2024</v>
      </c>
      <c r="I337" s="4" t="s">
        <v>79</v>
      </c>
      <c r="J337">
        <v>141</v>
      </c>
      <c r="K337" s="97">
        <v>85</v>
      </c>
      <c r="L337" t="s">
        <v>39</v>
      </c>
      <c r="M337">
        <v>141</v>
      </c>
      <c r="N337" s="4">
        <v>5</v>
      </c>
      <c r="O337" t="s">
        <v>69</v>
      </c>
      <c r="P337" t="s">
        <v>94</v>
      </c>
      <c r="Q337" s="57" t="s">
        <v>76</v>
      </c>
      <c r="R337" s="57" t="s">
        <v>1353</v>
      </c>
      <c r="S337" t="s">
        <v>104</v>
      </c>
      <c r="U337" s="57" t="s">
        <v>104</v>
      </c>
      <c r="W337" t="s">
        <v>150</v>
      </c>
      <c r="X337" t="s">
        <v>1360</v>
      </c>
      <c r="Y337" s="57" t="s">
        <v>104</v>
      </c>
      <c r="AA337" t="s">
        <v>104</v>
      </c>
      <c r="AC337" s="57" t="s">
        <v>104</v>
      </c>
      <c r="AE337" t="s">
        <v>150</v>
      </c>
      <c r="AF337" s="96" t="s">
        <v>1355</v>
      </c>
      <c r="AG337" s="57" t="s">
        <v>104</v>
      </c>
      <c r="AH337" s="98">
        <v>1</v>
      </c>
      <c r="AI337" s="29">
        <v>5</v>
      </c>
      <c r="AJ337" s="99"/>
      <c r="AK337" s="52"/>
      <c r="AL337" s="262" t="s">
        <v>1605</v>
      </c>
      <c r="AM337" s="102">
        <v>5</v>
      </c>
      <c r="AS337" s="262" t="s">
        <v>1568</v>
      </c>
      <c r="AT337" s="53">
        <v>5</v>
      </c>
      <c r="AU337"/>
      <c r="AV337"/>
      <c r="AW337"/>
      <c r="AX337"/>
      <c r="AY337" s="4">
        <v>0</v>
      </c>
      <c r="AZ337" s="53"/>
      <c r="BA337" s="106"/>
    </row>
    <row r="338" spans="1:53" ht="15" customHeight="1" x14ac:dyDescent="0.35">
      <c r="A338" s="96" t="s">
        <v>2119</v>
      </c>
      <c r="B338" t="s">
        <v>2523</v>
      </c>
      <c r="C338" t="s">
        <v>143</v>
      </c>
      <c r="F338" t="s">
        <v>2591</v>
      </c>
      <c r="G338" t="s">
        <v>2592</v>
      </c>
      <c r="H338">
        <v>2024</v>
      </c>
      <c r="I338" s="4" t="s">
        <v>55</v>
      </c>
      <c r="J338">
        <v>142</v>
      </c>
      <c r="K338" s="97">
        <v>86</v>
      </c>
      <c r="L338" t="s">
        <v>64</v>
      </c>
      <c r="M338">
        <v>142</v>
      </c>
      <c r="N338" s="4">
        <v>10</v>
      </c>
      <c r="O338" t="s">
        <v>140</v>
      </c>
      <c r="P338" t="s">
        <v>118</v>
      </c>
      <c r="Q338" s="57" t="s">
        <v>76</v>
      </c>
      <c r="R338" s="57" t="s">
        <v>1353</v>
      </c>
      <c r="S338" t="s">
        <v>104</v>
      </c>
      <c r="U338" s="57" t="s">
        <v>104</v>
      </c>
      <c r="W338" t="s">
        <v>150</v>
      </c>
      <c r="X338" t="s">
        <v>1360</v>
      </c>
      <c r="Y338" s="57" t="s">
        <v>104</v>
      </c>
      <c r="AA338" t="s">
        <v>104</v>
      </c>
      <c r="AC338" s="57" t="s">
        <v>104</v>
      </c>
      <c r="AE338" t="s">
        <v>150</v>
      </c>
      <c r="AF338" s="96" t="s">
        <v>1355</v>
      </c>
      <c r="AG338" s="57" t="s">
        <v>104</v>
      </c>
      <c r="AH338" s="98">
        <v>1</v>
      </c>
      <c r="AI338" s="29">
        <v>10</v>
      </c>
      <c r="AJ338" s="99">
        <v>-5</v>
      </c>
      <c r="AK338" s="52"/>
      <c r="AL338" s="261" t="s">
        <v>1608</v>
      </c>
      <c r="AM338" s="102">
        <v>5</v>
      </c>
      <c r="AS338"/>
      <c r="AT338" s="53"/>
      <c r="AU338"/>
      <c r="AV338"/>
      <c r="AW338"/>
      <c r="AX338"/>
      <c r="AY338" s="4">
        <v>0</v>
      </c>
      <c r="AZ338" s="53"/>
      <c r="BA338" s="106"/>
    </row>
    <row r="339" spans="1:53" ht="15" customHeight="1" x14ac:dyDescent="0.35">
      <c r="A339" s="96" t="s">
        <v>2120</v>
      </c>
      <c r="B339" t="s">
        <v>2524</v>
      </c>
      <c r="C339" t="s">
        <v>143</v>
      </c>
      <c r="F339" t="s">
        <v>2591</v>
      </c>
      <c r="G339" t="s">
        <v>2592</v>
      </c>
      <c r="H339">
        <v>2024</v>
      </c>
      <c r="I339" s="4" t="s">
        <v>244</v>
      </c>
      <c r="J339">
        <v>143</v>
      </c>
      <c r="K339" s="97">
        <v>87</v>
      </c>
      <c r="L339" t="s">
        <v>64</v>
      </c>
      <c r="M339">
        <v>143</v>
      </c>
      <c r="N339" s="4">
        <v>10</v>
      </c>
      <c r="O339" t="s">
        <v>140</v>
      </c>
      <c r="P339" t="s">
        <v>118</v>
      </c>
      <c r="Q339" s="57" t="s">
        <v>76</v>
      </c>
      <c r="R339" s="57" t="s">
        <v>1353</v>
      </c>
      <c r="S339" t="s">
        <v>104</v>
      </c>
      <c r="U339" s="57" t="s">
        <v>104</v>
      </c>
      <c r="W339" t="s">
        <v>150</v>
      </c>
      <c r="X339" t="s">
        <v>1360</v>
      </c>
      <c r="Y339" s="57" t="s">
        <v>104</v>
      </c>
      <c r="AA339" t="s">
        <v>104</v>
      </c>
      <c r="AC339" s="57" t="s">
        <v>104</v>
      </c>
      <c r="AE339" t="s">
        <v>150</v>
      </c>
      <c r="AF339" s="96" t="s">
        <v>1355</v>
      </c>
      <c r="AG339" s="57" t="s">
        <v>104</v>
      </c>
      <c r="AH339" s="98">
        <v>1</v>
      </c>
      <c r="AI339" s="29">
        <v>10</v>
      </c>
      <c r="AJ339" s="99" t="s">
        <v>1361</v>
      </c>
      <c r="AK339" s="52"/>
      <c r="AL339" s="262" t="s">
        <v>1611</v>
      </c>
      <c r="AM339" s="102">
        <v>12</v>
      </c>
      <c r="AO339" s="103" t="s">
        <v>943</v>
      </c>
      <c r="AP339" s="103">
        <v>8</v>
      </c>
      <c r="AS339"/>
      <c r="AT339" s="53"/>
      <c r="AU339"/>
      <c r="AV339"/>
      <c r="AW339"/>
      <c r="AX339"/>
      <c r="AY339" s="4">
        <v>8</v>
      </c>
      <c r="AZ339" s="53"/>
      <c r="BA339" s="106"/>
    </row>
    <row r="340" spans="1:53" ht="15" customHeight="1" x14ac:dyDescent="0.35">
      <c r="A340" s="96" t="s">
        <v>2121</v>
      </c>
      <c r="B340" t="s">
        <v>2525</v>
      </c>
      <c r="C340" t="s">
        <v>254</v>
      </c>
      <c r="F340" t="s">
        <v>2591</v>
      </c>
      <c r="G340" t="s">
        <v>2592</v>
      </c>
      <c r="H340">
        <v>2024</v>
      </c>
      <c r="I340" s="4" t="s">
        <v>55</v>
      </c>
      <c r="J340">
        <v>144</v>
      </c>
      <c r="K340" s="97">
        <v>88</v>
      </c>
      <c r="L340" t="s">
        <v>39</v>
      </c>
      <c r="M340">
        <v>144</v>
      </c>
      <c r="N340" s="4">
        <v>5</v>
      </c>
      <c r="O340" t="s">
        <v>69</v>
      </c>
      <c r="P340" t="s">
        <v>94</v>
      </c>
      <c r="Q340" s="57" t="s">
        <v>76</v>
      </c>
      <c r="R340" s="57" t="s">
        <v>1353</v>
      </c>
      <c r="S340" t="s">
        <v>104</v>
      </c>
      <c r="U340" s="57" t="s">
        <v>150</v>
      </c>
      <c r="V340" s="57" t="s">
        <v>1375</v>
      </c>
      <c r="W340" t="s">
        <v>150</v>
      </c>
      <c r="X340" t="s">
        <v>1360</v>
      </c>
      <c r="Y340" s="57" t="s">
        <v>104</v>
      </c>
      <c r="AA340" t="s">
        <v>104</v>
      </c>
      <c r="AC340" s="57" t="s">
        <v>104</v>
      </c>
      <c r="AE340" t="s">
        <v>150</v>
      </c>
      <c r="AF340" s="96" t="s">
        <v>1355</v>
      </c>
      <c r="AG340" s="57" t="s">
        <v>104</v>
      </c>
      <c r="AH340" s="98">
        <v>1</v>
      </c>
      <c r="AI340" s="29">
        <v>5</v>
      </c>
      <c r="AJ340" s="99"/>
      <c r="AK340" s="52"/>
      <c r="AL340" s="261" t="s">
        <v>1614</v>
      </c>
      <c r="AM340" s="102">
        <v>5</v>
      </c>
      <c r="AS340"/>
      <c r="AT340" s="53"/>
      <c r="AU340"/>
      <c r="AV340"/>
      <c r="AW340"/>
      <c r="AX340"/>
      <c r="AY340" s="4">
        <v>0</v>
      </c>
      <c r="AZ340" s="53"/>
      <c r="BA340" s="106"/>
    </row>
    <row r="341" spans="1:53" ht="15" customHeight="1" x14ac:dyDescent="0.35">
      <c r="A341" s="96" t="s">
        <v>2122</v>
      </c>
      <c r="B341" t="s">
        <v>2526</v>
      </c>
      <c r="C341" t="s">
        <v>254</v>
      </c>
      <c r="F341" t="s">
        <v>2591</v>
      </c>
      <c r="G341" t="s">
        <v>2592</v>
      </c>
      <c r="H341">
        <v>2024</v>
      </c>
      <c r="I341" s="4" t="s">
        <v>55</v>
      </c>
      <c r="J341">
        <v>145</v>
      </c>
      <c r="K341" s="97">
        <v>89</v>
      </c>
      <c r="L341" t="s">
        <v>39</v>
      </c>
      <c r="M341">
        <v>145</v>
      </c>
      <c r="N341" s="4">
        <v>5</v>
      </c>
      <c r="O341" t="s">
        <v>140</v>
      </c>
      <c r="P341" t="s">
        <v>118</v>
      </c>
      <c r="Q341" s="57" t="s">
        <v>76</v>
      </c>
      <c r="R341" s="57" t="s">
        <v>1353</v>
      </c>
      <c r="S341" t="s">
        <v>104</v>
      </c>
      <c r="U341" s="57" t="s">
        <v>150</v>
      </c>
      <c r="V341" s="57" t="s">
        <v>1375</v>
      </c>
      <c r="W341" t="s">
        <v>150</v>
      </c>
      <c r="X341" t="s">
        <v>1360</v>
      </c>
      <c r="Y341" s="57" t="s">
        <v>104</v>
      </c>
      <c r="AA341" t="s">
        <v>104</v>
      </c>
      <c r="AC341" s="57" t="s">
        <v>104</v>
      </c>
      <c r="AE341" t="s">
        <v>150</v>
      </c>
      <c r="AF341" s="96" t="s">
        <v>1355</v>
      </c>
      <c r="AG341" s="57" t="s">
        <v>104</v>
      </c>
      <c r="AH341" s="98">
        <v>1</v>
      </c>
      <c r="AI341" s="29">
        <v>5</v>
      </c>
      <c r="AJ341" s="99"/>
      <c r="AK341" s="52"/>
      <c r="AL341" s="262" t="s">
        <v>1616</v>
      </c>
      <c r="AM341" s="102">
        <v>5</v>
      </c>
      <c r="AS341"/>
      <c r="AT341" s="53"/>
      <c r="AU341"/>
      <c r="AV341"/>
      <c r="AW341"/>
      <c r="AX341"/>
      <c r="AY341" s="4">
        <v>0</v>
      </c>
      <c r="AZ341" s="53"/>
      <c r="BA341" s="106"/>
    </row>
    <row r="342" spans="1:53" ht="15" customHeight="1" x14ac:dyDescent="0.35">
      <c r="A342" s="96" t="s">
        <v>2123</v>
      </c>
      <c r="B342" t="s">
        <v>2527</v>
      </c>
      <c r="C342" t="s">
        <v>254</v>
      </c>
      <c r="F342" t="s">
        <v>2591</v>
      </c>
      <c r="G342" t="s">
        <v>2592</v>
      </c>
      <c r="H342">
        <v>2024</v>
      </c>
      <c r="I342" s="4" t="s">
        <v>55</v>
      </c>
      <c r="J342">
        <v>146</v>
      </c>
      <c r="K342" s="97">
        <v>90</v>
      </c>
      <c r="L342" t="s">
        <v>39</v>
      </c>
      <c r="M342">
        <v>146</v>
      </c>
      <c r="N342" s="4">
        <v>5</v>
      </c>
      <c r="O342" t="s">
        <v>140</v>
      </c>
      <c r="P342" t="s">
        <v>118</v>
      </c>
      <c r="Q342" s="57" t="s">
        <v>76</v>
      </c>
      <c r="R342" s="57" t="s">
        <v>1353</v>
      </c>
      <c r="S342" t="s">
        <v>104</v>
      </c>
      <c r="U342" s="57" t="s">
        <v>150</v>
      </c>
      <c r="V342" s="57" t="s">
        <v>1375</v>
      </c>
      <c r="W342" t="s">
        <v>150</v>
      </c>
      <c r="X342" t="s">
        <v>1360</v>
      </c>
      <c r="Y342" s="57" t="s">
        <v>104</v>
      </c>
      <c r="AA342" t="s">
        <v>104</v>
      </c>
      <c r="AC342" s="57" t="s">
        <v>104</v>
      </c>
      <c r="AE342" t="s">
        <v>150</v>
      </c>
      <c r="AF342" s="96" t="s">
        <v>1355</v>
      </c>
      <c r="AG342" s="57" t="s">
        <v>104</v>
      </c>
      <c r="AH342" s="98">
        <v>1</v>
      </c>
      <c r="AI342" s="29">
        <v>5</v>
      </c>
      <c r="AJ342" s="99"/>
      <c r="AK342" s="52"/>
      <c r="AL342" s="261" t="s">
        <v>1618</v>
      </c>
      <c r="AM342" s="102">
        <v>5</v>
      </c>
      <c r="AS342"/>
      <c r="AT342" s="53"/>
      <c r="AU342"/>
      <c r="AV342"/>
      <c r="AW342"/>
      <c r="AX342"/>
      <c r="AY342" s="4">
        <v>0</v>
      </c>
      <c r="AZ342" s="53"/>
      <c r="BA342" s="106"/>
    </row>
    <row r="343" spans="1:53" ht="15" customHeight="1" x14ac:dyDescent="0.35">
      <c r="A343" s="96" t="s">
        <v>2124</v>
      </c>
      <c r="B343" t="s">
        <v>2528</v>
      </c>
      <c r="C343" t="s">
        <v>254</v>
      </c>
      <c r="F343" t="s">
        <v>2591</v>
      </c>
      <c r="G343" t="s">
        <v>2592</v>
      </c>
      <c r="H343">
        <v>2024</v>
      </c>
      <c r="I343" s="4" t="s">
        <v>55</v>
      </c>
      <c r="J343">
        <v>147</v>
      </c>
      <c r="K343" s="97">
        <v>91</v>
      </c>
      <c r="L343" t="s">
        <v>39</v>
      </c>
      <c r="M343">
        <v>147</v>
      </c>
      <c r="N343" s="4">
        <v>5</v>
      </c>
      <c r="O343" t="s">
        <v>69</v>
      </c>
      <c r="P343" t="s">
        <v>94</v>
      </c>
      <c r="Q343" s="57" t="s">
        <v>76</v>
      </c>
      <c r="R343" s="57" t="s">
        <v>1353</v>
      </c>
      <c r="S343" t="s">
        <v>104</v>
      </c>
      <c r="U343" s="57" t="s">
        <v>150</v>
      </c>
      <c r="V343" s="57" t="s">
        <v>1375</v>
      </c>
      <c r="W343" t="s">
        <v>150</v>
      </c>
      <c r="X343" t="s">
        <v>1360</v>
      </c>
      <c r="Y343" s="57" t="s">
        <v>104</v>
      </c>
      <c r="AA343" t="s">
        <v>104</v>
      </c>
      <c r="AC343" s="57" t="s">
        <v>104</v>
      </c>
      <c r="AE343" t="s">
        <v>150</v>
      </c>
      <c r="AF343" s="96" t="s">
        <v>1355</v>
      </c>
      <c r="AG343" s="57" t="s">
        <v>104</v>
      </c>
      <c r="AH343" s="98">
        <v>1</v>
      </c>
      <c r="AI343" s="29">
        <v>5</v>
      </c>
      <c r="AJ343" s="99"/>
      <c r="AK343" s="52"/>
      <c r="AL343" s="262" t="s">
        <v>1620</v>
      </c>
      <c r="AM343" s="102">
        <v>5</v>
      </c>
      <c r="AS343"/>
      <c r="AT343" s="53"/>
      <c r="AU343"/>
      <c r="AV343"/>
      <c r="AW343"/>
      <c r="AX343"/>
      <c r="AY343" s="4">
        <v>0</v>
      </c>
      <c r="AZ343" s="53"/>
      <c r="BA343" s="106"/>
    </row>
    <row r="344" spans="1:53" ht="15" customHeight="1" x14ac:dyDescent="0.35">
      <c r="A344" s="96" t="s">
        <v>2125</v>
      </c>
      <c r="B344" t="s">
        <v>2529</v>
      </c>
      <c r="C344" t="s">
        <v>254</v>
      </c>
      <c r="F344" t="s">
        <v>2591</v>
      </c>
      <c r="G344" t="s">
        <v>2592</v>
      </c>
      <c r="H344">
        <v>2024</v>
      </c>
      <c r="I344" s="4" t="s">
        <v>79</v>
      </c>
      <c r="J344">
        <v>148</v>
      </c>
      <c r="K344" s="97">
        <v>92</v>
      </c>
      <c r="L344" t="s">
        <v>39</v>
      </c>
      <c r="M344">
        <v>148</v>
      </c>
      <c r="N344" s="4">
        <v>5</v>
      </c>
      <c r="O344" t="s">
        <v>140</v>
      </c>
      <c r="P344" t="s">
        <v>118</v>
      </c>
      <c r="Q344" s="57" t="s">
        <v>76</v>
      </c>
      <c r="R344" s="57" t="s">
        <v>1353</v>
      </c>
      <c r="S344" t="s">
        <v>104</v>
      </c>
      <c r="U344" s="57" t="s">
        <v>150</v>
      </c>
      <c r="V344" s="57" t="s">
        <v>1375</v>
      </c>
      <c r="W344" t="s">
        <v>150</v>
      </c>
      <c r="X344" t="s">
        <v>1360</v>
      </c>
      <c r="Y344" s="57" t="s">
        <v>104</v>
      </c>
      <c r="AA344" t="s">
        <v>104</v>
      </c>
      <c r="AC344" s="57" t="s">
        <v>104</v>
      </c>
      <c r="AE344" t="s">
        <v>150</v>
      </c>
      <c r="AF344" s="96" t="s">
        <v>1355</v>
      </c>
      <c r="AG344" s="57" t="s">
        <v>104</v>
      </c>
      <c r="AH344" s="98">
        <v>1</v>
      </c>
      <c r="AI344" s="29">
        <v>5</v>
      </c>
      <c r="AJ344" s="99"/>
      <c r="AK344" s="52"/>
      <c r="AL344" s="261" t="s">
        <v>1624</v>
      </c>
      <c r="AM344" s="102">
        <v>5</v>
      </c>
      <c r="AS344"/>
      <c r="AT344" s="53"/>
      <c r="AU344"/>
      <c r="AV344"/>
      <c r="AW344"/>
      <c r="AX344"/>
      <c r="AY344" s="4">
        <v>0</v>
      </c>
      <c r="AZ344" s="53"/>
      <c r="BA344" s="106"/>
    </row>
    <row r="345" spans="1:53" ht="15" customHeight="1" x14ac:dyDescent="0.35">
      <c r="A345" s="96" t="s">
        <v>2126</v>
      </c>
      <c r="B345" t="s">
        <v>2530</v>
      </c>
      <c r="C345" t="s">
        <v>254</v>
      </c>
      <c r="F345" t="s">
        <v>2591</v>
      </c>
      <c r="G345" t="s">
        <v>2592</v>
      </c>
      <c r="H345">
        <v>2024</v>
      </c>
      <c r="I345" s="4" t="s">
        <v>79</v>
      </c>
      <c r="J345">
        <v>149</v>
      </c>
      <c r="K345" s="97">
        <v>93</v>
      </c>
      <c r="L345" t="s">
        <v>39</v>
      </c>
      <c r="M345">
        <v>149</v>
      </c>
      <c r="N345" s="4">
        <v>5</v>
      </c>
      <c r="O345" t="s">
        <v>69</v>
      </c>
      <c r="P345" t="s">
        <v>94</v>
      </c>
      <c r="Q345" s="57" t="s">
        <v>76</v>
      </c>
      <c r="R345" s="57" t="s">
        <v>1353</v>
      </c>
      <c r="S345" t="s">
        <v>104</v>
      </c>
      <c r="U345" s="57" t="s">
        <v>150</v>
      </c>
      <c r="V345" s="57" t="s">
        <v>1375</v>
      </c>
      <c r="W345" t="s">
        <v>150</v>
      </c>
      <c r="X345" t="s">
        <v>1360</v>
      </c>
      <c r="Y345" s="57" t="s">
        <v>104</v>
      </c>
      <c r="AA345" t="s">
        <v>104</v>
      </c>
      <c r="AC345" s="57" t="s">
        <v>104</v>
      </c>
      <c r="AE345" t="s">
        <v>150</v>
      </c>
      <c r="AF345" s="96" t="s">
        <v>1355</v>
      </c>
      <c r="AG345" s="57" t="s">
        <v>104</v>
      </c>
      <c r="AH345" s="98">
        <v>1</v>
      </c>
      <c r="AI345" s="29">
        <v>5</v>
      </c>
      <c r="AJ345" s="99"/>
      <c r="AK345" s="52"/>
      <c r="AL345" s="262" t="s">
        <v>1628</v>
      </c>
      <c r="AM345" s="102">
        <v>5</v>
      </c>
      <c r="AS345"/>
      <c r="AT345" s="53"/>
      <c r="AU345"/>
      <c r="AV345"/>
      <c r="AW345"/>
      <c r="AX345"/>
      <c r="AY345" s="4">
        <v>0</v>
      </c>
      <c r="AZ345" s="53"/>
      <c r="BA345" s="106"/>
    </row>
    <row r="346" spans="1:53" ht="15" customHeight="1" x14ac:dyDescent="0.35">
      <c r="A346" s="96" t="s">
        <v>2127</v>
      </c>
      <c r="B346" t="s">
        <v>2531</v>
      </c>
      <c r="C346" t="s">
        <v>254</v>
      </c>
      <c r="F346" t="s">
        <v>2591</v>
      </c>
      <c r="G346" t="s">
        <v>2592</v>
      </c>
      <c r="H346">
        <v>2024</v>
      </c>
      <c r="I346" s="4" t="s">
        <v>55</v>
      </c>
      <c r="J346">
        <v>150</v>
      </c>
      <c r="K346" s="97">
        <v>94</v>
      </c>
      <c r="L346" t="s">
        <v>39</v>
      </c>
      <c r="M346">
        <v>150</v>
      </c>
      <c r="N346" s="4">
        <v>5</v>
      </c>
      <c r="O346" t="s">
        <v>69</v>
      </c>
      <c r="P346" t="s">
        <v>94</v>
      </c>
      <c r="Q346" s="57" t="s">
        <v>76</v>
      </c>
      <c r="R346" s="57" t="s">
        <v>1353</v>
      </c>
      <c r="S346" t="s">
        <v>104</v>
      </c>
      <c r="U346" s="57" t="s">
        <v>104</v>
      </c>
      <c r="W346" t="s">
        <v>150</v>
      </c>
      <c r="X346" t="s">
        <v>1360</v>
      </c>
      <c r="Y346" s="57" t="s">
        <v>104</v>
      </c>
      <c r="AA346" t="s">
        <v>104</v>
      </c>
      <c r="AC346" s="57" t="s">
        <v>104</v>
      </c>
      <c r="AE346" t="s">
        <v>150</v>
      </c>
      <c r="AF346" s="96" t="s">
        <v>1355</v>
      </c>
      <c r="AG346" s="57" t="s">
        <v>104</v>
      </c>
      <c r="AH346" s="98">
        <v>1</v>
      </c>
      <c r="AI346" s="29">
        <v>5</v>
      </c>
      <c r="AJ346" s="99"/>
      <c r="AK346" s="52"/>
      <c r="AL346" s="261" t="s">
        <v>1631</v>
      </c>
      <c r="AM346" s="102">
        <v>5</v>
      </c>
      <c r="AS346"/>
      <c r="AT346" s="53"/>
      <c r="AU346"/>
      <c r="AV346"/>
      <c r="AW346"/>
      <c r="AX346"/>
      <c r="AY346" s="4">
        <v>0</v>
      </c>
      <c r="AZ346" s="53"/>
      <c r="BA346" s="106"/>
    </row>
    <row r="347" spans="1:53" ht="15" customHeight="1" x14ac:dyDescent="0.35">
      <c r="A347" s="96" t="s">
        <v>2128</v>
      </c>
      <c r="B347" t="s">
        <v>2532</v>
      </c>
      <c r="C347" t="s">
        <v>254</v>
      </c>
      <c r="F347" t="s">
        <v>2591</v>
      </c>
      <c r="G347" t="s">
        <v>2592</v>
      </c>
      <c r="H347">
        <v>2024</v>
      </c>
      <c r="I347" s="4" t="s">
        <v>79</v>
      </c>
      <c r="J347">
        <v>151</v>
      </c>
      <c r="K347" s="97">
        <v>95</v>
      </c>
      <c r="L347" t="s">
        <v>39</v>
      </c>
      <c r="M347">
        <v>151</v>
      </c>
      <c r="N347" s="4">
        <v>5</v>
      </c>
      <c r="O347" t="s">
        <v>140</v>
      </c>
      <c r="P347" t="s">
        <v>118</v>
      </c>
      <c r="Q347" s="57" t="s">
        <v>76</v>
      </c>
      <c r="R347" s="57" t="s">
        <v>1353</v>
      </c>
      <c r="S347" t="s">
        <v>104</v>
      </c>
      <c r="U347" s="57" t="s">
        <v>104</v>
      </c>
      <c r="W347" t="s">
        <v>150</v>
      </c>
      <c r="X347" t="s">
        <v>1360</v>
      </c>
      <c r="Y347" s="57" t="s">
        <v>104</v>
      </c>
      <c r="AA347" t="s">
        <v>104</v>
      </c>
      <c r="AC347" s="57" t="s">
        <v>104</v>
      </c>
      <c r="AE347" t="s">
        <v>150</v>
      </c>
      <c r="AF347" s="96" t="s">
        <v>1355</v>
      </c>
      <c r="AG347" s="57" t="s">
        <v>104</v>
      </c>
      <c r="AH347" s="98">
        <v>1</v>
      </c>
      <c r="AI347" s="29">
        <v>5</v>
      </c>
      <c r="AJ347" s="99"/>
      <c r="AK347" s="52"/>
      <c r="AL347" s="262" t="s">
        <v>1635</v>
      </c>
      <c r="AM347" s="102">
        <v>5</v>
      </c>
      <c r="AS347"/>
      <c r="AT347" s="53"/>
      <c r="AU347"/>
      <c r="AV347"/>
      <c r="AW347"/>
      <c r="AX347"/>
      <c r="AY347" s="4">
        <v>0</v>
      </c>
      <c r="AZ347" s="53"/>
      <c r="BA347" s="106"/>
    </row>
    <row r="348" spans="1:53" ht="15" customHeight="1" x14ac:dyDescent="0.35">
      <c r="A348" s="96" t="s">
        <v>2129</v>
      </c>
      <c r="B348" t="s">
        <v>2533</v>
      </c>
      <c r="C348" t="s">
        <v>254</v>
      </c>
      <c r="F348" t="s">
        <v>2591</v>
      </c>
      <c r="G348" t="s">
        <v>2592</v>
      </c>
      <c r="H348">
        <v>2024</v>
      </c>
      <c r="I348" s="4" t="s">
        <v>55</v>
      </c>
      <c r="J348">
        <v>152</v>
      </c>
      <c r="K348" s="97">
        <v>96</v>
      </c>
      <c r="L348" t="s">
        <v>39</v>
      </c>
      <c r="M348">
        <v>152</v>
      </c>
      <c r="N348" s="4">
        <v>5</v>
      </c>
      <c r="O348" t="s">
        <v>69</v>
      </c>
      <c r="P348" t="s">
        <v>94</v>
      </c>
      <c r="Q348" s="57" t="s">
        <v>76</v>
      </c>
      <c r="R348" s="57" t="s">
        <v>1353</v>
      </c>
      <c r="S348" t="s">
        <v>104</v>
      </c>
      <c r="U348" s="57" t="s">
        <v>150</v>
      </c>
      <c r="V348" s="57" t="s">
        <v>1375</v>
      </c>
      <c r="W348" t="s">
        <v>150</v>
      </c>
      <c r="X348" t="s">
        <v>1360</v>
      </c>
      <c r="Y348" s="57" t="s">
        <v>104</v>
      </c>
      <c r="AA348" t="s">
        <v>104</v>
      </c>
      <c r="AC348" s="57" t="s">
        <v>104</v>
      </c>
      <c r="AE348" t="s">
        <v>150</v>
      </c>
      <c r="AF348" s="96" t="s">
        <v>1355</v>
      </c>
      <c r="AG348" s="57" t="s">
        <v>104</v>
      </c>
      <c r="AH348" s="98">
        <v>1</v>
      </c>
      <c r="AI348" s="29">
        <v>5</v>
      </c>
      <c r="AJ348" s="99"/>
      <c r="AK348" s="52"/>
      <c r="AL348" s="261" t="s">
        <v>1639</v>
      </c>
      <c r="AM348" s="102">
        <v>3</v>
      </c>
      <c r="AO348" s="103" t="s">
        <v>938</v>
      </c>
      <c r="AP348" s="103">
        <v>2</v>
      </c>
      <c r="AS348"/>
      <c r="AT348" s="53"/>
      <c r="AU348"/>
      <c r="AV348"/>
      <c r="AW348"/>
      <c r="AX348"/>
      <c r="AY348" s="4">
        <v>0</v>
      </c>
      <c r="AZ348" s="53"/>
      <c r="BA348" s="106"/>
    </row>
    <row r="349" spans="1:53" ht="15" customHeight="1" x14ac:dyDescent="0.35">
      <c r="A349" s="96" t="s">
        <v>2130</v>
      </c>
      <c r="B349" t="s">
        <v>2534</v>
      </c>
      <c r="C349" t="s">
        <v>254</v>
      </c>
      <c r="F349" t="s">
        <v>2591</v>
      </c>
      <c r="G349" t="s">
        <v>2592</v>
      </c>
      <c r="H349">
        <v>2024</v>
      </c>
      <c r="I349" s="4" t="s">
        <v>55</v>
      </c>
      <c r="J349">
        <v>153</v>
      </c>
      <c r="K349" s="97">
        <v>97</v>
      </c>
      <c r="L349" t="s">
        <v>39</v>
      </c>
      <c r="M349">
        <v>153</v>
      </c>
      <c r="N349" s="4">
        <v>5</v>
      </c>
      <c r="O349" t="s">
        <v>140</v>
      </c>
      <c r="P349" t="s">
        <v>118</v>
      </c>
      <c r="Q349" s="57" t="s">
        <v>76</v>
      </c>
      <c r="R349" s="57" t="s">
        <v>1353</v>
      </c>
      <c r="S349" t="s">
        <v>104</v>
      </c>
      <c r="U349" s="57" t="s">
        <v>150</v>
      </c>
      <c r="V349" s="57" t="s">
        <v>1375</v>
      </c>
      <c r="W349" t="s">
        <v>150</v>
      </c>
      <c r="X349" t="s">
        <v>1360</v>
      </c>
      <c r="Y349" s="57" t="s">
        <v>104</v>
      </c>
      <c r="AA349" t="s">
        <v>104</v>
      </c>
      <c r="AC349" s="57" t="s">
        <v>104</v>
      </c>
      <c r="AE349" t="s">
        <v>150</v>
      </c>
      <c r="AF349" s="96" t="s">
        <v>1355</v>
      </c>
      <c r="AG349" s="57" t="s">
        <v>104</v>
      </c>
      <c r="AH349" s="98">
        <v>1</v>
      </c>
      <c r="AI349" s="29">
        <v>5</v>
      </c>
      <c r="AJ349" s="99"/>
      <c r="AK349" s="52"/>
      <c r="AL349" s="262" t="s">
        <v>1641</v>
      </c>
      <c r="AM349" s="102">
        <v>3</v>
      </c>
      <c r="AO349" s="103" t="s">
        <v>938</v>
      </c>
      <c r="AP349" s="103">
        <v>2</v>
      </c>
      <c r="AS349"/>
      <c r="AT349" s="53"/>
      <c r="AU349"/>
      <c r="AV349"/>
      <c r="AW349"/>
      <c r="AX349"/>
      <c r="AY349" s="4">
        <v>0</v>
      </c>
      <c r="AZ349" s="53"/>
      <c r="BA349" s="106"/>
    </row>
    <row r="350" spans="1:53" ht="15" customHeight="1" x14ac:dyDescent="0.35">
      <c r="A350" s="96" t="s">
        <v>2131</v>
      </c>
      <c r="B350" t="s">
        <v>2535</v>
      </c>
      <c r="C350" t="s">
        <v>254</v>
      </c>
      <c r="F350" t="s">
        <v>2591</v>
      </c>
      <c r="G350" t="s">
        <v>2592</v>
      </c>
      <c r="H350">
        <v>2024</v>
      </c>
      <c r="I350" s="4" t="s">
        <v>55</v>
      </c>
      <c r="J350">
        <v>154</v>
      </c>
      <c r="K350" s="97">
        <v>98</v>
      </c>
      <c r="L350" t="s">
        <v>39</v>
      </c>
      <c r="M350">
        <v>154</v>
      </c>
      <c r="N350" s="4">
        <v>5</v>
      </c>
      <c r="O350" t="s">
        <v>140</v>
      </c>
      <c r="P350" t="s">
        <v>118</v>
      </c>
      <c r="Q350" s="57" t="s">
        <v>76</v>
      </c>
      <c r="R350" s="57" t="s">
        <v>1353</v>
      </c>
      <c r="S350" t="s">
        <v>104</v>
      </c>
      <c r="U350" s="57" t="s">
        <v>104</v>
      </c>
      <c r="W350" t="s">
        <v>150</v>
      </c>
      <c r="X350" t="s">
        <v>1360</v>
      </c>
      <c r="Y350" s="57" t="s">
        <v>104</v>
      </c>
      <c r="AA350" t="s">
        <v>104</v>
      </c>
      <c r="AC350" s="57" t="s">
        <v>104</v>
      </c>
      <c r="AE350" t="s">
        <v>150</v>
      </c>
      <c r="AF350" s="96" t="s">
        <v>1355</v>
      </c>
      <c r="AG350" s="57" t="s">
        <v>104</v>
      </c>
      <c r="AH350" s="98">
        <v>1</v>
      </c>
      <c r="AI350" s="29">
        <v>5</v>
      </c>
      <c r="AJ350" s="99"/>
      <c r="AK350" s="52"/>
      <c r="AL350" s="261" t="s">
        <v>1645</v>
      </c>
      <c r="AM350" s="102">
        <v>5</v>
      </c>
      <c r="AS350"/>
      <c r="AT350" s="53"/>
      <c r="AU350"/>
      <c r="AV350"/>
      <c r="AW350"/>
      <c r="AX350"/>
      <c r="AY350" s="4">
        <v>0</v>
      </c>
      <c r="AZ350" s="53"/>
      <c r="BA350" s="106"/>
    </row>
    <row r="351" spans="1:53" ht="15" customHeight="1" x14ac:dyDescent="0.35">
      <c r="A351" s="96" t="s">
        <v>2132</v>
      </c>
      <c r="B351" t="s">
        <v>2536</v>
      </c>
      <c r="C351" t="s">
        <v>254</v>
      </c>
      <c r="F351" t="s">
        <v>2591</v>
      </c>
      <c r="G351" t="s">
        <v>2592</v>
      </c>
      <c r="H351">
        <v>2024</v>
      </c>
      <c r="I351" s="4" t="s">
        <v>79</v>
      </c>
      <c r="J351">
        <v>155</v>
      </c>
      <c r="K351" s="97">
        <v>99</v>
      </c>
      <c r="L351" t="s">
        <v>39</v>
      </c>
      <c r="M351">
        <v>155</v>
      </c>
      <c r="N351" s="4">
        <v>5</v>
      </c>
      <c r="O351" t="s">
        <v>44</v>
      </c>
      <c r="P351" t="s">
        <v>94</v>
      </c>
      <c r="Q351" s="57" t="s">
        <v>76</v>
      </c>
      <c r="R351" s="57" t="s">
        <v>1353</v>
      </c>
      <c r="S351" t="s">
        <v>104</v>
      </c>
      <c r="U351" s="57" t="s">
        <v>104</v>
      </c>
      <c r="W351" t="s">
        <v>150</v>
      </c>
      <c r="X351" t="s">
        <v>1360</v>
      </c>
      <c r="Y351" s="57" t="s">
        <v>104</v>
      </c>
      <c r="AA351" t="s">
        <v>104</v>
      </c>
      <c r="AC351" s="57" t="s">
        <v>104</v>
      </c>
      <c r="AE351" t="s">
        <v>150</v>
      </c>
      <c r="AF351" s="96" t="s">
        <v>1355</v>
      </c>
      <c r="AG351" s="57" t="s">
        <v>104</v>
      </c>
      <c r="AH351" s="98">
        <v>1</v>
      </c>
      <c r="AI351" s="29">
        <v>5</v>
      </c>
      <c r="AJ351" s="99"/>
      <c r="AK351" s="52"/>
      <c r="AL351" s="262" t="s">
        <v>1648</v>
      </c>
      <c r="AM351" s="102">
        <v>5</v>
      </c>
      <c r="AS351"/>
      <c r="AT351" s="53"/>
      <c r="AU351"/>
      <c r="AV351"/>
      <c r="AW351"/>
      <c r="AX351"/>
      <c r="AY351" s="4">
        <v>0</v>
      </c>
      <c r="AZ351" s="53"/>
      <c r="BA351" s="106"/>
    </row>
    <row r="352" spans="1:53" ht="15" customHeight="1" x14ac:dyDescent="0.35">
      <c r="A352" s="96" t="s">
        <v>2133</v>
      </c>
      <c r="B352" t="s">
        <v>2537</v>
      </c>
      <c r="C352" t="s">
        <v>254</v>
      </c>
      <c r="F352" t="s">
        <v>2591</v>
      </c>
      <c r="G352" t="s">
        <v>2592</v>
      </c>
      <c r="H352">
        <v>2024</v>
      </c>
      <c r="I352" s="4" t="s">
        <v>55</v>
      </c>
      <c r="J352">
        <v>156</v>
      </c>
      <c r="K352" s="97">
        <v>100</v>
      </c>
      <c r="L352" t="s">
        <v>39</v>
      </c>
      <c r="M352">
        <v>156</v>
      </c>
      <c r="N352" s="4">
        <v>5</v>
      </c>
      <c r="O352" t="s">
        <v>69</v>
      </c>
      <c r="P352" t="s">
        <v>94</v>
      </c>
      <c r="Q352" s="57" t="s">
        <v>76</v>
      </c>
      <c r="R352" s="57" t="s">
        <v>1353</v>
      </c>
      <c r="S352" t="s">
        <v>104</v>
      </c>
      <c r="U352" s="57" t="s">
        <v>150</v>
      </c>
      <c r="V352" s="57" t="s">
        <v>1375</v>
      </c>
      <c r="W352" t="s">
        <v>150</v>
      </c>
      <c r="X352" t="s">
        <v>1360</v>
      </c>
      <c r="Y352" s="57" t="s">
        <v>150</v>
      </c>
      <c r="Z352" s="57" t="s">
        <v>1364</v>
      </c>
      <c r="AA352" t="s">
        <v>104</v>
      </c>
      <c r="AC352" s="57" t="s">
        <v>104</v>
      </c>
      <c r="AE352" t="s">
        <v>150</v>
      </c>
      <c r="AF352" s="96" t="s">
        <v>1355</v>
      </c>
      <c r="AG352" s="57" t="s">
        <v>170</v>
      </c>
      <c r="AH352" s="98">
        <v>1.5</v>
      </c>
      <c r="AI352" s="29">
        <v>7.5</v>
      </c>
      <c r="AJ352" s="99"/>
      <c r="AK352" s="100" t="s">
        <v>1359</v>
      </c>
      <c r="AL352" s="261" t="s">
        <v>1651</v>
      </c>
      <c r="AM352" s="102">
        <v>5.5</v>
      </c>
      <c r="AO352" s="103" t="s">
        <v>943</v>
      </c>
      <c r="AP352" s="103">
        <v>2</v>
      </c>
      <c r="AS352"/>
      <c r="AT352" s="53"/>
      <c r="AU352"/>
      <c r="AV352"/>
      <c r="AW352"/>
      <c r="AX352"/>
      <c r="AY352" s="4">
        <v>2</v>
      </c>
      <c r="AZ352" s="53"/>
      <c r="BA352" s="106"/>
    </row>
    <row r="353" spans="1:53" ht="15" customHeight="1" x14ac:dyDescent="0.35">
      <c r="A353" s="96" t="s">
        <v>2134</v>
      </c>
      <c r="B353" t="s">
        <v>2538</v>
      </c>
      <c r="C353" t="s">
        <v>254</v>
      </c>
      <c r="F353" t="s">
        <v>2591</v>
      </c>
      <c r="G353" t="s">
        <v>2592</v>
      </c>
      <c r="H353">
        <v>2024</v>
      </c>
      <c r="I353" s="4" t="s">
        <v>55</v>
      </c>
      <c r="J353">
        <v>157</v>
      </c>
      <c r="K353" s="97">
        <v>101</v>
      </c>
      <c r="L353" t="s">
        <v>39</v>
      </c>
      <c r="M353">
        <v>157</v>
      </c>
      <c r="N353" s="4">
        <v>5</v>
      </c>
      <c r="O353" t="s">
        <v>140</v>
      </c>
      <c r="P353" t="s">
        <v>118</v>
      </c>
      <c r="Q353" s="57" t="s">
        <v>76</v>
      </c>
      <c r="R353" s="57" t="s">
        <v>1353</v>
      </c>
      <c r="S353" t="s">
        <v>104</v>
      </c>
      <c r="U353" s="57" t="s">
        <v>150</v>
      </c>
      <c r="V353" s="57" t="s">
        <v>1375</v>
      </c>
      <c r="W353" t="s">
        <v>150</v>
      </c>
      <c r="X353" t="s">
        <v>1360</v>
      </c>
      <c r="Y353" s="57" t="s">
        <v>150</v>
      </c>
      <c r="Z353" s="57" t="s">
        <v>1364</v>
      </c>
      <c r="AA353" t="s">
        <v>104</v>
      </c>
      <c r="AC353" s="57" t="s">
        <v>104</v>
      </c>
      <c r="AE353" t="s">
        <v>150</v>
      </c>
      <c r="AF353" s="96" t="s">
        <v>1355</v>
      </c>
      <c r="AG353" s="57" t="s">
        <v>170</v>
      </c>
      <c r="AH353" s="98">
        <v>1.5</v>
      </c>
      <c r="AI353" s="29">
        <v>7.5</v>
      </c>
      <c r="AJ353" s="99"/>
      <c r="AK353" s="100" t="s">
        <v>1359</v>
      </c>
      <c r="AL353" s="262" t="s">
        <v>1654</v>
      </c>
      <c r="AM353" s="102">
        <v>4.5</v>
      </c>
      <c r="AO353" s="103" t="s">
        <v>943</v>
      </c>
      <c r="AP353" s="103">
        <v>3</v>
      </c>
      <c r="AS353"/>
      <c r="AT353" s="53"/>
      <c r="AU353"/>
      <c r="AV353"/>
      <c r="AW353"/>
      <c r="AX353"/>
      <c r="AY353" s="4">
        <v>3</v>
      </c>
      <c r="AZ353" s="53"/>
      <c r="BA353" s="106"/>
    </row>
    <row r="354" spans="1:53" ht="15" customHeight="1" x14ac:dyDescent="0.35">
      <c r="A354" s="96" t="s">
        <v>2135</v>
      </c>
      <c r="B354" t="s">
        <v>2539</v>
      </c>
      <c r="C354" t="s">
        <v>254</v>
      </c>
      <c r="F354" t="s">
        <v>2591</v>
      </c>
      <c r="G354" t="s">
        <v>2592</v>
      </c>
      <c r="H354">
        <v>2024</v>
      </c>
      <c r="I354" s="4" t="s">
        <v>79</v>
      </c>
      <c r="J354">
        <v>158</v>
      </c>
      <c r="K354" s="97">
        <v>102</v>
      </c>
      <c r="L354" t="s">
        <v>39</v>
      </c>
      <c r="M354">
        <v>158</v>
      </c>
      <c r="N354" s="4">
        <v>5</v>
      </c>
      <c r="O354" t="s">
        <v>69</v>
      </c>
      <c r="P354" t="s">
        <v>94</v>
      </c>
      <c r="Q354" s="57" t="s">
        <v>76</v>
      </c>
      <c r="R354" s="57" t="s">
        <v>1353</v>
      </c>
      <c r="S354" t="s">
        <v>104</v>
      </c>
      <c r="U354" s="57" t="s">
        <v>150</v>
      </c>
      <c r="V354" s="57" t="s">
        <v>1375</v>
      </c>
      <c r="W354" t="s">
        <v>150</v>
      </c>
      <c r="X354" t="s">
        <v>1360</v>
      </c>
      <c r="Y354" s="57" t="s">
        <v>150</v>
      </c>
      <c r="Z354" s="57" t="s">
        <v>1364</v>
      </c>
      <c r="AA354" t="s">
        <v>104</v>
      </c>
      <c r="AC354" s="57" t="s">
        <v>104</v>
      </c>
      <c r="AE354" t="s">
        <v>150</v>
      </c>
      <c r="AF354" s="96" t="s">
        <v>1355</v>
      </c>
      <c r="AG354" s="57" t="s">
        <v>170</v>
      </c>
      <c r="AH354" s="98">
        <v>1.5</v>
      </c>
      <c r="AI354" s="29">
        <v>7.5</v>
      </c>
      <c r="AJ354" s="99"/>
      <c r="AK354" s="100" t="s">
        <v>1359</v>
      </c>
      <c r="AL354" s="261" t="s">
        <v>1658</v>
      </c>
      <c r="AM354" s="102">
        <v>4.5</v>
      </c>
      <c r="AO354" s="103" t="s">
        <v>943</v>
      </c>
      <c r="AP354" s="103">
        <v>3</v>
      </c>
      <c r="AS354"/>
      <c r="AT354" s="53"/>
      <c r="AU354"/>
      <c r="AV354"/>
      <c r="AW354"/>
      <c r="AX354"/>
      <c r="AY354" s="4">
        <v>3</v>
      </c>
      <c r="AZ354" s="53"/>
      <c r="BA354" s="106"/>
    </row>
    <row r="355" spans="1:53" ht="15" customHeight="1" x14ac:dyDescent="0.35">
      <c r="A355" s="96" t="s">
        <v>2136</v>
      </c>
      <c r="B355" t="s">
        <v>2540</v>
      </c>
      <c r="C355" t="s">
        <v>254</v>
      </c>
      <c r="F355" t="s">
        <v>2591</v>
      </c>
      <c r="G355" t="s">
        <v>2592</v>
      </c>
      <c r="H355">
        <v>2024</v>
      </c>
      <c r="I355" s="4" t="s">
        <v>79</v>
      </c>
      <c r="J355">
        <v>159</v>
      </c>
      <c r="K355" s="97">
        <v>103</v>
      </c>
      <c r="L355" t="s">
        <v>39</v>
      </c>
      <c r="M355">
        <v>159</v>
      </c>
      <c r="N355" s="4">
        <v>5</v>
      </c>
      <c r="O355" t="s">
        <v>140</v>
      </c>
      <c r="P355" t="s">
        <v>118</v>
      </c>
      <c r="Q355" s="57" t="s">
        <v>76</v>
      </c>
      <c r="R355" s="57" t="s">
        <v>1353</v>
      </c>
      <c r="S355" t="s">
        <v>104</v>
      </c>
      <c r="U355" s="57" t="s">
        <v>150</v>
      </c>
      <c r="V355" s="57" t="s">
        <v>1375</v>
      </c>
      <c r="W355" t="s">
        <v>150</v>
      </c>
      <c r="X355" t="s">
        <v>1360</v>
      </c>
      <c r="Y355" s="57" t="s">
        <v>150</v>
      </c>
      <c r="Z355" s="57" t="s">
        <v>1364</v>
      </c>
      <c r="AA355" t="s">
        <v>104</v>
      </c>
      <c r="AC355" s="57" t="s">
        <v>104</v>
      </c>
      <c r="AE355" t="s">
        <v>150</v>
      </c>
      <c r="AF355" s="96" t="s">
        <v>1355</v>
      </c>
      <c r="AG355" s="57" t="s">
        <v>170</v>
      </c>
      <c r="AH355" s="98">
        <v>1.5</v>
      </c>
      <c r="AI355" s="29">
        <v>7.5</v>
      </c>
      <c r="AJ355" s="99"/>
      <c r="AK355" s="100" t="s">
        <v>1359</v>
      </c>
      <c r="AL355" s="262" t="s">
        <v>1661</v>
      </c>
      <c r="AM355" s="102">
        <v>4.5</v>
      </c>
      <c r="AO355" s="103" t="s">
        <v>943</v>
      </c>
      <c r="AP355" s="103">
        <v>3</v>
      </c>
      <c r="AS355"/>
      <c r="AT355" s="53"/>
      <c r="AU355"/>
      <c r="AV355"/>
      <c r="AW355"/>
      <c r="AX355"/>
      <c r="AY355" s="4">
        <v>3</v>
      </c>
      <c r="AZ355" s="53"/>
      <c r="BA355" s="106"/>
    </row>
    <row r="356" spans="1:53" ht="15" customHeight="1" x14ac:dyDescent="0.35">
      <c r="A356" s="96" t="s">
        <v>2137</v>
      </c>
      <c r="B356" t="s">
        <v>2541</v>
      </c>
      <c r="C356" t="s">
        <v>254</v>
      </c>
      <c r="F356" t="s">
        <v>2591</v>
      </c>
      <c r="G356" t="s">
        <v>2592</v>
      </c>
      <c r="H356">
        <v>2024</v>
      </c>
      <c r="I356" s="4" t="s">
        <v>79</v>
      </c>
      <c r="J356">
        <v>160</v>
      </c>
      <c r="K356" s="97">
        <v>104</v>
      </c>
      <c r="L356" t="s">
        <v>39</v>
      </c>
      <c r="M356">
        <v>160</v>
      </c>
      <c r="N356" s="4">
        <v>5</v>
      </c>
      <c r="O356" t="s">
        <v>69</v>
      </c>
      <c r="P356" t="s">
        <v>94</v>
      </c>
      <c r="Q356" s="57" t="s">
        <v>76</v>
      </c>
      <c r="R356" s="57" t="s">
        <v>1353</v>
      </c>
      <c r="S356" t="s">
        <v>104</v>
      </c>
      <c r="U356" s="57" t="s">
        <v>150</v>
      </c>
      <c r="V356" s="57" t="s">
        <v>1375</v>
      </c>
      <c r="W356" t="s">
        <v>150</v>
      </c>
      <c r="X356" t="s">
        <v>1360</v>
      </c>
      <c r="Y356" s="57" t="s">
        <v>104</v>
      </c>
      <c r="AA356" t="s">
        <v>104</v>
      </c>
      <c r="AC356" s="57" t="s">
        <v>104</v>
      </c>
      <c r="AE356" t="s">
        <v>150</v>
      </c>
      <c r="AF356" s="96" t="s">
        <v>1355</v>
      </c>
      <c r="AG356" s="57" t="s">
        <v>104</v>
      </c>
      <c r="AH356" s="98">
        <v>1</v>
      </c>
      <c r="AI356" s="29">
        <v>5</v>
      </c>
      <c r="AJ356" s="99"/>
      <c r="AK356" s="52"/>
      <c r="AL356" s="261" t="s">
        <v>1665</v>
      </c>
      <c r="AM356" s="102">
        <v>5</v>
      </c>
      <c r="AS356"/>
      <c r="AT356" s="53"/>
      <c r="AU356"/>
      <c r="AV356"/>
      <c r="AW356"/>
      <c r="AX356"/>
      <c r="AY356" s="4">
        <v>0</v>
      </c>
      <c r="AZ356" s="53"/>
      <c r="BA356" s="106"/>
    </row>
    <row r="357" spans="1:53" ht="15" customHeight="1" x14ac:dyDescent="0.35">
      <c r="A357" s="96" t="s">
        <v>2138</v>
      </c>
      <c r="B357" t="s">
        <v>2542</v>
      </c>
      <c r="C357" t="s">
        <v>254</v>
      </c>
      <c r="F357" t="s">
        <v>2591</v>
      </c>
      <c r="G357" t="s">
        <v>2592</v>
      </c>
      <c r="H357">
        <v>2024</v>
      </c>
      <c r="I357" s="4" t="s">
        <v>79</v>
      </c>
      <c r="J357">
        <v>161</v>
      </c>
      <c r="K357" s="97">
        <v>105</v>
      </c>
      <c r="L357" t="s">
        <v>39</v>
      </c>
      <c r="M357">
        <v>161</v>
      </c>
      <c r="N357" s="4">
        <v>5</v>
      </c>
      <c r="O357" t="s">
        <v>140</v>
      </c>
      <c r="P357" t="s">
        <v>118</v>
      </c>
      <c r="Q357" s="57" t="s">
        <v>76</v>
      </c>
      <c r="R357" s="57" t="s">
        <v>1353</v>
      </c>
      <c r="S357" t="s">
        <v>104</v>
      </c>
      <c r="U357" s="57" t="s">
        <v>150</v>
      </c>
      <c r="V357" s="57" t="s">
        <v>1375</v>
      </c>
      <c r="W357" t="s">
        <v>150</v>
      </c>
      <c r="X357" t="s">
        <v>1360</v>
      </c>
      <c r="Y357" s="57" t="s">
        <v>104</v>
      </c>
      <c r="AA357" t="s">
        <v>104</v>
      </c>
      <c r="AC357" s="57" t="s">
        <v>104</v>
      </c>
      <c r="AE357" t="s">
        <v>150</v>
      </c>
      <c r="AF357" s="96" t="s">
        <v>1355</v>
      </c>
      <c r="AG357" s="57" t="s">
        <v>104</v>
      </c>
      <c r="AH357" s="98">
        <v>1</v>
      </c>
      <c r="AI357" s="29">
        <v>5</v>
      </c>
      <c r="AJ357" s="99"/>
      <c r="AK357" s="52"/>
      <c r="AL357" s="262" t="s">
        <v>1669</v>
      </c>
      <c r="AM357" s="102">
        <v>5</v>
      </c>
      <c r="AS357"/>
      <c r="AT357" s="53"/>
      <c r="AU357"/>
      <c r="AV357"/>
      <c r="AW357"/>
      <c r="AX357"/>
      <c r="AY357" s="4">
        <v>0</v>
      </c>
      <c r="AZ357" s="53"/>
      <c r="BA357" s="106"/>
    </row>
    <row r="358" spans="1:53" ht="15" customHeight="1" x14ac:dyDescent="0.35">
      <c r="A358" s="96" t="s">
        <v>2139</v>
      </c>
      <c r="B358" t="s">
        <v>2543</v>
      </c>
      <c r="C358" t="s">
        <v>254</v>
      </c>
      <c r="F358" t="s">
        <v>2591</v>
      </c>
      <c r="G358" t="s">
        <v>2592</v>
      </c>
      <c r="H358">
        <v>2024</v>
      </c>
      <c r="I358" s="4" t="s">
        <v>55</v>
      </c>
      <c r="J358">
        <v>162</v>
      </c>
      <c r="K358" s="97">
        <v>106</v>
      </c>
      <c r="L358" t="s">
        <v>39</v>
      </c>
      <c r="M358">
        <v>162</v>
      </c>
      <c r="N358" s="4">
        <v>5</v>
      </c>
      <c r="O358" t="s">
        <v>69</v>
      </c>
      <c r="P358" t="s">
        <v>94</v>
      </c>
      <c r="Q358" s="57" t="s">
        <v>76</v>
      </c>
      <c r="R358" s="57" t="s">
        <v>1353</v>
      </c>
      <c r="S358" t="s">
        <v>104</v>
      </c>
      <c r="U358" s="57" t="s">
        <v>150</v>
      </c>
      <c r="V358" s="57" t="s">
        <v>1375</v>
      </c>
      <c r="W358" t="s">
        <v>150</v>
      </c>
      <c r="X358" t="s">
        <v>1360</v>
      </c>
      <c r="Y358" s="57" t="s">
        <v>104</v>
      </c>
      <c r="AA358" t="s">
        <v>104</v>
      </c>
      <c r="AC358" s="57" t="s">
        <v>104</v>
      </c>
      <c r="AE358" t="s">
        <v>150</v>
      </c>
      <c r="AF358" s="96" t="s">
        <v>1355</v>
      </c>
      <c r="AG358" s="57" t="s">
        <v>104</v>
      </c>
      <c r="AH358" s="98">
        <v>1</v>
      </c>
      <c r="AI358" s="29">
        <v>5</v>
      </c>
      <c r="AJ358" s="99"/>
      <c r="AK358" s="52"/>
      <c r="AL358" s="261" t="s">
        <v>1672</v>
      </c>
      <c r="AM358" s="102">
        <v>5</v>
      </c>
      <c r="AS358"/>
      <c r="AT358" s="53"/>
      <c r="AU358"/>
      <c r="AV358"/>
      <c r="AW358"/>
      <c r="AX358"/>
      <c r="AY358" s="4">
        <v>0</v>
      </c>
      <c r="AZ358" s="53"/>
      <c r="BA358" s="106"/>
    </row>
    <row r="359" spans="1:53" ht="15" customHeight="1" x14ac:dyDescent="0.35">
      <c r="A359" s="96" t="s">
        <v>2140</v>
      </c>
      <c r="B359" t="s">
        <v>2544</v>
      </c>
      <c r="C359" t="s">
        <v>254</v>
      </c>
      <c r="F359" t="s">
        <v>2591</v>
      </c>
      <c r="G359" t="s">
        <v>2592</v>
      </c>
      <c r="H359">
        <v>2024</v>
      </c>
      <c r="I359" s="4" t="s">
        <v>55</v>
      </c>
      <c r="J359">
        <v>163</v>
      </c>
      <c r="K359" s="97">
        <v>107</v>
      </c>
      <c r="L359" t="s">
        <v>39</v>
      </c>
      <c r="M359">
        <v>163</v>
      </c>
      <c r="N359" s="4">
        <v>5</v>
      </c>
      <c r="O359" t="s">
        <v>140</v>
      </c>
      <c r="P359" t="s">
        <v>118</v>
      </c>
      <c r="Q359" s="57" t="s">
        <v>76</v>
      </c>
      <c r="R359" s="57" t="s">
        <v>1353</v>
      </c>
      <c r="S359" t="s">
        <v>104</v>
      </c>
      <c r="U359" s="57" t="s">
        <v>150</v>
      </c>
      <c r="V359" s="57" t="s">
        <v>1375</v>
      </c>
      <c r="W359" t="s">
        <v>150</v>
      </c>
      <c r="X359" t="s">
        <v>1360</v>
      </c>
      <c r="Y359" s="57" t="s">
        <v>104</v>
      </c>
      <c r="AA359" t="s">
        <v>104</v>
      </c>
      <c r="AC359" s="57" t="s">
        <v>104</v>
      </c>
      <c r="AE359" t="s">
        <v>150</v>
      </c>
      <c r="AF359" s="96" t="s">
        <v>1355</v>
      </c>
      <c r="AG359" s="57" t="s">
        <v>104</v>
      </c>
      <c r="AH359" s="98">
        <v>1</v>
      </c>
      <c r="AI359" s="29">
        <v>5</v>
      </c>
      <c r="AJ359" s="99"/>
      <c r="AK359" s="52"/>
      <c r="AL359" s="262" t="s">
        <v>1675</v>
      </c>
      <c r="AM359" s="102">
        <v>5</v>
      </c>
      <c r="AS359"/>
      <c r="AT359" s="53"/>
      <c r="AU359"/>
      <c r="AV359"/>
      <c r="AW359"/>
      <c r="AX359"/>
      <c r="AY359" s="4">
        <v>0</v>
      </c>
      <c r="AZ359" s="53"/>
      <c r="BA359" s="106"/>
    </row>
    <row r="360" spans="1:53" ht="15" customHeight="1" x14ac:dyDescent="0.35">
      <c r="A360" s="96" t="s">
        <v>2141</v>
      </c>
      <c r="B360" t="s">
        <v>2545</v>
      </c>
      <c r="C360" t="s">
        <v>254</v>
      </c>
      <c r="F360" t="s">
        <v>2591</v>
      </c>
      <c r="G360" t="s">
        <v>2592</v>
      </c>
      <c r="H360">
        <v>2024</v>
      </c>
      <c r="I360" s="4" t="s">
        <v>79</v>
      </c>
      <c r="J360">
        <v>164</v>
      </c>
      <c r="K360" s="97">
        <v>108</v>
      </c>
      <c r="L360" t="s">
        <v>39</v>
      </c>
      <c r="M360">
        <v>164</v>
      </c>
      <c r="N360" s="4">
        <v>5</v>
      </c>
      <c r="O360" t="s">
        <v>69</v>
      </c>
      <c r="P360" t="s">
        <v>94</v>
      </c>
      <c r="Q360" s="57" t="s">
        <v>76</v>
      </c>
      <c r="R360" s="57" t="s">
        <v>1353</v>
      </c>
      <c r="S360" t="s">
        <v>104</v>
      </c>
      <c r="U360" s="57" t="s">
        <v>150</v>
      </c>
      <c r="V360" s="57" t="s">
        <v>1375</v>
      </c>
      <c r="W360" t="s">
        <v>150</v>
      </c>
      <c r="X360" t="s">
        <v>1360</v>
      </c>
      <c r="Y360" s="57" t="s">
        <v>104</v>
      </c>
      <c r="AA360" t="s">
        <v>104</v>
      </c>
      <c r="AC360" s="57" t="s">
        <v>104</v>
      </c>
      <c r="AE360" t="s">
        <v>150</v>
      </c>
      <c r="AF360" s="96" t="s">
        <v>1355</v>
      </c>
      <c r="AG360" s="57" t="s">
        <v>104</v>
      </c>
      <c r="AH360" s="98">
        <v>1</v>
      </c>
      <c r="AI360" s="29">
        <v>5</v>
      </c>
      <c r="AJ360" s="99"/>
      <c r="AK360" s="52"/>
      <c r="AL360" s="261" t="s">
        <v>1679</v>
      </c>
      <c r="AM360" s="102">
        <v>5</v>
      </c>
      <c r="AS360"/>
      <c r="AT360" s="53"/>
      <c r="AU360"/>
      <c r="AV360"/>
      <c r="AW360"/>
      <c r="AX360"/>
      <c r="AY360" s="4">
        <v>0</v>
      </c>
      <c r="AZ360" s="53"/>
      <c r="BA360" s="106"/>
    </row>
    <row r="361" spans="1:53" ht="15" customHeight="1" x14ac:dyDescent="0.35">
      <c r="A361" s="96" t="s">
        <v>2142</v>
      </c>
      <c r="B361" t="s">
        <v>2546</v>
      </c>
      <c r="C361" t="s">
        <v>254</v>
      </c>
      <c r="F361" t="s">
        <v>2591</v>
      </c>
      <c r="G361" t="s">
        <v>2592</v>
      </c>
      <c r="H361">
        <v>2024</v>
      </c>
      <c r="I361" s="4" t="s">
        <v>79</v>
      </c>
      <c r="J361">
        <v>165</v>
      </c>
      <c r="K361" s="97">
        <v>109</v>
      </c>
      <c r="L361" t="s">
        <v>39</v>
      </c>
      <c r="M361">
        <v>165</v>
      </c>
      <c r="N361" s="4">
        <v>5</v>
      </c>
      <c r="O361" t="s">
        <v>140</v>
      </c>
      <c r="P361" t="s">
        <v>118</v>
      </c>
      <c r="Q361" s="57" t="s">
        <v>76</v>
      </c>
      <c r="R361" s="57" t="s">
        <v>1353</v>
      </c>
      <c r="S361" t="s">
        <v>104</v>
      </c>
      <c r="U361" s="57" t="s">
        <v>150</v>
      </c>
      <c r="V361" s="57" t="s">
        <v>1375</v>
      </c>
      <c r="W361" t="s">
        <v>150</v>
      </c>
      <c r="X361" t="s">
        <v>1360</v>
      </c>
      <c r="Y361" s="57" t="s">
        <v>104</v>
      </c>
      <c r="AA361" t="s">
        <v>104</v>
      </c>
      <c r="AC361" s="57" t="s">
        <v>104</v>
      </c>
      <c r="AE361" t="s">
        <v>150</v>
      </c>
      <c r="AF361" s="96" t="s">
        <v>1355</v>
      </c>
      <c r="AG361" s="57" t="s">
        <v>104</v>
      </c>
      <c r="AH361" s="98">
        <v>1</v>
      </c>
      <c r="AI361" s="29">
        <v>5</v>
      </c>
      <c r="AJ361" s="99"/>
      <c r="AK361" s="52"/>
      <c r="AL361" s="262" t="s">
        <v>1683</v>
      </c>
      <c r="AM361" s="102">
        <v>3</v>
      </c>
      <c r="AO361" s="103" t="s">
        <v>943</v>
      </c>
      <c r="AP361" s="103">
        <v>2</v>
      </c>
      <c r="AS361"/>
      <c r="AT361" s="53"/>
      <c r="AU361"/>
      <c r="AV361"/>
      <c r="AW361"/>
      <c r="AX361"/>
      <c r="AY361" s="4">
        <v>2</v>
      </c>
      <c r="AZ361" s="53"/>
      <c r="BA361" s="106"/>
    </row>
    <row r="362" spans="1:53" ht="15" customHeight="1" x14ac:dyDescent="0.35">
      <c r="A362" s="96" t="s">
        <v>2143</v>
      </c>
      <c r="B362" t="s">
        <v>2547</v>
      </c>
      <c r="C362" t="s">
        <v>254</v>
      </c>
      <c r="F362" t="s">
        <v>2591</v>
      </c>
      <c r="G362" t="s">
        <v>2592</v>
      </c>
      <c r="H362">
        <v>2024</v>
      </c>
      <c r="I362" s="4" t="s">
        <v>79</v>
      </c>
      <c r="J362">
        <v>166</v>
      </c>
      <c r="K362" s="97">
        <v>110</v>
      </c>
      <c r="L362" t="s">
        <v>39</v>
      </c>
      <c r="M362">
        <v>166</v>
      </c>
      <c r="N362" s="4">
        <v>5</v>
      </c>
      <c r="O362" t="s">
        <v>140</v>
      </c>
      <c r="P362" t="s">
        <v>118</v>
      </c>
      <c r="Q362" s="57" t="s">
        <v>76</v>
      </c>
      <c r="R362" s="57" t="s">
        <v>1353</v>
      </c>
      <c r="S362" t="s">
        <v>104</v>
      </c>
      <c r="U362" s="57" t="s">
        <v>150</v>
      </c>
      <c r="V362" s="57" t="s">
        <v>1375</v>
      </c>
      <c r="W362" t="s">
        <v>150</v>
      </c>
      <c r="X362" t="s">
        <v>1365</v>
      </c>
      <c r="Y362" s="57" t="s">
        <v>150</v>
      </c>
      <c r="Z362" s="57" t="s">
        <v>1364</v>
      </c>
      <c r="AA362" t="s">
        <v>104</v>
      </c>
      <c r="AC362" s="57" t="s">
        <v>104</v>
      </c>
      <c r="AE362" t="s">
        <v>150</v>
      </c>
      <c r="AF362" s="96" t="s">
        <v>1355</v>
      </c>
      <c r="AG362" s="57" t="s">
        <v>170</v>
      </c>
      <c r="AH362" s="98">
        <v>1.5</v>
      </c>
      <c r="AI362" s="29">
        <v>7.5</v>
      </c>
      <c r="AJ362" s="99"/>
      <c r="AK362" s="100" t="s">
        <v>1359</v>
      </c>
      <c r="AL362" s="261" t="s">
        <v>1684</v>
      </c>
      <c r="AM362" s="102">
        <v>5</v>
      </c>
      <c r="AO362" s="103" t="s">
        <v>943</v>
      </c>
      <c r="AP362" s="103">
        <v>2.5</v>
      </c>
      <c r="AS362"/>
      <c r="AT362" s="53"/>
      <c r="AU362"/>
      <c r="AV362"/>
      <c r="AW362"/>
      <c r="AX362"/>
      <c r="AY362" s="4">
        <v>2.5</v>
      </c>
      <c r="AZ362" s="53"/>
      <c r="BA362" s="106"/>
    </row>
    <row r="363" spans="1:53" ht="15" customHeight="1" x14ac:dyDescent="0.35">
      <c r="A363" s="96" t="s">
        <v>2144</v>
      </c>
      <c r="B363" t="s">
        <v>2548</v>
      </c>
      <c r="C363" t="s">
        <v>254</v>
      </c>
      <c r="F363" t="s">
        <v>2591</v>
      </c>
      <c r="G363" t="s">
        <v>2592</v>
      </c>
      <c r="H363">
        <v>2024</v>
      </c>
      <c r="I363" s="4" t="s">
        <v>79</v>
      </c>
      <c r="J363">
        <v>167</v>
      </c>
      <c r="K363" s="97">
        <v>111</v>
      </c>
      <c r="L363" t="s">
        <v>39</v>
      </c>
      <c r="M363">
        <v>167</v>
      </c>
      <c r="N363" s="4">
        <v>5</v>
      </c>
      <c r="O363" t="s">
        <v>69</v>
      </c>
      <c r="P363" t="s">
        <v>94</v>
      </c>
      <c r="Q363" s="57" t="s">
        <v>76</v>
      </c>
      <c r="R363" s="57" t="s">
        <v>1353</v>
      </c>
      <c r="S363" t="s">
        <v>104</v>
      </c>
      <c r="U363" s="57" t="s">
        <v>150</v>
      </c>
      <c r="V363" s="57" t="s">
        <v>1375</v>
      </c>
      <c r="W363" t="s">
        <v>150</v>
      </c>
      <c r="X363" t="s">
        <v>1365</v>
      </c>
      <c r="Y363" s="57" t="s">
        <v>150</v>
      </c>
      <c r="Z363" s="57" t="s">
        <v>1364</v>
      </c>
      <c r="AA363" t="s">
        <v>104</v>
      </c>
      <c r="AC363" s="57" t="s">
        <v>104</v>
      </c>
      <c r="AE363" t="s">
        <v>150</v>
      </c>
      <c r="AF363" s="96" t="s">
        <v>1355</v>
      </c>
      <c r="AG363" s="57" t="s">
        <v>170</v>
      </c>
      <c r="AH363" s="98">
        <v>1.5</v>
      </c>
      <c r="AI363" s="29">
        <v>7.5</v>
      </c>
      <c r="AJ363" s="99"/>
      <c r="AK363" s="100" t="s">
        <v>1359</v>
      </c>
      <c r="AL363" s="262" t="s">
        <v>1688</v>
      </c>
      <c r="AM363" s="102">
        <v>5</v>
      </c>
      <c r="AO363" s="103" t="s">
        <v>943</v>
      </c>
      <c r="AP363" s="103">
        <v>2.5</v>
      </c>
      <c r="AS363"/>
      <c r="AT363" s="53"/>
      <c r="AU363"/>
      <c r="AV363"/>
      <c r="AW363"/>
      <c r="AX363"/>
      <c r="AY363" s="4">
        <v>2.5</v>
      </c>
      <c r="AZ363" s="53"/>
      <c r="BA363" s="106"/>
    </row>
    <row r="364" spans="1:53" ht="15" customHeight="1" x14ac:dyDescent="0.35">
      <c r="A364" s="96" t="s">
        <v>2145</v>
      </c>
      <c r="B364" t="s">
        <v>2549</v>
      </c>
      <c r="C364" t="s">
        <v>143</v>
      </c>
      <c r="F364" t="s">
        <v>2591</v>
      </c>
      <c r="G364" t="s">
        <v>2592</v>
      </c>
      <c r="H364">
        <v>2024</v>
      </c>
      <c r="I364" s="4" t="s">
        <v>79</v>
      </c>
      <c r="J364">
        <v>168</v>
      </c>
      <c r="K364" s="97">
        <v>112</v>
      </c>
      <c r="L364" t="s">
        <v>39</v>
      </c>
      <c r="M364">
        <v>168</v>
      </c>
      <c r="N364" s="4">
        <v>5</v>
      </c>
      <c r="O364" t="s">
        <v>117</v>
      </c>
      <c r="P364" t="s">
        <v>94</v>
      </c>
      <c r="Q364" s="57" t="s">
        <v>76</v>
      </c>
      <c r="R364" s="57" t="s">
        <v>1353</v>
      </c>
      <c r="S364" t="s">
        <v>104</v>
      </c>
      <c r="U364" s="57" t="s">
        <v>150</v>
      </c>
      <c r="V364" s="57" t="s">
        <v>1375</v>
      </c>
      <c r="W364" t="s">
        <v>150</v>
      </c>
      <c r="X364" t="s">
        <v>1360</v>
      </c>
      <c r="Y364" s="57" t="s">
        <v>104</v>
      </c>
      <c r="AA364" t="s">
        <v>104</v>
      </c>
      <c r="AC364" s="57" t="s">
        <v>104</v>
      </c>
      <c r="AE364" t="s">
        <v>150</v>
      </c>
      <c r="AF364" s="96" t="s">
        <v>1355</v>
      </c>
      <c r="AG364" s="57" t="s">
        <v>104</v>
      </c>
      <c r="AH364" s="98">
        <v>1</v>
      </c>
      <c r="AI364" s="29">
        <v>5</v>
      </c>
      <c r="AJ364" s="99"/>
      <c r="AK364" s="52"/>
      <c r="AL364" s="261" t="s">
        <v>1691</v>
      </c>
      <c r="AM364" s="102">
        <v>3</v>
      </c>
      <c r="AO364" s="103" t="s">
        <v>943</v>
      </c>
      <c r="AP364" s="103">
        <v>2</v>
      </c>
      <c r="AS364"/>
      <c r="AT364" s="53"/>
      <c r="AU364"/>
      <c r="AV364"/>
      <c r="AW364"/>
      <c r="AX364"/>
      <c r="AY364" s="4">
        <v>2</v>
      </c>
      <c r="AZ364" s="53" t="s">
        <v>1369</v>
      </c>
      <c r="BA364" s="106"/>
    </row>
    <row r="365" spans="1:53" ht="15" customHeight="1" x14ac:dyDescent="0.35">
      <c r="A365" s="96" t="s">
        <v>2146</v>
      </c>
      <c r="B365" t="s">
        <v>2550</v>
      </c>
      <c r="C365" t="s">
        <v>143</v>
      </c>
      <c r="F365" t="s">
        <v>2591</v>
      </c>
      <c r="G365" t="s">
        <v>2592</v>
      </c>
      <c r="H365">
        <v>2024</v>
      </c>
      <c r="I365" s="4" t="s">
        <v>79</v>
      </c>
      <c r="J365">
        <v>169</v>
      </c>
      <c r="K365" s="97">
        <v>113</v>
      </c>
      <c r="L365" t="s">
        <v>64</v>
      </c>
      <c r="M365">
        <v>169</v>
      </c>
      <c r="N365" s="4">
        <v>10</v>
      </c>
      <c r="O365" t="s">
        <v>69</v>
      </c>
      <c r="P365" t="s">
        <v>94</v>
      </c>
      <c r="Q365" s="57" t="s">
        <v>76</v>
      </c>
      <c r="R365" s="57" t="s">
        <v>1353</v>
      </c>
      <c r="S365" t="s">
        <v>104</v>
      </c>
      <c r="U365" s="57" t="s">
        <v>150</v>
      </c>
      <c r="V365" s="57" t="s">
        <v>1375</v>
      </c>
      <c r="W365" t="s">
        <v>150</v>
      </c>
      <c r="X365" t="s">
        <v>1360</v>
      </c>
      <c r="Y365" s="57" t="s">
        <v>104</v>
      </c>
      <c r="AA365" t="s">
        <v>104</v>
      </c>
      <c r="AC365" s="57" t="s">
        <v>104</v>
      </c>
      <c r="AE365" t="s">
        <v>150</v>
      </c>
      <c r="AF365" s="96" t="s">
        <v>1355</v>
      </c>
      <c r="AG365" s="57" t="s">
        <v>104</v>
      </c>
      <c r="AH365" s="98">
        <v>1</v>
      </c>
      <c r="AI365" s="29">
        <v>10</v>
      </c>
      <c r="AJ365" s="99"/>
      <c r="AK365" s="52"/>
      <c r="AL365" s="262" t="s">
        <v>1694</v>
      </c>
      <c r="AM365" s="102">
        <v>6</v>
      </c>
      <c r="AO365" s="103" t="s">
        <v>943</v>
      </c>
      <c r="AP365" s="103">
        <v>4</v>
      </c>
      <c r="AS365"/>
      <c r="AT365" s="53"/>
      <c r="AU365"/>
      <c r="AV365"/>
      <c r="AW365"/>
      <c r="AX365"/>
      <c r="AY365" s="4">
        <v>4</v>
      </c>
      <c r="AZ365" s="53"/>
      <c r="BA365" s="106"/>
    </row>
    <row r="366" spans="1:53" ht="15" customHeight="1" x14ac:dyDescent="0.35">
      <c r="A366" s="96" t="s">
        <v>2147</v>
      </c>
      <c r="B366" t="s">
        <v>2551</v>
      </c>
      <c r="C366" t="s">
        <v>143</v>
      </c>
      <c r="F366" t="s">
        <v>2591</v>
      </c>
      <c r="G366" t="s">
        <v>2592</v>
      </c>
      <c r="H366">
        <v>2024</v>
      </c>
      <c r="I366" s="4" t="s">
        <v>55</v>
      </c>
      <c r="J366">
        <v>170</v>
      </c>
      <c r="K366" s="97">
        <v>114</v>
      </c>
      <c r="L366" t="s">
        <v>39</v>
      </c>
      <c r="M366">
        <v>170</v>
      </c>
      <c r="N366" s="4">
        <v>5</v>
      </c>
      <c r="O366" t="s">
        <v>117</v>
      </c>
      <c r="P366" t="s">
        <v>94</v>
      </c>
      <c r="Q366" s="57" t="s">
        <v>76</v>
      </c>
      <c r="R366" s="57" t="s">
        <v>1353</v>
      </c>
      <c r="S366" t="s">
        <v>104</v>
      </c>
      <c r="U366" s="57" t="s">
        <v>150</v>
      </c>
      <c r="V366" s="57" t="s">
        <v>1372</v>
      </c>
      <c r="W366" t="s">
        <v>150</v>
      </c>
      <c r="X366" t="s">
        <v>1360</v>
      </c>
      <c r="Y366" s="57" t="s">
        <v>104</v>
      </c>
      <c r="AA366" t="s">
        <v>104</v>
      </c>
      <c r="AC366" s="57" t="s">
        <v>104</v>
      </c>
      <c r="AE366" t="s">
        <v>150</v>
      </c>
      <c r="AF366" s="96" t="s">
        <v>1355</v>
      </c>
      <c r="AG366" s="57" t="s">
        <v>104</v>
      </c>
      <c r="AH366" s="98">
        <v>1</v>
      </c>
      <c r="AI366" s="29">
        <v>5</v>
      </c>
      <c r="AJ366" s="99"/>
      <c r="AK366" s="52"/>
      <c r="AL366" s="261" t="s">
        <v>1698</v>
      </c>
      <c r="AM366" s="102">
        <v>5</v>
      </c>
      <c r="AS366"/>
      <c r="AT366" s="53"/>
      <c r="AU366"/>
      <c r="AV366"/>
      <c r="AW366"/>
      <c r="AX366"/>
      <c r="AY366" s="4">
        <v>0</v>
      </c>
      <c r="AZ366" s="53" t="s">
        <v>1369</v>
      </c>
      <c r="BA366" s="106"/>
    </row>
    <row r="367" spans="1:53" ht="15" customHeight="1" x14ac:dyDescent="0.35">
      <c r="A367" s="96" t="s">
        <v>2148</v>
      </c>
      <c r="B367" t="s">
        <v>2552</v>
      </c>
      <c r="C367" t="s">
        <v>143</v>
      </c>
      <c r="F367" t="s">
        <v>2591</v>
      </c>
      <c r="G367" t="s">
        <v>2592</v>
      </c>
      <c r="H367">
        <v>2024</v>
      </c>
      <c r="I367" s="4" t="s">
        <v>55</v>
      </c>
      <c r="J367">
        <v>171</v>
      </c>
      <c r="K367" s="97">
        <v>115</v>
      </c>
      <c r="L367" t="s">
        <v>64</v>
      </c>
      <c r="M367">
        <v>171</v>
      </c>
      <c r="N367" s="4">
        <v>10</v>
      </c>
      <c r="O367" t="s">
        <v>140</v>
      </c>
      <c r="P367" t="s">
        <v>118</v>
      </c>
      <c r="Q367" s="57" t="s">
        <v>76</v>
      </c>
      <c r="R367" s="57" t="s">
        <v>1353</v>
      </c>
      <c r="S367" t="s">
        <v>104</v>
      </c>
      <c r="U367" s="57" t="s">
        <v>150</v>
      </c>
      <c r="V367" s="57" t="s">
        <v>1372</v>
      </c>
      <c r="W367" t="s">
        <v>150</v>
      </c>
      <c r="X367" t="s">
        <v>1360</v>
      </c>
      <c r="Y367" s="57" t="s">
        <v>104</v>
      </c>
      <c r="AA367" t="s">
        <v>104</v>
      </c>
      <c r="AC367" s="57" t="s">
        <v>104</v>
      </c>
      <c r="AE367" t="s">
        <v>150</v>
      </c>
      <c r="AF367" s="96" t="s">
        <v>1355</v>
      </c>
      <c r="AG367" s="57" t="s">
        <v>104</v>
      </c>
      <c r="AH367" s="98">
        <v>1</v>
      </c>
      <c r="AI367" s="29">
        <v>10</v>
      </c>
      <c r="AJ367" s="99"/>
      <c r="AK367" s="52"/>
      <c r="AL367" s="262" t="s">
        <v>1702</v>
      </c>
      <c r="AM367" s="102">
        <v>10</v>
      </c>
      <c r="AS367"/>
      <c r="AT367" s="53"/>
      <c r="AU367"/>
      <c r="AV367"/>
      <c r="AW367"/>
      <c r="AX367"/>
      <c r="AY367" s="4">
        <v>0</v>
      </c>
      <c r="AZ367" s="53"/>
      <c r="BA367" s="106"/>
    </row>
    <row r="368" spans="1:53" ht="15" customHeight="1" x14ac:dyDescent="0.35">
      <c r="A368" s="96" t="s">
        <v>2149</v>
      </c>
      <c r="B368" t="s">
        <v>2553</v>
      </c>
      <c r="C368" t="s">
        <v>143</v>
      </c>
      <c r="F368" t="s">
        <v>2591</v>
      </c>
      <c r="G368" t="s">
        <v>2592</v>
      </c>
      <c r="H368">
        <v>2024</v>
      </c>
      <c r="I368" s="4" t="s">
        <v>55</v>
      </c>
      <c r="J368">
        <v>172</v>
      </c>
      <c r="K368" s="97">
        <v>116</v>
      </c>
      <c r="L368" t="s">
        <v>64</v>
      </c>
      <c r="M368">
        <v>172</v>
      </c>
      <c r="N368" s="4">
        <v>10</v>
      </c>
      <c r="O368" t="s">
        <v>69</v>
      </c>
      <c r="P368" t="s">
        <v>94</v>
      </c>
      <c r="Q368" s="57" t="s">
        <v>76</v>
      </c>
      <c r="R368" s="57" t="s">
        <v>1353</v>
      </c>
      <c r="S368" t="s">
        <v>104</v>
      </c>
      <c r="U368" s="57" t="s">
        <v>150</v>
      </c>
      <c r="V368" s="57" t="s">
        <v>1372</v>
      </c>
      <c r="W368" t="s">
        <v>150</v>
      </c>
      <c r="X368" t="s">
        <v>1360</v>
      </c>
      <c r="Y368" s="57" t="s">
        <v>104</v>
      </c>
      <c r="AA368" t="s">
        <v>104</v>
      </c>
      <c r="AC368" s="57" t="s">
        <v>104</v>
      </c>
      <c r="AE368" t="s">
        <v>150</v>
      </c>
      <c r="AF368" s="96" t="s">
        <v>1355</v>
      </c>
      <c r="AG368" s="57" t="s">
        <v>104</v>
      </c>
      <c r="AH368" s="98">
        <v>1</v>
      </c>
      <c r="AI368" s="29">
        <v>10</v>
      </c>
      <c r="AJ368" s="99"/>
      <c r="AK368" s="52"/>
      <c r="AL368" s="261" t="s">
        <v>1706</v>
      </c>
      <c r="AM368" s="102">
        <v>10</v>
      </c>
      <c r="AS368"/>
      <c r="AT368" s="53"/>
      <c r="AU368"/>
      <c r="AV368"/>
      <c r="AW368"/>
      <c r="AX368"/>
      <c r="AY368" s="4">
        <v>0</v>
      </c>
      <c r="AZ368" s="53"/>
      <c r="BA368" s="106"/>
    </row>
    <row r="369" spans="1:53" ht="15" customHeight="1" x14ac:dyDescent="0.35">
      <c r="A369" s="96" t="s">
        <v>2150</v>
      </c>
      <c r="B369" t="s">
        <v>2554</v>
      </c>
      <c r="C369" t="s">
        <v>143</v>
      </c>
      <c r="F369" t="s">
        <v>2591</v>
      </c>
      <c r="G369" t="s">
        <v>2592</v>
      </c>
      <c r="H369">
        <v>2024</v>
      </c>
      <c r="I369" s="4" t="s">
        <v>79</v>
      </c>
      <c r="J369">
        <v>173</v>
      </c>
      <c r="K369" s="97">
        <v>117</v>
      </c>
      <c r="L369" t="s">
        <v>39</v>
      </c>
      <c r="M369">
        <v>173</v>
      </c>
      <c r="N369" s="4">
        <v>5</v>
      </c>
      <c r="O369" t="s">
        <v>117</v>
      </c>
      <c r="P369" t="s">
        <v>94</v>
      </c>
      <c r="Q369" s="57" t="s">
        <v>76</v>
      </c>
      <c r="R369" s="57" t="s">
        <v>1353</v>
      </c>
      <c r="S369" t="s">
        <v>104</v>
      </c>
      <c r="U369" s="57" t="s">
        <v>150</v>
      </c>
      <c r="V369" s="57" t="s">
        <v>1375</v>
      </c>
      <c r="W369" t="s">
        <v>150</v>
      </c>
      <c r="X369" t="s">
        <v>1360</v>
      </c>
      <c r="Y369" s="57" t="s">
        <v>104</v>
      </c>
      <c r="AA369" t="s">
        <v>104</v>
      </c>
      <c r="AC369" s="57" t="s">
        <v>104</v>
      </c>
      <c r="AE369" t="s">
        <v>150</v>
      </c>
      <c r="AF369" s="96" t="s">
        <v>1355</v>
      </c>
      <c r="AG369" s="57" t="s">
        <v>104</v>
      </c>
      <c r="AH369" s="98">
        <v>1</v>
      </c>
      <c r="AI369" s="29">
        <v>5</v>
      </c>
      <c r="AJ369" s="99"/>
      <c r="AK369" s="52"/>
      <c r="AL369" s="262" t="s">
        <v>1708</v>
      </c>
      <c r="AM369" s="102">
        <v>1</v>
      </c>
      <c r="AO369" s="103" t="s">
        <v>943</v>
      </c>
      <c r="AP369" s="103">
        <v>3</v>
      </c>
      <c r="AQ369" s="262" t="s">
        <v>1688</v>
      </c>
      <c r="AR369" s="102">
        <v>1</v>
      </c>
      <c r="AS369"/>
      <c r="AT369" s="53"/>
      <c r="AU369"/>
      <c r="AV369"/>
      <c r="AW369"/>
      <c r="AX369"/>
      <c r="AY369" s="4">
        <v>3</v>
      </c>
      <c r="AZ369" s="53" t="s">
        <v>1369</v>
      </c>
      <c r="BA369" s="106"/>
    </row>
    <row r="370" spans="1:53" ht="15" customHeight="1" x14ac:dyDescent="0.35">
      <c r="A370" s="96" t="s">
        <v>2151</v>
      </c>
      <c r="B370" t="s">
        <v>2555</v>
      </c>
      <c r="C370" t="s">
        <v>143</v>
      </c>
      <c r="F370" t="s">
        <v>2591</v>
      </c>
      <c r="G370" t="s">
        <v>2592</v>
      </c>
      <c r="H370">
        <v>2024</v>
      </c>
      <c r="I370" s="4" t="s">
        <v>79</v>
      </c>
      <c r="J370">
        <v>174</v>
      </c>
      <c r="K370" s="97">
        <v>118</v>
      </c>
      <c r="L370" t="s">
        <v>64</v>
      </c>
      <c r="M370">
        <v>174</v>
      </c>
      <c r="N370" s="4">
        <v>10</v>
      </c>
      <c r="O370" t="s">
        <v>69</v>
      </c>
      <c r="P370" t="s">
        <v>94</v>
      </c>
      <c r="Q370" s="57" t="s">
        <v>76</v>
      </c>
      <c r="R370" s="57" t="s">
        <v>1353</v>
      </c>
      <c r="S370" t="s">
        <v>104</v>
      </c>
      <c r="U370" s="57" t="s">
        <v>150</v>
      </c>
      <c r="V370" s="57" t="s">
        <v>1375</v>
      </c>
      <c r="W370" t="s">
        <v>150</v>
      </c>
      <c r="X370" t="s">
        <v>1360</v>
      </c>
      <c r="Y370" s="57" t="s">
        <v>104</v>
      </c>
      <c r="AA370" t="s">
        <v>104</v>
      </c>
      <c r="AC370" s="57" t="s">
        <v>104</v>
      </c>
      <c r="AE370" t="s">
        <v>150</v>
      </c>
      <c r="AF370" s="96" t="s">
        <v>1355</v>
      </c>
      <c r="AG370" s="57" t="s">
        <v>104</v>
      </c>
      <c r="AH370" s="98">
        <v>1</v>
      </c>
      <c r="AI370" s="29">
        <v>10</v>
      </c>
      <c r="AJ370" s="99"/>
      <c r="AK370" s="52"/>
      <c r="AL370" s="261" t="s">
        <v>1712</v>
      </c>
      <c r="AM370" s="102">
        <v>2.5</v>
      </c>
      <c r="AO370" s="103" t="s">
        <v>943</v>
      </c>
      <c r="AP370" s="103">
        <v>4.5</v>
      </c>
      <c r="AQ370" s="262" t="s">
        <v>1688</v>
      </c>
      <c r="AR370" s="102">
        <v>3</v>
      </c>
      <c r="AS370"/>
      <c r="AT370" s="53"/>
      <c r="AU370"/>
      <c r="AV370"/>
      <c r="AW370"/>
      <c r="AX370"/>
      <c r="AY370" s="4">
        <v>4.5</v>
      </c>
      <c r="AZ370" s="53"/>
      <c r="BA370" s="106"/>
    </row>
    <row r="371" spans="1:53" ht="15" customHeight="1" x14ac:dyDescent="0.35">
      <c r="A371" s="96" t="s">
        <v>2152</v>
      </c>
      <c r="B371" t="s">
        <v>2556</v>
      </c>
      <c r="C371" t="s">
        <v>143</v>
      </c>
      <c r="F371" t="s">
        <v>2591</v>
      </c>
      <c r="G371" t="s">
        <v>2592</v>
      </c>
      <c r="H371">
        <v>2024</v>
      </c>
      <c r="I371" s="4" t="s">
        <v>79</v>
      </c>
      <c r="J371">
        <v>175</v>
      </c>
      <c r="K371" s="97">
        <v>119</v>
      </c>
      <c r="L371" t="s">
        <v>39</v>
      </c>
      <c r="M371">
        <v>175</v>
      </c>
      <c r="N371" s="4">
        <v>5</v>
      </c>
      <c r="O371" t="s">
        <v>117</v>
      </c>
      <c r="P371" t="s">
        <v>94</v>
      </c>
      <c r="Q371" s="57" t="s">
        <v>76</v>
      </c>
      <c r="R371" s="57" t="s">
        <v>1353</v>
      </c>
      <c r="S371" t="s">
        <v>150</v>
      </c>
      <c r="T371" t="s">
        <v>1376</v>
      </c>
      <c r="U371" s="57" t="s">
        <v>150</v>
      </c>
      <c r="V371" s="57" t="s">
        <v>1375</v>
      </c>
      <c r="W371" t="s">
        <v>150</v>
      </c>
      <c r="X371" t="s">
        <v>1360</v>
      </c>
      <c r="Y371" s="57" t="s">
        <v>104</v>
      </c>
      <c r="AA371" t="s">
        <v>104</v>
      </c>
      <c r="AC371" s="57" t="s">
        <v>104</v>
      </c>
      <c r="AE371" t="s">
        <v>150</v>
      </c>
      <c r="AF371" s="96" t="s">
        <v>1355</v>
      </c>
      <c r="AG371" s="57" t="s">
        <v>104</v>
      </c>
      <c r="AH371" s="98">
        <v>1</v>
      </c>
      <c r="AI371" s="29">
        <v>5</v>
      </c>
      <c r="AJ371" s="99"/>
      <c r="AK371" s="52"/>
      <c r="AL371" s="262" t="s">
        <v>1715</v>
      </c>
      <c r="AM371" s="102">
        <v>5</v>
      </c>
      <c r="AS371"/>
      <c r="AT371" s="53"/>
      <c r="AU371"/>
      <c r="AV371"/>
      <c r="AW371"/>
      <c r="AX371"/>
      <c r="AY371" s="4">
        <v>0</v>
      </c>
      <c r="AZ371" s="53" t="s">
        <v>1369</v>
      </c>
      <c r="BA371" s="106"/>
    </row>
    <row r="372" spans="1:53" ht="15" customHeight="1" x14ac:dyDescent="0.35">
      <c r="A372" s="96" t="s">
        <v>2153</v>
      </c>
      <c r="B372" t="s">
        <v>2557</v>
      </c>
      <c r="C372" t="s">
        <v>143</v>
      </c>
      <c r="F372" t="s">
        <v>2591</v>
      </c>
      <c r="G372" t="s">
        <v>2592</v>
      </c>
      <c r="H372">
        <v>2024</v>
      </c>
      <c r="I372" s="4" t="s">
        <v>79</v>
      </c>
      <c r="J372">
        <v>176</v>
      </c>
      <c r="K372" s="97">
        <v>120</v>
      </c>
      <c r="L372" t="s">
        <v>64</v>
      </c>
      <c r="M372">
        <v>176</v>
      </c>
      <c r="N372" s="4">
        <v>10</v>
      </c>
      <c r="O372" t="s">
        <v>69</v>
      </c>
      <c r="P372" t="s">
        <v>94</v>
      </c>
      <c r="Q372" s="57" t="s">
        <v>76</v>
      </c>
      <c r="R372" s="57" t="s">
        <v>1353</v>
      </c>
      <c r="S372" t="s">
        <v>150</v>
      </c>
      <c r="T372" t="s">
        <v>1376</v>
      </c>
      <c r="U372" s="57" t="s">
        <v>150</v>
      </c>
      <c r="V372" s="57" t="s">
        <v>1375</v>
      </c>
      <c r="W372" t="s">
        <v>150</v>
      </c>
      <c r="X372" t="s">
        <v>1360</v>
      </c>
      <c r="Y372" s="57" t="s">
        <v>104</v>
      </c>
      <c r="AA372" t="s">
        <v>104</v>
      </c>
      <c r="AC372" s="57" t="s">
        <v>104</v>
      </c>
      <c r="AE372" t="s">
        <v>150</v>
      </c>
      <c r="AF372" s="96" t="s">
        <v>1355</v>
      </c>
      <c r="AG372" s="57" t="s">
        <v>104</v>
      </c>
      <c r="AH372" s="98">
        <v>1</v>
      </c>
      <c r="AI372" s="29">
        <v>10</v>
      </c>
      <c r="AJ372" s="99"/>
      <c r="AK372" s="52"/>
      <c r="AL372" s="261" t="s">
        <v>1718</v>
      </c>
      <c r="AM372" s="102">
        <v>10</v>
      </c>
      <c r="AS372"/>
      <c r="AT372" s="53"/>
      <c r="AU372"/>
      <c r="AV372"/>
      <c r="AW372"/>
      <c r="AX372"/>
      <c r="AY372" s="4">
        <v>0</v>
      </c>
      <c r="AZ372" s="53"/>
      <c r="BA372" s="106"/>
    </row>
    <row r="373" spans="1:53" ht="15" customHeight="1" x14ac:dyDescent="0.35">
      <c r="A373" s="96" t="s">
        <v>2154</v>
      </c>
      <c r="B373" t="s">
        <v>2558</v>
      </c>
      <c r="C373" t="s">
        <v>143</v>
      </c>
      <c r="F373" t="s">
        <v>2591</v>
      </c>
      <c r="G373" t="s">
        <v>2592</v>
      </c>
      <c r="H373">
        <v>2024</v>
      </c>
      <c r="I373" s="4" t="s">
        <v>55</v>
      </c>
      <c r="J373">
        <v>177</v>
      </c>
      <c r="K373" s="97">
        <v>121</v>
      </c>
      <c r="L373" t="s">
        <v>64</v>
      </c>
      <c r="M373">
        <v>177</v>
      </c>
      <c r="N373" s="4">
        <v>10</v>
      </c>
      <c r="O373" t="s">
        <v>140</v>
      </c>
      <c r="P373" t="s">
        <v>118</v>
      </c>
      <c r="Q373" s="57" t="s">
        <v>76</v>
      </c>
      <c r="R373" s="57" t="s">
        <v>1353</v>
      </c>
      <c r="S373" t="s">
        <v>104</v>
      </c>
      <c r="U373" s="57" t="s">
        <v>104</v>
      </c>
      <c r="W373" t="s">
        <v>150</v>
      </c>
      <c r="X373" t="s">
        <v>1360</v>
      </c>
      <c r="Y373" s="57" t="s">
        <v>104</v>
      </c>
      <c r="AA373" t="s">
        <v>104</v>
      </c>
      <c r="AC373" s="57" t="s">
        <v>104</v>
      </c>
      <c r="AE373" t="s">
        <v>150</v>
      </c>
      <c r="AF373" s="96" t="s">
        <v>1355</v>
      </c>
      <c r="AG373" s="57" t="s">
        <v>104</v>
      </c>
      <c r="AH373" s="98">
        <v>1</v>
      </c>
      <c r="AI373" s="29">
        <v>10</v>
      </c>
      <c r="AJ373" s="99"/>
      <c r="AK373" s="52"/>
      <c r="AL373" s="262" t="s">
        <v>1722</v>
      </c>
      <c r="AM373" s="102">
        <v>10</v>
      </c>
      <c r="AS373"/>
      <c r="AT373" s="53"/>
      <c r="AU373"/>
      <c r="AV373"/>
      <c r="AW373"/>
      <c r="AX373"/>
      <c r="AY373" s="4">
        <v>0</v>
      </c>
      <c r="AZ373" s="53"/>
      <c r="BA373" s="106"/>
    </row>
    <row r="374" spans="1:53" ht="15" customHeight="1" x14ac:dyDescent="0.35">
      <c r="A374" s="96" t="s">
        <v>2155</v>
      </c>
      <c r="B374" t="s">
        <v>2559</v>
      </c>
      <c r="C374" t="s">
        <v>143</v>
      </c>
      <c r="F374" t="s">
        <v>2591</v>
      </c>
      <c r="G374" t="s">
        <v>2592</v>
      </c>
      <c r="H374">
        <v>2024</v>
      </c>
      <c r="I374" s="4" t="s">
        <v>79</v>
      </c>
      <c r="J374">
        <v>178</v>
      </c>
      <c r="K374" s="97">
        <v>122</v>
      </c>
      <c r="L374" t="s">
        <v>39</v>
      </c>
      <c r="M374">
        <v>178</v>
      </c>
      <c r="N374" s="4">
        <v>5</v>
      </c>
      <c r="O374" t="s">
        <v>117</v>
      </c>
      <c r="P374" t="s">
        <v>94</v>
      </c>
      <c r="Q374" s="57" t="s">
        <v>76</v>
      </c>
      <c r="R374" s="57" t="s">
        <v>1353</v>
      </c>
      <c r="S374" t="s">
        <v>104</v>
      </c>
      <c r="U374" s="57" t="s">
        <v>150</v>
      </c>
      <c r="V374" s="57" t="s">
        <v>1375</v>
      </c>
      <c r="W374" t="s">
        <v>150</v>
      </c>
      <c r="X374" t="s">
        <v>1360</v>
      </c>
      <c r="Y374" s="57" t="s">
        <v>104</v>
      </c>
      <c r="AA374" t="s">
        <v>104</v>
      </c>
      <c r="AC374" s="57" t="s">
        <v>104</v>
      </c>
      <c r="AE374" t="s">
        <v>150</v>
      </c>
      <c r="AF374" s="96" t="s">
        <v>1355</v>
      </c>
      <c r="AG374" s="57" t="s">
        <v>104</v>
      </c>
      <c r="AH374" s="98">
        <v>1</v>
      </c>
      <c r="AI374" s="29">
        <v>5</v>
      </c>
      <c r="AJ374" s="99"/>
      <c r="AK374" s="52"/>
      <c r="AL374" s="261" t="s">
        <v>1725</v>
      </c>
      <c r="AM374" s="102">
        <v>5</v>
      </c>
      <c r="AS374"/>
      <c r="AT374" s="53"/>
      <c r="AU374"/>
      <c r="AV374"/>
      <c r="AW374"/>
      <c r="AX374"/>
      <c r="AY374" s="4">
        <v>0</v>
      </c>
      <c r="AZ374" s="53" t="s">
        <v>1369</v>
      </c>
      <c r="BA374" s="106"/>
    </row>
    <row r="375" spans="1:53" ht="15" customHeight="1" x14ac:dyDescent="0.35">
      <c r="A375" s="96" t="s">
        <v>2156</v>
      </c>
      <c r="B375" t="s">
        <v>2560</v>
      </c>
      <c r="C375" t="s">
        <v>143</v>
      </c>
      <c r="F375" t="s">
        <v>2591</v>
      </c>
      <c r="G375" t="s">
        <v>2592</v>
      </c>
      <c r="H375">
        <v>2024</v>
      </c>
      <c r="I375" s="4" t="s">
        <v>79</v>
      </c>
      <c r="J375">
        <v>179</v>
      </c>
      <c r="K375" s="97">
        <v>123</v>
      </c>
      <c r="L375" t="s">
        <v>64</v>
      </c>
      <c r="M375">
        <v>179</v>
      </c>
      <c r="N375" s="4">
        <v>10</v>
      </c>
      <c r="O375" t="s">
        <v>69</v>
      </c>
      <c r="P375" t="s">
        <v>94</v>
      </c>
      <c r="Q375" s="57" t="s">
        <v>76</v>
      </c>
      <c r="R375" s="57" t="s">
        <v>1353</v>
      </c>
      <c r="S375" t="s">
        <v>104</v>
      </c>
      <c r="U375" s="57" t="s">
        <v>150</v>
      </c>
      <c r="V375" s="57" t="s">
        <v>1375</v>
      </c>
      <c r="W375" t="s">
        <v>150</v>
      </c>
      <c r="X375" t="s">
        <v>1360</v>
      </c>
      <c r="Y375" s="57" t="s">
        <v>104</v>
      </c>
      <c r="AA375" t="s">
        <v>104</v>
      </c>
      <c r="AC375" s="57" t="s">
        <v>104</v>
      </c>
      <c r="AE375" t="s">
        <v>150</v>
      </c>
      <c r="AF375" s="96" t="s">
        <v>1355</v>
      </c>
      <c r="AG375" s="57" t="s">
        <v>104</v>
      </c>
      <c r="AH375" s="98">
        <v>1</v>
      </c>
      <c r="AI375" s="29">
        <v>10</v>
      </c>
      <c r="AJ375" s="99" t="s">
        <v>1366</v>
      </c>
      <c r="AK375" s="52"/>
      <c r="AL375" s="262" t="s">
        <v>1728</v>
      </c>
      <c r="AM375" s="102">
        <v>5</v>
      </c>
      <c r="AS375"/>
      <c r="AT375" s="53"/>
      <c r="AU375"/>
      <c r="AV375"/>
      <c r="AW375"/>
      <c r="AX375"/>
      <c r="AY375" s="4">
        <v>0</v>
      </c>
      <c r="AZ375" s="53"/>
      <c r="BA375" s="106"/>
    </row>
    <row r="376" spans="1:53" ht="15" customHeight="1" x14ac:dyDescent="0.35">
      <c r="A376" s="96" t="s">
        <v>2157</v>
      </c>
      <c r="B376" t="s">
        <v>2561</v>
      </c>
      <c r="C376" t="s">
        <v>143</v>
      </c>
      <c r="F376" t="s">
        <v>2591</v>
      </c>
      <c r="G376" t="s">
        <v>2592</v>
      </c>
      <c r="H376">
        <v>2024</v>
      </c>
      <c r="I376" s="4" t="s">
        <v>55</v>
      </c>
      <c r="J376">
        <v>180</v>
      </c>
      <c r="K376" s="97">
        <v>124</v>
      </c>
      <c r="L376" t="s">
        <v>39</v>
      </c>
      <c r="M376">
        <v>180</v>
      </c>
      <c r="N376" s="4">
        <v>5</v>
      </c>
      <c r="O376" t="s">
        <v>117</v>
      </c>
      <c r="P376" t="s">
        <v>94</v>
      </c>
      <c r="Q376" s="57" t="s">
        <v>76</v>
      </c>
      <c r="R376" s="57" t="s">
        <v>1353</v>
      </c>
      <c r="S376" t="s">
        <v>104</v>
      </c>
      <c r="U376" s="57" t="s">
        <v>150</v>
      </c>
      <c r="V376" s="57" t="s">
        <v>1372</v>
      </c>
      <c r="W376" t="s">
        <v>150</v>
      </c>
      <c r="X376" t="s">
        <v>1365</v>
      </c>
      <c r="Y376" s="57" t="s">
        <v>104</v>
      </c>
      <c r="AA376" t="s">
        <v>104</v>
      </c>
      <c r="AC376" s="57" t="s">
        <v>104</v>
      </c>
      <c r="AE376" t="s">
        <v>150</v>
      </c>
      <c r="AF376" s="96" t="s">
        <v>1355</v>
      </c>
      <c r="AG376" s="57" t="s">
        <v>104</v>
      </c>
      <c r="AH376" s="98">
        <v>1</v>
      </c>
      <c r="AI376" s="29">
        <v>5</v>
      </c>
      <c r="AJ376" s="99"/>
      <c r="AK376" s="52"/>
      <c r="AL376" s="261" t="s">
        <v>1731</v>
      </c>
      <c r="AM376" s="102">
        <v>1</v>
      </c>
      <c r="AO376" s="103" t="s">
        <v>943</v>
      </c>
      <c r="AP376" s="103">
        <v>4</v>
      </c>
      <c r="AS376"/>
      <c r="AT376" s="53"/>
      <c r="AU376"/>
      <c r="AV376"/>
      <c r="AW376"/>
      <c r="AX376"/>
      <c r="AY376" s="4">
        <v>4</v>
      </c>
      <c r="AZ376" s="53" t="s">
        <v>1369</v>
      </c>
      <c r="BA376" s="106"/>
    </row>
    <row r="377" spans="1:53" ht="15" customHeight="1" x14ac:dyDescent="0.35">
      <c r="A377" s="96" t="s">
        <v>2158</v>
      </c>
      <c r="B377" t="s">
        <v>2562</v>
      </c>
      <c r="C377" t="s">
        <v>143</v>
      </c>
      <c r="F377" t="s">
        <v>2591</v>
      </c>
      <c r="G377" t="s">
        <v>2592</v>
      </c>
      <c r="H377">
        <v>2024</v>
      </c>
      <c r="I377" s="4" t="s">
        <v>55</v>
      </c>
      <c r="J377">
        <v>181</v>
      </c>
      <c r="K377" s="97">
        <v>125</v>
      </c>
      <c r="L377" t="s">
        <v>39</v>
      </c>
      <c r="M377">
        <v>181</v>
      </c>
      <c r="N377" s="4">
        <v>5</v>
      </c>
      <c r="O377" t="s">
        <v>140</v>
      </c>
      <c r="P377" t="s">
        <v>118</v>
      </c>
      <c r="Q377" s="57" t="s">
        <v>76</v>
      </c>
      <c r="R377" s="57" t="s">
        <v>1353</v>
      </c>
      <c r="S377" t="s">
        <v>104</v>
      </c>
      <c r="U377" s="57" t="s">
        <v>150</v>
      </c>
      <c r="V377" s="57" t="s">
        <v>1372</v>
      </c>
      <c r="W377" t="s">
        <v>150</v>
      </c>
      <c r="X377" t="s">
        <v>1365</v>
      </c>
      <c r="Y377" s="57" t="s">
        <v>104</v>
      </c>
      <c r="AA377" t="s">
        <v>104</v>
      </c>
      <c r="AC377" s="57" t="s">
        <v>104</v>
      </c>
      <c r="AE377" t="s">
        <v>150</v>
      </c>
      <c r="AF377" s="96" t="s">
        <v>1355</v>
      </c>
      <c r="AG377" s="57" t="s">
        <v>170</v>
      </c>
      <c r="AH377" s="98">
        <v>1.5</v>
      </c>
      <c r="AI377" s="29">
        <v>7.5</v>
      </c>
      <c r="AJ377" s="99"/>
      <c r="AK377" s="100" t="s">
        <v>1359</v>
      </c>
      <c r="AL377" s="262" t="s">
        <v>1734</v>
      </c>
      <c r="AM377" s="102">
        <v>5</v>
      </c>
      <c r="AO377" s="103" t="s">
        <v>943</v>
      </c>
      <c r="AP377" s="103">
        <v>2.5</v>
      </c>
      <c r="AS377"/>
      <c r="AT377" s="53"/>
      <c r="AU377"/>
      <c r="AV377"/>
      <c r="AW377"/>
      <c r="AX377"/>
      <c r="AY377" s="4">
        <v>2.5</v>
      </c>
      <c r="AZ377" s="53" t="s">
        <v>1369</v>
      </c>
      <c r="BA377" s="106"/>
    </row>
    <row r="378" spans="1:53" ht="15" customHeight="1" x14ac:dyDescent="0.35">
      <c r="A378" s="96" t="s">
        <v>2159</v>
      </c>
      <c r="B378" t="s">
        <v>2563</v>
      </c>
      <c r="C378" t="s">
        <v>143</v>
      </c>
      <c r="F378" t="s">
        <v>2591</v>
      </c>
      <c r="G378" t="s">
        <v>2592</v>
      </c>
      <c r="H378">
        <v>2024</v>
      </c>
      <c r="I378" s="4" t="s">
        <v>55</v>
      </c>
      <c r="J378">
        <v>182</v>
      </c>
      <c r="K378" s="97">
        <v>126</v>
      </c>
      <c r="L378" t="s">
        <v>64</v>
      </c>
      <c r="M378">
        <v>182</v>
      </c>
      <c r="N378" s="4">
        <v>10</v>
      </c>
      <c r="O378" t="s">
        <v>69</v>
      </c>
      <c r="P378" t="s">
        <v>94</v>
      </c>
      <c r="Q378" s="57" t="s">
        <v>76</v>
      </c>
      <c r="R378" s="57" t="s">
        <v>1353</v>
      </c>
      <c r="S378" t="s">
        <v>104</v>
      </c>
      <c r="U378" s="57" t="s">
        <v>150</v>
      </c>
      <c r="V378" s="57" t="s">
        <v>1372</v>
      </c>
      <c r="W378" t="s">
        <v>150</v>
      </c>
      <c r="X378" t="s">
        <v>1365</v>
      </c>
      <c r="Y378" s="57" t="s">
        <v>104</v>
      </c>
      <c r="AA378" t="s">
        <v>104</v>
      </c>
      <c r="AC378" s="57" t="s">
        <v>104</v>
      </c>
      <c r="AE378" t="s">
        <v>150</v>
      </c>
      <c r="AF378" s="96" t="s">
        <v>1355</v>
      </c>
      <c r="AG378" s="57" t="s">
        <v>170</v>
      </c>
      <c r="AH378" s="98">
        <v>1.5</v>
      </c>
      <c r="AI378" s="29">
        <v>15</v>
      </c>
      <c r="AJ378" s="99"/>
      <c r="AK378" s="100" t="s">
        <v>1359</v>
      </c>
      <c r="AL378" s="261" t="s">
        <v>1738</v>
      </c>
      <c r="AM378" s="102">
        <v>9</v>
      </c>
      <c r="AO378" s="103" t="s">
        <v>943</v>
      </c>
      <c r="AP378" s="103">
        <v>6</v>
      </c>
      <c r="AS378"/>
      <c r="AT378" s="53"/>
      <c r="AU378"/>
      <c r="AV378"/>
      <c r="AW378"/>
      <c r="AX378"/>
      <c r="AY378" s="4">
        <v>6</v>
      </c>
      <c r="AZ378" s="53"/>
      <c r="BA378" s="106"/>
    </row>
    <row r="379" spans="1:53" ht="15" customHeight="1" x14ac:dyDescent="0.35">
      <c r="A379" s="96" t="s">
        <v>2160</v>
      </c>
      <c r="B379" t="s">
        <v>2564</v>
      </c>
      <c r="C379" t="s">
        <v>143</v>
      </c>
      <c r="F379" t="s">
        <v>2591</v>
      </c>
      <c r="G379" t="s">
        <v>2592</v>
      </c>
      <c r="H379">
        <v>2024</v>
      </c>
      <c r="I379" s="4" t="s">
        <v>79</v>
      </c>
      <c r="J379">
        <v>183</v>
      </c>
      <c r="K379" s="97">
        <v>127</v>
      </c>
      <c r="L379" t="s">
        <v>39</v>
      </c>
      <c r="M379">
        <v>183</v>
      </c>
      <c r="N379" s="4">
        <v>5</v>
      </c>
      <c r="O379" t="s">
        <v>117</v>
      </c>
      <c r="P379" t="s">
        <v>94</v>
      </c>
      <c r="Q379" s="57" t="s">
        <v>76</v>
      </c>
      <c r="R379" s="57" t="s">
        <v>1353</v>
      </c>
      <c r="S379" t="s">
        <v>104</v>
      </c>
      <c r="U379" s="57" t="s">
        <v>150</v>
      </c>
      <c r="V379" s="57" t="s">
        <v>1375</v>
      </c>
      <c r="W379" t="s">
        <v>150</v>
      </c>
      <c r="X379" t="s">
        <v>1360</v>
      </c>
      <c r="Y379" s="57" t="s">
        <v>104</v>
      </c>
      <c r="AA379" t="s">
        <v>104</v>
      </c>
      <c r="AC379" s="57" t="s">
        <v>104</v>
      </c>
      <c r="AE379" t="s">
        <v>150</v>
      </c>
      <c r="AF379" s="96" t="s">
        <v>1355</v>
      </c>
      <c r="AG379" s="57" t="s">
        <v>104</v>
      </c>
      <c r="AH379" s="98">
        <v>1</v>
      </c>
      <c r="AI379" s="29">
        <v>5</v>
      </c>
      <c r="AJ379" s="99"/>
      <c r="AK379" s="52"/>
      <c r="AL379" s="262" t="s">
        <v>1742</v>
      </c>
      <c r="AM379" s="102">
        <v>4</v>
      </c>
      <c r="AO379" s="261" t="s">
        <v>1718</v>
      </c>
      <c r="AP379" s="103">
        <v>1</v>
      </c>
      <c r="AS379"/>
      <c r="AT379" s="53"/>
      <c r="AU379"/>
      <c r="AV379"/>
      <c r="AW379"/>
      <c r="AX379"/>
      <c r="AY379" s="4">
        <v>0</v>
      </c>
      <c r="AZ379" s="53" t="s">
        <v>1369</v>
      </c>
      <c r="BA379" s="106"/>
    </row>
    <row r="380" spans="1:53" ht="15" customHeight="1" x14ac:dyDescent="0.35">
      <c r="A380" s="96" t="s">
        <v>2161</v>
      </c>
      <c r="B380" t="s">
        <v>2565</v>
      </c>
      <c r="C380" t="s">
        <v>143</v>
      </c>
      <c r="F380" t="s">
        <v>2591</v>
      </c>
      <c r="G380" t="s">
        <v>2592</v>
      </c>
      <c r="H380">
        <v>2024</v>
      </c>
      <c r="I380" s="4" t="s">
        <v>79</v>
      </c>
      <c r="J380">
        <v>184</v>
      </c>
      <c r="K380" s="97">
        <v>128</v>
      </c>
      <c r="L380" t="s">
        <v>39</v>
      </c>
      <c r="M380">
        <v>184</v>
      </c>
      <c r="N380" s="4">
        <v>5</v>
      </c>
      <c r="O380" t="s">
        <v>69</v>
      </c>
      <c r="P380" t="s">
        <v>94</v>
      </c>
      <c r="Q380" s="57" t="s">
        <v>76</v>
      </c>
      <c r="R380" s="57" t="s">
        <v>1353</v>
      </c>
      <c r="S380" t="s">
        <v>104</v>
      </c>
      <c r="U380" s="57" t="s">
        <v>150</v>
      </c>
      <c r="V380" s="57" t="s">
        <v>1375</v>
      </c>
      <c r="W380" t="s">
        <v>150</v>
      </c>
      <c r="X380" t="s">
        <v>1360</v>
      </c>
      <c r="Y380" s="57" t="s">
        <v>104</v>
      </c>
      <c r="AA380" t="s">
        <v>104</v>
      </c>
      <c r="AC380" s="57" t="s">
        <v>104</v>
      </c>
      <c r="AE380" t="s">
        <v>150</v>
      </c>
      <c r="AF380" s="96" t="s">
        <v>1355</v>
      </c>
      <c r="AG380" s="57" t="s">
        <v>104</v>
      </c>
      <c r="AH380" s="98">
        <v>1</v>
      </c>
      <c r="AI380" s="29">
        <v>5</v>
      </c>
      <c r="AJ380" s="99" t="s">
        <v>1370</v>
      </c>
      <c r="AK380" s="52"/>
      <c r="AL380" s="261" t="s">
        <v>1745</v>
      </c>
      <c r="AM380" s="102">
        <v>8</v>
      </c>
      <c r="AO380" s="261" t="s">
        <v>1718</v>
      </c>
      <c r="AP380" s="103">
        <v>2</v>
      </c>
      <c r="AS380"/>
      <c r="AT380" s="53"/>
      <c r="AU380"/>
      <c r="AV380"/>
      <c r="AW380"/>
      <c r="AX380"/>
      <c r="AY380" s="4">
        <v>0</v>
      </c>
      <c r="AZ380" s="53"/>
      <c r="BA380" s="106"/>
    </row>
    <row r="381" spans="1:53" ht="15" customHeight="1" x14ac:dyDescent="0.35">
      <c r="A381" s="96" t="s">
        <v>2162</v>
      </c>
      <c r="B381" t="s">
        <v>2566</v>
      </c>
      <c r="C381" t="s">
        <v>163</v>
      </c>
      <c r="F381" t="s">
        <v>2591</v>
      </c>
      <c r="G381" t="s">
        <v>2592</v>
      </c>
      <c r="H381">
        <v>2024</v>
      </c>
      <c r="I381" s="4" t="s">
        <v>55</v>
      </c>
      <c r="J381">
        <v>185</v>
      </c>
      <c r="K381" s="97">
        <v>129</v>
      </c>
      <c r="L381" t="s">
        <v>39</v>
      </c>
      <c r="M381">
        <v>185</v>
      </c>
      <c r="N381" s="4">
        <v>5</v>
      </c>
      <c r="O381" t="s">
        <v>117</v>
      </c>
      <c r="P381" t="s">
        <v>94</v>
      </c>
      <c r="Q381" s="57" t="s">
        <v>76</v>
      </c>
      <c r="R381" s="57" t="s">
        <v>1353</v>
      </c>
      <c r="S381" t="s">
        <v>104</v>
      </c>
      <c r="U381" s="57" t="s">
        <v>150</v>
      </c>
      <c r="V381" s="57" t="s">
        <v>1375</v>
      </c>
      <c r="W381" t="s">
        <v>150</v>
      </c>
      <c r="X381" t="s">
        <v>1360</v>
      </c>
      <c r="Y381" s="57" t="s">
        <v>150</v>
      </c>
      <c r="Z381" s="57" t="s">
        <v>1364</v>
      </c>
      <c r="AA381" t="s">
        <v>104</v>
      </c>
      <c r="AC381" s="57" t="s">
        <v>150</v>
      </c>
      <c r="AD381" s="57" t="s">
        <v>1377</v>
      </c>
      <c r="AE381" t="s">
        <v>150</v>
      </c>
      <c r="AF381" s="96" t="s">
        <v>1355</v>
      </c>
      <c r="AG381" s="57" t="s">
        <v>170</v>
      </c>
      <c r="AH381" s="98">
        <v>1.5</v>
      </c>
      <c r="AI381" s="29">
        <v>7.5</v>
      </c>
      <c r="AJ381" s="99"/>
      <c r="AK381" s="100" t="s">
        <v>1359</v>
      </c>
      <c r="AL381" s="262" t="s">
        <v>1747</v>
      </c>
      <c r="AM381" s="102">
        <v>4.5</v>
      </c>
      <c r="AO381" s="103" t="s">
        <v>943</v>
      </c>
      <c r="AP381" s="103">
        <v>3</v>
      </c>
      <c r="AS381"/>
      <c r="AT381" s="53"/>
      <c r="AU381"/>
      <c r="AV381"/>
      <c r="AW381"/>
      <c r="AX381"/>
      <c r="AY381" s="4">
        <v>3</v>
      </c>
      <c r="AZ381" s="53" t="s">
        <v>1369</v>
      </c>
      <c r="BA381" s="106"/>
    </row>
    <row r="382" spans="1:53" ht="15" customHeight="1" x14ac:dyDescent="0.35">
      <c r="A382" s="96" t="s">
        <v>2163</v>
      </c>
      <c r="B382" t="s">
        <v>2567</v>
      </c>
      <c r="C382" t="s">
        <v>163</v>
      </c>
      <c r="F382" t="s">
        <v>2591</v>
      </c>
      <c r="G382" t="s">
        <v>2592</v>
      </c>
      <c r="H382">
        <v>2024</v>
      </c>
      <c r="I382" s="4" t="s">
        <v>55</v>
      </c>
      <c r="J382">
        <v>186</v>
      </c>
      <c r="K382" s="97">
        <v>130</v>
      </c>
      <c r="L382" t="s">
        <v>88</v>
      </c>
      <c r="M382">
        <v>186</v>
      </c>
      <c r="N382" s="4">
        <v>20</v>
      </c>
      <c r="O382" t="s">
        <v>44</v>
      </c>
      <c r="P382" t="s">
        <v>94</v>
      </c>
      <c r="Q382" s="57" t="s">
        <v>76</v>
      </c>
      <c r="R382" s="57" t="s">
        <v>1353</v>
      </c>
      <c r="S382" t="s">
        <v>104</v>
      </c>
      <c r="U382" s="57" t="s">
        <v>150</v>
      </c>
      <c r="V382" s="57" t="s">
        <v>1375</v>
      </c>
      <c r="W382" t="s">
        <v>150</v>
      </c>
      <c r="X382" t="s">
        <v>1360</v>
      </c>
      <c r="Y382" s="57" t="s">
        <v>150</v>
      </c>
      <c r="Z382" s="57" t="s">
        <v>1364</v>
      </c>
      <c r="AA382" t="s">
        <v>104</v>
      </c>
      <c r="AC382" s="57" t="s">
        <v>150</v>
      </c>
      <c r="AD382" s="57" t="s">
        <v>1377</v>
      </c>
      <c r="AE382" t="s">
        <v>150</v>
      </c>
      <c r="AF382" s="96" t="s">
        <v>1355</v>
      </c>
      <c r="AG382" s="57" t="s">
        <v>170</v>
      </c>
      <c r="AH382" s="98">
        <v>1.5</v>
      </c>
      <c r="AI382" s="29">
        <v>30</v>
      </c>
      <c r="AJ382" s="99"/>
      <c r="AK382" s="100" t="s">
        <v>1359</v>
      </c>
      <c r="AL382" s="261" t="s">
        <v>694</v>
      </c>
      <c r="AM382" s="102">
        <v>11.25</v>
      </c>
      <c r="AO382" s="103" t="s">
        <v>943</v>
      </c>
      <c r="AP382" s="103">
        <v>28.75</v>
      </c>
      <c r="AS382"/>
      <c r="AT382" s="53"/>
      <c r="AU382"/>
      <c r="AV382"/>
      <c r="AW382"/>
      <c r="AX382"/>
      <c r="AY382" s="4">
        <v>28.75</v>
      </c>
      <c r="AZ382" s="53"/>
      <c r="BA382" s="106"/>
    </row>
    <row r="383" spans="1:53" ht="15" customHeight="1" x14ac:dyDescent="0.35">
      <c r="A383" s="96" t="s">
        <v>2164</v>
      </c>
      <c r="B383" t="s">
        <v>2568</v>
      </c>
      <c r="C383" t="s">
        <v>163</v>
      </c>
      <c r="F383" t="s">
        <v>2591</v>
      </c>
      <c r="G383" t="s">
        <v>2592</v>
      </c>
      <c r="H383">
        <v>2024</v>
      </c>
      <c r="I383" s="4" t="s">
        <v>79</v>
      </c>
      <c r="J383">
        <v>187</v>
      </c>
      <c r="K383" s="97">
        <v>131</v>
      </c>
      <c r="L383" t="s">
        <v>39</v>
      </c>
      <c r="M383">
        <v>187</v>
      </c>
      <c r="N383" s="4">
        <v>5</v>
      </c>
      <c r="O383" t="s">
        <v>117</v>
      </c>
      <c r="P383" t="s">
        <v>94</v>
      </c>
      <c r="Q383" s="57" t="s">
        <v>76</v>
      </c>
      <c r="R383" s="57" t="s">
        <v>1353</v>
      </c>
      <c r="S383" t="s">
        <v>104</v>
      </c>
      <c r="U383" s="57" t="s">
        <v>150</v>
      </c>
      <c r="V383" s="57" t="s">
        <v>1375</v>
      </c>
      <c r="W383" t="s">
        <v>150</v>
      </c>
      <c r="X383" t="s">
        <v>1360</v>
      </c>
      <c r="Y383" s="57" t="s">
        <v>150</v>
      </c>
      <c r="Z383" s="57" t="s">
        <v>1364</v>
      </c>
      <c r="AA383" t="s">
        <v>104</v>
      </c>
      <c r="AC383" s="57" t="s">
        <v>150</v>
      </c>
      <c r="AD383" s="57" t="s">
        <v>1377</v>
      </c>
      <c r="AE383" t="s">
        <v>150</v>
      </c>
      <c r="AF383" s="96" t="s">
        <v>1355</v>
      </c>
      <c r="AG383" s="57" t="s">
        <v>170</v>
      </c>
      <c r="AH383" s="98">
        <v>1.5</v>
      </c>
      <c r="AI383" s="29">
        <v>7.5</v>
      </c>
      <c r="AJ383" s="99"/>
      <c r="AK383" s="100" t="s">
        <v>1359</v>
      </c>
      <c r="AL383" s="262" t="s">
        <v>1446</v>
      </c>
      <c r="AM383" s="102">
        <v>0</v>
      </c>
      <c r="AO383" s="103" t="s">
        <v>943</v>
      </c>
      <c r="AP383" s="103">
        <v>0</v>
      </c>
      <c r="AS383"/>
      <c r="AT383" s="53"/>
      <c r="AU383"/>
      <c r="AV383"/>
      <c r="AW383"/>
      <c r="AX383"/>
      <c r="AY383" s="4">
        <v>0</v>
      </c>
      <c r="AZ383" s="53" t="s">
        <v>1369</v>
      </c>
      <c r="BA383" s="106"/>
    </row>
    <row r="384" spans="1:53" ht="15" customHeight="1" x14ac:dyDescent="0.35">
      <c r="A384" s="96" t="s">
        <v>2165</v>
      </c>
      <c r="B384" t="s">
        <v>2569</v>
      </c>
      <c r="C384" t="s">
        <v>163</v>
      </c>
      <c r="F384" t="s">
        <v>2591</v>
      </c>
      <c r="G384" t="s">
        <v>2592</v>
      </c>
      <c r="H384">
        <v>2024</v>
      </c>
      <c r="I384" s="4" t="s">
        <v>79</v>
      </c>
      <c r="J384">
        <v>188</v>
      </c>
      <c r="K384" s="97">
        <v>132</v>
      </c>
      <c r="L384" t="s">
        <v>64</v>
      </c>
      <c r="M384">
        <v>188</v>
      </c>
      <c r="N384" s="4">
        <v>10</v>
      </c>
      <c r="O384" t="s">
        <v>44</v>
      </c>
      <c r="P384" t="s">
        <v>94</v>
      </c>
      <c r="Q384" s="57" t="s">
        <v>76</v>
      </c>
      <c r="R384" s="57" t="s">
        <v>1353</v>
      </c>
      <c r="S384" t="s">
        <v>104</v>
      </c>
      <c r="U384" s="57" t="s">
        <v>150</v>
      </c>
      <c r="V384" s="57" t="s">
        <v>1375</v>
      </c>
      <c r="W384" t="s">
        <v>150</v>
      </c>
      <c r="X384" t="s">
        <v>1360</v>
      </c>
      <c r="Y384" s="57" t="s">
        <v>150</v>
      </c>
      <c r="Z384" s="57" t="s">
        <v>1364</v>
      </c>
      <c r="AA384" t="s">
        <v>104</v>
      </c>
      <c r="AC384" s="57" t="s">
        <v>150</v>
      </c>
      <c r="AD384" s="57" t="s">
        <v>1377</v>
      </c>
      <c r="AE384" t="s">
        <v>150</v>
      </c>
      <c r="AF384" s="96" t="s">
        <v>1355</v>
      </c>
      <c r="AG384" s="57" t="s">
        <v>170</v>
      </c>
      <c r="AH384" s="98">
        <v>1.5</v>
      </c>
      <c r="AI384" s="29">
        <v>15</v>
      </c>
      <c r="AJ384" s="99"/>
      <c r="AK384" s="100" t="s">
        <v>1359</v>
      </c>
      <c r="AL384" s="261" t="s">
        <v>1450</v>
      </c>
      <c r="AM384" s="102">
        <v>13.45</v>
      </c>
      <c r="AO384" s="103" t="s">
        <v>943</v>
      </c>
      <c r="AP384" s="103">
        <v>16.55</v>
      </c>
      <c r="AS384"/>
      <c r="AT384" s="53"/>
      <c r="AU384"/>
      <c r="AV384"/>
      <c r="AW384"/>
      <c r="AX384"/>
      <c r="AY384" s="4">
        <v>16.55</v>
      </c>
      <c r="AZ384" s="53"/>
      <c r="BA384" s="106"/>
    </row>
    <row r="385" spans="1:53" ht="15" customHeight="1" x14ac:dyDescent="0.35">
      <c r="A385" s="96" t="s">
        <v>2166</v>
      </c>
      <c r="B385" t="s">
        <v>2570</v>
      </c>
      <c r="C385" t="s">
        <v>163</v>
      </c>
      <c r="F385" t="s">
        <v>2591</v>
      </c>
      <c r="G385" t="s">
        <v>2592</v>
      </c>
      <c r="H385">
        <v>2024</v>
      </c>
      <c r="I385" s="4" t="s">
        <v>55</v>
      </c>
      <c r="J385">
        <v>189</v>
      </c>
      <c r="K385" s="97">
        <v>133</v>
      </c>
      <c r="L385" t="s">
        <v>39</v>
      </c>
      <c r="M385">
        <v>189</v>
      </c>
      <c r="N385" s="4">
        <v>5</v>
      </c>
      <c r="O385" t="s">
        <v>117</v>
      </c>
      <c r="P385" t="s">
        <v>94</v>
      </c>
      <c r="Q385" s="57" t="s">
        <v>76</v>
      </c>
      <c r="R385" s="57" t="s">
        <v>1353</v>
      </c>
      <c r="S385" t="s">
        <v>104</v>
      </c>
      <c r="U385" s="57" t="s">
        <v>150</v>
      </c>
      <c r="V385" s="57" t="s">
        <v>1375</v>
      </c>
      <c r="W385" t="s">
        <v>150</v>
      </c>
      <c r="X385" t="s">
        <v>1360</v>
      </c>
      <c r="Y385" s="57" t="s">
        <v>150</v>
      </c>
      <c r="Z385" s="57" t="s">
        <v>1364</v>
      </c>
      <c r="AA385" t="s">
        <v>104</v>
      </c>
      <c r="AC385" s="57" t="s">
        <v>150</v>
      </c>
      <c r="AD385" s="57" t="s">
        <v>1377</v>
      </c>
      <c r="AE385" t="s">
        <v>150</v>
      </c>
      <c r="AF385" s="96" t="s">
        <v>1355</v>
      </c>
      <c r="AG385" s="57" t="s">
        <v>170</v>
      </c>
      <c r="AH385" s="98">
        <v>1.5</v>
      </c>
      <c r="AI385" s="29">
        <v>7.5</v>
      </c>
      <c r="AJ385" s="99"/>
      <c r="AK385" s="100" t="s">
        <v>1359</v>
      </c>
      <c r="AL385" s="262" t="s">
        <v>1454</v>
      </c>
      <c r="AM385" s="102">
        <v>0</v>
      </c>
      <c r="AS385"/>
      <c r="AT385" s="53"/>
      <c r="AU385"/>
      <c r="AV385"/>
      <c r="AW385"/>
      <c r="AX385"/>
      <c r="AY385" s="4">
        <v>0</v>
      </c>
      <c r="AZ385" s="53" t="s">
        <v>1369</v>
      </c>
      <c r="BA385" s="106"/>
    </row>
    <row r="386" spans="1:53" ht="15" customHeight="1" x14ac:dyDescent="0.35">
      <c r="A386" s="96" t="s">
        <v>2167</v>
      </c>
      <c r="B386" t="s">
        <v>2571</v>
      </c>
      <c r="C386" t="s">
        <v>163</v>
      </c>
      <c r="F386" t="s">
        <v>2591</v>
      </c>
      <c r="G386" t="s">
        <v>2592</v>
      </c>
      <c r="H386">
        <v>2024</v>
      </c>
      <c r="I386" s="4" t="s">
        <v>55</v>
      </c>
      <c r="J386">
        <v>190</v>
      </c>
      <c r="K386" s="97">
        <v>134</v>
      </c>
      <c r="L386" t="s">
        <v>64</v>
      </c>
      <c r="M386">
        <v>190</v>
      </c>
      <c r="N386" s="4">
        <v>10</v>
      </c>
      <c r="O386" t="s">
        <v>44</v>
      </c>
      <c r="P386" t="s">
        <v>94</v>
      </c>
      <c r="Q386" s="57" t="s">
        <v>76</v>
      </c>
      <c r="R386" s="57" t="s">
        <v>1353</v>
      </c>
      <c r="S386" t="s">
        <v>104</v>
      </c>
      <c r="U386" s="57" t="s">
        <v>150</v>
      </c>
      <c r="V386" s="57" t="s">
        <v>1375</v>
      </c>
      <c r="W386" t="s">
        <v>150</v>
      </c>
      <c r="X386" t="s">
        <v>1360</v>
      </c>
      <c r="Y386" s="57" t="s">
        <v>150</v>
      </c>
      <c r="Z386" s="57" t="s">
        <v>1364</v>
      </c>
      <c r="AA386" t="s">
        <v>104</v>
      </c>
      <c r="AC386" s="57" t="s">
        <v>150</v>
      </c>
      <c r="AD386" s="57" t="s">
        <v>1377</v>
      </c>
      <c r="AE386" t="s">
        <v>150</v>
      </c>
      <c r="AF386" s="96" t="s">
        <v>1355</v>
      </c>
      <c r="AG386" s="57" t="s">
        <v>170</v>
      </c>
      <c r="AH386" s="98">
        <v>1.5</v>
      </c>
      <c r="AI386" s="29">
        <v>15</v>
      </c>
      <c r="AJ386" s="99"/>
      <c r="AK386" s="100" t="s">
        <v>1359</v>
      </c>
      <c r="AL386" s="261" t="s">
        <v>1458</v>
      </c>
      <c r="AM386" s="102">
        <v>20.5</v>
      </c>
      <c r="AO386" s="103" t="s">
        <v>943</v>
      </c>
      <c r="AP386" s="103">
        <v>9.5</v>
      </c>
      <c r="AS386"/>
      <c r="AT386" s="53"/>
      <c r="AU386"/>
      <c r="AV386"/>
      <c r="AW386"/>
      <c r="AX386"/>
      <c r="AY386" s="4">
        <v>9.5</v>
      </c>
      <c r="AZ386" s="53"/>
      <c r="BA386" s="106"/>
    </row>
    <row r="387" spans="1:53" ht="15" customHeight="1" x14ac:dyDescent="0.35">
      <c r="A387" s="96" t="s">
        <v>2168</v>
      </c>
      <c r="B387" t="s">
        <v>2572</v>
      </c>
      <c r="C387" t="s">
        <v>163</v>
      </c>
      <c r="F387" t="s">
        <v>2591</v>
      </c>
      <c r="G387" t="s">
        <v>2592</v>
      </c>
      <c r="H387">
        <v>2024</v>
      </c>
      <c r="I387" s="4" t="s">
        <v>55</v>
      </c>
      <c r="J387">
        <v>191</v>
      </c>
      <c r="K387" s="97">
        <v>135</v>
      </c>
      <c r="L387" t="s">
        <v>39</v>
      </c>
      <c r="M387">
        <v>191</v>
      </c>
      <c r="N387" s="4">
        <v>5</v>
      </c>
      <c r="O387" t="s">
        <v>117</v>
      </c>
      <c r="P387" t="s">
        <v>94</v>
      </c>
      <c r="Q387" s="57" t="s">
        <v>76</v>
      </c>
      <c r="R387" s="57" t="s">
        <v>1353</v>
      </c>
      <c r="S387" t="s">
        <v>104</v>
      </c>
      <c r="U387" s="57" t="s">
        <v>150</v>
      </c>
      <c r="V387" s="57" t="s">
        <v>1375</v>
      </c>
      <c r="W387" t="s">
        <v>150</v>
      </c>
      <c r="X387" t="s">
        <v>1360</v>
      </c>
      <c r="Y387" s="57" t="s">
        <v>104</v>
      </c>
      <c r="AA387" t="s">
        <v>150</v>
      </c>
      <c r="AB387" t="s">
        <v>1356</v>
      </c>
      <c r="AC387" s="57" t="s">
        <v>150</v>
      </c>
      <c r="AD387" s="57" t="s">
        <v>1377</v>
      </c>
      <c r="AE387" t="s">
        <v>150</v>
      </c>
      <c r="AF387" s="96" t="s">
        <v>1355</v>
      </c>
      <c r="AG387" s="57" t="s">
        <v>170</v>
      </c>
      <c r="AH387" s="98">
        <v>1.5</v>
      </c>
      <c r="AI387" s="29">
        <v>7.5</v>
      </c>
      <c r="AJ387" s="99"/>
      <c r="AK387" s="100" t="s">
        <v>1359</v>
      </c>
      <c r="AL387" s="262" t="s">
        <v>1462</v>
      </c>
      <c r="AM387" s="102">
        <v>10</v>
      </c>
      <c r="AS387"/>
      <c r="AT387" s="53"/>
      <c r="AU387"/>
      <c r="AV387"/>
      <c r="AW387"/>
      <c r="AX387"/>
      <c r="AY387" s="4">
        <v>10</v>
      </c>
      <c r="AZ387" s="53" t="s">
        <v>1369</v>
      </c>
      <c r="BA387" s="106"/>
    </row>
    <row r="388" spans="1:53" ht="15" customHeight="1" x14ac:dyDescent="0.35">
      <c r="A388" s="96" t="s">
        <v>2169</v>
      </c>
      <c r="B388" t="s">
        <v>2573</v>
      </c>
      <c r="C388" t="s">
        <v>163</v>
      </c>
      <c r="F388" t="s">
        <v>2591</v>
      </c>
      <c r="G388" t="s">
        <v>2592</v>
      </c>
      <c r="H388">
        <v>2024</v>
      </c>
      <c r="I388" s="4" t="s">
        <v>55</v>
      </c>
      <c r="J388">
        <v>192</v>
      </c>
      <c r="K388" s="97">
        <v>136</v>
      </c>
      <c r="L388" t="s">
        <v>88</v>
      </c>
      <c r="M388">
        <v>192</v>
      </c>
      <c r="N388" s="4">
        <v>20</v>
      </c>
      <c r="O388" t="s">
        <v>44</v>
      </c>
      <c r="P388" t="s">
        <v>94</v>
      </c>
      <c r="Q388" s="57" t="s">
        <v>76</v>
      </c>
      <c r="R388" s="57" t="s">
        <v>1353</v>
      </c>
      <c r="S388" t="s">
        <v>104</v>
      </c>
      <c r="U388" s="57" t="s">
        <v>150</v>
      </c>
      <c r="V388" s="57" t="s">
        <v>1375</v>
      </c>
      <c r="W388" t="s">
        <v>150</v>
      </c>
      <c r="X388" t="s">
        <v>1360</v>
      </c>
      <c r="Y388" s="57" t="s">
        <v>104</v>
      </c>
      <c r="AA388" t="s">
        <v>104</v>
      </c>
      <c r="AC388" s="57" t="s">
        <v>150</v>
      </c>
      <c r="AD388" s="57" t="s">
        <v>1377</v>
      </c>
      <c r="AE388" t="s">
        <v>150</v>
      </c>
      <c r="AF388" s="96" t="s">
        <v>1355</v>
      </c>
      <c r="AG388" s="57" t="s">
        <v>104</v>
      </c>
      <c r="AH388" s="98">
        <v>1</v>
      </c>
      <c r="AI388" s="29">
        <v>20</v>
      </c>
      <c r="AJ388" s="99"/>
      <c r="AK388" s="100"/>
      <c r="AL388" s="261" t="s">
        <v>1464</v>
      </c>
      <c r="AM388" s="102">
        <v>30</v>
      </c>
      <c r="AS388"/>
      <c r="AT388" s="53"/>
      <c r="AU388"/>
      <c r="AV388"/>
      <c r="AW388"/>
      <c r="AX388"/>
      <c r="AY388" s="4">
        <v>30</v>
      </c>
      <c r="AZ388" s="53"/>
      <c r="BA388" s="106"/>
    </row>
    <row r="389" spans="1:53" ht="15" customHeight="1" x14ac:dyDescent="0.35">
      <c r="A389" s="96" t="s">
        <v>2170</v>
      </c>
      <c r="B389" t="s">
        <v>2574</v>
      </c>
      <c r="C389" t="s">
        <v>163</v>
      </c>
      <c r="F389" t="s">
        <v>2591</v>
      </c>
      <c r="G389" t="s">
        <v>2592</v>
      </c>
      <c r="H389">
        <v>2024</v>
      </c>
      <c r="I389" s="4" t="s">
        <v>79</v>
      </c>
      <c r="J389">
        <v>193</v>
      </c>
      <c r="K389" s="97">
        <v>137</v>
      </c>
      <c r="L389" t="s">
        <v>39</v>
      </c>
      <c r="M389">
        <v>193</v>
      </c>
      <c r="N389" s="4">
        <v>5</v>
      </c>
      <c r="O389" t="s">
        <v>117</v>
      </c>
      <c r="P389" t="s">
        <v>94</v>
      </c>
      <c r="Q389" s="57" t="s">
        <v>76</v>
      </c>
      <c r="R389" s="57" t="s">
        <v>1353</v>
      </c>
      <c r="S389" t="s">
        <v>104</v>
      </c>
      <c r="U389" s="57" t="s">
        <v>150</v>
      </c>
      <c r="V389" s="57" t="s">
        <v>1375</v>
      </c>
      <c r="W389" t="s">
        <v>150</v>
      </c>
      <c r="X389" t="s">
        <v>1360</v>
      </c>
      <c r="Y389" s="57" t="s">
        <v>104</v>
      </c>
      <c r="AA389" t="s">
        <v>104</v>
      </c>
      <c r="AC389" s="57" t="s">
        <v>150</v>
      </c>
      <c r="AD389" s="57" t="s">
        <v>1377</v>
      </c>
      <c r="AE389" t="s">
        <v>150</v>
      </c>
      <c r="AF389" s="96" t="s">
        <v>1355</v>
      </c>
      <c r="AG389" s="57" t="s">
        <v>170</v>
      </c>
      <c r="AH389" s="98">
        <v>1.5</v>
      </c>
      <c r="AI389" s="29">
        <v>7.5</v>
      </c>
      <c r="AJ389" s="99"/>
      <c r="AK389" s="52"/>
      <c r="AL389" s="262" t="s">
        <v>1468</v>
      </c>
      <c r="AM389" s="102">
        <v>2.5</v>
      </c>
      <c r="AO389" s="103" t="s">
        <v>943</v>
      </c>
      <c r="AP389" s="103">
        <v>5</v>
      </c>
      <c r="AS389"/>
      <c r="AT389" s="53"/>
      <c r="AU389"/>
      <c r="AV389"/>
      <c r="AW389"/>
      <c r="AX389"/>
      <c r="AY389" s="4">
        <v>5</v>
      </c>
      <c r="AZ389" s="53" t="s">
        <v>1369</v>
      </c>
      <c r="BA389" s="106"/>
    </row>
    <row r="390" spans="1:53" ht="15" customHeight="1" x14ac:dyDescent="0.35">
      <c r="A390" s="96" t="s">
        <v>2171</v>
      </c>
      <c r="B390" t="s">
        <v>2575</v>
      </c>
      <c r="C390" t="s">
        <v>163</v>
      </c>
      <c r="F390" t="s">
        <v>2591</v>
      </c>
      <c r="G390" t="s">
        <v>2592</v>
      </c>
      <c r="H390">
        <v>2024</v>
      </c>
      <c r="I390" s="4" t="s">
        <v>79</v>
      </c>
      <c r="J390">
        <v>194</v>
      </c>
      <c r="K390" s="97">
        <v>138</v>
      </c>
      <c r="L390" t="s">
        <v>88</v>
      </c>
      <c r="M390">
        <v>194</v>
      </c>
      <c r="N390" s="4">
        <v>20</v>
      </c>
      <c r="O390" t="s">
        <v>44</v>
      </c>
      <c r="P390" t="s">
        <v>94</v>
      </c>
      <c r="Q390" s="57" t="s">
        <v>76</v>
      </c>
      <c r="R390" s="57" t="s">
        <v>1353</v>
      </c>
      <c r="S390" t="s">
        <v>104</v>
      </c>
      <c r="U390" s="57" t="s">
        <v>150</v>
      </c>
      <c r="V390" s="57" t="s">
        <v>1375</v>
      </c>
      <c r="W390" t="s">
        <v>150</v>
      </c>
      <c r="X390" t="s">
        <v>1360</v>
      </c>
      <c r="Y390" s="57" t="s">
        <v>104</v>
      </c>
      <c r="AA390" t="s">
        <v>104</v>
      </c>
      <c r="AC390" s="57" t="s">
        <v>150</v>
      </c>
      <c r="AD390" s="57" t="s">
        <v>1377</v>
      </c>
      <c r="AE390" t="s">
        <v>150</v>
      </c>
      <c r="AF390" s="96" t="s">
        <v>1355</v>
      </c>
      <c r="AG390" s="57" t="s">
        <v>170</v>
      </c>
      <c r="AH390" s="98">
        <v>1.5</v>
      </c>
      <c r="AI390" s="29">
        <v>30</v>
      </c>
      <c r="AJ390" s="99"/>
      <c r="AK390" s="52"/>
      <c r="AL390" s="261" t="s">
        <v>1471</v>
      </c>
      <c r="AM390" s="102">
        <v>9</v>
      </c>
      <c r="AO390" s="262" t="s">
        <v>1481</v>
      </c>
      <c r="AP390" s="103">
        <v>4</v>
      </c>
      <c r="AQ390" s="102" t="s">
        <v>943</v>
      </c>
      <c r="AR390" s="102">
        <v>17</v>
      </c>
      <c r="AS390"/>
      <c r="AT390" s="53"/>
      <c r="AU390"/>
      <c r="AV390"/>
      <c r="AW390"/>
      <c r="AX390"/>
      <c r="AY390" s="4">
        <v>17</v>
      </c>
      <c r="AZ390" s="53"/>
      <c r="BA390" s="106"/>
    </row>
    <row r="391" spans="1:53" ht="15" customHeight="1" x14ac:dyDescent="0.35">
      <c r="A391" s="96" t="s">
        <v>2172</v>
      </c>
      <c r="B391" t="s">
        <v>2576</v>
      </c>
      <c r="C391" t="s">
        <v>163</v>
      </c>
      <c r="F391" t="s">
        <v>2591</v>
      </c>
      <c r="G391" t="s">
        <v>2592</v>
      </c>
      <c r="H391">
        <v>2024</v>
      </c>
      <c r="I391" s="4" t="s">
        <v>79</v>
      </c>
      <c r="J391">
        <v>195</v>
      </c>
      <c r="K391" s="97">
        <v>139</v>
      </c>
      <c r="L391" t="s">
        <v>39</v>
      </c>
      <c r="M391">
        <v>195</v>
      </c>
      <c r="N391" s="4">
        <v>5</v>
      </c>
      <c r="O391" t="s">
        <v>117</v>
      </c>
      <c r="P391" t="s">
        <v>94</v>
      </c>
      <c r="Q391" s="57" t="s">
        <v>76</v>
      </c>
      <c r="R391" s="57" t="s">
        <v>1353</v>
      </c>
      <c r="S391" t="s">
        <v>104</v>
      </c>
      <c r="U391" s="57" t="s">
        <v>150</v>
      </c>
      <c r="V391" s="57" t="s">
        <v>1375</v>
      </c>
      <c r="W391" t="s">
        <v>150</v>
      </c>
      <c r="X391" t="s">
        <v>1360</v>
      </c>
      <c r="Y391" s="57" t="s">
        <v>150</v>
      </c>
      <c r="Z391" s="57" t="s">
        <v>1364</v>
      </c>
      <c r="AA391" t="s">
        <v>104</v>
      </c>
      <c r="AC391" s="57" t="s">
        <v>150</v>
      </c>
      <c r="AD391" s="57" t="s">
        <v>1377</v>
      </c>
      <c r="AE391" t="s">
        <v>150</v>
      </c>
      <c r="AF391" s="96" t="s">
        <v>1355</v>
      </c>
      <c r="AG391" s="57" t="s">
        <v>170</v>
      </c>
      <c r="AH391" s="98">
        <v>1.5</v>
      </c>
      <c r="AI391" s="29">
        <v>7.5</v>
      </c>
      <c r="AJ391" s="99"/>
      <c r="AK391" s="100" t="s">
        <v>1359</v>
      </c>
      <c r="AL391" s="262" t="s">
        <v>1474</v>
      </c>
      <c r="AM391" s="102">
        <v>0</v>
      </c>
      <c r="AS391"/>
      <c r="AT391" s="53"/>
      <c r="AU391"/>
      <c r="AV391"/>
      <c r="AW391"/>
      <c r="AX391"/>
      <c r="AY391" s="4">
        <v>0</v>
      </c>
      <c r="AZ391" s="53" t="s">
        <v>1369</v>
      </c>
      <c r="BA391" s="106"/>
    </row>
    <row r="392" spans="1:53" ht="15" customHeight="1" x14ac:dyDescent="0.35">
      <c r="A392" s="96" t="s">
        <v>2173</v>
      </c>
      <c r="B392" t="s">
        <v>2577</v>
      </c>
      <c r="C392" t="s">
        <v>163</v>
      </c>
      <c r="F392" t="s">
        <v>2591</v>
      </c>
      <c r="G392" t="s">
        <v>2592</v>
      </c>
      <c r="H392">
        <v>2024</v>
      </c>
      <c r="I392" s="4" t="s">
        <v>79</v>
      </c>
      <c r="J392">
        <v>196</v>
      </c>
      <c r="K392" s="97">
        <v>140</v>
      </c>
      <c r="L392" t="s">
        <v>64</v>
      </c>
      <c r="M392">
        <v>196</v>
      </c>
      <c r="N392" s="4">
        <v>10</v>
      </c>
      <c r="O392" t="s">
        <v>44</v>
      </c>
      <c r="P392" t="s">
        <v>94</v>
      </c>
      <c r="Q392" s="57" t="s">
        <v>76</v>
      </c>
      <c r="R392" s="57" t="s">
        <v>1353</v>
      </c>
      <c r="S392" t="s">
        <v>104</v>
      </c>
      <c r="U392" s="57" t="s">
        <v>150</v>
      </c>
      <c r="V392" s="57" t="s">
        <v>1375</v>
      </c>
      <c r="W392" t="s">
        <v>150</v>
      </c>
      <c r="X392" t="s">
        <v>1360</v>
      </c>
      <c r="Y392" s="57" t="s">
        <v>150</v>
      </c>
      <c r="Z392" s="57" t="s">
        <v>1364</v>
      </c>
      <c r="AA392" t="s">
        <v>104</v>
      </c>
      <c r="AC392" s="57" t="s">
        <v>150</v>
      </c>
      <c r="AD392" s="57" t="s">
        <v>1377</v>
      </c>
      <c r="AE392" t="s">
        <v>150</v>
      </c>
      <c r="AF392" s="96" t="s">
        <v>1355</v>
      </c>
      <c r="AG392" s="57" t="s">
        <v>170</v>
      </c>
      <c r="AH392" s="98">
        <v>1.5</v>
      </c>
      <c r="AI392" s="29">
        <v>15</v>
      </c>
      <c r="AJ392" s="99"/>
      <c r="AK392" s="100" t="s">
        <v>1359</v>
      </c>
      <c r="AL392" s="261" t="s">
        <v>1478</v>
      </c>
      <c r="AM392" s="102">
        <v>9.25</v>
      </c>
      <c r="AO392" s="103" t="s">
        <v>943</v>
      </c>
      <c r="AP392" s="103">
        <v>15.75</v>
      </c>
      <c r="AQ392" s="262" t="s">
        <v>1488</v>
      </c>
      <c r="AR392" s="102">
        <v>5</v>
      </c>
      <c r="AS392"/>
      <c r="AT392" s="53"/>
      <c r="AU392"/>
      <c r="AV392"/>
      <c r="AW392"/>
      <c r="AX392"/>
      <c r="AY392" s="4">
        <v>15.75</v>
      </c>
      <c r="AZ392" s="53"/>
      <c r="BA392" s="106"/>
    </row>
    <row r="393" spans="1:53" ht="15" customHeight="1" x14ac:dyDescent="0.35">
      <c r="A393" s="96" t="s">
        <v>2174</v>
      </c>
      <c r="B393" t="s">
        <v>2578</v>
      </c>
      <c r="C393" t="s">
        <v>163</v>
      </c>
      <c r="F393" t="s">
        <v>2591</v>
      </c>
      <c r="G393" t="s">
        <v>2592</v>
      </c>
      <c r="H393">
        <v>2024</v>
      </c>
      <c r="I393" s="4" t="s">
        <v>79</v>
      </c>
      <c r="J393">
        <v>197</v>
      </c>
      <c r="K393" s="97">
        <v>141</v>
      </c>
      <c r="L393" t="s">
        <v>39</v>
      </c>
      <c r="M393">
        <v>197</v>
      </c>
      <c r="N393" s="4">
        <v>5</v>
      </c>
      <c r="O393" t="s">
        <v>117</v>
      </c>
      <c r="P393" t="s">
        <v>94</v>
      </c>
      <c r="Q393" s="57" t="s">
        <v>76</v>
      </c>
      <c r="R393" s="57" t="s">
        <v>1353</v>
      </c>
      <c r="S393" t="s">
        <v>104</v>
      </c>
      <c r="U393" s="57" t="s">
        <v>150</v>
      </c>
      <c r="V393" s="57" t="s">
        <v>1375</v>
      </c>
      <c r="W393" t="s">
        <v>150</v>
      </c>
      <c r="X393" t="s">
        <v>1360</v>
      </c>
      <c r="Y393" s="57" t="s">
        <v>150</v>
      </c>
      <c r="Z393" s="57" t="s">
        <v>1364</v>
      </c>
      <c r="AA393" t="s">
        <v>104</v>
      </c>
      <c r="AC393" s="57" t="s">
        <v>150</v>
      </c>
      <c r="AD393" s="57" t="s">
        <v>1377</v>
      </c>
      <c r="AE393" t="s">
        <v>150</v>
      </c>
      <c r="AF393" s="96" t="s">
        <v>1355</v>
      </c>
      <c r="AG393" s="57" t="s">
        <v>170</v>
      </c>
      <c r="AH393" s="98">
        <v>1.5</v>
      </c>
      <c r="AI393" s="29">
        <v>7.5</v>
      </c>
      <c r="AJ393" s="99"/>
      <c r="AK393" s="100" t="s">
        <v>1359</v>
      </c>
      <c r="AL393" s="262" t="s">
        <v>1481</v>
      </c>
      <c r="AM393" s="102">
        <v>0</v>
      </c>
      <c r="AS393"/>
      <c r="AT393" s="53"/>
      <c r="AU393"/>
      <c r="AV393"/>
      <c r="AW393"/>
      <c r="AX393"/>
      <c r="AY393" s="4">
        <v>0</v>
      </c>
      <c r="AZ393" s="53" t="s">
        <v>1369</v>
      </c>
      <c r="BA393" s="106"/>
    </row>
    <row r="394" spans="1:53" ht="15" customHeight="1" x14ac:dyDescent="0.35">
      <c r="A394" s="96" t="s">
        <v>2175</v>
      </c>
      <c r="B394" t="s">
        <v>2579</v>
      </c>
      <c r="C394" t="s">
        <v>163</v>
      </c>
      <c r="F394" t="s">
        <v>2591</v>
      </c>
      <c r="G394" t="s">
        <v>2592</v>
      </c>
      <c r="H394">
        <v>2024</v>
      </c>
      <c r="I394" s="4" t="s">
        <v>79</v>
      </c>
      <c r="J394">
        <v>198</v>
      </c>
      <c r="K394" s="97">
        <v>142</v>
      </c>
      <c r="L394" t="s">
        <v>64</v>
      </c>
      <c r="M394">
        <v>198</v>
      </c>
      <c r="N394" s="4">
        <v>10</v>
      </c>
      <c r="O394" t="s">
        <v>44</v>
      </c>
      <c r="P394" t="s">
        <v>94</v>
      </c>
      <c r="Q394" s="57" t="s">
        <v>76</v>
      </c>
      <c r="R394" s="57" t="s">
        <v>1353</v>
      </c>
      <c r="S394" t="s">
        <v>104</v>
      </c>
      <c r="U394" s="57" t="s">
        <v>150</v>
      </c>
      <c r="V394" s="57" t="s">
        <v>1375</v>
      </c>
      <c r="W394" t="s">
        <v>150</v>
      </c>
      <c r="X394" t="s">
        <v>1360</v>
      </c>
      <c r="Y394" s="57" t="s">
        <v>150</v>
      </c>
      <c r="Z394" s="57" t="s">
        <v>1364</v>
      </c>
      <c r="AA394" t="s">
        <v>104</v>
      </c>
      <c r="AC394" s="57" t="s">
        <v>150</v>
      </c>
      <c r="AD394" s="57" t="s">
        <v>1377</v>
      </c>
      <c r="AE394" t="s">
        <v>150</v>
      </c>
      <c r="AF394" s="96" t="s">
        <v>1355</v>
      </c>
      <c r="AG394" s="57" t="s">
        <v>170</v>
      </c>
      <c r="AH394" s="98">
        <v>1.5</v>
      </c>
      <c r="AI394" s="29">
        <v>15</v>
      </c>
      <c r="AJ394" s="99"/>
      <c r="AK394" s="100" t="s">
        <v>1359</v>
      </c>
      <c r="AL394" s="261" t="s">
        <v>1484</v>
      </c>
      <c r="AM394" s="102">
        <v>13.2</v>
      </c>
      <c r="AO394" s="103" t="s">
        <v>943</v>
      </c>
      <c r="AP394" s="103">
        <v>16.8</v>
      </c>
      <c r="AS394"/>
      <c r="AT394" s="53"/>
      <c r="AU394"/>
      <c r="AV394"/>
      <c r="AW394"/>
      <c r="AX394"/>
      <c r="AY394" s="4">
        <v>16.8</v>
      </c>
      <c r="AZ394" s="53"/>
      <c r="BA394" s="106"/>
    </row>
    <row r="395" spans="1:53" ht="15" customHeight="1" x14ac:dyDescent="0.35">
      <c r="A395" s="96" t="s">
        <v>2176</v>
      </c>
      <c r="B395" t="s">
        <v>2580</v>
      </c>
      <c r="C395" t="s">
        <v>163</v>
      </c>
      <c r="F395" t="s">
        <v>2591</v>
      </c>
      <c r="G395" t="s">
        <v>2592</v>
      </c>
      <c r="H395">
        <v>2024</v>
      </c>
      <c r="I395" s="4" t="s">
        <v>55</v>
      </c>
      <c r="J395">
        <v>199</v>
      </c>
      <c r="K395" s="97">
        <v>143</v>
      </c>
      <c r="L395" t="s">
        <v>88</v>
      </c>
      <c r="M395">
        <v>199</v>
      </c>
      <c r="N395" s="4">
        <v>20</v>
      </c>
      <c r="O395" t="s">
        <v>140</v>
      </c>
      <c r="P395" t="s">
        <v>118</v>
      </c>
      <c r="Q395" s="57" t="s">
        <v>76</v>
      </c>
      <c r="R395" s="57" t="s">
        <v>1353</v>
      </c>
      <c r="S395" t="s">
        <v>104</v>
      </c>
      <c r="U395" s="57" t="s">
        <v>104</v>
      </c>
      <c r="W395" t="s">
        <v>150</v>
      </c>
      <c r="X395" t="s">
        <v>1360</v>
      </c>
      <c r="Y395" s="57" t="s">
        <v>104</v>
      </c>
      <c r="AA395" t="s">
        <v>104</v>
      </c>
      <c r="AC395" s="57" t="s">
        <v>150</v>
      </c>
      <c r="AD395" s="57" t="s">
        <v>1377</v>
      </c>
      <c r="AE395" t="s">
        <v>150</v>
      </c>
      <c r="AF395" s="96" t="s">
        <v>1355</v>
      </c>
      <c r="AG395" s="57" t="s">
        <v>104</v>
      </c>
      <c r="AH395" s="98">
        <v>1</v>
      </c>
      <c r="AI395" s="29">
        <v>20</v>
      </c>
      <c r="AJ395" s="99"/>
      <c r="AK395"/>
      <c r="AL395" s="262" t="s">
        <v>1488</v>
      </c>
      <c r="AM395" s="102">
        <v>20</v>
      </c>
      <c r="AS395"/>
      <c r="AT395" s="53"/>
      <c r="AU395"/>
      <c r="AV395"/>
      <c r="AW395"/>
      <c r="AX395"/>
      <c r="AY395" s="4">
        <v>0</v>
      </c>
      <c r="AZ395" s="53"/>
      <c r="BA395" s="106"/>
    </row>
    <row r="396" spans="1:53" ht="15" customHeight="1" x14ac:dyDescent="0.35">
      <c r="A396" s="96" t="s">
        <v>2177</v>
      </c>
      <c r="B396" t="s">
        <v>2581</v>
      </c>
      <c r="C396" t="s">
        <v>163</v>
      </c>
      <c r="F396" t="s">
        <v>2591</v>
      </c>
      <c r="G396" t="s">
        <v>2592</v>
      </c>
      <c r="H396">
        <v>2024</v>
      </c>
      <c r="I396" s="4" t="s">
        <v>55</v>
      </c>
      <c r="J396">
        <v>200</v>
      </c>
      <c r="K396" s="97">
        <v>144</v>
      </c>
      <c r="L396" t="s">
        <v>39</v>
      </c>
      <c r="M396">
        <v>200</v>
      </c>
      <c r="N396" s="4">
        <v>5</v>
      </c>
      <c r="O396" t="s">
        <v>117</v>
      </c>
      <c r="P396" t="s">
        <v>94</v>
      </c>
      <c r="Q396" s="57" t="s">
        <v>76</v>
      </c>
      <c r="R396" s="57" t="s">
        <v>1353</v>
      </c>
      <c r="S396" t="s">
        <v>104</v>
      </c>
      <c r="U396" s="57" t="s">
        <v>150</v>
      </c>
      <c r="V396" s="57" t="s">
        <v>1375</v>
      </c>
      <c r="W396" t="s">
        <v>150</v>
      </c>
      <c r="X396" t="s">
        <v>1365</v>
      </c>
      <c r="Y396" s="57" t="s">
        <v>150</v>
      </c>
      <c r="Z396" s="57" t="s">
        <v>1378</v>
      </c>
      <c r="AA396" t="s">
        <v>104</v>
      </c>
      <c r="AC396" s="57" t="s">
        <v>150</v>
      </c>
      <c r="AD396" s="57" t="s">
        <v>1377</v>
      </c>
      <c r="AE396" t="s">
        <v>150</v>
      </c>
      <c r="AF396" s="96" t="s">
        <v>1355</v>
      </c>
      <c r="AG396" s="57" t="s">
        <v>170</v>
      </c>
      <c r="AH396" s="98">
        <v>2</v>
      </c>
      <c r="AI396" s="29">
        <v>10</v>
      </c>
      <c r="AJ396" s="99"/>
      <c r="AK396" s="100" t="s">
        <v>1359</v>
      </c>
      <c r="AL396" s="261" t="s">
        <v>1492</v>
      </c>
      <c r="AM396" s="102">
        <v>0</v>
      </c>
      <c r="AS396"/>
      <c r="AT396" s="53"/>
      <c r="AU396"/>
      <c r="AV396"/>
      <c r="AW396"/>
      <c r="AX396"/>
      <c r="AY396" s="4">
        <v>0</v>
      </c>
      <c r="AZ396" s="53" t="s">
        <v>1369</v>
      </c>
      <c r="BA396" s="106"/>
    </row>
    <row r="397" spans="1:53" ht="15" customHeight="1" x14ac:dyDescent="0.35">
      <c r="A397" s="96" t="s">
        <v>2178</v>
      </c>
      <c r="B397" t="s">
        <v>2582</v>
      </c>
      <c r="C397" t="s">
        <v>163</v>
      </c>
      <c r="F397" t="s">
        <v>2591</v>
      </c>
      <c r="G397" t="s">
        <v>2592</v>
      </c>
      <c r="H397">
        <v>2024</v>
      </c>
      <c r="I397" s="4" t="s">
        <v>55</v>
      </c>
      <c r="J397">
        <v>201</v>
      </c>
      <c r="K397" s="97">
        <v>145</v>
      </c>
      <c r="L397" t="s">
        <v>64</v>
      </c>
      <c r="M397">
        <v>201</v>
      </c>
      <c r="N397" s="4">
        <v>10</v>
      </c>
      <c r="O397" t="s">
        <v>44</v>
      </c>
      <c r="P397" t="s">
        <v>94</v>
      </c>
      <c r="Q397" s="57" t="s">
        <v>76</v>
      </c>
      <c r="R397" s="57" t="s">
        <v>1353</v>
      </c>
      <c r="S397" t="s">
        <v>104</v>
      </c>
      <c r="U397" s="57" t="s">
        <v>150</v>
      </c>
      <c r="V397" s="57" t="s">
        <v>1375</v>
      </c>
      <c r="W397" t="s">
        <v>150</v>
      </c>
      <c r="X397" t="s">
        <v>1365</v>
      </c>
      <c r="Y397" s="57" t="s">
        <v>150</v>
      </c>
      <c r="Z397" s="57" t="s">
        <v>1378</v>
      </c>
      <c r="AA397" t="s">
        <v>104</v>
      </c>
      <c r="AC397" s="57" t="s">
        <v>150</v>
      </c>
      <c r="AD397" s="57" t="s">
        <v>1377</v>
      </c>
      <c r="AE397" t="s">
        <v>150</v>
      </c>
      <c r="AF397" s="96" t="s">
        <v>1355</v>
      </c>
      <c r="AG397" s="57" t="s">
        <v>170</v>
      </c>
      <c r="AH397" s="98">
        <v>2</v>
      </c>
      <c r="AI397" s="29">
        <v>20</v>
      </c>
      <c r="AJ397" s="99"/>
      <c r="AK397" s="100" t="s">
        <v>1359</v>
      </c>
      <c r="AL397" s="262" t="s">
        <v>1495</v>
      </c>
      <c r="AM397" s="102">
        <v>12</v>
      </c>
      <c r="AO397" s="262" t="s">
        <v>1515</v>
      </c>
      <c r="AP397" s="103">
        <v>5</v>
      </c>
      <c r="AQ397" s="262" t="s">
        <v>1488</v>
      </c>
      <c r="AR397" s="102">
        <v>3</v>
      </c>
      <c r="AS397"/>
      <c r="AT397" s="53"/>
      <c r="AU397"/>
      <c r="AV397"/>
      <c r="AW397"/>
      <c r="AX397"/>
      <c r="AY397" s="4">
        <v>6.8</v>
      </c>
      <c r="AZ397" s="53"/>
      <c r="BA397" s="106"/>
    </row>
    <row r="398" spans="1:53" ht="15" customHeight="1" x14ac:dyDescent="0.35">
      <c r="A398" s="96" t="s">
        <v>2179</v>
      </c>
      <c r="B398" t="s">
        <v>2583</v>
      </c>
      <c r="C398" t="s">
        <v>163</v>
      </c>
      <c r="F398" t="s">
        <v>2591</v>
      </c>
      <c r="G398" t="s">
        <v>2592</v>
      </c>
      <c r="H398">
        <v>2024</v>
      </c>
      <c r="I398" s="4" t="s">
        <v>55</v>
      </c>
      <c r="J398">
        <v>202</v>
      </c>
      <c r="K398" s="97">
        <v>146</v>
      </c>
      <c r="L398" t="s">
        <v>39</v>
      </c>
      <c r="M398">
        <v>202</v>
      </c>
      <c r="N398" s="4">
        <v>5</v>
      </c>
      <c r="O398" t="s">
        <v>117</v>
      </c>
      <c r="P398" t="s">
        <v>94</v>
      </c>
      <c r="Q398" s="57" t="s">
        <v>76</v>
      </c>
      <c r="R398" s="57" t="s">
        <v>1353</v>
      </c>
      <c r="S398" t="s">
        <v>104</v>
      </c>
      <c r="U398" s="57" t="s">
        <v>150</v>
      </c>
      <c r="V398" s="57" t="s">
        <v>1375</v>
      </c>
      <c r="W398" t="s">
        <v>150</v>
      </c>
      <c r="X398" t="s">
        <v>1360</v>
      </c>
      <c r="Y398" s="57" t="s">
        <v>150</v>
      </c>
      <c r="Z398" s="57" t="s">
        <v>1364</v>
      </c>
      <c r="AA398" t="s">
        <v>104</v>
      </c>
      <c r="AC398" s="57" t="s">
        <v>150</v>
      </c>
      <c r="AD398" s="57" t="s">
        <v>1377</v>
      </c>
      <c r="AE398" t="s">
        <v>150</v>
      </c>
      <c r="AF398" s="96" t="s">
        <v>1355</v>
      </c>
      <c r="AG398" s="57" t="s">
        <v>170</v>
      </c>
      <c r="AH398" s="98">
        <v>1.5</v>
      </c>
      <c r="AI398" s="29">
        <v>7.5</v>
      </c>
      <c r="AJ398" s="99"/>
      <c r="AK398" s="100" t="s">
        <v>1359</v>
      </c>
      <c r="AL398" s="261" t="s">
        <v>1498</v>
      </c>
      <c r="AM398" s="102">
        <v>0</v>
      </c>
      <c r="AO398" s="262" t="s">
        <v>1515</v>
      </c>
      <c r="AP398" s="103">
        <v>9.3000000000000007</v>
      </c>
      <c r="AS398"/>
      <c r="AT398" s="53"/>
      <c r="AU398"/>
      <c r="AV398"/>
      <c r="AW398"/>
      <c r="AX398"/>
      <c r="AY398" s="4">
        <v>0</v>
      </c>
      <c r="AZ398" s="53" t="s">
        <v>1369</v>
      </c>
      <c r="BA398" s="106"/>
    </row>
    <row r="399" spans="1:53" ht="15" customHeight="1" x14ac:dyDescent="0.35">
      <c r="A399" s="96" t="s">
        <v>2180</v>
      </c>
      <c r="B399" t="s">
        <v>2584</v>
      </c>
      <c r="C399" t="s">
        <v>163</v>
      </c>
      <c r="F399" t="s">
        <v>2591</v>
      </c>
      <c r="G399" t="s">
        <v>2592</v>
      </c>
      <c r="H399">
        <v>2024</v>
      </c>
      <c r="I399" s="4" t="s">
        <v>55</v>
      </c>
      <c r="J399">
        <v>203</v>
      </c>
      <c r="K399" s="97">
        <v>147</v>
      </c>
      <c r="L399" t="s">
        <v>64</v>
      </c>
      <c r="M399">
        <v>203</v>
      </c>
      <c r="N399" s="4">
        <v>10</v>
      </c>
      <c r="O399" t="s">
        <v>44</v>
      </c>
      <c r="P399" t="s">
        <v>94</v>
      </c>
      <c r="Q399" s="57" t="s">
        <v>76</v>
      </c>
      <c r="R399" s="57" t="s">
        <v>1353</v>
      </c>
      <c r="S399" t="s">
        <v>104</v>
      </c>
      <c r="U399" s="57" t="s">
        <v>150</v>
      </c>
      <c r="V399" s="57" t="s">
        <v>1375</v>
      </c>
      <c r="W399" t="s">
        <v>150</v>
      </c>
      <c r="X399" t="s">
        <v>1360</v>
      </c>
      <c r="Y399" s="57" t="s">
        <v>150</v>
      </c>
      <c r="Z399" s="57" t="s">
        <v>1364</v>
      </c>
      <c r="AA399" t="s">
        <v>104</v>
      </c>
      <c r="AC399" s="57" t="s">
        <v>150</v>
      </c>
      <c r="AD399" s="57" t="s">
        <v>1377</v>
      </c>
      <c r="AE399" t="s">
        <v>150</v>
      </c>
      <c r="AF399" s="96" t="s">
        <v>1355</v>
      </c>
      <c r="AG399" s="57" t="s">
        <v>170</v>
      </c>
      <c r="AH399" s="98">
        <v>1.5</v>
      </c>
      <c r="AI399" s="29">
        <v>15</v>
      </c>
      <c r="AJ399" s="99"/>
      <c r="AK399" s="100" t="s">
        <v>1359</v>
      </c>
      <c r="AL399" s="262" t="s">
        <v>1501</v>
      </c>
      <c r="AM399" s="102">
        <v>20.7</v>
      </c>
      <c r="AS399"/>
      <c r="AT399" s="53"/>
      <c r="AU399"/>
      <c r="AV399"/>
      <c r="AW399"/>
      <c r="AX399"/>
      <c r="AY399" s="4">
        <v>0</v>
      </c>
      <c r="AZ399" s="53"/>
      <c r="BA399" s="106"/>
    </row>
    <row r="400" spans="1:53" ht="15" customHeight="1" x14ac:dyDescent="0.35">
      <c r="A400" s="96" t="s">
        <v>2181</v>
      </c>
      <c r="B400" t="s">
        <v>2585</v>
      </c>
      <c r="C400" t="s">
        <v>163</v>
      </c>
      <c r="F400" t="s">
        <v>2591</v>
      </c>
      <c r="G400" t="s">
        <v>2592</v>
      </c>
      <c r="H400">
        <v>2024</v>
      </c>
      <c r="I400" s="4" t="s">
        <v>55</v>
      </c>
      <c r="J400">
        <v>204</v>
      </c>
      <c r="K400" s="97">
        <v>148</v>
      </c>
      <c r="L400" t="s">
        <v>39</v>
      </c>
      <c r="M400">
        <v>204</v>
      </c>
      <c r="N400" s="4">
        <v>5</v>
      </c>
      <c r="O400" t="s">
        <v>117</v>
      </c>
      <c r="P400" t="s">
        <v>94</v>
      </c>
      <c r="Q400" s="57" t="s">
        <v>76</v>
      </c>
      <c r="R400" s="57" t="s">
        <v>1353</v>
      </c>
      <c r="S400" t="s">
        <v>104</v>
      </c>
      <c r="U400" s="57" t="s">
        <v>150</v>
      </c>
      <c r="V400" s="57" t="s">
        <v>1375</v>
      </c>
      <c r="W400" t="s">
        <v>150</v>
      </c>
      <c r="X400" t="s">
        <v>1360</v>
      </c>
      <c r="Y400" s="57" t="s">
        <v>104</v>
      </c>
      <c r="AA400" t="s">
        <v>104</v>
      </c>
      <c r="AC400" s="57" t="s">
        <v>150</v>
      </c>
      <c r="AD400" s="57" t="s">
        <v>1377</v>
      </c>
      <c r="AE400" t="s">
        <v>150</v>
      </c>
      <c r="AF400" s="96" t="s">
        <v>1355</v>
      </c>
      <c r="AG400" s="57" t="s">
        <v>170</v>
      </c>
      <c r="AH400" s="98">
        <v>1.5</v>
      </c>
      <c r="AI400" s="29">
        <v>7.5</v>
      </c>
      <c r="AJ400" s="99"/>
      <c r="AK400" s="100" t="s">
        <v>1359</v>
      </c>
      <c r="AL400" s="261" t="s">
        <v>1504</v>
      </c>
      <c r="AM400" s="102">
        <v>0</v>
      </c>
      <c r="AS400"/>
      <c r="AT400" s="53"/>
      <c r="AU400"/>
      <c r="AV400"/>
      <c r="AW400"/>
      <c r="AX400"/>
      <c r="AY400" s="4">
        <v>0</v>
      </c>
      <c r="AZ400" s="53" t="s">
        <v>1369</v>
      </c>
      <c r="BA400" s="106"/>
    </row>
    <row r="401" spans="1:53" ht="15" customHeight="1" x14ac:dyDescent="0.35">
      <c r="A401" s="96" t="s">
        <v>2182</v>
      </c>
      <c r="B401" t="s">
        <v>2586</v>
      </c>
      <c r="C401" t="s">
        <v>163</v>
      </c>
      <c r="F401" t="s">
        <v>2591</v>
      </c>
      <c r="G401" t="s">
        <v>2592</v>
      </c>
      <c r="H401">
        <v>2024</v>
      </c>
      <c r="I401" s="4" t="s">
        <v>55</v>
      </c>
      <c r="J401">
        <v>205</v>
      </c>
      <c r="K401" s="97">
        <v>149</v>
      </c>
      <c r="L401" t="s">
        <v>64</v>
      </c>
      <c r="M401">
        <v>205</v>
      </c>
      <c r="N401" s="4">
        <v>10</v>
      </c>
      <c r="O401" t="s">
        <v>44</v>
      </c>
      <c r="P401" t="s">
        <v>94</v>
      </c>
      <c r="Q401" s="57" t="s">
        <v>76</v>
      </c>
      <c r="R401" s="57" t="s">
        <v>1353</v>
      </c>
      <c r="S401" t="s">
        <v>104</v>
      </c>
      <c r="U401" s="57" t="s">
        <v>150</v>
      </c>
      <c r="V401" s="57" t="s">
        <v>1375</v>
      </c>
      <c r="W401" t="s">
        <v>150</v>
      </c>
      <c r="X401" t="s">
        <v>1360</v>
      </c>
      <c r="Y401" s="57" t="s">
        <v>104</v>
      </c>
      <c r="AA401" t="s">
        <v>104</v>
      </c>
      <c r="AC401" s="57" t="s">
        <v>150</v>
      </c>
      <c r="AD401" s="57" t="s">
        <v>1377</v>
      </c>
      <c r="AE401" t="s">
        <v>150</v>
      </c>
      <c r="AF401" s="96" t="s">
        <v>1355</v>
      </c>
      <c r="AG401" s="57" t="s">
        <v>104</v>
      </c>
      <c r="AH401" s="98">
        <v>1</v>
      </c>
      <c r="AI401" s="29">
        <v>10</v>
      </c>
      <c r="AJ401" s="99"/>
      <c r="AK401" s="100"/>
      <c r="AL401" s="262" t="s">
        <v>1507</v>
      </c>
      <c r="AM401" s="102">
        <v>13.2</v>
      </c>
      <c r="AO401" s="103" t="s">
        <v>943</v>
      </c>
      <c r="AP401" s="103">
        <v>16.8</v>
      </c>
      <c r="AS401"/>
      <c r="AT401" s="53"/>
      <c r="AU401"/>
      <c r="AV401"/>
      <c r="AW401"/>
      <c r="AX401"/>
      <c r="AY401" s="4">
        <v>16.8</v>
      </c>
      <c r="AZ401" s="53"/>
      <c r="BA401" s="106"/>
    </row>
    <row r="402" spans="1:53" ht="15" customHeight="1" x14ac:dyDescent="0.35">
      <c r="A402" s="96" t="s">
        <v>2183</v>
      </c>
      <c r="B402" t="s">
        <v>2587</v>
      </c>
      <c r="C402" t="s">
        <v>163</v>
      </c>
      <c r="F402" t="s">
        <v>2591</v>
      </c>
      <c r="G402" t="s">
        <v>2592</v>
      </c>
      <c r="H402">
        <v>2024</v>
      </c>
      <c r="I402" s="4" t="s">
        <v>79</v>
      </c>
      <c r="J402">
        <v>206</v>
      </c>
      <c r="K402" s="97">
        <v>150</v>
      </c>
      <c r="L402" t="s">
        <v>39</v>
      </c>
      <c r="M402">
        <v>206</v>
      </c>
      <c r="N402" s="4">
        <v>5</v>
      </c>
      <c r="O402" t="s">
        <v>117</v>
      </c>
      <c r="P402" t="s">
        <v>94</v>
      </c>
      <c r="Q402" s="57" t="s">
        <v>76</v>
      </c>
      <c r="R402" s="57" t="s">
        <v>1353</v>
      </c>
      <c r="S402" t="s">
        <v>104</v>
      </c>
      <c r="U402" s="57" t="s">
        <v>150</v>
      </c>
      <c r="V402" s="57" t="s">
        <v>1375</v>
      </c>
      <c r="W402" t="s">
        <v>150</v>
      </c>
      <c r="X402" t="s">
        <v>1365</v>
      </c>
      <c r="Y402" s="57" t="s">
        <v>150</v>
      </c>
      <c r="Z402" s="57" t="s">
        <v>1378</v>
      </c>
      <c r="AA402" t="s">
        <v>104</v>
      </c>
      <c r="AC402" s="57" t="s">
        <v>150</v>
      </c>
      <c r="AD402" s="57" t="s">
        <v>1377</v>
      </c>
      <c r="AE402" t="s">
        <v>150</v>
      </c>
      <c r="AF402" s="96" t="s">
        <v>1355</v>
      </c>
      <c r="AG402" s="57" t="s">
        <v>170</v>
      </c>
      <c r="AH402" s="98">
        <v>2</v>
      </c>
      <c r="AI402" s="29">
        <v>10</v>
      </c>
      <c r="AJ402" s="99"/>
      <c r="AK402" s="100" t="s">
        <v>1359</v>
      </c>
      <c r="AL402" s="261" t="s">
        <v>1511</v>
      </c>
      <c r="AM402" s="102">
        <v>0</v>
      </c>
      <c r="AS402"/>
      <c r="AT402" s="53"/>
      <c r="AU402"/>
      <c r="AV402"/>
      <c r="AW402"/>
      <c r="AX402"/>
      <c r="AY402" s="4">
        <v>0</v>
      </c>
      <c r="AZ402" s="53" t="s">
        <v>1369</v>
      </c>
      <c r="BA402" s="106"/>
    </row>
    <row r="403" spans="1:53" ht="15" customHeight="1" x14ac:dyDescent="0.35">
      <c r="A403" s="96" t="s">
        <v>2184</v>
      </c>
      <c r="B403" t="s">
        <v>2588</v>
      </c>
      <c r="C403" t="s">
        <v>163</v>
      </c>
      <c r="F403" t="s">
        <v>2591</v>
      </c>
      <c r="G403" t="s">
        <v>2592</v>
      </c>
      <c r="H403">
        <v>2024</v>
      </c>
      <c r="I403" s="4" t="s">
        <v>79</v>
      </c>
      <c r="J403">
        <v>207</v>
      </c>
      <c r="K403" s="97">
        <v>151</v>
      </c>
      <c r="L403" t="s">
        <v>64</v>
      </c>
      <c r="M403">
        <v>207</v>
      </c>
      <c r="N403" s="4">
        <v>10</v>
      </c>
      <c r="O403" t="s">
        <v>44</v>
      </c>
      <c r="P403" t="s">
        <v>94</v>
      </c>
      <c r="Q403" s="57" t="s">
        <v>76</v>
      </c>
      <c r="R403" s="57" t="s">
        <v>1353</v>
      </c>
      <c r="S403" t="s">
        <v>104</v>
      </c>
      <c r="U403" s="57" t="s">
        <v>150</v>
      </c>
      <c r="V403" s="57" t="s">
        <v>1375</v>
      </c>
      <c r="W403" t="s">
        <v>150</v>
      </c>
      <c r="X403" t="s">
        <v>1365</v>
      </c>
      <c r="Y403" s="57" t="s">
        <v>150</v>
      </c>
      <c r="Z403" s="57" t="s">
        <v>1378</v>
      </c>
      <c r="AA403" t="s">
        <v>104</v>
      </c>
      <c r="AC403" s="57" t="s">
        <v>150</v>
      </c>
      <c r="AD403" s="57" t="s">
        <v>1377</v>
      </c>
      <c r="AE403" t="s">
        <v>150</v>
      </c>
      <c r="AF403" s="96" t="s">
        <v>1355</v>
      </c>
      <c r="AG403" s="57" t="s">
        <v>170</v>
      </c>
      <c r="AH403" s="98">
        <v>2</v>
      </c>
      <c r="AI403" s="29">
        <v>20</v>
      </c>
      <c r="AJ403" s="99"/>
      <c r="AK403" s="100" t="s">
        <v>1359</v>
      </c>
      <c r="AL403" s="262" t="s">
        <v>1515</v>
      </c>
      <c r="AM403" s="102">
        <v>12</v>
      </c>
      <c r="AO403" s="262" t="s">
        <v>1481</v>
      </c>
      <c r="AP403" s="103">
        <v>5</v>
      </c>
      <c r="AQ403" s="262" t="s">
        <v>1488</v>
      </c>
      <c r="AR403" s="102">
        <v>3</v>
      </c>
      <c r="AS403"/>
      <c r="AT403" s="53"/>
      <c r="AU403"/>
      <c r="AV403"/>
      <c r="AW403"/>
      <c r="AX403"/>
      <c r="AY403" s="4">
        <v>6.8</v>
      </c>
      <c r="AZ403" s="53"/>
      <c r="BA403" s="106"/>
    </row>
    <row r="404" spans="1:53" ht="15" customHeight="1" x14ac:dyDescent="0.35">
      <c r="A404" s="96" t="s">
        <v>2185</v>
      </c>
      <c r="B404" t="s">
        <v>2589</v>
      </c>
      <c r="C404" t="s">
        <v>163</v>
      </c>
      <c r="F404" t="s">
        <v>2591</v>
      </c>
      <c r="G404" t="s">
        <v>2592</v>
      </c>
      <c r="H404">
        <v>2024</v>
      </c>
      <c r="I404" s="4" t="s">
        <v>79</v>
      </c>
      <c r="J404">
        <v>208</v>
      </c>
      <c r="K404" s="97">
        <v>152</v>
      </c>
      <c r="L404" t="s">
        <v>39</v>
      </c>
      <c r="M404">
        <v>208</v>
      </c>
      <c r="N404" s="4">
        <v>5</v>
      </c>
      <c r="O404" t="s">
        <v>117</v>
      </c>
      <c r="P404" t="s">
        <v>94</v>
      </c>
      <c r="Q404" s="57" t="s">
        <v>76</v>
      </c>
      <c r="R404" s="57" t="s">
        <v>1353</v>
      </c>
      <c r="S404" t="s">
        <v>104</v>
      </c>
      <c r="U404" s="57" t="s">
        <v>150</v>
      </c>
      <c r="V404" s="57" t="s">
        <v>1375</v>
      </c>
      <c r="W404" t="s">
        <v>150</v>
      </c>
      <c r="X404" t="s">
        <v>1360</v>
      </c>
      <c r="Y404" s="57" t="s">
        <v>104</v>
      </c>
      <c r="AA404" t="s">
        <v>104</v>
      </c>
      <c r="AC404" s="57" t="s">
        <v>150</v>
      </c>
      <c r="AD404" s="57" t="s">
        <v>1377</v>
      </c>
      <c r="AE404" t="s">
        <v>150</v>
      </c>
      <c r="AF404" s="96" t="s">
        <v>1355</v>
      </c>
      <c r="AG404" s="57" t="s">
        <v>104</v>
      </c>
      <c r="AH404" s="98">
        <v>1</v>
      </c>
      <c r="AI404" s="29">
        <v>5</v>
      </c>
      <c r="AJ404" s="99"/>
      <c r="AK404" s="100"/>
      <c r="AL404" s="261" t="s">
        <v>1519</v>
      </c>
      <c r="AM404" s="102">
        <v>0</v>
      </c>
      <c r="AO404" s="262" t="s">
        <v>1488</v>
      </c>
      <c r="AP404" s="103">
        <v>6.2</v>
      </c>
      <c r="AS404"/>
      <c r="AT404" s="53"/>
      <c r="AU404"/>
      <c r="AV404"/>
      <c r="AW404"/>
      <c r="AX404"/>
      <c r="AY404" s="4">
        <v>0</v>
      </c>
      <c r="AZ404" s="53" t="s">
        <v>1369</v>
      </c>
      <c r="BA404" s="106"/>
    </row>
    <row r="405" spans="1:53" ht="14.5" customHeight="1" x14ac:dyDescent="0.35">
      <c r="A405" s="96" t="s">
        <v>2186</v>
      </c>
      <c r="B405" t="s">
        <v>2590</v>
      </c>
      <c r="C405" t="s">
        <v>163</v>
      </c>
      <c r="F405" t="s">
        <v>2591</v>
      </c>
      <c r="G405" t="s">
        <v>2592</v>
      </c>
      <c r="H405">
        <v>2024</v>
      </c>
      <c r="I405" s="4" t="s">
        <v>79</v>
      </c>
      <c r="J405">
        <v>209</v>
      </c>
      <c r="K405" s="97">
        <v>153</v>
      </c>
      <c r="L405" t="s">
        <v>64</v>
      </c>
      <c r="M405">
        <v>209</v>
      </c>
      <c r="N405" s="4">
        <v>10</v>
      </c>
      <c r="O405" t="s">
        <v>44</v>
      </c>
      <c r="P405" t="s">
        <v>94</v>
      </c>
      <c r="Q405" s="57" t="s">
        <v>76</v>
      </c>
      <c r="R405" s="57" t="s">
        <v>1353</v>
      </c>
      <c r="S405" t="s">
        <v>104</v>
      </c>
      <c r="U405" s="57" t="s">
        <v>150</v>
      </c>
      <c r="V405" s="57" t="s">
        <v>1375</v>
      </c>
      <c r="W405" t="s">
        <v>150</v>
      </c>
      <c r="X405" t="s">
        <v>1360</v>
      </c>
      <c r="Y405" s="57" t="s">
        <v>104</v>
      </c>
      <c r="AA405" t="s">
        <v>104</v>
      </c>
      <c r="AC405" s="57" t="s">
        <v>150</v>
      </c>
      <c r="AD405" s="57" t="s">
        <v>1377</v>
      </c>
      <c r="AE405" t="s">
        <v>150</v>
      </c>
      <c r="AF405" s="96" t="s">
        <v>1355</v>
      </c>
      <c r="AG405" s="57" t="s">
        <v>104</v>
      </c>
      <c r="AH405" s="98">
        <v>1</v>
      </c>
      <c r="AI405" s="29">
        <v>10</v>
      </c>
      <c r="AJ405" s="99"/>
      <c r="AK405" s="52"/>
      <c r="AL405" s="262" t="s">
        <v>1523</v>
      </c>
      <c r="AM405" s="102">
        <v>13.8</v>
      </c>
      <c r="AS405"/>
      <c r="AT405" s="53"/>
      <c r="AU405"/>
      <c r="AV405"/>
      <c r="AW405"/>
      <c r="AX405"/>
      <c r="AY405" s="4">
        <v>0</v>
      </c>
      <c r="AZ405" s="53"/>
      <c r="BA405" s="106"/>
    </row>
    <row r="406" spans="1:53" ht="12" customHeight="1" x14ac:dyDescent="0.35">
      <c r="A406" s="96" t="s">
        <v>1783</v>
      </c>
      <c r="B406" t="s">
        <v>2187</v>
      </c>
      <c r="C406" t="s">
        <v>178</v>
      </c>
      <c r="D406" t="s">
        <v>44</v>
      </c>
      <c r="E406" t="s">
        <v>1379</v>
      </c>
      <c r="F406" t="s">
        <v>2591</v>
      </c>
      <c r="G406" t="s">
        <v>2592</v>
      </c>
      <c r="H406">
        <v>2025</v>
      </c>
      <c r="I406" s="4" t="s">
        <v>55</v>
      </c>
      <c r="J406">
        <v>210</v>
      </c>
      <c r="K406" s="97">
        <v>154</v>
      </c>
      <c r="L406" t="str">
        <f>VLOOKUP(K406,Data!$L$1:$M$601,2,FALSE)</f>
        <v>large</v>
      </c>
      <c r="M406">
        <v>210</v>
      </c>
      <c r="N406" s="4">
        <f>VLOOKUP(L406,Data!$M$1:$N$701,2,FALSE)</f>
        <v>20</v>
      </c>
      <c r="O406" t="s">
        <v>44</v>
      </c>
      <c r="P406" t="s">
        <v>94</v>
      </c>
      <c r="Q406" s="57" t="s">
        <v>76</v>
      </c>
      <c r="R406" s="57" t="s">
        <v>1353</v>
      </c>
      <c r="S406" t="s">
        <v>104</v>
      </c>
      <c r="U406" s="57" t="s">
        <v>104</v>
      </c>
      <c r="W406" t="s">
        <v>150</v>
      </c>
      <c r="X406" t="s">
        <v>1354</v>
      </c>
      <c r="Y406" s="57" t="s">
        <v>104</v>
      </c>
      <c r="AA406" t="s">
        <v>104</v>
      </c>
      <c r="AC406" s="57" t="s">
        <v>104</v>
      </c>
      <c r="AE406" t="s">
        <v>150</v>
      </c>
      <c r="AF406" s="96" t="s">
        <v>1355</v>
      </c>
      <c r="AG406" s="57" t="s">
        <v>104</v>
      </c>
      <c r="AH406" s="98">
        <v>1</v>
      </c>
      <c r="AI406" s="29">
        <f t="shared" ref="AI406:AI426" si="0">N406*AH406</f>
        <v>20</v>
      </c>
      <c r="AL406" s="261" t="s">
        <v>1527</v>
      </c>
      <c r="AM406" s="102">
        <v>10</v>
      </c>
      <c r="AU406" s="102"/>
      <c r="AW406" s="102"/>
      <c r="AY406" s="4">
        <v>0</v>
      </c>
      <c r="BA406" s="106"/>
    </row>
    <row r="407" spans="1:53" ht="12" customHeight="1" x14ac:dyDescent="0.35">
      <c r="A407" s="96" t="s">
        <v>1784</v>
      </c>
      <c r="B407" t="s">
        <v>2188</v>
      </c>
      <c r="C407" t="s">
        <v>178</v>
      </c>
      <c r="D407" t="s">
        <v>44</v>
      </c>
      <c r="E407" t="s">
        <v>1379</v>
      </c>
      <c r="F407" t="s">
        <v>2591</v>
      </c>
      <c r="G407" t="s">
        <v>2592</v>
      </c>
      <c r="H407">
        <v>2025</v>
      </c>
      <c r="I407" s="4" t="s">
        <v>55</v>
      </c>
      <c r="J407">
        <v>211</v>
      </c>
      <c r="K407" s="97">
        <v>155</v>
      </c>
      <c r="L407" t="str">
        <f>VLOOKUP(K407,Data!$L$1:$M$601,2,FALSE)</f>
        <v>large</v>
      </c>
      <c r="M407">
        <v>211</v>
      </c>
      <c r="N407" s="4">
        <f>VLOOKUP(L407,Data!$M$1:$N$701,2,FALSE)</f>
        <v>20</v>
      </c>
      <c r="O407" t="s">
        <v>44</v>
      </c>
      <c r="P407" t="s">
        <v>94</v>
      </c>
      <c r="Q407" s="57" t="s">
        <v>76</v>
      </c>
      <c r="R407" s="57" t="s">
        <v>1353</v>
      </c>
      <c r="S407" t="s">
        <v>104</v>
      </c>
      <c r="U407" s="57" t="s">
        <v>104</v>
      </c>
      <c r="W407" t="s">
        <v>150</v>
      </c>
      <c r="X407" t="s">
        <v>1354</v>
      </c>
      <c r="Y407" s="57" t="s">
        <v>104</v>
      </c>
      <c r="AA407" t="s">
        <v>104</v>
      </c>
      <c r="AC407" s="57" t="s">
        <v>104</v>
      </c>
      <c r="AE407" t="s">
        <v>150</v>
      </c>
      <c r="AF407" s="96" t="s">
        <v>1355</v>
      </c>
      <c r="AG407" s="57" t="s">
        <v>104</v>
      </c>
      <c r="AH407" s="98">
        <v>1</v>
      </c>
      <c r="AI407" s="29">
        <f t="shared" si="0"/>
        <v>20</v>
      </c>
      <c r="AL407" s="262" t="s">
        <v>1530</v>
      </c>
      <c r="AM407" s="102">
        <v>10</v>
      </c>
      <c r="AU407" s="102"/>
      <c r="AW407" s="102"/>
      <c r="AY407" s="4">
        <v>0</v>
      </c>
      <c r="BA407" s="106"/>
    </row>
    <row r="408" spans="1:53" ht="12" customHeight="1" x14ac:dyDescent="0.35">
      <c r="A408" s="96" t="s">
        <v>1785</v>
      </c>
      <c r="B408" t="s">
        <v>2189</v>
      </c>
      <c r="C408" t="s">
        <v>178</v>
      </c>
      <c r="D408" t="s">
        <v>44</v>
      </c>
      <c r="E408" t="s">
        <v>1379</v>
      </c>
      <c r="F408" t="s">
        <v>2591</v>
      </c>
      <c r="G408" t="s">
        <v>2592</v>
      </c>
      <c r="H408">
        <v>2025</v>
      </c>
      <c r="I408" s="4" t="s">
        <v>55</v>
      </c>
      <c r="J408">
        <v>212</v>
      </c>
      <c r="K408" s="97">
        <v>156</v>
      </c>
      <c r="L408" t="str">
        <f>VLOOKUP(K408,Data!$L$1:$M$601,2,FALSE)</f>
        <v>large</v>
      </c>
      <c r="M408">
        <v>212</v>
      </c>
      <c r="N408" s="4">
        <f>VLOOKUP(L408,Data!$M$1:$N$701,2,FALSE)</f>
        <v>20</v>
      </c>
      <c r="O408" t="s">
        <v>44</v>
      </c>
      <c r="P408" t="s">
        <v>94</v>
      </c>
      <c r="Q408" s="57" t="s">
        <v>76</v>
      </c>
      <c r="R408" s="57" t="s">
        <v>1353</v>
      </c>
      <c r="S408" t="s">
        <v>104</v>
      </c>
      <c r="U408" s="57" t="s">
        <v>104</v>
      </c>
      <c r="W408" t="s">
        <v>150</v>
      </c>
      <c r="X408" t="s">
        <v>1354</v>
      </c>
      <c r="Y408" s="57" t="s">
        <v>104</v>
      </c>
      <c r="AA408" t="s">
        <v>150</v>
      </c>
      <c r="AC408" s="57" t="s">
        <v>104</v>
      </c>
      <c r="AE408" t="s">
        <v>150</v>
      </c>
      <c r="AF408" s="96" t="s">
        <v>1355</v>
      </c>
      <c r="AG408" s="57" t="s">
        <v>104</v>
      </c>
      <c r="AH408" s="98">
        <v>1</v>
      </c>
      <c r="AI408" s="29">
        <f t="shared" si="0"/>
        <v>20</v>
      </c>
      <c r="AL408" s="261" t="s">
        <v>1533</v>
      </c>
      <c r="AM408" s="102">
        <v>10</v>
      </c>
      <c r="AU408" s="102"/>
      <c r="AW408" s="102"/>
      <c r="AY408" s="4">
        <v>0</v>
      </c>
      <c r="BA408" s="106"/>
    </row>
    <row r="409" spans="1:53" ht="12" customHeight="1" x14ac:dyDescent="0.35">
      <c r="A409" s="96" t="s">
        <v>1786</v>
      </c>
      <c r="B409" t="s">
        <v>2190</v>
      </c>
      <c r="C409" t="s">
        <v>178</v>
      </c>
      <c r="D409" t="s">
        <v>44</v>
      </c>
      <c r="E409" t="s">
        <v>1379</v>
      </c>
      <c r="F409" t="s">
        <v>2591</v>
      </c>
      <c r="G409" t="s">
        <v>2592</v>
      </c>
      <c r="H409">
        <v>2025</v>
      </c>
      <c r="I409" s="4" t="s">
        <v>79</v>
      </c>
      <c r="J409">
        <v>213</v>
      </c>
      <c r="K409" s="97">
        <v>157</v>
      </c>
      <c r="L409" t="str">
        <f>VLOOKUP(K409,Data!$L$1:$M$601,2,FALSE)</f>
        <v>large</v>
      </c>
      <c r="M409">
        <v>213</v>
      </c>
      <c r="N409" s="4">
        <f>VLOOKUP(L409,Data!$M$1:$N$701,2,FALSE)</f>
        <v>20</v>
      </c>
      <c r="O409" t="s">
        <v>44</v>
      </c>
      <c r="P409" t="s">
        <v>94</v>
      </c>
      <c r="Q409" s="57" t="s">
        <v>76</v>
      </c>
      <c r="R409" s="57" t="s">
        <v>1353</v>
      </c>
      <c r="S409" t="s">
        <v>104</v>
      </c>
      <c r="U409" s="57" t="s">
        <v>104</v>
      </c>
      <c r="W409" t="s">
        <v>150</v>
      </c>
      <c r="X409" t="s">
        <v>1354</v>
      </c>
      <c r="Y409" s="57" t="s">
        <v>104</v>
      </c>
      <c r="AA409" t="s">
        <v>150</v>
      </c>
      <c r="AB409" t="s">
        <v>1356</v>
      </c>
      <c r="AC409" s="57" t="s">
        <v>104</v>
      </c>
      <c r="AE409" t="s">
        <v>150</v>
      </c>
      <c r="AF409" s="96" t="s">
        <v>1355</v>
      </c>
      <c r="AG409" s="57" t="s">
        <v>150</v>
      </c>
      <c r="AH409" s="98">
        <v>1.5</v>
      </c>
      <c r="AI409" s="29">
        <f t="shared" si="0"/>
        <v>30</v>
      </c>
      <c r="AK409" s="107" t="s">
        <v>1380</v>
      </c>
      <c r="AL409" s="262" t="s">
        <v>1537</v>
      </c>
      <c r="AM409" s="102">
        <v>7.5</v>
      </c>
      <c r="AU409" s="102"/>
      <c r="AW409" s="102"/>
      <c r="AY409" s="4">
        <v>0</v>
      </c>
      <c r="BA409" s="106"/>
    </row>
    <row r="410" spans="1:53" ht="12" customHeight="1" x14ac:dyDescent="0.35">
      <c r="A410" s="96" t="s">
        <v>1787</v>
      </c>
      <c r="B410" t="s">
        <v>2191</v>
      </c>
      <c r="C410" t="s">
        <v>72</v>
      </c>
      <c r="D410" t="s">
        <v>69</v>
      </c>
      <c r="E410" t="s">
        <v>1379</v>
      </c>
      <c r="F410" t="s">
        <v>2591</v>
      </c>
      <c r="G410" t="s">
        <v>2592</v>
      </c>
      <c r="H410">
        <v>2025</v>
      </c>
      <c r="I410" s="4" t="s">
        <v>55</v>
      </c>
      <c r="J410">
        <v>214</v>
      </c>
      <c r="K410" s="97">
        <v>158</v>
      </c>
      <c r="L410" t="str">
        <f>VLOOKUP(K410,Data!$L$1:$M$601,2,FALSE)</f>
        <v>large</v>
      </c>
      <c r="M410">
        <v>214</v>
      </c>
      <c r="N410" s="4">
        <f>VLOOKUP(L410,Data!$M$1:$N$701,2,FALSE)</f>
        <v>20</v>
      </c>
      <c r="O410" t="s">
        <v>69</v>
      </c>
      <c r="P410" t="s">
        <v>94</v>
      </c>
      <c r="Q410" s="57" t="s">
        <v>76</v>
      </c>
      <c r="R410" s="57" t="s">
        <v>1353</v>
      </c>
      <c r="S410" t="s">
        <v>104</v>
      </c>
      <c r="U410" s="57" t="s">
        <v>104</v>
      </c>
      <c r="W410" t="s">
        <v>150</v>
      </c>
      <c r="X410" t="s">
        <v>1360</v>
      </c>
      <c r="Y410" s="57" t="s">
        <v>104</v>
      </c>
      <c r="AA410" t="s">
        <v>104</v>
      </c>
      <c r="AC410" s="57" t="s">
        <v>104</v>
      </c>
      <c r="AE410" t="s">
        <v>150</v>
      </c>
      <c r="AF410" s="96" t="s">
        <v>1355</v>
      </c>
      <c r="AG410" s="57" t="s">
        <v>104</v>
      </c>
      <c r="AH410" s="98">
        <v>1</v>
      </c>
      <c r="AI410" s="29">
        <f t="shared" si="0"/>
        <v>20</v>
      </c>
      <c r="AJ410" s="151">
        <v>10</v>
      </c>
      <c r="AK410"/>
      <c r="AL410" s="261" t="s">
        <v>1541</v>
      </c>
      <c r="AM410" s="102">
        <v>10</v>
      </c>
      <c r="AO410" s="262" t="s">
        <v>1530</v>
      </c>
      <c r="AP410" s="103">
        <v>10</v>
      </c>
      <c r="AU410" s="102"/>
      <c r="AW410" s="102"/>
      <c r="AY410" s="4">
        <v>4</v>
      </c>
      <c r="BA410" s="106"/>
    </row>
    <row r="411" spans="1:53" ht="12" customHeight="1" x14ac:dyDescent="0.35">
      <c r="A411" s="96" t="s">
        <v>1788</v>
      </c>
      <c r="B411" t="s">
        <v>2192</v>
      </c>
      <c r="C411" t="s">
        <v>72</v>
      </c>
      <c r="D411" t="s">
        <v>69</v>
      </c>
      <c r="E411" t="s">
        <v>1379</v>
      </c>
      <c r="F411" t="s">
        <v>2591</v>
      </c>
      <c r="G411" t="s">
        <v>2592</v>
      </c>
      <c r="H411">
        <v>2025</v>
      </c>
      <c r="I411" s="4" t="s">
        <v>79</v>
      </c>
      <c r="J411">
        <v>215</v>
      </c>
      <c r="K411" s="97">
        <v>159</v>
      </c>
      <c r="L411" t="str">
        <f>VLOOKUP(K411,Data!$L$1:$M$601,2,FALSE)</f>
        <v>large</v>
      </c>
      <c r="M411">
        <v>215</v>
      </c>
      <c r="N411" s="4">
        <f>VLOOKUP(L411,Data!$M$1:$N$701,2,FALSE)</f>
        <v>20</v>
      </c>
      <c r="O411" t="s">
        <v>69</v>
      </c>
      <c r="P411" t="s">
        <v>94</v>
      </c>
      <c r="Q411" s="57" t="s">
        <v>76</v>
      </c>
      <c r="R411" s="57" t="s">
        <v>1353</v>
      </c>
      <c r="S411" t="s">
        <v>104</v>
      </c>
      <c r="U411" s="57" t="s">
        <v>104</v>
      </c>
      <c r="W411" t="s">
        <v>150</v>
      </c>
      <c r="X411" t="s">
        <v>1360</v>
      </c>
      <c r="Y411" s="57" t="s">
        <v>104</v>
      </c>
      <c r="AA411" t="s">
        <v>104</v>
      </c>
      <c r="AC411" s="57" t="s">
        <v>104</v>
      </c>
      <c r="AE411" t="s">
        <v>150</v>
      </c>
      <c r="AF411" s="96" t="s">
        <v>1355</v>
      </c>
      <c r="AG411" s="57" t="s">
        <v>104</v>
      </c>
      <c r="AH411" s="98">
        <v>1</v>
      </c>
      <c r="AI411" s="29">
        <f t="shared" si="0"/>
        <v>20</v>
      </c>
      <c r="AJ411" s="138" t="s">
        <v>1381</v>
      </c>
      <c r="AK411"/>
      <c r="AL411" s="262" t="s">
        <v>1543</v>
      </c>
      <c r="AM411" s="102">
        <v>20</v>
      </c>
      <c r="AU411" s="102"/>
      <c r="AW411" s="102"/>
      <c r="AY411" s="4">
        <v>0</v>
      </c>
      <c r="BA411" s="106"/>
    </row>
    <row r="412" spans="1:53" ht="12" customHeight="1" x14ac:dyDescent="0.35">
      <c r="A412" s="96" t="s">
        <v>1789</v>
      </c>
      <c r="B412" t="s">
        <v>2193</v>
      </c>
      <c r="C412" t="s">
        <v>72</v>
      </c>
      <c r="D412" t="s">
        <v>69</v>
      </c>
      <c r="E412" t="s">
        <v>1379</v>
      </c>
      <c r="F412" t="s">
        <v>2591</v>
      </c>
      <c r="G412" t="s">
        <v>2592</v>
      </c>
      <c r="H412">
        <v>2025</v>
      </c>
      <c r="I412" s="4" t="s">
        <v>79</v>
      </c>
      <c r="J412">
        <v>216</v>
      </c>
      <c r="K412" s="97">
        <v>160</v>
      </c>
      <c r="L412" t="str">
        <f>VLOOKUP(K412,Data!$L$1:$M$601,2,FALSE)</f>
        <v>large</v>
      </c>
      <c r="M412">
        <v>216</v>
      </c>
      <c r="N412" s="4">
        <f>VLOOKUP(L412,Data!$M$1:$N$701,2,FALSE)</f>
        <v>20</v>
      </c>
      <c r="O412" t="s">
        <v>69</v>
      </c>
      <c r="P412" t="s">
        <v>94</v>
      </c>
      <c r="Q412" s="57" t="s">
        <v>76</v>
      </c>
      <c r="R412" s="57" t="s">
        <v>1353</v>
      </c>
      <c r="S412" t="s">
        <v>104</v>
      </c>
      <c r="U412" s="57" t="s">
        <v>104</v>
      </c>
      <c r="W412" t="s">
        <v>150</v>
      </c>
      <c r="X412" t="s">
        <v>1360</v>
      </c>
      <c r="Y412" s="57" t="s">
        <v>104</v>
      </c>
      <c r="AA412" t="s">
        <v>104</v>
      </c>
      <c r="AC412" s="57" t="s">
        <v>104</v>
      </c>
      <c r="AE412" t="s">
        <v>150</v>
      </c>
      <c r="AF412" s="96" t="s">
        <v>1355</v>
      </c>
      <c r="AG412" s="57" t="s">
        <v>104</v>
      </c>
      <c r="AH412" s="98">
        <v>1</v>
      </c>
      <c r="AI412" s="29">
        <f t="shared" si="0"/>
        <v>20</v>
      </c>
      <c r="AK412"/>
      <c r="AL412" s="261" t="s">
        <v>1547</v>
      </c>
      <c r="AM412" s="102">
        <v>10</v>
      </c>
      <c r="AO412" s="262" t="s">
        <v>1537</v>
      </c>
      <c r="AP412" s="103">
        <v>5</v>
      </c>
      <c r="AQ412" s="102" t="s">
        <v>943</v>
      </c>
      <c r="AR412" s="102">
        <v>5</v>
      </c>
      <c r="AU412" s="102"/>
      <c r="AW412" s="102"/>
      <c r="AY412" s="4">
        <v>14</v>
      </c>
      <c r="BA412" s="106"/>
    </row>
    <row r="413" spans="1:53" ht="12" customHeight="1" x14ac:dyDescent="0.35">
      <c r="A413" s="96" t="s">
        <v>1790</v>
      </c>
      <c r="B413" t="s">
        <v>2194</v>
      </c>
      <c r="C413" t="s">
        <v>72</v>
      </c>
      <c r="D413" t="s">
        <v>69</v>
      </c>
      <c r="E413" t="s">
        <v>1379</v>
      </c>
      <c r="F413" t="s">
        <v>2591</v>
      </c>
      <c r="G413" t="s">
        <v>2592</v>
      </c>
      <c r="H413">
        <v>2025</v>
      </c>
      <c r="I413" s="4" t="s">
        <v>55</v>
      </c>
      <c r="J413">
        <v>217</v>
      </c>
      <c r="K413" s="97">
        <v>161</v>
      </c>
      <c r="L413" t="str">
        <f>VLOOKUP(K413,Data!$L$1:$M$601,2,FALSE)</f>
        <v>large</v>
      </c>
      <c r="M413">
        <v>217</v>
      </c>
      <c r="N413" s="4">
        <f>VLOOKUP(L413,Data!$M$1:$N$701,2,FALSE)</f>
        <v>20</v>
      </c>
      <c r="O413" t="s">
        <v>69</v>
      </c>
      <c r="P413" t="s">
        <v>94</v>
      </c>
      <c r="Q413" s="57" t="s">
        <v>76</v>
      </c>
      <c r="R413" s="57" t="s">
        <v>1353</v>
      </c>
      <c r="S413" t="s">
        <v>104</v>
      </c>
      <c r="U413" s="57" t="s">
        <v>104</v>
      </c>
      <c r="W413" t="s">
        <v>150</v>
      </c>
      <c r="X413" t="s">
        <v>1360</v>
      </c>
      <c r="Y413" s="57" t="s">
        <v>104</v>
      </c>
      <c r="AA413" t="s">
        <v>104</v>
      </c>
      <c r="AC413" s="57" t="s">
        <v>104</v>
      </c>
      <c r="AE413" t="s">
        <v>150</v>
      </c>
      <c r="AF413" s="96" t="s">
        <v>1355</v>
      </c>
      <c r="AG413" s="57" t="s">
        <v>104</v>
      </c>
      <c r="AH413" s="98">
        <v>1</v>
      </c>
      <c r="AI413" s="29">
        <f t="shared" si="0"/>
        <v>20</v>
      </c>
      <c r="AK413"/>
      <c r="AL413" s="262" t="s">
        <v>1550</v>
      </c>
      <c r="AM413" s="102">
        <v>10</v>
      </c>
      <c r="AU413" s="102"/>
      <c r="AW413" s="102"/>
      <c r="AY413" s="4">
        <v>0</v>
      </c>
      <c r="BA413" s="106"/>
    </row>
    <row r="414" spans="1:53" ht="12" customHeight="1" x14ac:dyDescent="0.35">
      <c r="A414" s="96" t="s">
        <v>1791</v>
      </c>
      <c r="B414" t="s">
        <v>2195</v>
      </c>
      <c r="C414" t="s">
        <v>72</v>
      </c>
      <c r="D414" t="s">
        <v>140</v>
      </c>
      <c r="E414" t="s">
        <v>1379</v>
      </c>
      <c r="F414" t="s">
        <v>2591</v>
      </c>
      <c r="G414" t="s">
        <v>2592</v>
      </c>
      <c r="H414">
        <v>2025</v>
      </c>
      <c r="I414" s="4" t="s">
        <v>55</v>
      </c>
      <c r="J414">
        <v>218</v>
      </c>
      <c r="K414" s="97">
        <v>162</v>
      </c>
      <c r="L414" t="str">
        <f>VLOOKUP(K414,Data!$L$1:$M$601,2,FALSE)</f>
        <v>large</v>
      </c>
      <c r="M414">
        <v>218</v>
      </c>
      <c r="N414" s="4">
        <f>VLOOKUP(L414,Data!$M$1:$N$701,2,FALSE)</f>
        <v>20</v>
      </c>
      <c r="O414" t="s">
        <v>140</v>
      </c>
      <c r="P414" t="s">
        <v>118</v>
      </c>
      <c r="Q414" s="57" t="s">
        <v>76</v>
      </c>
      <c r="R414" s="57" t="s">
        <v>1353</v>
      </c>
      <c r="S414" t="s">
        <v>104</v>
      </c>
      <c r="U414" s="57" t="s">
        <v>104</v>
      </c>
      <c r="W414" t="s">
        <v>150</v>
      </c>
      <c r="X414" t="s">
        <v>1360</v>
      </c>
      <c r="Y414" s="57" t="s">
        <v>104</v>
      </c>
      <c r="AA414" t="s">
        <v>104</v>
      </c>
      <c r="AC414" s="57" t="s">
        <v>104</v>
      </c>
      <c r="AE414" t="s">
        <v>150</v>
      </c>
      <c r="AF414" s="96" t="s">
        <v>1355</v>
      </c>
      <c r="AG414" s="57" t="s">
        <v>104</v>
      </c>
      <c r="AH414" s="98">
        <v>1</v>
      </c>
      <c r="AI414" s="29">
        <f t="shared" si="0"/>
        <v>20</v>
      </c>
      <c r="AK414"/>
      <c r="AL414" s="261" t="s">
        <v>1554</v>
      </c>
      <c r="AM414" s="102">
        <v>10</v>
      </c>
      <c r="AS414" s="261" t="s">
        <v>1519</v>
      </c>
      <c r="AT414" s="105">
        <v>10</v>
      </c>
      <c r="AU414" s="102"/>
      <c r="AW414" s="102"/>
      <c r="AY414" s="4">
        <v>20</v>
      </c>
      <c r="BA414" s="106"/>
    </row>
    <row r="415" spans="1:53" ht="12" customHeight="1" x14ac:dyDescent="0.35">
      <c r="A415" s="96" t="s">
        <v>1792</v>
      </c>
      <c r="B415" t="s">
        <v>2196</v>
      </c>
      <c r="C415" t="s">
        <v>72</v>
      </c>
      <c r="D415" t="s">
        <v>140</v>
      </c>
      <c r="E415" t="s">
        <v>1379</v>
      </c>
      <c r="F415" t="s">
        <v>2591</v>
      </c>
      <c r="G415" t="s">
        <v>2592</v>
      </c>
      <c r="H415">
        <v>2025</v>
      </c>
      <c r="I415" s="4" t="s">
        <v>79</v>
      </c>
      <c r="J415">
        <v>219</v>
      </c>
      <c r="K415" s="97">
        <v>163</v>
      </c>
      <c r="L415" t="str">
        <f>VLOOKUP(K415,Data!$L$1:$M$601,2,FALSE)</f>
        <v>large</v>
      </c>
      <c r="M415">
        <v>219</v>
      </c>
      <c r="N415" s="4">
        <f>VLOOKUP(L415,Data!$M$1:$N$701,2,FALSE)</f>
        <v>20</v>
      </c>
      <c r="O415" t="s">
        <v>140</v>
      </c>
      <c r="P415" t="s">
        <v>118</v>
      </c>
      <c r="Q415" s="57" t="s">
        <v>76</v>
      </c>
      <c r="R415" s="57" t="s">
        <v>1353</v>
      </c>
      <c r="S415" t="s">
        <v>104</v>
      </c>
      <c r="U415" s="57" t="s">
        <v>104</v>
      </c>
      <c r="W415" t="s">
        <v>150</v>
      </c>
      <c r="X415" t="s">
        <v>1360</v>
      </c>
      <c r="Y415" s="57" t="s">
        <v>104</v>
      </c>
      <c r="AA415" t="s">
        <v>104</v>
      </c>
      <c r="AC415" s="57" t="s">
        <v>104</v>
      </c>
      <c r="AE415" t="s">
        <v>150</v>
      </c>
      <c r="AF415" s="96" t="s">
        <v>1355</v>
      </c>
      <c r="AG415" s="57" t="s">
        <v>104</v>
      </c>
      <c r="AH415" s="98">
        <v>1</v>
      </c>
      <c r="AI415" s="29">
        <f t="shared" si="0"/>
        <v>20</v>
      </c>
      <c r="AK415"/>
      <c r="AL415" s="262" t="s">
        <v>1557</v>
      </c>
      <c r="AM415" s="102">
        <v>10</v>
      </c>
      <c r="AS415" s="261" t="s">
        <v>1519</v>
      </c>
      <c r="AT415" s="105">
        <v>10</v>
      </c>
      <c r="AU415" s="102"/>
      <c r="AW415" s="102"/>
      <c r="AY415" s="4">
        <v>4</v>
      </c>
      <c r="BA415" s="106"/>
    </row>
    <row r="416" spans="1:53" ht="12" customHeight="1" x14ac:dyDescent="0.35">
      <c r="A416" s="96" t="s">
        <v>1793</v>
      </c>
      <c r="B416" t="s">
        <v>2197</v>
      </c>
      <c r="C416" t="s">
        <v>2592</v>
      </c>
      <c r="D416" t="s">
        <v>1384</v>
      </c>
      <c r="E416" t="s">
        <v>1385</v>
      </c>
      <c r="F416" t="s">
        <v>2591</v>
      </c>
      <c r="G416" t="s">
        <v>2592</v>
      </c>
      <c r="H416">
        <v>2025</v>
      </c>
      <c r="I416" s="4" t="s">
        <v>55</v>
      </c>
      <c r="J416">
        <v>220</v>
      </c>
      <c r="K416" s="97">
        <v>164</v>
      </c>
      <c r="L416" t="str">
        <f>VLOOKUP(K416,Data!$L$1:$M$601,2,FALSE)</f>
        <v>large</v>
      </c>
      <c r="M416">
        <v>220</v>
      </c>
      <c r="N416" s="4">
        <f>VLOOKUP(L416,Data!$M$1:$N$701,2,FALSE)</f>
        <v>20</v>
      </c>
      <c r="O416" t="s">
        <v>44</v>
      </c>
      <c r="P416" t="s">
        <v>94</v>
      </c>
      <c r="Q416" s="57" t="s">
        <v>76</v>
      </c>
      <c r="R416" s="57" t="s">
        <v>1353</v>
      </c>
      <c r="S416" t="s">
        <v>104</v>
      </c>
      <c r="U416" s="57" t="s">
        <v>104</v>
      </c>
      <c r="W416" t="s">
        <v>150</v>
      </c>
      <c r="X416" t="s">
        <v>1365</v>
      </c>
      <c r="Y416" s="57" t="s">
        <v>104</v>
      </c>
      <c r="AA416" t="s">
        <v>104</v>
      </c>
      <c r="AC416" s="57" t="s">
        <v>104</v>
      </c>
      <c r="AE416" t="s">
        <v>150</v>
      </c>
      <c r="AF416" s="96" t="s">
        <v>1355</v>
      </c>
      <c r="AG416" s="57" t="s">
        <v>150</v>
      </c>
      <c r="AH416" s="98">
        <v>1.5</v>
      </c>
      <c r="AI416" s="29">
        <f t="shared" si="0"/>
        <v>30</v>
      </c>
      <c r="AK416" s="107" t="s">
        <v>1380</v>
      </c>
      <c r="AL416" s="261" t="s">
        <v>1561</v>
      </c>
      <c r="AM416" s="102">
        <v>10</v>
      </c>
      <c r="AO416" s="262" t="s">
        <v>1507</v>
      </c>
      <c r="AP416" s="103">
        <v>5</v>
      </c>
      <c r="AS416" s="261" t="s">
        <v>1519</v>
      </c>
      <c r="AT416" s="105">
        <v>5</v>
      </c>
      <c r="AU416" s="102"/>
      <c r="AW416" s="102"/>
      <c r="AY416" s="4">
        <v>5</v>
      </c>
      <c r="BA416" s="106"/>
    </row>
    <row r="417" spans="1:53" ht="12" customHeight="1" x14ac:dyDescent="0.35">
      <c r="A417" s="96" t="s">
        <v>1794</v>
      </c>
      <c r="B417" t="s">
        <v>2198</v>
      </c>
      <c r="C417" t="s">
        <v>2592</v>
      </c>
      <c r="D417" t="s">
        <v>1384</v>
      </c>
      <c r="E417" t="s">
        <v>1385</v>
      </c>
      <c r="F417" t="s">
        <v>2591</v>
      </c>
      <c r="G417" t="s">
        <v>2592</v>
      </c>
      <c r="H417">
        <v>2025</v>
      </c>
      <c r="I417" s="4" t="s">
        <v>79</v>
      </c>
      <c r="J417">
        <v>221</v>
      </c>
      <c r="K417" s="97">
        <v>165</v>
      </c>
      <c r="L417" t="str">
        <f>VLOOKUP(K417,Data!$L$1:$M$601,2,FALSE)</f>
        <v>large</v>
      </c>
      <c r="M417">
        <v>221</v>
      </c>
      <c r="N417" s="4">
        <f>VLOOKUP(L417,Data!$M$1:$N$701,2,FALSE)</f>
        <v>20</v>
      </c>
      <c r="O417" t="s">
        <v>44</v>
      </c>
      <c r="P417" t="s">
        <v>94</v>
      </c>
      <c r="Q417" s="57" t="s">
        <v>76</v>
      </c>
      <c r="R417" s="57" t="s">
        <v>1353</v>
      </c>
      <c r="S417" t="s">
        <v>104</v>
      </c>
      <c r="U417" s="57" t="s">
        <v>104</v>
      </c>
      <c r="W417" t="s">
        <v>150</v>
      </c>
      <c r="X417" t="s">
        <v>1365</v>
      </c>
      <c r="Y417" s="57" t="s">
        <v>104</v>
      </c>
      <c r="AA417" t="s">
        <v>104</v>
      </c>
      <c r="AC417" s="57" t="s">
        <v>104</v>
      </c>
      <c r="AE417" t="s">
        <v>150</v>
      </c>
      <c r="AF417" s="96" t="s">
        <v>1355</v>
      </c>
      <c r="AG417" s="57" t="s">
        <v>150</v>
      </c>
      <c r="AH417" s="98">
        <v>1.5</v>
      </c>
      <c r="AI417" s="29">
        <f t="shared" si="0"/>
        <v>30</v>
      </c>
      <c r="AJ417" s="138">
        <v>-7.5</v>
      </c>
      <c r="AK417" s="107" t="s">
        <v>1380</v>
      </c>
      <c r="AL417" s="262" t="s">
        <v>1564</v>
      </c>
      <c r="AM417" s="102">
        <v>5</v>
      </c>
      <c r="AO417" s="262" t="s">
        <v>1507</v>
      </c>
      <c r="AP417" s="103">
        <v>2.5</v>
      </c>
      <c r="AU417" s="102"/>
      <c r="AW417" s="102"/>
      <c r="AY417" s="4">
        <v>8</v>
      </c>
      <c r="BA417" s="106"/>
    </row>
    <row r="418" spans="1:53" ht="12" customHeight="1" x14ac:dyDescent="0.35">
      <c r="A418" s="96" t="s">
        <v>1795</v>
      </c>
      <c r="B418" t="s">
        <v>2199</v>
      </c>
      <c r="C418" t="s">
        <v>120</v>
      </c>
      <c r="D418" t="s">
        <v>44</v>
      </c>
      <c r="E418" t="s">
        <v>1379</v>
      </c>
      <c r="F418" t="s">
        <v>2591</v>
      </c>
      <c r="G418" t="s">
        <v>2592</v>
      </c>
      <c r="H418">
        <v>2025</v>
      </c>
      <c r="I418" s="4" t="s">
        <v>55</v>
      </c>
      <c r="J418">
        <v>222</v>
      </c>
      <c r="K418" s="97">
        <v>166</v>
      </c>
      <c r="L418" t="str">
        <f>VLOOKUP(K418,Data!$L$1:$M$601,2,FALSE)</f>
        <v>large</v>
      </c>
      <c r="M418">
        <v>222</v>
      </c>
      <c r="N418" s="4">
        <f>VLOOKUP(L418,Data!$M$1:$N$701,2,FALSE)</f>
        <v>20</v>
      </c>
      <c r="O418" t="s">
        <v>44</v>
      </c>
      <c r="P418" t="s">
        <v>94</v>
      </c>
      <c r="Q418" s="57" t="s">
        <v>76</v>
      </c>
      <c r="R418" s="57" t="s">
        <v>1353</v>
      </c>
      <c r="S418" t="s">
        <v>104</v>
      </c>
      <c r="U418" s="57" t="s">
        <v>104</v>
      </c>
      <c r="W418" t="s">
        <v>150</v>
      </c>
      <c r="X418" t="s">
        <v>1354</v>
      </c>
      <c r="Y418" s="57" t="s">
        <v>104</v>
      </c>
      <c r="AA418" t="s">
        <v>104</v>
      </c>
      <c r="AC418" s="57" t="s">
        <v>104</v>
      </c>
      <c r="AE418" t="s">
        <v>150</v>
      </c>
      <c r="AF418" s="96" t="s">
        <v>1355</v>
      </c>
      <c r="AG418" s="57" t="s">
        <v>104</v>
      </c>
      <c r="AH418" s="98">
        <v>1</v>
      </c>
      <c r="AI418" s="29">
        <f t="shared" si="0"/>
        <v>20</v>
      </c>
      <c r="AL418" s="261" t="s">
        <v>1568</v>
      </c>
      <c r="AM418" s="102">
        <v>10</v>
      </c>
      <c r="AU418" s="102"/>
      <c r="AW418" s="102"/>
      <c r="AY418" s="4">
        <v>0</v>
      </c>
      <c r="BA418" s="106"/>
    </row>
    <row r="419" spans="1:53" ht="12" customHeight="1" x14ac:dyDescent="0.35">
      <c r="A419" s="96" t="s">
        <v>1796</v>
      </c>
      <c r="B419" t="s">
        <v>2200</v>
      </c>
      <c r="C419" t="s">
        <v>120</v>
      </c>
      <c r="D419" t="s">
        <v>44</v>
      </c>
      <c r="E419" t="s">
        <v>1379</v>
      </c>
      <c r="F419" t="s">
        <v>2591</v>
      </c>
      <c r="G419" t="s">
        <v>2592</v>
      </c>
      <c r="H419">
        <v>2025</v>
      </c>
      <c r="I419" s="4" t="s">
        <v>79</v>
      </c>
      <c r="J419">
        <v>223</v>
      </c>
      <c r="K419" s="97">
        <v>167</v>
      </c>
      <c r="L419" t="str">
        <f>VLOOKUP(K419,Data!$L$1:$M$601,2,FALSE)</f>
        <v>large</v>
      </c>
      <c r="M419">
        <v>223</v>
      </c>
      <c r="N419" s="4">
        <f>VLOOKUP(L419,Data!$M$1:$N$701,2,FALSE)</f>
        <v>20</v>
      </c>
      <c r="O419" t="s">
        <v>44</v>
      </c>
      <c r="P419" t="s">
        <v>94</v>
      </c>
      <c r="Q419" s="57" t="s">
        <v>76</v>
      </c>
      <c r="R419" s="57" t="s">
        <v>1353</v>
      </c>
      <c r="S419" t="s">
        <v>104</v>
      </c>
      <c r="U419" s="57" t="s">
        <v>104</v>
      </c>
      <c r="W419" t="s">
        <v>150</v>
      </c>
      <c r="X419" t="s">
        <v>1354</v>
      </c>
      <c r="Y419" s="57" t="s">
        <v>104</v>
      </c>
      <c r="AA419" t="s">
        <v>150</v>
      </c>
      <c r="AB419" t="s">
        <v>1356</v>
      </c>
      <c r="AC419" s="57" t="s">
        <v>104</v>
      </c>
      <c r="AE419" t="s">
        <v>150</v>
      </c>
      <c r="AF419" s="96" t="s">
        <v>1355</v>
      </c>
      <c r="AG419" s="57" t="s">
        <v>104</v>
      </c>
      <c r="AH419" s="98">
        <v>1.5</v>
      </c>
      <c r="AI419" s="29">
        <f t="shared" si="0"/>
        <v>30</v>
      </c>
      <c r="AJ419" s="138">
        <v>2.5</v>
      </c>
      <c r="AK419" s="107"/>
      <c r="AL419" s="262" t="s">
        <v>1572</v>
      </c>
      <c r="AM419" s="102">
        <v>10</v>
      </c>
      <c r="AS419" s="262" t="s">
        <v>1515</v>
      </c>
      <c r="AT419" s="105">
        <v>5</v>
      </c>
      <c r="AU419" s="102"/>
      <c r="AW419" s="102"/>
      <c r="AY419" s="4">
        <v>0</v>
      </c>
      <c r="BA419" s="106"/>
    </row>
    <row r="420" spans="1:53" ht="12" customHeight="1" x14ac:dyDescent="0.35">
      <c r="A420" s="96" t="s">
        <v>1797</v>
      </c>
      <c r="B420" t="s">
        <v>2201</v>
      </c>
      <c r="C420" t="s">
        <v>120</v>
      </c>
      <c r="D420" t="s">
        <v>44</v>
      </c>
      <c r="E420" t="s">
        <v>1379</v>
      </c>
      <c r="F420" t="s">
        <v>2591</v>
      </c>
      <c r="G420" t="s">
        <v>2592</v>
      </c>
      <c r="H420">
        <v>2025</v>
      </c>
      <c r="I420" s="4" t="s">
        <v>79</v>
      </c>
      <c r="J420">
        <v>224</v>
      </c>
      <c r="K420" s="97">
        <v>168</v>
      </c>
      <c r="L420" t="str">
        <f>VLOOKUP(K420,Data!$L$1:$M$601,2,FALSE)</f>
        <v>large</v>
      </c>
      <c r="M420">
        <v>224</v>
      </c>
      <c r="N420" s="4">
        <f>VLOOKUP(L420,Data!$M$1:$N$701,2,FALSE)</f>
        <v>20</v>
      </c>
      <c r="O420" t="s">
        <v>44</v>
      </c>
      <c r="P420" t="s">
        <v>94</v>
      </c>
      <c r="Q420" s="57" t="s">
        <v>76</v>
      </c>
      <c r="R420" s="57" t="s">
        <v>1353</v>
      </c>
      <c r="S420" t="s">
        <v>104</v>
      </c>
      <c r="U420" s="57" t="s">
        <v>104</v>
      </c>
      <c r="W420" t="s">
        <v>150</v>
      </c>
      <c r="X420" t="s">
        <v>1354</v>
      </c>
      <c r="Y420" s="57" t="s">
        <v>104</v>
      </c>
      <c r="AA420" t="s">
        <v>104</v>
      </c>
      <c r="AC420" s="57" t="s">
        <v>104</v>
      </c>
      <c r="AE420" t="s">
        <v>56</v>
      </c>
      <c r="AF420" s="96" t="s">
        <v>1355</v>
      </c>
      <c r="AG420" s="57" t="s">
        <v>104</v>
      </c>
      <c r="AH420" s="98">
        <v>1</v>
      </c>
      <c r="AI420" s="29">
        <f t="shared" si="0"/>
        <v>20</v>
      </c>
      <c r="AL420" s="261" t="s">
        <v>1576</v>
      </c>
      <c r="AM420" s="102">
        <v>5</v>
      </c>
      <c r="AU420" s="102"/>
      <c r="AW420" s="102"/>
      <c r="AY420" s="4">
        <v>0</v>
      </c>
      <c r="BA420" s="106"/>
    </row>
    <row r="421" spans="1:53" ht="12" customHeight="1" x14ac:dyDescent="0.35">
      <c r="A421" s="96" t="s">
        <v>1798</v>
      </c>
      <c r="B421" t="s">
        <v>2202</v>
      </c>
      <c r="C421" t="s">
        <v>120</v>
      </c>
      <c r="D421" t="s">
        <v>44</v>
      </c>
      <c r="E421" t="s">
        <v>1379</v>
      </c>
      <c r="F421" t="s">
        <v>2591</v>
      </c>
      <c r="G421" t="s">
        <v>2592</v>
      </c>
      <c r="H421">
        <v>2025</v>
      </c>
      <c r="I421" s="4" t="s">
        <v>55</v>
      </c>
      <c r="J421">
        <v>225</v>
      </c>
      <c r="K421" s="97">
        <v>169</v>
      </c>
      <c r="L421" t="str">
        <f>VLOOKUP(K421,Data!$L$1:$M$601,2,FALSE)</f>
        <v>large</v>
      </c>
      <c r="M421">
        <v>225</v>
      </c>
      <c r="N421" s="4">
        <f>VLOOKUP(L421,Data!$M$1:$N$701,2,FALSE)</f>
        <v>20</v>
      </c>
      <c r="O421" t="s">
        <v>44</v>
      </c>
      <c r="P421" t="s">
        <v>94</v>
      </c>
      <c r="Q421" s="57" t="s">
        <v>76</v>
      </c>
      <c r="R421" s="57" t="s">
        <v>1353</v>
      </c>
      <c r="S421" t="s">
        <v>104</v>
      </c>
      <c r="U421" s="57" t="s">
        <v>104</v>
      </c>
      <c r="W421" t="s">
        <v>150</v>
      </c>
      <c r="X421" t="s">
        <v>1354</v>
      </c>
      <c r="Y421" s="57" t="s">
        <v>104</v>
      </c>
      <c r="AA421" t="s">
        <v>150</v>
      </c>
      <c r="AC421" s="57" t="s">
        <v>104</v>
      </c>
      <c r="AE421" t="s">
        <v>56</v>
      </c>
      <c r="AF421" s="96" t="s">
        <v>1355</v>
      </c>
      <c r="AG421" s="57" t="s">
        <v>104</v>
      </c>
      <c r="AH421" s="98">
        <v>1</v>
      </c>
      <c r="AI421" s="29">
        <f t="shared" si="0"/>
        <v>20</v>
      </c>
      <c r="AK421" s="152"/>
      <c r="AL421" s="262" t="s">
        <v>1580</v>
      </c>
      <c r="AM421" s="102">
        <v>5</v>
      </c>
      <c r="AU421" s="102"/>
      <c r="AW421" s="102"/>
      <c r="AY421" s="4">
        <v>0</v>
      </c>
      <c r="BA421" s="106"/>
    </row>
    <row r="422" spans="1:53" ht="12" customHeight="1" x14ac:dyDescent="0.35">
      <c r="A422" s="96" t="s">
        <v>1799</v>
      </c>
      <c r="B422" t="s">
        <v>2203</v>
      </c>
      <c r="C422" t="s">
        <v>120</v>
      </c>
      <c r="D422" t="s">
        <v>44</v>
      </c>
      <c r="E422" t="s">
        <v>1379</v>
      </c>
      <c r="F422" t="s">
        <v>2591</v>
      </c>
      <c r="G422" t="s">
        <v>2592</v>
      </c>
      <c r="H422">
        <v>2025</v>
      </c>
      <c r="I422" s="4" t="s">
        <v>55</v>
      </c>
      <c r="J422">
        <v>226</v>
      </c>
      <c r="K422" s="97">
        <v>170</v>
      </c>
      <c r="L422" t="str">
        <f>VLOOKUP(K422,Data!$L$1:$M$601,2,FALSE)</f>
        <v>large</v>
      </c>
      <c r="M422">
        <v>226</v>
      </c>
      <c r="N422" s="4">
        <f>VLOOKUP(L422,Data!$M$1:$N$701,2,FALSE)</f>
        <v>20</v>
      </c>
      <c r="O422" t="s">
        <v>44</v>
      </c>
      <c r="P422" t="s">
        <v>94</v>
      </c>
      <c r="Q422" s="57" t="s">
        <v>76</v>
      </c>
      <c r="R422" s="57" t="s">
        <v>1353</v>
      </c>
      <c r="S422" t="s">
        <v>104</v>
      </c>
      <c r="U422" s="57" t="s">
        <v>104</v>
      </c>
      <c r="W422" t="s">
        <v>150</v>
      </c>
      <c r="X422" t="s">
        <v>1354</v>
      </c>
      <c r="Y422" s="57" t="s">
        <v>104</v>
      </c>
      <c r="AA422" t="s">
        <v>104</v>
      </c>
      <c r="AC422" s="57" t="s">
        <v>104</v>
      </c>
      <c r="AE422" t="s">
        <v>56</v>
      </c>
      <c r="AF422" s="96" t="s">
        <v>1355</v>
      </c>
      <c r="AG422" s="57" t="s">
        <v>81</v>
      </c>
      <c r="AH422" s="98">
        <v>0.8</v>
      </c>
      <c r="AI422" s="29">
        <f t="shared" si="0"/>
        <v>16</v>
      </c>
      <c r="AK422" s="152" t="s">
        <v>1386</v>
      </c>
      <c r="AL422" s="261" t="s">
        <v>1583</v>
      </c>
      <c r="AM422" s="102">
        <v>4</v>
      </c>
      <c r="AS422" s="262" t="s">
        <v>1515</v>
      </c>
      <c r="AT422" s="105">
        <v>5</v>
      </c>
      <c r="AU422" s="102"/>
      <c r="AW422" s="102"/>
      <c r="AY422" s="4">
        <v>0</v>
      </c>
      <c r="BA422" s="106"/>
    </row>
    <row r="423" spans="1:53" ht="12" customHeight="1" x14ac:dyDescent="0.35">
      <c r="A423" s="96" t="s">
        <v>1800</v>
      </c>
      <c r="B423" t="s">
        <v>2204</v>
      </c>
      <c r="C423" t="s">
        <v>47</v>
      </c>
      <c r="D423" t="s">
        <v>69</v>
      </c>
      <c r="E423" t="s">
        <v>1379</v>
      </c>
      <c r="F423" t="s">
        <v>2591</v>
      </c>
      <c r="G423" t="s">
        <v>2592</v>
      </c>
      <c r="H423">
        <v>2025</v>
      </c>
      <c r="I423" s="4" t="s">
        <v>55</v>
      </c>
      <c r="J423">
        <v>227</v>
      </c>
      <c r="K423" s="97">
        <v>171</v>
      </c>
      <c r="L423" t="str">
        <f>VLOOKUP(K423,Data!$L$1:$M$601,2,FALSE)</f>
        <v>large</v>
      </c>
      <c r="M423">
        <v>227</v>
      </c>
      <c r="N423" s="4">
        <f>VLOOKUP(L423,Data!$M$1:$N$701,2,FALSE)</f>
        <v>20</v>
      </c>
      <c r="O423" t="s">
        <v>69</v>
      </c>
      <c r="P423" t="s">
        <v>94</v>
      </c>
      <c r="Q423" s="57" t="s">
        <v>76</v>
      </c>
      <c r="R423" s="57" t="s">
        <v>1353</v>
      </c>
      <c r="S423" t="s">
        <v>104</v>
      </c>
      <c r="U423" s="57" t="s">
        <v>104</v>
      </c>
      <c r="W423" t="s">
        <v>150</v>
      </c>
      <c r="X423" t="s">
        <v>1360</v>
      </c>
      <c r="Y423" s="57" t="s">
        <v>104</v>
      </c>
      <c r="AA423" t="s">
        <v>104</v>
      </c>
      <c r="AC423" s="57" t="s">
        <v>104</v>
      </c>
      <c r="AE423" t="s">
        <v>56</v>
      </c>
      <c r="AF423" s="96" t="s">
        <v>1355</v>
      </c>
      <c r="AG423" s="57" t="s">
        <v>81</v>
      </c>
      <c r="AH423" s="98">
        <v>0.8</v>
      </c>
      <c r="AI423" s="29">
        <f t="shared" si="0"/>
        <v>16</v>
      </c>
      <c r="AK423" s="152" t="s">
        <v>1386</v>
      </c>
      <c r="AL423" s="262" t="s">
        <v>1586</v>
      </c>
      <c r="AM423" s="102">
        <v>4</v>
      </c>
      <c r="AU423" s="102"/>
      <c r="AW423" s="102"/>
      <c r="AY423" s="4">
        <v>0</v>
      </c>
      <c r="BA423" s="106"/>
    </row>
    <row r="424" spans="1:53" ht="12" customHeight="1" x14ac:dyDescent="0.35">
      <c r="A424" s="96" t="s">
        <v>1801</v>
      </c>
      <c r="B424" t="s">
        <v>2205</v>
      </c>
      <c r="C424" t="s">
        <v>47</v>
      </c>
      <c r="D424" t="s">
        <v>69</v>
      </c>
      <c r="E424" t="s">
        <v>1379</v>
      </c>
      <c r="F424" t="s">
        <v>2591</v>
      </c>
      <c r="G424" t="s">
        <v>2592</v>
      </c>
      <c r="H424">
        <v>2025</v>
      </c>
      <c r="I424" s="4" t="s">
        <v>79</v>
      </c>
      <c r="J424">
        <v>228</v>
      </c>
      <c r="K424" s="97">
        <v>172</v>
      </c>
      <c r="L424" t="str">
        <f>VLOOKUP(K424,Data!$L$1:$M$601,2,FALSE)</f>
        <v>large</v>
      </c>
      <c r="M424">
        <v>228</v>
      </c>
      <c r="N424" s="4">
        <f>VLOOKUP(L424,Data!$M$1:$N$701,2,FALSE)</f>
        <v>20</v>
      </c>
      <c r="O424" t="s">
        <v>69</v>
      </c>
      <c r="P424" t="s">
        <v>94</v>
      </c>
      <c r="Q424" s="57" t="s">
        <v>76</v>
      </c>
      <c r="R424" s="57" t="s">
        <v>1353</v>
      </c>
      <c r="S424" t="s">
        <v>104</v>
      </c>
      <c r="U424" s="57" t="s">
        <v>104</v>
      </c>
      <c r="W424" t="s">
        <v>150</v>
      </c>
      <c r="X424" t="s">
        <v>1360</v>
      </c>
      <c r="Y424" s="57" t="s">
        <v>104</v>
      </c>
      <c r="AA424" t="s">
        <v>104</v>
      </c>
      <c r="AC424" s="57" t="s">
        <v>104</v>
      </c>
      <c r="AE424" t="s">
        <v>56</v>
      </c>
      <c r="AF424" s="96" t="s">
        <v>1355</v>
      </c>
      <c r="AG424" s="57" t="s">
        <v>81</v>
      </c>
      <c r="AH424" s="98">
        <v>0.8</v>
      </c>
      <c r="AI424" s="29">
        <f t="shared" si="0"/>
        <v>16</v>
      </c>
      <c r="AK424" s="152" t="s">
        <v>1386</v>
      </c>
      <c r="AL424" s="261" t="s">
        <v>1590</v>
      </c>
      <c r="AM424" s="102">
        <v>2.5</v>
      </c>
      <c r="AO424" s="103" t="s">
        <v>943</v>
      </c>
      <c r="AP424" s="103">
        <v>1.5</v>
      </c>
      <c r="AU424" s="102"/>
      <c r="AW424" s="102"/>
      <c r="AY424" s="4">
        <v>0</v>
      </c>
      <c r="BA424" s="106"/>
    </row>
    <row r="425" spans="1:53" ht="12" customHeight="1" x14ac:dyDescent="0.35">
      <c r="A425" s="96" t="s">
        <v>1802</v>
      </c>
      <c r="B425" t="s">
        <v>2206</v>
      </c>
      <c r="C425" t="s">
        <v>47</v>
      </c>
      <c r="D425" t="s">
        <v>69</v>
      </c>
      <c r="E425" t="s">
        <v>1379</v>
      </c>
      <c r="F425" t="s">
        <v>2591</v>
      </c>
      <c r="G425" t="s">
        <v>2592</v>
      </c>
      <c r="H425">
        <v>2025</v>
      </c>
      <c r="I425" s="4" t="s">
        <v>55</v>
      </c>
      <c r="J425">
        <v>229</v>
      </c>
      <c r="K425" s="97">
        <v>173</v>
      </c>
      <c r="L425" t="str">
        <f>VLOOKUP(K425,Data!$L$1:$M$601,2,FALSE)</f>
        <v>large</v>
      </c>
      <c r="M425">
        <v>229</v>
      </c>
      <c r="N425" s="4">
        <f>VLOOKUP(L425,Data!$M$1:$N$701,2,FALSE)</f>
        <v>20</v>
      </c>
      <c r="O425" t="s">
        <v>69</v>
      </c>
      <c r="P425" t="s">
        <v>94</v>
      </c>
      <c r="Q425" s="57" t="s">
        <v>76</v>
      </c>
      <c r="R425" s="57" t="s">
        <v>1353</v>
      </c>
      <c r="S425" t="s">
        <v>104</v>
      </c>
      <c r="U425" s="57" t="s">
        <v>104</v>
      </c>
      <c r="W425" t="s">
        <v>150</v>
      </c>
      <c r="X425" t="s">
        <v>1360</v>
      </c>
      <c r="Y425" s="57" t="s">
        <v>104</v>
      </c>
      <c r="AA425" t="s">
        <v>104</v>
      </c>
      <c r="AC425" s="57" t="s">
        <v>104</v>
      </c>
      <c r="AE425" t="s">
        <v>56</v>
      </c>
      <c r="AF425" s="96" t="s">
        <v>1355</v>
      </c>
      <c r="AG425" s="57" t="s">
        <v>81</v>
      </c>
      <c r="AH425" s="98">
        <v>0.8</v>
      </c>
      <c r="AI425" s="29">
        <f t="shared" si="0"/>
        <v>16</v>
      </c>
      <c r="AK425" s="152" t="s">
        <v>1386</v>
      </c>
      <c r="AL425" s="262" t="s">
        <v>1594</v>
      </c>
      <c r="AM425" s="102">
        <v>4</v>
      </c>
      <c r="AU425" s="102"/>
      <c r="AW425" s="102"/>
      <c r="AY425" s="4">
        <v>0</v>
      </c>
      <c r="BA425" s="106"/>
    </row>
    <row r="426" spans="1:53" ht="12" customHeight="1" x14ac:dyDescent="0.35">
      <c r="A426" s="96" t="s">
        <v>1803</v>
      </c>
      <c r="B426" t="s">
        <v>2207</v>
      </c>
      <c r="C426" t="s">
        <v>47</v>
      </c>
      <c r="D426" t="s">
        <v>69</v>
      </c>
      <c r="E426" t="s">
        <v>1379</v>
      </c>
      <c r="F426" t="s">
        <v>2591</v>
      </c>
      <c r="G426" t="s">
        <v>2592</v>
      </c>
      <c r="H426">
        <v>2025</v>
      </c>
      <c r="I426" s="4" t="s">
        <v>79</v>
      </c>
      <c r="J426">
        <v>230</v>
      </c>
      <c r="K426" s="97">
        <v>174</v>
      </c>
      <c r="L426" t="str">
        <f>VLOOKUP(K426,Data!$L$1:$M$601,2,FALSE)</f>
        <v>large</v>
      </c>
      <c r="M426">
        <v>230</v>
      </c>
      <c r="N426" s="4">
        <f>VLOOKUP(L426,Data!$M$1:$N$701,2,FALSE)</f>
        <v>20</v>
      </c>
      <c r="O426" t="s">
        <v>69</v>
      </c>
      <c r="P426" t="s">
        <v>94</v>
      </c>
      <c r="Q426" s="57" t="s">
        <v>76</v>
      </c>
      <c r="R426" s="57" t="s">
        <v>1353</v>
      </c>
      <c r="S426" t="s">
        <v>104</v>
      </c>
      <c r="U426" s="57" t="s">
        <v>104</v>
      </c>
      <c r="W426" t="s">
        <v>150</v>
      </c>
      <c r="X426" t="s">
        <v>1360</v>
      </c>
      <c r="Y426" s="57" t="s">
        <v>104</v>
      </c>
      <c r="AA426" t="s">
        <v>104</v>
      </c>
      <c r="AC426" s="57" t="s">
        <v>104</v>
      </c>
      <c r="AE426" t="s">
        <v>56</v>
      </c>
      <c r="AF426" s="96" t="s">
        <v>1355</v>
      </c>
      <c r="AG426" s="57" t="s">
        <v>81</v>
      </c>
      <c r="AH426" s="98">
        <v>0.8</v>
      </c>
      <c r="AI426" s="29">
        <f t="shared" si="0"/>
        <v>16</v>
      </c>
      <c r="AK426" s="152" t="s">
        <v>1386</v>
      </c>
      <c r="AL426" s="261" t="s">
        <v>1598</v>
      </c>
      <c r="AM426" s="102">
        <v>2.5</v>
      </c>
      <c r="AO426" s="103" t="s">
        <v>943</v>
      </c>
      <c r="AP426" s="103">
        <v>1.5</v>
      </c>
      <c r="AU426" s="102"/>
      <c r="AW426" s="102"/>
      <c r="AY426" s="4">
        <v>0</v>
      </c>
      <c r="BA426" s="106"/>
    </row>
    <row r="427" spans="1:53" ht="12" customHeight="1" x14ac:dyDescent="0.35">
      <c r="A427" s="96" t="s">
        <v>1804</v>
      </c>
      <c r="B427" t="s">
        <v>2208</v>
      </c>
      <c r="C427" t="s">
        <v>47</v>
      </c>
      <c r="D427" t="s">
        <v>69</v>
      </c>
      <c r="E427" t="s">
        <v>1379</v>
      </c>
      <c r="F427" t="s">
        <v>2591</v>
      </c>
      <c r="G427" t="s">
        <v>2592</v>
      </c>
      <c r="H427">
        <v>2025</v>
      </c>
      <c r="I427" s="4" t="s">
        <v>79</v>
      </c>
      <c r="J427">
        <v>231</v>
      </c>
      <c r="K427" s="97">
        <v>175</v>
      </c>
      <c r="L427" t="str">
        <f>VLOOKUP(K427,Data!$L$1:$M$601,2,FALSE)</f>
        <v>large</v>
      </c>
      <c r="M427">
        <v>231</v>
      </c>
      <c r="N427" s="4">
        <f>VLOOKUP(L427,Data!$M$1:$N$701,2,FALSE)</f>
        <v>20</v>
      </c>
      <c r="O427" t="s">
        <v>140</v>
      </c>
      <c r="P427" t="s">
        <v>118</v>
      </c>
      <c r="Q427" s="57" t="s">
        <v>76</v>
      </c>
      <c r="R427" s="57" t="s">
        <v>1353</v>
      </c>
      <c r="S427" t="s">
        <v>104</v>
      </c>
      <c r="U427" s="57" t="s">
        <v>104</v>
      </c>
      <c r="W427" t="s">
        <v>150</v>
      </c>
      <c r="X427" t="s">
        <v>1360</v>
      </c>
      <c r="Y427" s="57" t="s">
        <v>104</v>
      </c>
      <c r="AA427" t="s">
        <v>150</v>
      </c>
      <c r="AC427" s="57" t="s">
        <v>104</v>
      </c>
      <c r="AE427" t="s">
        <v>150</v>
      </c>
      <c r="AF427" s="96" t="s">
        <v>1355</v>
      </c>
      <c r="AG427" s="57" t="s">
        <v>81</v>
      </c>
      <c r="AH427" s="98">
        <v>0.8</v>
      </c>
      <c r="AI427" s="29">
        <v>4</v>
      </c>
      <c r="AK427" s="152" t="s">
        <v>1386</v>
      </c>
      <c r="AL427" s="262" t="s">
        <v>1602</v>
      </c>
      <c r="AM427" s="102">
        <v>2.5</v>
      </c>
      <c r="AO427" s="103" t="s">
        <v>943</v>
      </c>
      <c r="AP427" s="103">
        <v>1.5</v>
      </c>
      <c r="AU427" s="102"/>
      <c r="AW427" s="102"/>
      <c r="AY427" s="4">
        <v>0</v>
      </c>
      <c r="BA427" s="106"/>
    </row>
    <row r="428" spans="1:53" ht="12" customHeight="1" x14ac:dyDescent="0.35">
      <c r="A428" s="96" t="s">
        <v>1805</v>
      </c>
      <c r="B428" t="s">
        <v>2209</v>
      </c>
      <c r="C428" t="s">
        <v>47</v>
      </c>
      <c r="D428" t="s">
        <v>69</v>
      </c>
      <c r="E428" t="s">
        <v>1379</v>
      </c>
      <c r="F428" t="s">
        <v>2591</v>
      </c>
      <c r="G428" t="s">
        <v>2592</v>
      </c>
      <c r="H428">
        <v>2025</v>
      </c>
      <c r="I428" s="4" t="s">
        <v>79</v>
      </c>
      <c r="J428">
        <v>232</v>
      </c>
      <c r="K428" s="97">
        <v>176</v>
      </c>
      <c r="L428" t="str">
        <f>VLOOKUP(K428,Data!$L$1:$M$601,2,FALSE)</f>
        <v>large</v>
      </c>
      <c r="M428">
        <v>232</v>
      </c>
      <c r="N428" s="4">
        <f>VLOOKUP(L428,Data!$M$1:$N$701,2,FALSE)</f>
        <v>20</v>
      </c>
      <c r="O428" t="s">
        <v>69</v>
      </c>
      <c r="P428" t="s">
        <v>94</v>
      </c>
      <c r="Q428" s="57" t="s">
        <v>76</v>
      </c>
      <c r="R428" s="57" t="s">
        <v>1353</v>
      </c>
      <c r="S428" t="s">
        <v>104</v>
      </c>
      <c r="U428" s="57" t="s">
        <v>104</v>
      </c>
      <c r="W428" t="s">
        <v>150</v>
      </c>
      <c r="X428" t="s">
        <v>1360</v>
      </c>
      <c r="Y428" s="57" t="s">
        <v>104</v>
      </c>
      <c r="AA428" t="s">
        <v>150</v>
      </c>
      <c r="AC428" s="57" t="s">
        <v>104</v>
      </c>
      <c r="AE428" t="s">
        <v>150</v>
      </c>
      <c r="AF428" s="96" t="s">
        <v>1355</v>
      </c>
      <c r="AG428" s="57" t="s">
        <v>81</v>
      </c>
      <c r="AH428" s="98">
        <v>0.8</v>
      </c>
      <c r="AI428" s="29">
        <v>4</v>
      </c>
      <c r="AK428" s="152" t="s">
        <v>1386</v>
      </c>
      <c r="AL428" s="261" t="s">
        <v>1605</v>
      </c>
      <c r="AM428" s="102">
        <v>2.5</v>
      </c>
      <c r="AO428" s="103" t="s">
        <v>943</v>
      </c>
      <c r="AP428" s="103">
        <v>1.5</v>
      </c>
      <c r="AU428" s="102"/>
      <c r="AW428" s="102"/>
      <c r="AY428" s="4">
        <v>0</v>
      </c>
      <c r="BA428" s="106"/>
    </row>
    <row r="429" spans="1:53" ht="12" customHeight="1" x14ac:dyDescent="0.35">
      <c r="A429" s="96" t="s">
        <v>1806</v>
      </c>
      <c r="B429" t="s">
        <v>2210</v>
      </c>
      <c r="C429" t="s">
        <v>47</v>
      </c>
      <c r="D429" t="s">
        <v>69</v>
      </c>
      <c r="E429" t="s">
        <v>1379</v>
      </c>
      <c r="F429" t="s">
        <v>2591</v>
      </c>
      <c r="G429" t="s">
        <v>2592</v>
      </c>
      <c r="H429">
        <v>2025</v>
      </c>
      <c r="I429" s="4" t="s">
        <v>55</v>
      </c>
      <c r="J429">
        <v>233</v>
      </c>
      <c r="K429" s="97">
        <v>177</v>
      </c>
      <c r="L429" t="str">
        <f>VLOOKUP(K429,Data!$L$1:$M$601,2,FALSE)</f>
        <v>large</v>
      </c>
      <c r="M429">
        <v>233</v>
      </c>
      <c r="N429" s="4">
        <f>VLOOKUP(L429,Data!$M$1:$N$701,2,FALSE)</f>
        <v>20</v>
      </c>
      <c r="O429" t="s">
        <v>140</v>
      </c>
      <c r="P429" t="s">
        <v>118</v>
      </c>
      <c r="Q429" s="57" t="s">
        <v>76</v>
      </c>
      <c r="R429" s="57" t="s">
        <v>1353</v>
      </c>
      <c r="S429" t="s">
        <v>104</v>
      </c>
      <c r="U429" s="57" t="s">
        <v>104</v>
      </c>
      <c r="W429" t="s">
        <v>150</v>
      </c>
      <c r="X429" t="s">
        <v>1360</v>
      </c>
      <c r="Y429" s="57" t="s">
        <v>104</v>
      </c>
      <c r="AA429" t="s">
        <v>104</v>
      </c>
      <c r="AC429" s="57" t="s">
        <v>104</v>
      </c>
      <c r="AE429" t="s">
        <v>56</v>
      </c>
      <c r="AF429" s="96" t="s">
        <v>1355</v>
      </c>
      <c r="AG429" s="57" t="s">
        <v>81</v>
      </c>
      <c r="AH429" s="98">
        <v>0.8</v>
      </c>
      <c r="AI429" s="29">
        <f t="shared" ref="AI429:AI458" si="1">N429*AH429</f>
        <v>16</v>
      </c>
      <c r="AK429" s="152" t="s">
        <v>1386</v>
      </c>
      <c r="AL429" s="262" t="s">
        <v>1608</v>
      </c>
      <c r="AM429" s="102">
        <v>4</v>
      </c>
      <c r="AU429" s="102"/>
      <c r="AW429" s="102"/>
      <c r="AY429" s="4">
        <v>0</v>
      </c>
      <c r="BA429" s="106"/>
    </row>
    <row r="430" spans="1:53" ht="12" customHeight="1" x14ac:dyDescent="0.35">
      <c r="A430" s="96" t="s">
        <v>1807</v>
      </c>
      <c r="B430" t="s">
        <v>2211</v>
      </c>
      <c r="C430" t="s">
        <v>47</v>
      </c>
      <c r="D430" t="s">
        <v>69</v>
      </c>
      <c r="E430" t="s">
        <v>1379</v>
      </c>
      <c r="F430" t="s">
        <v>2591</v>
      </c>
      <c r="G430" t="s">
        <v>2592</v>
      </c>
      <c r="H430">
        <v>2025</v>
      </c>
      <c r="I430" s="4" t="s">
        <v>55</v>
      </c>
      <c r="J430">
        <v>234</v>
      </c>
      <c r="K430" s="97">
        <v>178</v>
      </c>
      <c r="L430" t="str">
        <f>VLOOKUP(K430,Data!$L$1:$M$601,2,FALSE)</f>
        <v>large</v>
      </c>
      <c r="M430">
        <v>234</v>
      </c>
      <c r="N430" s="4">
        <f>VLOOKUP(L430,Data!$M$1:$N$701,2,FALSE)</f>
        <v>20</v>
      </c>
      <c r="O430" t="s">
        <v>69</v>
      </c>
      <c r="P430" t="s">
        <v>94</v>
      </c>
      <c r="Q430" s="57" t="s">
        <v>76</v>
      </c>
      <c r="R430" s="57" t="s">
        <v>1353</v>
      </c>
      <c r="S430" t="s">
        <v>104</v>
      </c>
      <c r="U430" s="57" t="s">
        <v>104</v>
      </c>
      <c r="W430" t="s">
        <v>150</v>
      </c>
      <c r="X430" t="s">
        <v>1360</v>
      </c>
      <c r="Y430" s="57" t="s">
        <v>104</v>
      </c>
      <c r="AA430" t="s">
        <v>104</v>
      </c>
      <c r="AC430" s="57" t="s">
        <v>104</v>
      </c>
      <c r="AE430" t="s">
        <v>150</v>
      </c>
      <c r="AF430" s="96" t="s">
        <v>1355</v>
      </c>
      <c r="AG430" s="57" t="s">
        <v>104</v>
      </c>
      <c r="AH430" s="98">
        <v>1</v>
      </c>
      <c r="AI430" s="29">
        <f t="shared" si="1"/>
        <v>20</v>
      </c>
      <c r="AJ430" s="138">
        <v>5</v>
      </c>
      <c r="AK430"/>
      <c r="AL430" s="261" t="s">
        <v>1611</v>
      </c>
      <c r="AM430" s="102">
        <v>10</v>
      </c>
      <c r="AU430" s="102"/>
      <c r="AW430" s="102"/>
      <c r="AY430" s="4">
        <v>20</v>
      </c>
      <c r="BA430" s="106"/>
    </row>
    <row r="431" spans="1:53" ht="12" customHeight="1" x14ac:dyDescent="0.35">
      <c r="A431" s="96" t="s">
        <v>1808</v>
      </c>
      <c r="B431" t="s">
        <v>2212</v>
      </c>
      <c r="C431" t="s">
        <v>96</v>
      </c>
      <c r="D431" t="s">
        <v>44</v>
      </c>
      <c r="E431" t="s">
        <v>1387</v>
      </c>
      <c r="F431" t="s">
        <v>2591</v>
      </c>
      <c r="G431" t="s">
        <v>2592</v>
      </c>
      <c r="H431">
        <v>2025</v>
      </c>
      <c r="I431" s="4" t="s">
        <v>55</v>
      </c>
      <c r="J431">
        <v>235</v>
      </c>
      <c r="K431" s="97">
        <v>179</v>
      </c>
      <c r="L431" t="str">
        <f>VLOOKUP(K431,Data!$L$1:$M$601,2,FALSE)</f>
        <v>large</v>
      </c>
      <c r="M431">
        <v>235</v>
      </c>
      <c r="N431" s="4">
        <f>VLOOKUP(L431,Data!$M$1:$N$701,2,FALSE)</f>
        <v>20</v>
      </c>
      <c r="O431" t="s">
        <v>44</v>
      </c>
      <c r="P431" t="s">
        <v>94</v>
      </c>
      <c r="Q431" s="57" t="s">
        <v>76</v>
      </c>
      <c r="R431" s="57" t="s">
        <v>1353</v>
      </c>
      <c r="S431" t="s">
        <v>104</v>
      </c>
      <c r="U431" s="57" t="s">
        <v>104</v>
      </c>
      <c r="W431" t="s">
        <v>150</v>
      </c>
      <c r="X431" t="s">
        <v>1354</v>
      </c>
      <c r="Y431" s="57" t="s">
        <v>104</v>
      </c>
      <c r="AA431" t="s">
        <v>104</v>
      </c>
      <c r="AC431" s="57" t="s">
        <v>104</v>
      </c>
      <c r="AE431" t="s">
        <v>150</v>
      </c>
      <c r="AF431" s="96" t="s">
        <v>1355</v>
      </c>
      <c r="AG431" s="57" t="s">
        <v>150</v>
      </c>
      <c r="AH431" s="98">
        <v>1.5</v>
      </c>
      <c r="AI431" s="29">
        <f t="shared" si="1"/>
        <v>30</v>
      </c>
      <c r="AK431" s="107" t="s">
        <v>1380</v>
      </c>
      <c r="AL431" s="262" t="s">
        <v>1614</v>
      </c>
      <c r="AM431" s="102">
        <v>16</v>
      </c>
      <c r="AO431" s="262" t="s">
        <v>1586</v>
      </c>
      <c r="AP431" s="103">
        <v>5</v>
      </c>
      <c r="AQ431" s="262" t="s">
        <v>1586</v>
      </c>
      <c r="AR431" s="102">
        <v>7</v>
      </c>
      <c r="AS431" s="261" t="s">
        <v>1547</v>
      </c>
      <c r="AT431" s="105">
        <v>5</v>
      </c>
      <c r="AU431" s="102"/>
      <c r="AW431" s="102"/>
      <c r="AY431" s="4">
        <v>0</v>
      </c>
      <c r="BA431" s="106"/>
    </row>
    <row r="432" spans="1:53" ht="12" customHeight="1" x14ac:dyDescent="0.35">
      <c r="A432" s="96" t="s">
        <v>1809</v>
      </c>
      <c r="B432" t="s">
        <v>2213</v>
      </c>
      <c r="C432" t="s">
        <v>178</v>
      </c>
      <c r="D432" t="s">
        <v>44</v>
      </c>
      <c r="E432" t="s">
        <v>1387</v>
      </c>
      <c r="F432" t="s">
        <v>2591</v>
      </c>
      <c r="G432" t="s">
        <v>2592</v>
      </c>
      <c r="H432">
        <v>2025</v>
      </c>
      <c r="I432" s="4" t="s">
        <v>79</v>
      </c>
      <c r="J432">
        <v>236</v>
      </c>
      <c r="K432" s="97">
        <v>180</v>
      </c>
      <c r="L432" t="str">
        <f>VLOOKUP(K432,Data!$L$1:$M$601,2,FALSE)</f>
        <v>large</v>
      </c>
      <c r="M432">
        <v>236</v>
      </c>
      <c r="N432" s="4">
        <f>VLOOKUP(L432,Data!$M$1:$N$701,2,FALSE)</f>
        <v>20</v>
      </c>
      <c r="O432" t="s">
        <v>44</v>
      </c>
      <c r="P432" t="s">
        <v>94</v>
      </c>
      <c r="Q432" s="57" t="s">
        <v>76</v>
      </c>
      <c r="R432" s="57" t="s">
        <v>1353</v>
      </c>
      <c r="S432" t="s">
        <v>104</v>
      </c>
      <c r="U432" s="57" t="s">
        <v>104</v>
      </c>
      <c r="W432" t="s">
        <v>150</v>
      </c>
      <c r="X432" t="s">
        <v>1362</v>
      </c>
      <c r="Y432" s="57" t="s">
        <v>104</v>
      </c>
      <c r="AA432" t="s">
        <v>104</v>
      </c>
      <c r="AC432" s="57" t="s">
        <v>104</v>
      </c>
      <c r="AE432" t="s">
        <v>150</v>
      </c>
      <c r="AF432" s="96" t="s">
        <v>1355</v>
      </c>
      <c r="AG432" s="57" t="s">
        <v>150</v>
      </c>
      <c r="AH432" s="98">
        <v>1.5</v>
      </c>
      <c r="AI432" s="29">
        <f t="shared" si="1"/>
        <v>30</v>
      </c>
      <c r="AK432" s="107" t="s">
        <v>1380</v>
      </c>
      <c r="AL432" s="261" t="s">
        <v>1616</v>
      </c>
      <c r="AM432" s="108">
        <v>10</v>
      </c>
      <c r="AO432" s="261" t="s">
        <v>1590</v>
      </c>
      <c r="AP432" s="103">
        <v>10</v>
      </c>
      <c r="AQ432" s="262" t="s">
        <v>1586</v>
      </c>
      <c r="AR432" s="102">
        <v>10</v>
      </c>
      <c r="AU432" s="102"/>
      <c r="AW432" s="102"/>
      <c r="AY432" s="4">
        <v>8</v>
      </c>
      <c r="BA432" s="106"/>
    </row>
    <row r="433" spans="1:53" ht="12" customHeight="1" x14ac:dyDescent="0.35">
      <c r="A433" s="96" t="s">
        <v>1810</v>
      </c>
      <c r="B433" t="s">
        <v>2214</v>
      </c>
      <c r="C433" t="s">
        <v>178</v>
      </c>
      <c r="D433" t="s">
        <v>44</v>
      </c>
      <c r="E433" t="s">
        <v>1379</v>
      </c>
      <c r="F433" t="s">
        <v>2591</v>
      </c>
      <c r="G433" t="s">
        <v>2592</v>
      </c>
      <c r="H433">
        <v>2025</v>
      </c>
      <c r="I433" s="4" t="s">
        <v>79</v>
      </c>
      <c r="J433">
        <v>237</v>
      </c>
      <c r="K433" s="97">
        <v>181</v>
      </c>
      <c r="L433" t="str">
        <f>VLOOKUP(K433,Data!$L$1:$M$601,2,FALSE)</f>
        <v>large</v>
      </c>
      <c r="M433">
        <v>237</v>
      </c>
      <c r="N433" s="4">
        <f>VLOOKUP(L433,Data!$M$1:$N$701,2,FALSE)</f>
        <v>20</v>
      </c>
      <c r="O433" t="s">
        <v>44</v>
      </c>
      <c r="P433" t="s">
        <v>94</v>
      </c>
      <c r="Q433" s="57" t="s">
        <v>76</v>
      </c>
      <c r="R433" s="57" t="s">
        <v>1353</v>
      </c>
      <c r="S433" t="s">
        <v>104</v>
      </c>
      <c r="U433" s="57" t="s">
        <v>104</v>
      </c>
      <c r="W433" t="s">
        <v>150</v>
      </c>
      <c r="X433" t="s">
        <v>1354</v>
      </c>
      <c r="Y433" s="57" t="s">
        <v>104</v>
      </c>
      <c r="AA433" t="s">
        <v>104</v>
      </c>
      <c r="AC433" s="57" t="s">
        <v>104</v>
      </c>
      <c r="AE433" t="s">
        <v>150</v>
      </c>
      <c r="AF433" s="96" t="s">
        <v>1355</v>
      </c>
      <c r="AG433" s="57" t="s">
        <v>104</v>
      </c>
      <c r="AH433" s="98">
        <v>1</v>
      </c>
      <c r="AI433" s="29">
        <f t="shared" si="1"/>
        <v>20</v>
      </c>
      <c r="AL433" s="262" t="s">
        <v>1618</v>
      </c>
      <c r="AM433" s="102">
        <v>7.5</v>
      </c>
      <c r="AO433" s="262" t="s">
        <v>1594</v>
      </c>
      <c r="AP433" s="103">
        <v>2.5</v>
      </c>
      <c r="AS433" s="261" t="s">
        <v>1547</v>
      </c>
      <c r="AT433" s="105">
        <v>5</v>
      </c>
      <c r="AU433" s="102"/>
      <c r="AW433" s="102"/>
      <c r="AY433" s="4">
        <v>8</v>
      </c>
      <c r="BA433" s="106"/>
    </row>
    <row r="434" spans="1:53" ht="12" customHeight="1" x14ac:dyDescent="0.35">
      <c r="A434" s="96" t="s">
        <v>1811</v>
      </c>
      <c r="B434" t="s">
        <v>2215</v>
      </c>
      <c r="C434" t="s">
        <v>2592</v>
      </c>
      <c r="D434" t="s">
        <v>44</v>
      </c>
      <c r="E434" t="s">
        <v>1379</v>
      </c>
      <c r="F434" t="s">
        <v>2591</v>
      </c>
      <c r="G434" t="s">
        <v>2592</v>
      </c>
      <c r="H434">
        <v>2025</v>
      </c>
      <c r="I434" s="4" t="s">
        <v>79</v>
      </c>
      <c r="J434">
        <v>238</v>
      </c>
      <c r="K434" s="97">
        <v>182</v>
      </c>
      <c r="L434" t="str">
        <f>VLOOKUP(K434,Data!$L$1:$M$601,2,FALSE)</f>
        <v>large</v>
      </c>
      <c r="M434">
        <v>238</v>
      </c>
      <c r="N434" s="4">
        <f>VLOOKUP(L434,Data!$M$1:$N$701,2,FALSE)</f>
        <v>20</v>
      </c>
      <c r="O434" t="s">
        <v>44</v>
      </c>
      <c r="P434" t="s">
        <v>94</v>
      </c>
      <c r="Q434" s="57" t="s">
        <v>76</v>
      </c>
      <c r="R434" s="57" t="s">
        <v>1353</v>
      </c>
      <c r="S434" t="s">
        <v>104</v>
      </c>
      <c r="U434" s="57" t="s">
        <v>104</v>
      </c>
      <c r="W434" t="s">
        <v>150</v>
      </c>
      <c r="X434" t="s">
        <v>1362</v>
      </c>
      <c r="Y434" s="57" t="s">
        <v>150</v>
      </c>
      <c r="Z434" s="57" t="s">
        <v>1364</v>
      </c>
      <c r="AA434" t="s">
        <v>104</v>
      </c>
      <c r="AC434" s="57" t="s">
        <v>104</v>
      </c>
      <c r="AE434" t="s">
        <v>150</v>
      </c>
      <c r="AF434" s="96" t="s">
        <v>1355</v>
      </c>
      <c r="AG434" s="57" t="s">
        <v>150</v>
      </c>
      <c r="AH434" s="98">
        <v>1.5</v>
      </c>
      <c r="AI434" s="29">
        <f t="shared" si="1"/>
        <v>30</v>
      </c>
      <c r="AK434" s="107" t="s">
        <v>1380</v>
      </c>
      <c r="AL434" s="261" t="s">
        <v>1620</v>
      </c>
      <c r="AM434" s="102">
        <v>8.5</v>
      </c>
      <c r="AO434" s="261" t="s">
        <v>1598</v>
      </c>
      <c r="AP434" s="103">
        <v>6.5</v>
      </c>
      <c r="AQ434" s="262" t="s">
        <v>1586</v>
      </c>
      <c r="AR434" s="102">
        <v>1.5</v>
      </c>
      <c r="AU434" s="102"/>
      <c r="AW434" s="102"/>
      <c r="AY434" s="4">
        <v>0</v>
      </c>
      <c r="BA434" s="106"/>
    </row>
    <row r="435" spans="1:53" ht="12" customHeight="1" x14ac:dyDescent="0.35">
      <c r="A435" s="96" t="s">
        <v>1812</v>
      </c>
      <c r="B435" t="s">
        <v>2216</v>
      </c>
      <c r="C435" t="s">
        <v>208</v>
      </c>
      <c r="D435" t="s">
        <v>44</v>
      </c>
      <c r="E435" t="s">
        <v>1387</v>
      </c>
      <c r="F435" t="s">
        <v>2591</v>
      </c>
      <c r="G435" t="s">
        <v>2592</v>
      </c>
      <c r="H435">
        <v>2025</v>
      </c>
      <c r="I435" s="4" t="s">
        <v>55</v>
      </c>
      <c r="J435"/>
      <c r="K435" s="97">
        <v>183</v>
      </c>
      <c r="L435" t="s">
        <v>39</v>
      </c>
      <c r="N435" s="4">
        <f>VLOOKUP(L435,Data!$M$1:$N$701,2,FALSE)</f>
        <v>5</v>
      </c>
      <c r="O435" t="s">
        <v>69</v>
      </c>
      <c r="P435" t="s">
        <v>94</v>
      </c>
      <c r="Q435" s="57" t="s">
        <v>76</v>
      </c>
      <c r="R435" s="57" t="s">
        <v>1353</v>
      </c>
      <c r="S435" t="s">
        <v>104</v>
      </c>
      <c r="U435" s="57" t="s">
        <v>104</v>
      </c>
      <c r="W435" t="s">
        <v>150</v>
      </c>
      <c r="X435" t="s">
        <v>1360</v>
      </c>
      <c r="Y435" s="57" t="s">
        <v>150</v>
      </c>
      <c r="Z435" s="57" t="s">
        <v>1364</v>
      </c>
      <c r="AA435" t="s">
        <v>104</v>
      </c>
      <c r="AC435" s="57" t="s">
        <v>104</v>
      </c>
      <c r="AE435" t="s">
        <v>150</v>
      </c>
      <c r="AF435" s="96" t="s">
        <v>1355</v>
      </c>
      <c r="AG435" s="57" t="s">
        <v>104</v>
      </c>
      <c r="AH435" s="98">
        <v>1</v>
      </c>
      <c r="AI435" s="51">
        <f t="shared" si="1"/>
        <v>5</v>
      </c>
      <c r="AK435" s="107" t="s">
        <v>1380</v>
      </c>
      <c r="AL435" s="262" t="s">
        <v>1624</v>
      </c>
      <c r="AM435" s="102">
        <v>0</v>
      </c>
      <c r="AO435" s="262"/>
      <c r="AU435" s="102"/>
      <c r="AW435" s="154"/>
      <c r="AX435"/>
      <c r="AY435" s="4">
        <v>0</v>
      </c>
      <c r="AZ435" s="53"/>
      <c r="BA435" s="106"/>
    </row>
    <row r="436" spans="1:53" ht="12" customHeight="1" x14ac:dyDescent="0.35">
      <c r="A436" s="96" t="s">
        <v>1813</v>
      </c>
      <c r="B436" t="s">
        <v>2217</v>
      </c>
      <c r="C436" t="s">
        <v>208</v>
      </c>
      <c r="D436" t="s">
        <v>44</v>
      </c>
      <c r="E436" t="s">
        <v>1387</v>
      </c>
      <c r="F436" t="s">
        <v>2591</v>
      </c>
      <c r="G436" t="s">
        <v>2592</v>
      </c>
      <c r="H436">
        <v>2025</v>
      </c>
      <c r="I436" s="4" t="s">
        <v>55</v>
      </c>
      <c r="J436"/>
      <c r="K436" s="97">
        <v>184</v>
      </c>
      <c r="L436" t="s">
        <v>39</v>
      </c>
      <c r="N436" s="4">
        <f>VLOOKUP(L436,Data!$M$1:$N$701,2,FALSE)</f>
        <v>5</v>
      </c>
      <c r="O436" t="s">
        <v>69</v>
      </c>
      <c r="P436" t="s">
        <v>94</v>
      </c>
      <c r="Q436" s="57" t="s">
        <v>76</v>
      </c>
      <c r="R436" s="57" t="s">
        <v>1353</v>
      </c>
      <c r="S436" t="s">
        <v>104</v>
      </c>
      <c r="U436" s="57" t="s">
        <v>104</v>
      </c>
      <c r="W436" t="s">
        <v>150</v>
      </c>
      <c r="X436" t="s">
        <v>1360</v>
      </c>
      <c r="Y436" s="57" t="s">
        <v>150</v>
      </c>
      <c r="Z436" s="57" t="s">
        <v>1364</v>
      </c>
      <c r="AA436" t="s">
        <v>104</v>
      </c>
      <c r="AC436" s="57" t="s">
        <v>104</v>
      </c>
      <c r="AE436" t="s">
        <v>150</v>
      </c>
      <c r="AF436" s="96" t="s">
        <v>1355</v>
      </c>
      <c r="AG436" s="57" t="s">
        <v>104</v>
      </c>
      <c r="AH436" s="98">
        <v>1</v>
      </c>
      <c r="AI436" s="51">
        <f t="shared" si="1"/>
        <v>5</v>
      </c>
      <c r="AK436" s="107" t="s">
        <v>1380</v>
      </c>
      <c r="AL436" s="261" t="s">
        <v>1628</v>
      </c>
      <c r="AM436" s="102">
        <v>0</v>
      </c>
      <c r="AU436" s="102"/>
      <c r="AW436" s="154"/>
      <c r="AX436"/>
      <c r="AY436" s="4">
        <v>0</v>
      </c>
      <c r="AZ436" s="53"/>
      <c r="BA436" s="106"/>
    </row>
    <row r="437" spans="1:53" ht="12" customHeight="1" x14ac:dyDescent="0.35">
      <c r="A437" s="96" t="s">
        <v>1814</v>
      </c>
      <c r="B437" t="s">
        <v>2218</v>
      </c>
      <c r="C437" t="s">
        <v>77</v>
      </c>
      <c r="D437" t="s">
        <v>69</v>
      </c>
      <c r="E437" t="s">
        <v>1379</v>
      </c>
      <c r="F437" t="s">
        <v>2591</v>
      </c>
      <c r="G437" t="s">
        <v>2592</v>
      </c>
      <c r="H437">
        <v>2025</v>
      </c>
      <c r="I437" s="4" t="s">
        <v>79</v>
      </c>
      <c r="J437">
        <v>2</v>
      </c>
      <c r="K437" s="97">
        <v>185</v>
      </c>
      <c r="L437" t="str">
        <f>VLOOKUP(K437,Data!$L$1:$M$601,2,FALSE)</f>
        <v>large</v>
      </c>
      <c r="M437">
        <v>2</v>
      </c>
      <c r="N437" s="4">
        <f>VLOOKUP(L437,Data!$M$1:$N$701,2,FALSE)</f>
        <v>20</v>
      </c>
      <c r="O437" t="s">
        <v>69</v>
      </c>
      <c r="P437" t="s">
        <v>94</v>
      </c>
      <c r="Q437" s="57" t="s">
        <v>76</v>
      </c>
      <c r="R437" s="57" t="s">
        <v>1353</v>
      </c>
      <c r="S437" t="s">
        <v>104</v>
      </c>
      <c r="U437" s="57" t="s">
        <v>104</v>
      </c>
      <c r="W437" t="s">
        <v>150</v>
      </c>
      <c r="X437" t="s">
        <v>1354</v>
      </c>
      <c r="Y437" s="57" t="s">
        <v>150</v>
      </c>
      <c r="AG437" s="57" t="s">
        <v>104</v>
      </c>
      <c r="AH437" s="98">
        <v>1</v>
      </c>
      <c r="AI437" s="29">
        <f t="shared" si="1"/>
        <v>20</v>
      </c>
      <c r="AJ437" s="138">
        <v>-5</v>
      </c>
      <c r="AK437" s="152"/>
      <c r="AL437" s="262" t="s">
        <v>1631</v>
      </c>
      <c r="AM437" s="102">
        <v>3</v>
      </c>
      <c r="AO437" s="103" t="s">
        <v>943</v>
      </c>
      <c r="AP437" s="103">
        <v>2</v>
      </c>
      <c r="AS437" s="104" t="s">
        <v>938</v>
      </c>
      <c r="AT437" s="105">
        <v>5</v>
      </c>
      <c r="AU437" s="102"/>
      <c r="AW437" s="102"/>
      <c r="AY437" s="4">
        <v>0</v>
      </c>
      <c r="BA437" s="106"/>
    </row>
    <row r="438" spans="1:53" ht="12" customHeight="1" x14ac:dyDescent="0.35">
      <c r="A438" s="96" t="s">
        <v>1815</v>
      </c>
      <c r="B438" t="s">
        <v>2219</v>
      </c>
      <c r="C438" t="s">
        <v>96</v>
      </c>
      <c r="D438" t="s">
        <v>44</v>
      </c>
      <c r="E438" t="s">
        <v>1385</v>
      </c>
      <c r="F438" t="s">
        <v>2591</v>
      </c>
      <c r="G438" t="s">
        <v>2592</v>
      </c>
      <c r="H438">
        <v>2025</v>
      </c>
      <c r="I438" s="4" t="s">
        <v>55</v>
      </c>
      <c r="J438">
        <v>3</v>
      </c>
      <c r="K438" s="97">
        <v>186</v>
      </c>
      <c r="L438" t="str">
        <f>VLOOKUP(K438,Data!$L$1:$M$601,2,FALSE)</f>
        <v>large</v>
      </c>
      <c r="M438">
        <v>3</v>
      </c>
      <c r="N438" s="4">
        <f>VLOOKUP(L438,Data!$M$1:$N$701,2,FALSE)</f>
        <v>20</v>
      </c>
      <c r="O438" t="s">
        <v>44</v>
      </c>
      <c r="P438" t="s">
        <v>94</v>
      </c>
      <c r="Q438" s="57" t="s">
        <v>76</v>
      </c>
      <c r="R438" s="57" t="s">
        <v>1353</v>
      </c>
      <c r="S438" t="s">
        <v>104</v>
      </c>
      <c r="U438" s="57" t="s">
        <v>104</v>
      </c>
      <c r="W438" t="s">
        <v>150</v>
      </c>
      <c r="X438" t="s">
        <v>1362</v>
      </c>
      <c r="Y438" s="57" t="s">
        <v>104</v>
      </c>
      <c r="AA438" t="s">
        <v>104</v>
      </c>
      <c r="AC438" s="57" t="s">
        <v>104</v>
      </c>
      <c r="AE438" t="s">
        <v>150</v>
      </c>
      <c r="AF438" s="96" t="s">
        <v>1355</v>
      </c>
      <c r="AG438" s="57" t="s">
        <v>150</v>
      </c>
      <c r="AH438" s="98">
        <v>1.5</v>
      </c>
      <c r="AI438" s="29">
        <f t="shared" si="1"/>
        <v>30</v>
      </c>
      <c r="AK438" s="107" t="s">
        <v>1380</v>
      </c>
      <c r="AL438" s="261" t="s">
        <v>1635</v>
      </c>
      <c r="AM438" s="102">
        <v>25</v>
      </c>
      <c r="AO438" s="261" t="s">
        <v>1605</v>
      </c>
      <c r="AP438" s="103">
        <v>5</v>
      </c>
      <c r="AU438" s="102"/>
      <c r="AW438" s="102"/>
      <c r="AY438" s="4">
        <v>0</v>
      </c>
      <c r="BA438" s="106"/>
    </row>
    <row r="439" spans="1:53" ht="12" customHeight="1" x14ac:dyDescent="0.35">
      <c r="A439" s="96" t="s">
        <v>1816</v>
      </c>
      <c r="B439" t="s">
        <v>2220</v>
      </c>
      <c r="C439" t="s">
        <v>96</v>
      </c>
      <c r="D439" t="s">
        <v>44</v>
      </c>
      <c r="E439" t="s">
        <v>1387</v>
      </c>
      <c r="F439" t="s">
        <v>2591</v>
      </c>
      <c r="G439" t="s">
        <v>2592</v>
      </c>
      <c r="H439">
        <v>2025</v>
      </c>
      <c r="I439" s="4" t="s">
        <v>79</v>
      </c>
      <c r="J439"/>
      <c r="K439" s="97">
        <v>187</v>
      </c>
      <c r="L439" t="str">
        <f>VLOOKUP(K439,Data!$L$1:$M$601,2,FALSE)</f>
        <v>large</v>
      </c>
      <c r="N439" s="4">
        <f>VLOOKUP(L439,Data!$M$1:$N$701,2,FALSE)</f>
        <v>20</v>
      </c>
      <c r="O439" t="s">
        <v>44</v>
      </c>
      <c r="P439" t="s">
        <v>94</v>
      </c>
      <c r="Q439" s="57" t="s">
        <v>76</v>
      </c>
      <c r="R439" s="57" t="s">
        <v>1353</v>
      </c>
      <c r="S439" t="s">
        <v>104</v>
      </c>
      <c r="U439" s="57" t="s">
        <v>104</v>
      </c>
      <c r="W439" t="s">
        <v>150</v>
      </c>
      <c r="X439" t="s">
        <v>1362</v>
      </c>
      <c r="Y439" s="57" t="s">
        <v>104</v>
      </c>
      <c r="AA439" t="s">
        <v>104</v>
      </c>
      <c r="AC439" s="57" t="s">
        <v>104</v>
      </c>
      <c r="AE439" t="s">
        <v>150</v>
      </c>
      <c r="AF439" s="96" t="s">
        <v>1355</v>
      </c>
      <c r="AG439" s="57" t="s">
        <v>150</v>
      </c>
      <c r="AH439" s="98">
        <v>1.5</v>
      </c>
      <c r="AI439" s="29">
        <f t="shared" si="1"/>
        <v>30</v>
      </c>
      <c r="AK439" s="107" t="s">
        <v>1380</v>
      </c>
      <c r="AL439" s="262" t="s">
        <v>1639</v>
      </c>
      <c r="AM439" s="102">
        <v>11.5</v>
      </c>
      <c r="AO439" s="261" t="s">
        <v>1583</v>
      </c>
      <c r="AP439" s="103">
        <v>14.5</v>
      </c>
      <c r="AQ439" s="261" t="s">
        <v>1590</v>
      </c>
      <c r="AR439" s="102">
        <v>1</v>
      </c>
      <c r="AU439" s="102"/>
      <c r="AW439" s="102"/>
      <c r="AY439" s="4">
        <v>0</v>
      </c>
      <c r="BA439" s="106"/>
    </row>
    <row r="440" spans="1:53" ht="12" customHeight="1" x14ac:dyDescent="0.35">
      <c r="A440" s="96" t="s">
        <v>1817</v>
      </c>
      <c r="B440" t="s">
        <v>2221</v>
      </c>
      <c r="C440" t="s">
        <v>96</v>
      </c>
      <c r="D440" t="s">
        <v>44</v>
      </c>
      <c r="E440" t="s">
        <v>1387</v>
      </c>
      <c r="F440" t="s">
        <v>2591</v>
      </c>
      <c r="G440" t="s">
        <v>2592</v>
      </c>
      <c r="H440">
        <v>2025</v>
      </c>
      <c r="I440" s="4" t="s">
        <v>55</v>
      </c>
      <c r="J440">
        <v>4</v>
      </c>
      <c r="K440" s="97">
        <v>188</v>
      </c>
      <c r="L440" t="str">
        <f>VLOOKUP(K440,Data!$L$1:$M$601,2,FALSE)</f>
        <v>large</v>
      </c>
      <c r="M440">
        <v>4</v>
      </c>
      <c r="N440" s="4">
        <f>VLOOKUP(L440,Data!$M$1:$N$701,2,FALSE)</f>
        <v>20</v>
      </c>
      <c r="O440" t="s">
        <v>44</v>
      </c>
      <c r="P440" t="s">
        <v>94</v>
      </c>
      <c r="Q440" s="57" t="s">
        <v>76</v>
      </c>
      <c r="R440" s="57" t="s">
        <v>1353</v>
      </c>
      <c r="S440" t="s">
        <v>104</v>
      </c>
      <c r="U440" s="57" t="s">
        <v>104</v>
      </c>
      <c r="W440" t="s">
        <v>150</v>
      </c>
      <c r="X440" t="s">
        <v>1362</v>
      </c>
      <c r="Y440" s="57" t="s">
        <v>104</v>
      </c>
      <c r="AA440" t="s">
        <v>104</v>
      </c>
      <c r="AC440" s="57" t="s">
        <v>104</v>
      </c>
      <c r="AE440" t="s">
        <v>150</v>
      </c>
      <c r="AF440" s="96" t="s">
        <v>1355</v>
      </c>
      <c r="AG440" s="57" t="s">
        <v>150</v>
      </c>
      <c r="AH440" s="98">
        <v>1.5</v>
      </c>
      <c r="AI440" s="29">
        <f t="shared" si="1"/>
        <v>30</v>
      </c>
      <c r="AK440" s="107" t="s">
        <v>1380</v>
      </c>
      <c r="AL440" s="261" t="s">
        <v>1641</v>
      </c>
      <c r="AM440" s="102">
        <v>30</v>
      </c>
      <c r="AU440" s="102"/>
      <c r="AW440" s="102"/>
      <c r="AY440" s="4">
        <v>0</v>
      </c>
      <c r="BA440" s="106"/>
    </row>
    <row r="441" spans="1:53" ht="12" customHeight="1" x14ac:dyDescent="0.35">
      <c r="A441" s="96" t="s">
        <v>1818</v>
      </c>
      <c r="B441" t="s">
        <v>2222</v>
      </c>
      <c r="C441" t="s">
        <v>96</v>
      </c>
      <c r="D441" t="s">
        <v>44</v>
      </c>
      <c r="E441" t="s">
        <v>1385</v>
      </c>
      <c r="F441" t="s">
        <v>2591</v>
      </c>
      <c r="G441" t="s">
        <v>2592</v>
      </c>
      <c r="H441">
        <v>2025</v>
      </c>
      <c r="I441" s="4" t="s">
        <v>79</v>
      </c>
      <c r="J441">
        <v>5</v>
      </c>
      <c r="K441" s="97">
        <v>189</v>
      </c>
      <c r="L441" t="str">
        <f>VLOOKUP(K441,Data!$L$1:$M$601,2,FALSE)</f>
        <v>large</v>
      </c>
      <c r="M441">
        <v>5</v>
      </c>
      <c r="N441" s="4">
        <f>VLOOKUP(L441,Data!$M$1:$N$701,2,FALSE)</f>
        <v>20</v>
      </c>
      <c r="O441" t="s">
        <v>44</v>
      </c>
      <c r="P441" t="s">
        <v>94</v>
      </c>
      <c r="Q441" s="57" t="s">
        <v>76</v>
      </c>
      <c r="R441" s="57" t="s">
        <v>1353</v>
      </c>
      <c r="S441" t="s">
        <v>104</v>
      </c>
      <c r="U441" s="57" t="s">
        <v>104</v>
      </c>
      <c r="W441" t="s">
        <v>150</v>
      </c>
      <c r="X441" t="s">
        <v>1354</v>
      </c>
      <c r="Y441" s="57" t="s">
        <v>104</v>
      </c>
      <c r="AA441" t="s">
        <v>104</v>
      </c>
      <c r="AC441" s="57" t="s">
        <v>104</v>
      </c>
      <c r="AE441" t="s">
        <v>150</v>
      </c>
      <c r="AF441" s="96" t="s">
        <v>1355</v>
      </c>
      <c r="AG441" s="57" t="s">
        <v>150</v>
      </c>
      <c r="AH441" s="98">
        <v>1.5</v>
      </c>
      <c r="AI441" s="29">
        <f t="shared" si="1"/>
        <v>30</v>
      </c>
      <c r="AK441" s="107" t="s">
        <v>1380</v>
      </c>
      <c r="AL441" s="262" t="s">
        <v>1645</v>
      </c>
      <c r="AM441" s="102">
        <v>17</v>
      </c>
      <c r="AO441" s="261" t="s">
        <v>1598</v>
      </c>
      <c r="AP441" s="103">
        <v>13</v>
      </c>
      <c r="AU441" s="102"/>
      <c r="AW441" s="102"/>
      <c r="AY441" s="4">
        <v>0</v>
      </c>
      <c r="BA441" s="106"/>
    </row>
    <row r="442" spans="1:53" ht="12" customHeight="1" x14ac:dyDescent="0.35">
      <c r="A442" s="96" t="s">
        <v>1819</v>
      </c>
      <c r="B442" t="s">
        <v>2223</v>
      </c>
      <c r="C442" t="s">
        <v>96</v>
      </c>
      <c r="D442" t="s">
        <v>44</v>
      </c>
      <c r="E442" t="s">
        <v>1387</v>
      </c>
      <c r="F442" t="s">
        <v>2591</v>
      </c>
      <c r="G442" t="s">
        <v>2592</v>
      </c>
      <c r="H442">
        <v>2025</v>
      </c>
      <c r="I442" s="4" t="s">
        <v>55</v>
      </c>
      <c r="J442"/>
      <c r="K442" s="97">
        <v>190</v>
      </c>
      <c r="L442" t="str">
        <f>VLOOKUP(K442,Data!$L$1:$M$601,2,FALSE)</f>
        <v>large</v>
      </c>
      <c r="N442" s="4">
        <f>VLOOKUP(L442,Data!$M$1:$N$701,2,FALSE)</f>
        <v>20</v>
      </c>
      <c r="O442" t="s">
        <v>44</v>
      </c>
      <c r="P442" t="s">
        <v>94</v>
      </c>
      <c r="Q442" s="57" t="s">
        <v>76</v>
      </c>
      <c r="R442" s="57" t="s">
        <v>1353</v>
      </c>
      <c r="S442" t="s">
        <v>104</v>
      </c>
      <c r="U442" s="57" t="s">
        <v>104</v>
      </c>
      <c r="W442" t="s">
        <v>150</v>
      </c>
      <c r="X442" t="s">
        <v>1354</v>
      </c>
      <c r="Y442" s="57" t="s">
        <v>104</v>
      </c>
      <c r="AA442" t="s">
        <v>104</v>
      </c>
      <c r="AC442" s="57" t="s">
        <v>104</v>
      </c>
      <c r="AE442" t="s">
        <v>150</v>
      </c>
      <c r="AF442" s="96" t="s">
        <v>1355</v>
      </c>
      <c r="AG442" s="57" t="s">
        <v>104</v>
      </c>
      <c r="AH442" s="98">
        <v>1</v>
      </c>
      <c r="AI442" s="29">
        <f t="shared" si="1"/>
        <v>20</v>
      </c>
      <c r="AL442" s="261" t="s">
        <v>1648</v>
      </c>
      <c r="AM442" s="102">
        <v>6</v>
      </c>
      <c r="AO442" s="262" t="s">
        <v>1608</v>
      </c>
      <c r="AP442" s="103">
        <v>14</v>
      </c>
      <c r="AU442" s="102"/>
      <c r="AW442" s="102"/>
      <c r="AY442" s="4">
        <v>0</v>
      </c>
      <c r="BA442" s="106"/>
    </row>
    <row r="443" spans="1:53" ht="12" customHeight="1" x14ac:dyDescent="0.35">
      <c r="A443" s="96" t="s">
        <v>1820</v>
      </c>
      <c r="B443" t="s">
        <v>2224</v>
      </c>
      <c r="C443" t="s">
        <v>96</v>
      </c>
      <c r="D443" t="s">
        <v>44</v>
      </c>
      <c r="E443" t="s">
        <v>1379</v>
      </c>
      <c r="F443" t="s">
        <v>2591</v>
      </c>
      <c r="G443" t="s">
        <v>2592</v>
      </c>
      <c r="H443">
        <v>2025</v>
      </c>
      <c r="I443" s="4" t="s">
        <v>55</v>
      </c>
      <c r="J443">
        <v>6</v>
      </c>
      <c r="K443" s="97">
        <v>191</v>
      </c>
      <c r="L443" t="str">
        <f>VLOOKUP(K443,Data!$L$1:$M$601,2,FALSE)</f>
        <v>large</v>
      </c>
      <c r="M443">
        <v>6</v>
      </c>
      <c r="N443" s="4">
        <f>VLOOKUP(L443,Data!$M$1:$N$701,2,FALSE)</f>
        <v>20</v>
      </c>
      <c r="O443" t="s">
        <v>44</v>
      </c>
      <c r="P443" t="s">
        <v>94</v>
      </c>
      <c r="Q443" s="57" t="s">
        <v>76</v>
      </c>
      <c r="R443" s="57" t="s">
        <v>1353</v>
      </c>
      <c r="S443" t="s">
        <v>104</v>
      </c>
      <c r="U443" s="57" t="s">
        <v>104</v>
      </c>
      <c r="W443" t="s">
        <v>150</v>
      </c>
      <c r="X443" t="s">
        <v>1354</v>
      </c>
      <c r="Y443" s="57" t="s">
        <v>104</v>
      </c>
      <c r="AA443" t="s">
        <v>104</v>
      </c>
      <c r="AC443" s="57" t="s">
        <v>104</v>
      </c>
      <c r="AE443" t="s">
        <v>150</v>
      </c>
      <c r="AF443" s="96" t="s">
        <v>1355</v>
      </c>
      <c r="AG443" s="57" t="s">
        <v>104</v>
      </c>
      <c r="AH443" s="98">
        <v>1</v>
      </c>
      <c r="AI443" s="29">
        <f t="shared" si="1"/>
        <v>20</v>
      </c>
      <c r="AL443" s="262" t="s">
        <v>1651</v>
      </c>
      <c r="AM443" s="102">
        <v>6</v>
      </c>
      <c r="AO443" s="103" t="s">
        <v>943</v>
      </c>
      <c r="AP443" s="103">
        <v>4</v>
      </c>
      <c r="AU443" s="102"/>
      <c r="AW443" s="102"/>
      <c r="AY443" s="4">
        <v>0</v>
      </c>
      <c r="BA443" s="106"/>
    </row>
    <row r="444" spans="1:53" ht="12" customHeight="1" x14ac:dyDescent="0.35">
      <c r="A444" s="96" t="s">
        <v>1821</v>
      </c>
      <c r="B444" t="s">
        <v>2225</v>
      </c>
      <c r="C444" t="s">
        <v>96</v>
      </c>
      <c r="D444" t="s">
        <v>44</v>
      </c>
      <c r="E444" t="s">
        <v>1379</v>
      </c>
      <c r="F444" t="s">
        <v>2591</v>
      </c>
      <c r="G444" t="s">
        <v>2592</v>
      </c>
      <c r="H444">
        <v>2025</v>
      </c>
      <c r="I444" s="4" t="s">
        <v>55</v>
      </c>
      <c r="J444">
        <v>7</v>
      </c>
      <c r="K444" s="97">
        <v>192</v>
      </c>
      <c r="L444" t="str">
        <f>VLOOKUP(K444,Data!$L$1:$M$601,2,FALSE)</f>
        <v>large</v>
      </c>
      <c r="M444">
        <v>7</v>
      </c>
      <c r="N444" s="4">
        <f>VLOOKUP(L444,Data!$M$1:$N$701,2,FALSE)</f>
        <v>20</v>
      </c>
      <c r="O444" t="s">
        <v>44</v>
      </c>
      <c r="P444" t="s">
        <v>94</v>
      </c>
      <c r="Q444" s="57" t="s">
        <v>76</v>
      </c>
      <c r="R444" s="57" t="s">
        <v>1353</v>
      </c>
      <c r="S444" t="s">
        <v>104</v>
      </c>
      <c r="U444" s="57" t="s">
        <v>104</v>
      </c>
      <c r="W444" t="s">
        <v>150</v>
      </c>
      <c r="X444" t="s">
        <v>1354</v>
      </c>
      <c r="Y444" s="57" t="s">
        <v>104</v>
      </c>
      <c r="AA444" t="s">
        <v>150</v>
      </c>
      <c r="AB444" t="s">
        <v>1356</v>
      </c>
      <c r="AC444" s="57" t="s">
        <v>104</v>
      </c>
      <c r="AE444" t="s">
        <v>150</v>
      </c>
      <c r="AF444" s="96" t="s">
        <v>1355</v>
      </c>
      <c r="AG444" s="57" t="s">
        <v>150</v>
      </c>
      <c r="AH444" s="98">
        <v>1.5</v>
      </c>
      <c r="AI444" s="29">
        <f t="shared" si="1"/>
        <v>30</v>
      </c>
      <c r="AJ444" s="138">
        <v>2.5</v>
      </c>
      <c r="AK444" s="107" t="s">
        <v>1380</v>
      </c>
      <c r="AL444" s="261" t="s">
        <v>1654</v>
      </c>
      <c r="AM444" s="102">
        <v>10</v>
      </c>
      <c r="AU444" s="102"/>
      <c r="AW444" s="102"/>
      <c r="AY444" s="4">
        <v>0</v>
      </c>
      <c r="BA444" s="106"/>
    </row>
    <row r="445" spans="1:53" ht="12" customHeight="1" x14ac:dyDescent="0.35">
      <c r="A445" s="96" t="s">
        <v>1822</v>
      </c>
      <c r="B445" t="s">
        <v>2226</v>
      </c>
      <c r="C445" t="s">
        <v>96</v>
      </c>
      <c r="D445" t="s">
        <v>44</v>
      </c>
      <c r="E445" t="s">
        <v>1379</v>
      </c>
      <c r="F445" t="s">
        <v>2591</v>
      </c>
      <c r="G445" t="s">
        <v>2592</v>
      </c>
      <c r="H445">
        <v>2025</v>
      </c>
      <c r="I445" s="4" t="s">
        <v>55</v>
      </c>
      <c r="J445"/>
      <c r="K445" s="97">
        <v>193</v>
      </c>
      <c r="L445" t="str">
        <f>VLOOKUP(K445,Data!$L$1:$M$601,2,FALSE)</f>
        <v>large</v>
      </c>
      <c r="N445" s="4">
        <f>VLOOKUP(L445,Data!$M$1:$N$701,2,FALSE)</f>
        <v>20</v>
      </c>
      <c r="O445" t="s">
        <v>44</v>
      </c>
      <c r="P445" t="s">
        <v>94</v>
      </c>
      <c r="Q445" s="57" t="s">
        <v>76</v>
      </c>
      <c r="R445" s="57" t="s">
        <v>1353</v>
      </c>
      <c r="S445" t="s">
        <v>104</v>
      </c>
      <c r="U445" s="57" t="s">
        <v>104</v>
      </c>
      <c r="W445" t="s">
        <v>150</v>
      </c>
      <c r="X445" t="s">
        <v>1354</v>
      </c>
      <c r="Y445" s="57" t="s">
        <v>104</v>
      </c>
      <c r="AA445" t="s">
        <v>104</v>
      </c>
      <c r="AC445" s="57" t="s">
        <v>104</v>
      </c>
      <c r="AE445" t="s">
        <v>150</v>
      </c>
      <c r="AF445" s="96" t="s">
        <v>1355</v>
      </c>
      <c r="AG445" s="57" t="s">
        <v>104</v>
      </c>
      <c r="AH445" s="98">
        <v>1</v>
      </c>
      <c r="AI445" s="29">
        <f t="shared" si="1"/>
        <v>20</v>
      </c>
      <c r="AL445" s="262" t="s">
        <v>1658</v>
      </c>
      <c r="AM445" s="102">
        <v>6</v>
      </c>
      <c r="AO445" s="261" t="s">
        <v>1628</v>
      </c>
      <c r="AP445" s="103">
        <v>4</v>
      </c>
      <c r="AU445" s="102"/>
      <c r="AW445" s="102"/>
      <c r="AY445" s="4">
        <v>0</v>
      </c>
      <c r="BA445" s="106"/>
    </row>
    <row r="446" spans="1:53" ht="12" customHeight="1" x14ac:dyDescent="0.35">
      <c r="A446" s="96" t="s">
        <v>1823</v>
      </c>
      <c r="B446" t="s">
        <v>2227</v>
      </c>
      <c r="C446" t="s">
        <v>96</v>
      </c>
      <c r="D446" t="s">
        <v>44</v>
      </c>
      <c r="E446" t="s">
        <v>1379</v>
      </c>
      <c r="F446" t="s">
        <v>2591</v>
      </c>
      <c r="G446" t="s">
        <v>2592</v>
      </c>
      <c r="H446">
        <v>2025</v>
      </c>
      <c r="I446" s="4" t="s">
        <v>79</v>
      </c>
      <c r="J446">
        <v>8</v>
      </c>
      <c r="K446" s="97">
        <v>194</v>
      </c>
      <c r="L446" t="str">
        <f>VLOOKUP(K446,Data!$L$1:$M$601,2,FALSE)</f>
        <v>large</v>
      </c>
      <c r="M446">
        <v>8</v>
      </c>
      <c r="N446" s="4">
        <f>VLOOKUP(L446,Data!$M$1:$N$701,2,FALSE)</f>
        <v>20</v>
      </c>
      <c r="O446" t="s">
        <v>44</v>
      </c>
      <c r="P446" t="s">
        <v>94</v>
      </c>
      <c r="Q446" s="57" t="s">
        <v>76</v>
      </c>
      <c r="R446" s="57" t="s">
        <v>1353</v>
      </c>
      <c r="S446" t="s">
        <v>104</v>
      </c>
      <c r="U446" s="57" t="s">
        <v>104</v>
      </c>
      <c r="W446" t="s">
        <v>150</v>
      </c>
      <c r="X446" t="s">
        <v>1354</v>
      </c>
      <c r="Y446" s="57" t="s">
        <v>104</v>
      </c>
      <c r="AA446" t="s">
        <v>104</v>
      </c>
      <c r="AC446" s="57" t="s">
        <v>104</v>
      </c>
      <c r="AE446" t="s">
        <v>150</v>
      </c>
      <c r="AF446" s="96" t="s">
        <v>1355</v>
      </c>
      <c r="AG446" s="57" t="s">
        <v>104</v>
      </c>
      <c r="AH446" s="98">
        <v>1</v>
      </c>
      <c r="AI446" s="29">
        <f t="shared" si="1"/>
        <v>20</v>
      </c>
      <c r="AL446" s="261" t="s">
        <v>1661</v>
      </c>
      <c r="AM446" s="102">
        <v>10</v>
      </c>
      <c r="AU446" s="102"/>
      <c r="AW446" s="102"/>
      <c r="AY446" s="4">
        <v>20</v>
      </c>
      <c r="BA446" s="106"/>
    </row>
    <row r="447" spans="1:53" ht="12" customHeight="1" x14ac:dyDescent="0.35">
      <c r="A447" s="96" t="s">
        <v>1824</v>
      </c>
      <c r="B447" t="s">
        <v>2228</v>
      </c>
      <c r="C447" t="s">
        <v>96</v>
      </c>
      <c r="D447" t="s">
        <v>44</v>
      </c>
      <c r="E447" t="s">
        <v>1379</v>
      </c>
      <c r="F447" t="s">
        <v>2591</v>
      </c>
      <c r="G447" t="s">
        <v>2592</v>
      </c>
      <c r="H447">
        <v>2025</v>
      </c>
      <c r="I447" s="4" t="s">
        <v>79</v>
      </c>
      <c r="J447">
        <v>9</v>
      </c>
      <c r="K447" s="97">
        <v>195</v>
      </c>
      <c r="L447" t="str">
        <f>VLOOKUP(K447,Data!$L$1:$M$601,2,FALSE)</f>
        <v>large</v>
      </c>
      <c r="M447">
        <v>9</v>
      </c>
      <c r="N447" s="4">
        <f>VLOOKUP(L447,Data!$M$1:$N$701,2,FALSE)</f>
        <v>20</v>
      </c>
      <c r="O447" t="s">
        <v>44</v>
      </c>
      <c r="P447" t="s">
        <v>94</v>
      </c>
      <c r="Q447" s="57" t="s">
        <v>76</v>
      </c>
      <c r="R447" s="57" t="s">
        <v>1353</v>
      </c>
      <c r="S447" t="s">
        <v>104</v>
      </c>
      <c r="U447" s="57" t="s">
        <v>104</v>
      </c>
      <c r="W447" t="s">
        <v>150</v>
      </c>
      <c r="X447" t="s">
        <v>1354</v>
      </c>
      <c r="Y447" s="57" t="s">
        <v>104</v>
      </c>
      <c r="AA447" t="s">
        <v>150</v>
      </c>
      <c r="AB447" t="s">
        <v>1356</v>
      </c>
      <c r="AC447" s="57" t="s">
        <v>104</v>
      </c>
      <c r="AE447" t="s">
        <v>150</v>
      </c>
      <c r="AF447" s="96" t="s">
        <v>1355</v>
      </c>
      <c r="AG447" s="57" t="s">
        <v>104</v>
      </c>
      <c r="AH447" s="98">
        <v>1</v>
      </c>
      <c r="AI447" s="29">
        <f t="shared" si="1"/>
        <v>20</v>
      </c>
      <c r="AK447" s="107"/>
      <c r="AL447" s="262" t="s">
        <v>1665</v>
      </c>
      <c r="AM447" s="102">
        <v>10</v>
      </c>
      <c r="AU447" s="102"/>
      <c r="AW447" s="102"/>
      <c r="AY447" s="4">
        <v>25</v>
      </c>
      <c r="BA447" s="106"/>
    </row>
    <row r="448" spans="1:53" ht="12" customHeight="1" x14ac:dyDescent="0.35">
      <c r="A448" s="96" t="s">
        <v>1825</v>
      </c>
      <c r="B448" t="s">
        <v>2229</v>
      </c>
      <c r="C448" t="s">
        <v>96</v>
      </c>
      <c r="D448" t="s">
        <v>44</v>
      </c>
      <c r="E448" t="s">
        <v>1379</v>
      </c>
      <c r="F448" t="s">
        <v>2591</v>
      </c>
      <c r="G448" t="s">
        <v>2592</v>
      </c>
      <c r="H448">
        <v>2025</v>
      </c>
      <c r="I448" s="4" t="s">
        <v>55</v>
      </c>
      <c r="J448"/>
      <c r="K448" s="97">
        <v>196</v>
      </c>
      <c r="L448" t="str">
        <f>VLOOKUP(K448,Data!$L$1:$M$601,2,FALSE)</f>
        <v>large</v>
      </c>
      <c r="N448" s="4">
        <f>VLOOKUP(L448,Data!$M$1:$N$701,2,FALSE)</f>
        <v>20</v>
      </c>
      <c r="O448" t="s">
        <v>44</v>
      </c>
      <c r="P448" t="s">
        <v>94</v>
      </c>
      <c r="Q448" s="57" t="s">
        <v>76</v>
      </c>
      <c r="R448" s="57" t="s">
        <v>1353</v>
      </c>
      <c r="S448" t="s">
        <v>104</v>
      </c>
      <c r="U448" s="57" t="s">
        <v>104</v>
      </c>
      <c r="W448" t="s">
        <v>150</v>
      </c>
      <c r="X448" t="s">
        <v>1354</v>
      </c>
      <c r="Y448" s="57" t="s">
        <v>104</v>
      </c>
      <c r="AA448" t="s">
        <v>150</v>
      </c>
      <c r="AB448" t="s">
        <v>1356</v>
      </c>
      <c r="AC448" s="57" t="s">
        <v>104</v>
      </c>
      <c r="AE448" t="s">
        <v>150</v>
      </c>
      <c r="AF448" s="96" t="s">
        <v>1355</v>
      </c>
      <c r="AG448" s="57" t="s">
        <v>104</v>
      </c>
      <c r="AH448" s="98">
        <v>1</v>
      </c>
      <c r="AI448" s="29">
        <f t="shared" si="1"/>
        <v>20</v>
      </c>
      <c r="AK448" s="107"/>
      <c r="AL448" s="261" t="s">
        <v>1669</v>
      </c>
      <c r="AM448" s="102">
        <v>10</v>
      </c>
      <c r="AU448" s="102"/>
      <c r="AW448" s="102"/>
      <c r="AY448" s="4">
        <v>22.5</v>
      </c>
      <c r="BA448" s="106"/>
    </row>
    <row r="449" spans="1:53" ht="12" customHeight="1" x14ac:dyDescent="0.35">
      <c r="A449" s="96" t="s">
        <v>1826</v>
      </c>
      <c r="B449" t="s">
        <v>2230</v>
      </c>
      <c r="C449" t="s">
        <v>96</v>
      </c>
      <c r="D449" t="s">
        <v>44</v>
      </c>
      <c r="E449" t="s">
        <v>1387</v>
      </c>
      <c r="F449" t="s">
        <v>2591</v>
      </c>
      <c r="G449" t="s">
        <v>2592</v>
      </c>
      <c r="H449">
        <v>2025</v>
      </c>
      <c r="I449" s="4" t="s">
        <v>79</v>
      </c>
      <c r="J449">
        <v>10</v>
      </c>
      <c r="K449" s="97">
        <v>197</v>
      </c>
      <c r="L449" t="str">
        <f>VLOOKUP(K449,Data!$L$1:$M$601,2,FALSE)</f>
        <v>large</v>
      </c>
      <c r="M449">
        <v>10</v>
      </c>
      <c r="N449" s="4">
        <f>VLOOKUP(L449,Data!$M$1:$N$701,2,FALSE)</f>
        <v>20</v>
      </c>
      <c r="O449" t="s">
        <v>44</v>
      </c>
      <c r="P449" t="s">
        <v>94</v>
      </c>
      <c r="Q449" s="57" t="s">
        <v>76</v>
      </c>
      <c r="R449" s="57" t="s">
        <v>1353</v>
      </c>
      <c r="S449" t="s">
        <v>104</v>
      </c>
      <c r="U449" s="57" t="s">
        <v>104</v>
      </c>
      <c r="W449" t="s">
        <v>150</v>
      </c>
      <c r="X449" t="s">
        <v>1354</v>
      </c>
      <c r="Y449" s="57" t="s">
        <v>104</v>
      </c>
      <c r="AA449" t="s">
        <v>104</v>
      </c>
      <c r="AC449" s="57" t="s">
        <v>104</v>
      </c>
      <c r="AE449" t="s">
        <v>150</v>
      </c>
      <c r="AF449" s="96" t="s">
        <v>1355</v>
      </c>
      <c r="AG449" s="57" t="s">
        <v>104</v>
      </c>
      <c r="AH449" s="98">
        <v>1</v>
      </c>
      <c r="AI449" s="29">
        <f t="shared" si="1"/>
        <v>20</v>
      </c>
      <c r="AL449" s="262" t="s">
        <v>1672</v>
      </c>
      <c r="AM449" s="102">
        <v>12</v>
      </c>
      <c r="AO449" s="261" t="s">
        <v>1654</v>
      </c>
      <c r="AP449" s="103">
        <v>8</v>
      </c>
      <c r="AU449" s="102"/>
      <c r="AW449" s="102"/>
      <c r="AY449" s="4">
        <v>23</v>
      </c>
      <c r="BA449" s="106"/>
    </row>
    <row r="450" spans="1:53" ht="12" customHeight="1" x14ac:dyDescent="0.35">
      <c r="A450" s="96" t="s">
        <v>1827</v>
      </c>
      <c r="B450" t="s">
        <v>2231</v>
      </c>
      <c r="C450" t="s">
        <v>96</v>
      </c>
      <c r="D450" t="s">
        <v>44</v>
      </c>
      <c r="E450" t="s">
        <v>1379</v>
      </c>
      <c r="F450" t="s">
        <v>2591</v>
      </c>
      <c r="G450" t="s">
        <v>2592</v>
      </c>
      <c r="H450">
        <v>2025</v>
      </c>
      <c r="I450" s="4" t="s">
        <v>79</v>
      </c>
      <c r="J450">
        <v>11</v>
      </c>
      <c r="K450" s="97">
        <v>198</v>
      </c>
      <c r="L450" t="str">
        <f>VLOOKUP(K450,Data!$L$1:$M$601,2,FALSE)</f>
        <v>large</v>
      </c>
      <c r="M450">
        <v>11</v>
      </c>
      <c r="N450" s="4">
        <f>VLOOKUP(L450,Data!$M$1:$N$701,2,FALSE)</f>
        <v>20</v>
      </c>
      <c r="O450" t="s">
        <v>44</v>
      </c>
      <c r="P450" t="s">
        <v>94</v>
      </c>
      <c r="Q450" s="57" t="s">
        <v>76</v>
      </c>
      <c r="R450" s="57" t="s">
        <v>1353</v>
      </c>
      <c r="S450" t="s">
        <v>104</v>
      </c>
      <c r="U450" s="57" t="s">
        <v>104</v>
      </c>
      <c r="W450" t="s">
        <v>150</v>
      </c>
      <c r="X450" t="s">
        <v>1354</v>
      </c>
      <c r="Y450" s="57" t="s">
        <v>104</v>
      </c>
      <c r="AA450" t="s">
        <v>104</v>
      </c>
      <c r="AC450" s="57" t="s">
        <v>104</v>
      </c>
      <c r="AE450" t="s">
        <v>150</v>
      </c>
      <c r="AF450" s="96" t="s">
        <v>1355</v>
      </c>
      <c r="AG450" s="57" t="s">
        <v>104</v>
      </c>
      <c r="AH450" s="98">
        <v>1</v>
      </c>
      <c r="AI450" s="29">
        <f t="shared" si="1"/>
        <v>20</v>
      </c>
      <c r="AL450" s="261" t="s">
        <v>1675</v>
      </c>
      <c r="AM450" s="102">
        <v>7</v>
      </c>
      <c r="AO450" s="261" t="s">
        <v>1654</v>
      </c>
      <c r="AP450" s="103">
        <v>3</v>
      </c>
      <c r="AU450" s="102"/>
      <c r="AW450" s="102"/>
      <c r="AY450" s="4">
        <v>0</v>
      </c>
      <c r="BA450" s="106"/>
    </row>
    <row r="451" spans="1:53" ht="12" customHeight="1" x14ac:dyDescent="0.35">
      <c r="A451" s="96" t="s">
        <v>1828</v>
      </c>
      <c r="B451" t="s">
        <v>2232</v>
      </c>
      <c r="C451" t="s">
        <v>96</v>
      </c>
      <c r="D451" t="s">
        <v>44</v>
      </c>
      <c r="E451" t="s">
        <v>1387</v>
      </c>
      <c r="F451" t="s">
        <v>2591</v>
      </c>
      <c r="G451" t="s">
        <v>2592</v>
      </c>
      <c r="H451">
        <v>2025</v>
      </c>
      <c r="I451" s="4" t="s">
        <v>55</v>
      </c>
      <c r="J451"/>
      <c r="K451" s="97">
        <v>199</v>
      </c>
      <c r="L451" t="str">
        <f>VLOOKUP(K451,Data!$L$1:$M$601,2,FALSE)</f>
        <v>large</v>
      </c>
      <c r="N451" s="4">
        <f>VLOOKUP(L451,Data!$M$1:$N$701,2,FALSE)</f>
        <v>20</v>
      </c>
      <c r="O451" t="s">
        <v>44</v>
      </c>
      <c r="P451" t="s">
        <v>94</v>
      </c>
      <c r="Q451" s="57" t="s">
        <v>76</v>
      </c>
      <c r="R451" s="57" t="s">
        <v>1353</v>
      </c>
      <c r="S451" t="s">
        <v>104</v>
      </c>
      <c r="U451" s="57" t="s">
        <v>104</v>
      </c>
      <c r="W451" t="s">
        <v>150</v>
      </c>
      <c r="X451" t="s">
        <v>1354</v>
      </c>
      <c r="Y451" s="57" t="s">
        <v>104</v>
      </c>
      <c r="AA451" t="s">
        <v>104</v>
      </c>
      <c r="AC451" s="57" t="s">
        <v>104</v>
      </c>
      <c r="AE451" t="s">
        <v>150</v>
      </c>
      <c r="AF451" s="96" t="s">
        <v>1355</v>
      </c>
      <c r="AG451" s="57" t="s">
        <v>104</v>
      </c>
      <c r="AH451" s="98">
        <v>1</v>
      </c>
      <c r="AI451" s="29">
        <f t="shared" si="1"/>
        <v>20</v>
      </c>
      <c r="AL451" s="262" t="s">
        <v>1679</v>
      </c>
      <c r="AM451" s="102">
        <v>20</v>
      </c>
      <c r="AU451" s="102"/>
      <c r="AW451" s="102"/>
      <c r="AY451" s="4">
        <v>5</v>
      </c>
      <c r="BA451" s="106"/>
    </row>
    <row r="452" spans="1:53" ht="12" customHeight="1" x14ac:dyDescent="0.35">
      <c r="A452" s="96" t="s">
        <v>1829</v>
      </c>
      <c r="B452" t="s">
        <v>2233</v>
      </c>
      <c r="C452" t="s">
        <v>96</v>
      </c>
      <c r="D452" t="s">
        <v>44</v>
      </c>
      <c r="E452" t="s">
        <v>1379</v>
      </c>
      <c r="F452" t="s">
        <v>2591</v>
      </c>
      <c r="G452" t="s">
        <v>2592</v>
      </c>
      <c r="H452">
        <v>2025</v>
      </c>
      <c r="I452" s="4" t="s">
        <v>79</v>
      </c>
      <c r="J452">
        <v>12</v>
      </c>
      <c r="K452" s="97">
        <v>200</v>
      </c>
      <c r="L452" t="str">
        <f>VLOOKUP(K452,Data!$L$1:$M$601,2,FALSE)</f>
        <v>large</v>
      </c>
      <c r="M452">
        <v>12</v>
      </c>
      <c r="N452" s="4">
        <f>VLOOKUP(L452,Data!$M$1:$N$701,2,FALSE)</f>
        <v>20</v>
      </c>
      <c r="O452" t="s">
        <v>44</v>
      </c>
      <c r="P452" t="s">
        <v>94</v>
      </c>
      <c r="Q452" s="57" t="s">
        <v>76</v>
      </c>
      <c r="R452" s="57" t="s">
        <v>1353</v>
      </c>
      <c r="S452" t="s">
        <v>104</v>
      </c>
      <c r="U452" s="57" t="s">
        <v>104</v>
      </c>
      <c r="W452" t="s">
        <v>150</v>
      </c>
      <c r="X452" t="s">
        <v>1354</v>
      </c>
      <c r="Y452" s="57" t="s">
        <v>104</v>
      </c>
      <c r="AA452" t="s">
        <v>104</v>
      </c>
      <c r="AC452" s="57" t="s">
        <v>104</v>
      </c>
      <c r="AE452" t="s">
        <v>150</v>
      </c>
      <c r="AF452" s="96" t="s">
        <v>1355</v>
      </c>
      <c r="AG452" s="57" t="s">
        <v>104</v>
      </c>
      <c r="AH452" s="98">
        <v>1</v>
      </c>
      <c r="AI452" s="29">
        <f t="shared" si="1"/>
        <v>20</v>
      </c>
      <c r="AL452" s="261" t="s">
        <v>1683</v>
      </c>
      <c r="AM452" s="102">
        <v>10</v>
      </c>
      <c r="AU452" s="102"/>
      <c r="AW452" s="102"/>
      <c r="AY452" s="4">
        <v>6</v>
      </c>
      <c r="BA452" s="106"/>
    </row>
    <row r="453" spans="1:53" ht="12" customHeight="1" x14ac:dyDescent="0.35">
      <c r="A453" s="96" t="s">
        <v>1830</v>
      </c>
      <c r="B453" t="s">
        <v>2234</v>
      </c>
      <c r="C453" t="s">
        <v>96</v>
      </c>
      <c r="D453" t="s">
        <v>44</v>
      </c>
      <c r="E453" t="s">
        <v>1379</v>
      </c>
      <c r="F453" t="s">
        <v>2591</v>
      </c>
      <c r="G453" t="s">
        <v>2592</v>
      </c>
      <c r="H453">
        <v>2025</v>
      </c>
      <c r="I453" s="4" t="s">
        <v>55</v>
      </c>
      <c r="J453">
        <v>13</v>
      </c>
      <c r="K453" s="97">
        <v>201</v>
      </c>
      <c r="L453" t="str">
        <f>VLOOKUP(K453,Data!$L$1:$M$601,2,FALSE)</f>
        <v>large</v>
      </c>
      <c r="M453">
        <v>13</v>
      </c>
      <c r="N453" s="4">
        <f>VLOOKUP(L453,Data!$M$1:$N$701,2,FALSE)</f>
        <v>20</v>
      </c>
      <c r="O453" t="s">
        <v>44</v>
      </c>
      <c r="P453" t="s">
        <v>94</v>
      </c>
      <c r="Q453" s="57" t="s">
        <v>76</v>
      </c>
      <c r="R453" s="57" t="s">
        <v>1353</v>
      </c>
      <c r="S453" t="s">
        <v>104</v>
      </c>
      <c r="U453" s="57" t="s">
        <v>104</v>
      </c>
      <c r="W453" t="s">
        <v>150</v>
      </c>
      <c r="X453" t="s">
        <v>1354</v>
      </c>
      <c r="Y453" s="57" t="s">
        <v>104</v>
      </c>
      <c r="AA453" t="s">
        <v>104</v>
      </c>
      <c r="AC453" s="57" t="s">
        <v>104</v>
      </c>
      <c r="AE453" t="s">
        <v>150</v>
      </c>
      <c r="AF453" s="96" t="s">
        <v>1355</v>
      </c>
      <c r="AG453" s="57" t="s">
        <v>104</v>
      </c>
      <c r="AH453" s="98">
        <v>1</v>
      </c>
      <c r="AI453" s="29">
        <f t="shared" si="1"/>
        <v>20</v>
      </c>
      <c r="AL453" s="262" t="s">
        <v>1684</v>
      </c>
      <c r="AM453" s="102">
        <v>10</v>
      </c>
      <c r="AU453" s="102"/>
      <c r="AW453" s="102"/>
      <c r="AY453" s="4">
        <v>4</v>
      </c>
      <c r="BA453" s="106"/>
    </row>
    <row r="454" spans="1:53" ht="12" customHeight="1" x14ac:dyDescent="0.35">
      <c r="A454" s="96" t="s">
        <v>1831</v>
      </c>
      <c r="B454" t="s">
        <v>2235</v>
      </c>
      <c r="C454" t="s">
        <v>96</v>
      </c>
      <c r="D454" t="s">
        <v>44</v>
      </c>
      <c r="E454" t="s">
        <v>1387</v>
      </c>
      <c r="F454" t="s">
        <v>2591</v>
      </c>
      <c r="G454" t="s">
        <v>2592</v>
      </c>
      <c r="H454">
        <v>2025</v>
      </c>
      <c r="I454" s="4" t="s">
        <v>79</v>
      </c>
      <c r="J454"/>
      <c r="K454" s="97">
        <v>202</v>
      </c>
      <c r="L454" t="str">
        <f>VLOOKUP(K454,Data!$L$1:$M$601,2,FALSE)</f>
        <v>large</v>
      </c>
      <c r="N454" s="4">
        <f>VLOOKUP(L454,Data!$M$1:$N$701,2,FALSE)</f>
        <v>20</v>
      </c>
      <c r="O454" t="s">
        <v>44</v>
      </c>
      <c r="P454" t="s">
        <v>94</v>
      </c>
      <c r="Q454" s="57" t="s">
        <v>76</v>
      </c>
      <c r="R454" s="57" t="s">
        <v>1353</v>
      </c>
      <c r="S454" t="s">
        <v>104</v>
      </c>
      <c r="U454" s="57" t="s">
        <v>104</v>
      </c>
      <c r="W454" t="s">
        <v>150</v>
      </c>
      <c r="X454" t="s">
        <v>1354</v>
      </c>
      <c r="Y454" s="57" t="s">
        <v>104</v>
      </c>
      <c r="AA454" t="s">
        <v>104</v>
      </c>
      <c r="AC454" s="57" t="s">
        <v>104</v>
      </c>
      <c r="AE454" t="s">
        <v>150</v>
      </c>
      <c r="AF454" s="96" t="s">
        <v>1355</v>
      </c>
      <c r="AG454" s="57" t="s">
        <v>104</v>
      </c>
      <c r="AH454" s="98">
        <v>1</v>
      </c>
      <c r="AI454" s="29">
        <f t="shared" si="1"/>
        <v>20</v>
      </c>
      <c r="AL454" s="261" t="s">
        <v>1688</v>
      </c>
      <c r="AM454" s="102">
        <v>20</v>
      </c>
      <c r="AS454" s="261" t="s">
        <v>1675</v>
      </c>
      <c r="AT454" s="105">
        <v>5</v>
      </c>
      <c r="AU454" s="102"/>
      <c r="AW454" s="102"/>
      <c r="AY454" s="4">
        <v>3</v>
      </c>
      <c r="BA454" s="106"/>
    </row>
    <row r="455" spans="1:53" ht="12" customHeight="1" x14ac:dyDescent="0.35">
      <c r="A455" s="96" t="s">
        <v>1832</v>
      </c>
      <c r="B455" t="s">
        <v>2236</v>
      </c>
      <c r="C455" t="s">
        <v>96</v>
      </c>
      <c r="D455" t="s">
        <v>44</v>
      </c>
      <c r="E455" t="s">
        <v>1379</v>
      </c>
      <c r="F455" t="s">
        <v>2591</v>
      </c>
      <c r="G455" t="s">
        <v>2592</v>
      </c>
      <c r="H455">
        <v>2025</v>
      </c>
      <c r="I455" s="4" t="s">
        <v>55</v>
      </c>
      <c r="J455">
        <v>14</v>
      </c>
      <c r="K455" s="97">
        <v>203</v>
      </c>
      <c r="L455" t="s">
        <v>39</v>
      </c>
      <c r="M455">
        <v>14</v>
      </c>
      <c r="N455" s="4">
        <v>5</v>
      </c>
      <c r="O455" t="s">
        <v>44</v>
      </c>
      <c r="P455" t="s">
        <v>94</v>
      </c>
      <c r="Q455" s="57" t="s">
        <v>76</v>
      </c>
      <c r="R455" s="57" t="s">
        <v>1353</v>
      </c>
      <c r="S455" t="s">
        <v>104</v>
      </c>
      <c r="U455" s="57" t="s">
        <v>104</v>
      </c>
      <c r="W455" t="s">
        <v>150</v>
      </c>
      <c r="X455" t="s">
        <v>1354</v>
      </c>
      <c r="Y455" s="57" t="s">
        <v>104</v>
      </c>
      <c r="AA455" t="s">
        <v>150</v>
      </c>
      <c r="AB455" t="s">
        <v>1356</v>
      </c>
      <c r="AC455" s="57" t="s">
        <v>104</v>
      </c>
      <c r="AE455" t="s">
        <v>150</v>
      </c>
      <c r="AF455" s="96" t="s">
        <v>1355</v>
      </c>
      <c r="AG455" s="57" t="s">
        <v>150</v>
      </c>
      <c r="AH455" s="98">
        <v>1.5</v>
      </c>
      <c r="AI455" s="29">
        <f t="shared" si="1"/>
        <v>7.5</v>
      </c>
      <c r="AK455" s="107" t="s">
        <v>1380</v>
      </c>
      <c r="AL455" s="262" t="s">
        <v>1691</v>
      </c>
      <c r="AM455" s="102">
        <v>7.5</v>
      </c>
      <c r="AU455" s="102"/>
      <c r="AW455" s="102"/>
      <c r="AY455" s="4">
        <v>7</v>
      </c>
      <c r="BA455" s="106"/>
    </row>
    <row r="456" spans="1:53" ht="12" customHeight="1" x14ac:dyDescent="0.35">
      <c r="A456" s="96" t="s">
        <v>1833</v>
      </c>
      <c r="B456" t="s">
        <v>2237</v>
      </c>
      <c r="C456" t="s">
        <v>96</v>
      </c>
      <c r="D456" t="s">
        <v>44</v>
      </c>
      <c r="E456" t="s">
        <v>1379</v>
      </c>
      <c r="F456" t="s">
        <v>2591</v>
      </c>
      <c r="G456" t="s">
        <v>2592</v>
      </c>
      <c r="H456">
        <v>2025</v>
      </c>
      <c r="I456" s="4" t="s">
        <v>55</v>
      </c>
      <c r="J456">
        <v>15</v>
      </c>
      <c r="K456" s="97">
        <v>204</v>
      </c>
      <c r="L456" t="str">
        <f>VLOOKUP(K456,Data!$L$1:$M$601,2,FALSE)</f>
        <v>large</v>
      </c>
      <c r="M456">
        <v>15</v>
      </c>
      <c r="N456" s="4">
        <f>VLOOKUP(L456,Data!$M$1:$N$701,2,FALSE)</f>
        <v>20</v>
      </c>
      <c r="O456" t="s">
        <v>44</v>
      </c>
      <c r="P456" t="s">
        <v>94</v>
      </c>
      <c r="Q456" s="57" t="s">
        <v>76</v>
      </c>
      <c r="R456" s="57" t="s">
        <v>1353</v>
      </c>
      <c r="S456" t="s">
        <v>104</v>
      </c>
      <c r="U456" s="57" t="s">
        <v>104</v>
      </c>
      <c r="W456" t="s">
        <v>150</v>
      </c>
      <c r="X456" t="s">
        <v>1354</v>
      </c>
      <c r="Y456" s="57" t="s">
        <v>104</v>
      </c>
      <c r="AA456" t="s">
        <v>104</v>
      </c>
      <c r="AC456" s="57" t="s">
        <v>104</v>
      </c>
      <c r="AE456" t="s">
        <v>150</v>
      </c>
      <c r="AF456" s="96" t="s">
        <v>1355</v>
      </c>
      <c r="AG456" s="57" t="s">
        <v>104</v>
      </c>
      <c r="AH456" s="98">
        <v>1</v>
      </c>
      <c r="AI456" s="29">
        <f t="shared" si="1"/>
        <v>20</v>
      </c>
      <c r="AL456" s="261" t="s">
        <v>1694</v>
      </c>
      <c r="AM456" s="102">
        <v>10</v>
      </c>
      <c r="AS456" s="261" t="s">
        <v>1675</v>
      </c>
      <c r="AT456" s="105">
        <v>5</v>
      </c>
      <c r="AU456" s="102"/>
      <c r="AW456" s="102"/>
      <c r="AY456" s="4">
        <v>0</v>
      </c>
      <c r="BA456" s="106"/>
    </row>
    <row r="457" spans="1:53" ht="12" customHeight="1" x14ac:dyDescent="0.35">
      <c r="A457" s="96" t="s">
        <v>1834</v>
      </c>
      <c r="B457" t="s">
        <v>2238</v>
      </c>
      <c r="C457" t="s">
        <v>96</v>
      </c>
      <c r="D457" t="s">
        <v>44</v>
      </c>
      <c r="E457" t="s">
        <v>1379</v>
      </c>
      <c r="F457" t="s">
        <v>2591</v>
      </c>
      <c r="G457" t="s">
        <v>2592</v>
      </c>
      <c r="H457">
        <v>2025</v>
      </c>
      <c r="I457" s="4" t="s">
        <v>55</v>
      </c>
      <c r="J457"/>
      <c r="K457" s="97">
        <v>205</v>
      </c>
      <c r="L457" t="str">
        <f>VLOOKUP(K457,Data!$L$1:$M$601,2,FALSE)</f>
        <v>large</v>
      </c>
      <c r="N457" s="4">
        <f>VLOOKUP(L457,Data!$M$1:$N$701,2,FALSE)</f>
        <v>20</v>
      </c>
      <c r="O457" t="s">
        <v>44</v>
      </c>
      <c r="P457" t="s">
        <v>94</v>
      </c>
      <c r="Q457" s="57" t="s">
        <v>76</v>
      </c>
      <c r="R457" s="57" t="s">
        <v>1353</v>
      </c>
      <c r="S457" t="s">
        <v>104</v>
      </c>
      <c r="U457" s="57" t="s">
        <v>104</v>
      </c>
      <c r="W457" t="s">
        <v>150</v>
      </c>
      <c r="X457" t="s">
        <v>1354</v>
      </c>
      <c r="Y457" s="57" t="s">
        <v>104</v>
      </c>
      <c r="AA457" t="s">
        <v>104</v>
      </c>
      <c r="AC457" s="57" t="s">
        <v>104</v>
      </c>
      <c r="AE457" s="155" t="s">
        <v>150</v>
      </c>
      <c r="AF457" s="96" t="s">
        <v>1355</v>
      </c>
      <c r="AG457" s="57" t="s">
        <v>104</v>
      </c>
      <c r="AH457" s="98">
        <v>1</v>
      </c>
      <c r="AI457" s="29">
        <f t="shared" si="1"/>
        <v>20</v>
      </c>
      <c r="AL457" s="262" t="s">
        <v>1698</v>
      </c>
      <c r="AM457" s="102">
        <v>10</v>
      </c>
      <c r="AU457" s="102"/>
      <c r="AW457" s="102"/>
      <c r="AY457" s="4">
        <v>0</v>
      </c>
      <c r="BA457" s="106"/>
    </row>
    <row r="458" spans="1:53" ht="12" customHeight="1" x14ac:dyDescent="0.35">
      <c r="A458" s="96" t="s">
        <v>1835</v>
      </c>
      <c r="B458" t="s">
        <v>2239</v>
      </c>
      <c r="C458" t="s">
        <v>96</v>
      </c>
      <c r="D458" t="s">
        <v>44</v>
      </c>
      <c r="E458" t="s">
        <v>1379</v>
      </c>
      <c r="F458" t="s">
        <v>2591</v>
      </c>
      <c r="G458" t="s">
        <v>2592</v>
      </c>
      <c r="H458">
        <v>2025</v>
      </c>
      <c r="I458" s="4" t="s">
        <v>55</v>
      </c>
      <c r="J458">
        <v>16</v>
      </c>
      <c r="K458" s="97">
        <v>206</v>
      </c>
      <c r="L458" t="str">
        <f>VLOOKUP(K458,Data!$L$1:$M$601,2,FALSE)</f>
        <v>large</v>
      </c>
      <c r="M458">
        <v>16</v>
      </c>
      <c r="N458" s="4">
        <f>VLOOKUP(L458,Data!$M$1:$N$701,2,FALSE)</f>
        <v>20</v>
      </c>
      <c r="O458" t="s">
        <v>44</v>
      </c>
      <c r="P458" t="s">
        <v>94</v>
      </c>
      <c r="Q458" s="57" t="s">
        <v>76</v>
      </c>
      <c r="R458" s="57" t="s">
        <v>1353</v>
      </c>
      <c r="S458" t="s">
        <v>104</v>
      </c>
      <c r="U458" s="57" t="s">
        <v>104</v>
      </c>
      <c r="W458" t="s">
        <v>150</v>
      </c>
      <c r="X458" t="s">
        <v>1354</v>
      </c>
      <c r="Y458" s="57" t="s">
        <v>104</v>
      </c>
      <c r="AA458" t="s">
        <v>104</v>
      </c>
      <c r="AC458" s="57" t="s">
        <v>104</v>
      </c>
      <c r="AE458" t="s">
        <v>150</v>
      </c>
      <c r="AF458" s="96" t="s">
        <v>1355</v>
      </c>
      <c r="AG458" s="57" t="s">
        <v>104</v>
      </c>
      <c r="AH458" s="98">
        <v>1</v>
      </c>
      <c r="AI458" s="29">
        <f t="shared" si="1"/>
        <v>20</v>
      </c>
      <c r="AL458" s="261" t="s">
        <v>1702</v>
      </c>
      <c r="AM458" s="102">
        <v>10</v>
      </c>
      <c r="AU458" s="102"/>
      <c r="AW458" s="102"/>
      <c r="AY458" s="4">
        <v>7</v>
      </c>
      <c r="BA458" s="106"/>
    </row>
    <row r="459" spans="1:53" ht="12" customHeight="1" x14ac:dyDescent="0.35">
      <c r="A459" s="96" t="s">
        <v>1836</v>
      </c>
      <c r="B459" t="s">
        <v>2240</v>
      </c>
      <c r="C459" t="s">
        <v>96</v>
      </c>
      <c r="D459" t="s">
        <v>44</v>
      </c>
      <c r="E459" t="s">
        <v>1379</v>
      </c>
      <c r="F459" t="s">
        <v>2591</v>
      </c>
      <c r="G459" t="s">
        <v>2592</v>
      </c>
      <c r="H459">
        <v>2025</v>
      </c>
      <c r="I459" s="4" t="s">
        <v>79</v>
      </c>
      <c r="J459">
        <v>17</v>
      </c>
      <c r="K459" s="97">
        <v>207</v>
      </c>
      <c r="L459" t="str">
        <f>VLOOKUP(K459,Data!$L$1:$M$601,2,FALSE)</f>
        <v>large</v>
      </c>
      <c r="M459">
        <v>17</v>
      </c>
      <c r="N459" s="4">
        <f>VLOOKUP(L459,Data!$M$1:$N$701,2,FALSE)</f>
        <v>20</v>
      </c>
      <c r="O459" t="s">
        <v>44</v>
      </c>
      <c r="P459" t="s">
        <v>94</v>
      </c>
      <c r="Q459" s="57" t="s">
        <v>76</v>
      </c>
      <c r="R459" s="57" t="s">
        <v>1353</v>
      </c>
      <c r="S459" t="s">
        <v>104</v>
      </c>
      <c r="U459" s="57" t="s">
        <v>104</v>
      </c>
      <c r="W459" t="s">
        <v>150</v>
      </c>
      <c r="X459" t="s">
        <v>1354</v>
      </c>
      <c r="Y459" s="57" t="s">
        <v>104</v>
      </c>
      <c r="AA459" t="s">
        <v>150</v>
      </c>
      <c r="AB459" t="s">
        <v>1356</v>
      </c>
      <c r="AC459" s="57" t="s">
        <v>150</v>
      </c>
      <c r="AE459" s="30" t="s">
        <v>150</v>
      </c>
      <c r="AF459" s="96" t="s">
        <v>1355</v>
      </c>
      <c r="AG459" s="57" t="s">
        <v>150</v>
      </c>
      <c r="AH459" s="98">
        <v>1.5</v>
      </c>
      <c r="AI459" s="29">
        <v>7.5</v>
      </c>
      <c r="AK459" s="107" t="s">
        <v>1380</v>
      </c>
      <c r="AL459" s="262" t="s">
        <v>1706</v>
      </c>
      <c r="AM459" s="102">
        <v>7.5</v>
      </c>
      <c r="AU459" s="102"/>
      <c r="AW459" s="102"/>
      <c r="AY459" s="4">
        <v>5</v>
      </c>
      <c r="BA459" s="106"/>
    </row>
    <row r="460" spans="1:53" ht="12" customHeight="1" x14ac:dyDescent="0.35">
      <c r="A460" s="96" t="s">
        <v>1837</v>
      </c>
      <c r="B460" t="s">
        <v>2241</v>
      </c>
      <c r="C460" t="s">
        <v>96</v>
      </c>
      <c r="D460" t="s">
        <v>44</v>
      </c>
      <c r="E460" t="s">
        <v>1379</v>
      </c>
      <c r="F460" t="s">
        <v>2591</v>
      </c>
      <c r="G460" t="s">
        <v>2592</v>
      </c>
      <c r="H460">
        <v>2025</v>
      </c>
      <c r="I460" s="4" t="s">
        <v>79</v>
      </c>
      <c r="J460"/>
      <c r="K460" s="97">
        <v>208</v>
      </c>
      <c r="L460" t="str">
        <f>VLOOKUP(K460,Data!$L$1:$M$601,2,FALSE)</f>
        <v>large</v>
      </c>
      <c r="N460" s="4">
        <f>VLOOKUP(L460,Data!$M$1:$N$701,2,FALSE)</f>
        <v>20</v>
      </c>
      <c r="O460" t="s">
        <v>44</v>
      </c>
      <c r="P460" t="s">
        <v>94</v>
      </c>
      <c r="Q460" s="57" t="s">
        <v>76</v>
      </c>
      <c r="R460" s="57" t="s">
        <v>1353</v>
      </c>
      <c r="S460" t="s">
        <v>104</v>
      </c>
      <c r="U460" s="57" t="s">
        <v>104</v>
      </c>
      <c r="W460" t="s">
        <v>150</v>
      </c>
      <c r="X460" t="s">
        <v>1354</v>
      </c>
      <c r="Y460" s="57" t="s">
        <v>104</v>
      </c>
      <c r="AA460" t="s">
        <v>104</v>
      </c>
      <c r="AC460" s="57" t="s">
        <v>104</v>
      </c>
      <c r="AE460" t="s">
        <v>150</v>
      </c>
      <c r="AF460" s="96" t="s">
        <v>1355</v>
      </c>
      <c r="AG460" s="57" t="s">
        <v>104</v>
      </c>
      <c r="AH460" s="98">
        <v>1</v>
      </c>
      <c r="AI460" s="29">
        <f t="shared" ref="AI460:AI491" si="2">N460*AH460</f>
        <v>20</v>
      </c>
      <c r="AL460" s="261" t="s">
        <v>1708</v>
      </c>
      <c r="AM460" s="102">
        <v>10</v>
      </c>
      <c r="AU460" s="102"/>
      <c r="AW460" s="102"/>
      <c r="AY460" s="4">
        <v>8</v>
      </c>
      <c r="BA460" s="106"/>
    </row>
    <row r="461" spans="1:53" ht="12" customHeight="1" x14ac:dyDescent="0.35">
      <c r="A461" s="96" t="s">
        <v>1838</v>
      </c>
      <c r="B461" t="s">
        <v>2242</v>
      </c>
      <c r="C461" t="s">
        <v>178</v>
      </c>
      <c r="D461" t="s">
        <v>44</v>
      </c>
      <c r="E461" t="s">
        <v>1387</v>
      </c>
      <c r="F461" t="s">
        <v>2591</v>
      </c>
      <c r="G461" t="s">
        <v>2592</v>
      </c>
      <c r="H461">
        <v>2025</v>
      </c>
      <c r="I461" s="4" t="s">
        <v>55</v>
      </c>
      <c r="J461">
        <v>18</v>
      </c>
      <c r="K461" s="97">
        <v>209</v>
      </c>
      <c r="L461" t="str">
        <f>VLOOKUP(K461,Data!$L$1:$M$601,2,FALSE)</f>
        <v>large</v>
      </c>
      <c r="M461">
        <v>18</v>
      </c>
      <c r="N461" s="4">
        <f>VLOOKUP(L461,Data!$M$1:$N$701,2,FALSE)</f>
        <v>20</v>
      </c>
      <c r="O461" t="s">
        <v>44</v>
      </c>
      <c r="P461" t="s">
        <v>94</v>
      </c>
      <c r="Q461" s="57" t="s">
        <v>76</v>
      </c>
      <c r="R461" s="57" t="s">
        <v>1353</v>
      </c>
      <c r="S461" t="s">
        <v>104</v>
      </c>
      <c r="U461" s="57" t="s">
        <v>104</v>
      </c>
      <c r="W461" t="s">
        <v>150</v>
      </c>
      <c r="X461" t="s">
        <v>1362</v>
      </c>
      <c r="Y461" s="57" t="s">
        <v>104</v>
      </c>
      <c r="AA461" t="s">
        <v>104</v>
      </c>
      <c r="AC461" s="57" t="s">
        <v>104</v>
      </c>
      <c r="AE461" t="s">
        <v>150</v>
      </c>
      <c r="AF461" s="96" t="s">
        <v>1355</v>
      </c>
      <c r="AG461" s="57" t="s">
        <v>150</v>
      </c>
      <c r="AH461" s="98">
        <v>1.5</v>
      </c>
      <c r="AI461" s="29">
        <f t="shared" si="2"/>
        <v>30</v>
      </c>
      <c r="AK461" s="107" t="s">
        <v>1380</v>
      </c>
      <c r="AL461" s="262" t="s">
        <v>1712</v>
      </c>
      <c r="AM461" s="102">
        <v>20</v>
      </c>
      <c r="AO461" s="261" t="s">
        <v>1702</v>
      </c>
      <c r="AP461" s="103">
        <v>10</v>
      </c>
      <c r="AU461" s="102"/>
      <c r="AW461" s="102"/>
      <c r="AY461" s="4">
        <v>2.5</v>
      </c>
      <c r="BA461" s="106"/>
    </row>
    <row r="462" spans="1:53" ht="12" customHeight="1" x14ac:dyDescent="0.35">
      <c r="A462" s="96" t="s">
        <v>1839</v>
      </c>
      <c r="B462" t="s">
        <v>2243</v>
      </c>
      <c r="C462" t="s">
        <v>178</v>
      </c>
      <c r="D462" t="s">
        <v>44</v>
      </c>
      <c r="E462" t="s">
        <v>1387</v>
      </c>
      <c r="F462" t="s">
        <v>2591</v>
      </c>
      <c r="G462" t="s">
        <v>2592</v>
      </c>
      <c r="H462">
        <v>2025</v>
      </c>
      <c r="I462" s="4" t="s">
        <v>79</v>
      </c>
      <c r="J462">
        <v>19</v>
      </c>
      <c r="K462" s="97">
        <v>210</v>
      </c>
      <c r="L462" t="str">
        <f>VLOOKUP(K462,Data!$L$1:$M$601,2,FALSE)</f>
        <v>large</v>
      </c>
      <c r="M462">
        <v>19</v>
      </c>
      <c r="N462" s="4">
        <f>VLOOKUP(L462,Data!$M$1:$N$701,2,FALSE)</f>
        <v>20</v>
      </c>
      <c r="O462" t="s">
        <v>44</v>
      </c>
      <c r="P462" t="s">
        <v>94</v>
      </c>
      <c r="Q462" s="57" t="s">
        <v>76</v>
      </c>
      <c r="R462" s="57" t="s">
        <v>1353</v>
      </c>
      <c r="S462" t="s">
        <v>104</v>
      </c>
      <c r="U462" s="57" t="s">
        <v>104</v>
      </c>
      <c r="W462" t="s">
        <v>150</v>
      </c>
      <c r="X462" t="s">
        <v>1354</v>
      </c>
      <c r="Y462" s="57" t="s">
        <v>104</v>
      </c>
      <c r="AA462" t="s">
        <v>104</v>
      </c>
      <c r="AC462" s="57" t="s">
        <v>104</v>
      </c>
      <c r="AE462" t="s">
        <v>150</v>
      </c>
      <c r="AF462" s="96" t="s">
        <v>1355</v>
      </c>
      <c r="AG462" s="57" t="s">
        <v>104</v>
      </c>
      <c r="AH462" s="98">
        <v>1</v>
      </c>
      <c r="AI462" s="29">
        <f t="shared" si="2"/>
        <v>20</v>
      </c>
      <c r="AL462" s="261" t="s">
        <v>1715</v>
      </c>
      <c r="AM462" s="102">
        <v>20</v>
      </c>
      <c r="AU462" s="102"/>
      <c r="AW462" s="102"/>
      <c r="AY462" s="4">
        <v>0</v>
      </c>
      <c r="BA462" s="106"/>
    </row>
    <row r="463" spans="1:53" ht="12" customHeight="1" x14ac:dyDescent="0.35">
      <c r="A463" s="96" t="s">
        <v>1840</v>
      </c>
      <c r="B463" t="s">
        <v>2244</v>
      </c>
      <c r="C463" t="s">
        <v>178</v>
      </c>
      <c r="D463" t="s">
        <v>44</v>
      </c>
      <c r="E463" t="s">
        <v>1385</v>
      </c>
      <c r="F463" t="s">
        <v>2591</v>
      </c>
      <c r="G463" t="s">
        <v>2592</v>
      </c>
      <c r="H463">
        <v>2025</v>
      </c>
      <c r="I463" s="4" t="s">
        <v>55</v>
      </c>
      <c r="J463"/>
      <c r="K463" s="97">
        <v>211</v>
      </c>
      <c r="L463" t="str">
        <f>VLOOKUP(K463,Data!$L$1:$M$601,2,FALSE)</f>
        <v>large</v>
      </c>
      <c r="N463" s="4">
        <f>VLOOKUP(L463,Data!$M$1:$N$701,2,FALSE)</f>
        <v>20</v>
      </c>
      <c r="O463" t="s">
        <v>44</v>
      </c>
      <c r="P463" t="s">
        <v>94</v>
      </c>
      <c r="Q463" s="57" t="s">
        <v>76</v>
      </c>
      <c r="R463" s="57" t="s">
        <v>1353</v>
      </c>
      <c r="S463" t="s">
        <v>104</v>
      </c>
      <c r="U463" s="57" t="s">
        <v>104</v>
      </c>
      <c r="W463" t="s">
        <v>150</v>
      </c>
      <c r="X463" t="s">
        <v>1354</v>
      </c>
      <c r="Y463" s="57" t="s">
        <v>104</v>
      </c>
      <c r="AA463" t="s">
        <v>104</v>
      </c>
      <c r="AC463" s="57" t="s">
        <v>104</v>
      </c>
      <c r="AE463" t="s">
        <v>150</v>
      </c>
      <c r="AF463" s="96" t="s">
        <v>1355</v>
      </c>
      <c r="AG463" s="57" t="s">
        <v>104</v>
      </c>
      <c r="AH463" s="98">
        <v>1</v>
      </c>
      <c r="AI463" s="29">
        <f t="shared" si="2"/>
        <v>20</v>
      </c>
      <c r="AL463" s="262" t="s">
        <v>1718</v>
      </c>
      <c r="AM463" s="102">
        <v>17</v>
      </c>
      <c r="AO463" s="261" t="s">
        <v>1728</v>
      </c>
      <c r="AP463" s="103">
        <v>3</v>
      </c>
      <c r="AU463" s="102"/>
      <c r="AW463" s="102"/>
      <c r="AY463" s="4">
        <v>8</v>
      </c>
      <c r="BA463" s="106"/>
    </row>
    <row r="464" spans="1:53" ht="12" customHeight="1" x14ac:dyDescent="0.35">
      <c r="A464" s="96" t="s">
        <v>1841</v>
      </c>
      <c r="B464" t="s">
        <v>2245</v>
      </c>
      <c r="C464" t="s">
        <v>178</v>
      </c>
      <c r="D464" t="s">
        <v>44</v>
      </c>
      <c r="E464" t="s">
        <v>1385</v>
      </c>
      <c r="F464" t="s">
        <v>2591</v>
      </c>
      <c r="G464" t="s">
        <v>2592</v>
      </c>
      <c r="H464">
        <v>2025</v>
      </c>
      <c r="I464" s="4" t="s">
        <v>79</v>
      </c>
      <c r="J464">
        <v>20</v>
      </c>
      <c r="K464" s="97">
        <v>212</v>
      </c>
      <c r="L464" t="str">
        <f>VLOOKUP(K464,Data!$L$1:$M$601,2,FALSE)</f>
        <v>large</v>
      </c>
      <c r="M464">
        <v>20</v>
      </c>
      <c r="N464" s="4">
        <f>VLOOKUP(L464,Data!$M$1:$N$701,2,FALSE)</f>
        <v>20</v>
      </c>
      <c r="O464" t="s">
        <v>44</v>
      </c>
      <c r="P464" t="s">
        <v>94</v>
      </c>
      <c r="Q464" s="57" t="s">
        <v>76</v>
      </c>
      <c r="R464" s="57" t="s">
        <v>1353</v>
      </c>
      <c r="S464" t="s">
        <v>104</v>
      </c>
      <c r="U464" s="57" t="s">
        <v>104</v>
      </c>
      <c r="W464" t="s">
        <v>150</v>
      </c>
      <c r="X464" t="s">
        <v>1354</v>
      </c>
      <c r="Y464" s="57" t="s">
        <v>104</v>
      </c>
      <c r="AA464" t="s">
        <v>104</v>
      </c>
      <c r="AC464" s="57" t="s">
        <v>104</v>
      </c>
      <c r="AE464" t="s">
        <v>150</v>
      </c>
      <c r="AF464" s="96" t="s">
        <v>1355</v>
      </c>
      <c r="AG464" s="57" t="s">
        <v>104</v>
      </c>
      <c r="AH464" s="98">
        <v>1</v>
      </c>
      <c r="AI464" s="29">
        <f t="shared" si="2"/>
        <v>20</v>
      </c>
      <c r="AL464" s="261" t="s">
        <v>1722</v>
      </c>
      <c r="AM464" s="102">
        <v>8</v>
      </c>
      <c r="AO464" s="103" t="s">
        <v>943</v>
      </c>
      <c r="AP464" s="103">
        <v>2</v>
      </c>
      <c r="AU464" s="102"/>
      <c r="AW464" s="102"/>
      <c r="AY464" s="4">
        <v>14</v>
      </c>
      <c r="BA464" s="106"/>
    </row>
    <row r="465" spans="1:53" ht="12" customHeight="1" x14ac:dyDescent="0.35">
      <c r="A465" s="96" t="s">
        <v>1842</v>
      </c>
      <c r="B465" t="s">
        <v>2246</v>
      </c>
      <c r="C465" t="s">
        <v>178</v>
      </c>
      <c r="D465" t="s">
        <v>44</v>
      </c>
      <c r="E465" t="s">
        <v>1379</v>
      </c>
      <c r="F465" t="s">
        <v>2591</v>
      </c>
      <c r="G465" t="s">
        <v>2592</v>
      </c>
      <c r="H465">
        <v>2025</v>
      </c>
      <c r="I465" s="4" t="s">
        <v>79</v>
      </c>
      <c r="J465">
        <v>21</v>
      </c>
      <c r="K465" s="97">
        <v>213</v>
      </c>
      <c r="L465" t="str">
        <f>VLOOKUP(K465,Data!$L$1:$M$601,2,FALSE)</f>
        <v>large</v>
      </c>
      <c r="M465">
        <v>21</v>
      </c>
      <c r="N465" s="4">
        <f>VLOOKUP(L465,Data!$M$1:$N$701,2,FALSE)</f>
        <v>20</v>
      </c>
      <c r="O465" t="s">
        <v>44</v>
      </c>
      <c r="P465" t="s">
        <v>94</v>
      </c>
      <c r="Q465" s="57" t="s">
        <v>76</v>
      </c>
      <c r="R465" s="57" t="s">
        <v>1353</v>
      </c>
      <c r="S465" t="s">
        <v>104</v>
      </c>
      <c r="U465" s="57" t="s">
        <v>104</v>
      </c>
      <c r="W465" t="s">
        <v>150</v>
      </c>
      <c r="X465" t="s">
        <v>1354</v>
      </c>
      <c r="Y465" s="57" t="s">
        <v>104</v>
      </c>
      <c r="AA465" t="s">
        <v>104</v>
      </c>
      <c r="AC465" s="57" t="s">
        <v>104</v>
      </c>
      <c r="AE465" t="s">
        <v>150</v>
      </c>
      <c r="AF465" s="96" t="s">
        <v>1355</v>
      </c>
      <c r="AG465" s="57" t="s">
        <v>104</v>
      </c>
      <c r="AH465" s="98">
        <v>1</v>
      </c>
      <c r="AI465" s="29">
        <f t="shared" si="2"/>
        <v>20</v>
      </c>
      <c r="AL465" s="262" t="s">
        <v>1725</v>
      </c>
      <c r="AM465" s="102">
        <v>18</v>
      </c>
      <c r="AO465" s="103" t="s">
        <v>943</v>
      </c>
      <c r="AP465" s="103">
        <v>2</v>
      </c>
      <c r="AU465" s="102"/>
      <c r="AW465" s="102"/>
      <c r="AY465" s="4">
        <v>3.5</v>
      </c>
      <c r="BA465" s="106"/>
    </row>
    <row r="466" spans="1:53" ht="12" customHeight="1" x14ac:dyDescent="0.35">
      <c r="A466" s="96" t="s">
        <v>1843</v>
      </c>
      <c r="B466" t="s">
        <v>2247</v>
      </c>
      <c r="C466" t="s">
        <v>178</v>
      </c>
      <c r="D466" t="s">
        <v>44</v>
      </c>
      <c r="E466" t="s">
        <v>1379</v>
      </c>
      <c r="F466" t="s">
        <v>2591</v>
      </c>
      <c r="G466" t="s">
        <v>2592</v>
      </c>
      <c r="H466">
        <v>2025</v>
      </c>
      <c r="I466" s="4" t="s">
        <v>55</v>
      </c>
      <c r="J466"/>
      <c r="K466" s="97">
        <v>214</v>
      </c>
      <c r="L466" t="str">
        <f>VLOOKUP(K466,Data!$L$1:$M$601,2,FALSE)</f>
        <v>large</v>
      </c>
      <c r="N466" s="4">
        <f>VLOOKUP(L466,Data!$M$1:$N$701,2,FALSE)</f>
        <v>20</v>
      </c>
      <c r="O466" t="s">
        <v>44</v>
      </c>
      <c r="P466" t="s">
        <v>94</v>
      </c>
      <c r="Q466" s="57" t="s">
        <v>76</v>
      </c>
      <c r="R466" s="57" t="s">
        <v>1353</v>
      </c>
      <c r="S466" t="s">
        <v>104</v>
      </c>
      <c r="U466" s="57" t="s">
        <v>104</v>
      </c>
      <c r="W466" t="s">
        <v>150</v>
      </c>
      <c r="X466" t="s">
        <v>1354</v>
      </c>
      <c r="Y466" s="57" t="s">
        <v>104</v>
      </c>
      <c r="AA466" t="s">
        <v>104</v>
      </c>
      <c r="AC466" s="57" t="s">
        <v>104</v>
      </c>
      <c r="AE466" t="s">
        <v>150</v>
      </c>
      <c r="AF466" s="96" t="s">
        <v>1355</v>
      </c>
      <c r="AG466" s="57" t="s">
        <v>104</v>
      </c>
      <c r="AH466" s="98">
        <v>1</v>
      </c>
      <c r="AI466" s="29">
        <f t="shared" si="2"/>
        <v>20</v>
      </c>
      <c r="AL466" s="261" t="s">
        <v>1728</v>
      </c>
      <c r="AM466" s="102">
        <v>10</v>
      </c>
      <c r="AU466" s="102"/>
      <c r="AW466" s="102"/>
      <c r="AY466" s="4">
        <v>4</v>
      </c>
      <c r="BA466" s="106"/>
    </row>
    <row r="467" spans="1:53" ht="12" customHeight="1" x14ac:dyDescent="0.35">
      <c r="A467" s="96" t="s">
        <v>1844</v>
      </c>
      <c r="B467" t="s">
        <v>2248</v>
      </c>
      <c r="C467" t="s">
        <v>178</v>
      </c>
      <c r="D467" t="s">
        <v>44</v>
      </c>
      <c r="E467" t="s">
        <v>1379</v>
      </c>
      <c r="F467" t="s">
        <v>2591</v>
      </c>
      <c r="G467" t="s">
        <v>2592</v>
      </c>
      <c r="H467">
        <v>2025</v>
      </c>
      <c r="I467" s="4" t="s">
        <v>79</v>
      </c>
      <c r="J467">
        <v>22</v>
      </c>
      <c r="K467" s="97">
        <v>215</v>
      </c>
      <c r="L467" t="str">
        <f>VLOOKUP(K467,Data!$L$1:$M$601,2,FALSE)</f>
        <v>large</v>
      </c>
      <c r="M467">
        <v>22</v>
      </c>
      <c r="N467" s="4">
        <f>VLOOKUP(L467,Data!$M$1:$N$701,2,FALSE)</f>
        <v>20</v>
      </c>
      <c r="O467" t="s">
        <v>44</v>
      </c>
      <c r="P467" t="s">
        <v>94</v>
      </c>
      <c r="Q467" s="57" t="s">
        <v>76</v>
      </c>
      <c r="R467" s="57" t="s">
        <v>1353</v>
      </c>
      <c r="S467" t="s">
        <v>104</v>
      </c>
      <c r="U467" s="57" t="s">
        <v>104</v>
      </c>
      <c r="W467" t="s">
        <v>150</v>
      </c>
      <c r="X467" t="s">
        <v>1354</v>
      </c>
      <c r="Y467" s="57" t="s">
        <v>104</v>
      </c>
      <c r="AA467" t="s">
        <v>104</v>
      </c>
      <c r="AC467" s="57" t="s">
        <v>104</v>
      </c>
      <c r="AE467" t="s">
        <v>150</v>
      </c>
      <c r="AF467" s="96" t="s">
        <v>1355</v>
      </c>
      <c r="AG467" s="57" t="s">
        <v>104</v>
      </c>
      <c r="AH467" s="98">
        <v>1</v>
      </c>
      <c r="AI467" s="29">
        <f t="shared" si="2"/>
        <v>20</v>
      </c>
      <c r="AL467" s="262" t="s">
        <v>1731</v>
      </c>
      <c r="AM467" s="102">
        <v>10</v>
      </c>
      <c r="AU467" s="102"/>
      <c r="AW467" s="102"/>
      <c r="AY467" s="4">
        <v>0</v>
      </c>
      <c r="BA467" s="106"/>
    </row>
    <row r="468" spans="1:53" ht="12" customHeight="1" x14ac:dyDescent="0.35">
      <c r="A468" s="96" t="s">
        <v>1845</v>
      </c>
      <c r="B468" t="s">
        <v>2249</v>
      </c>
      <c r="C468" t="s">
        <v>178</v>
      </c>
      <c r="D468" t="s">
        <v>44</v>
      </c>
      <c r="E468" t="s">
        <v>1379</v>
      </c>
      <c r="F468" t="s">
        <v>2591</v>
      </c>
      <c r="G468" t="s">
        <v>2592</v>
      </c>
      <c r="H468">
        <v>2025</v>
      </c>
      <c r="I468" s="4" t="s">
        <v>79</v>
      </c>
      <c r="J468">
        <v>23</v>
      </c>
      <c r="K468" s="97">
        <v>216</v>
      </c>
      <c r="L468" t="str">
        <f>VLOOKUP(K468,Data!$L$1:$M$601,2,FALSE)</f>
        <v>large</v>
      </c>
      <c r="M468">
        <v>23</v>
      </c>
      <c r="N468" s="4">
        <f>VLOOKUP(L468,Data!$M$1:$N$701,2,FALSE)</f>
        <v>20</v>
      </c>
      <c r="O468" t="s">
        <v>44</v>
      </c>
      <c r="P468" t="s">
        <v>94</v>
      </c>
      <c r="Q468" s="57" t="s">
        <v>76</v>
      </c>
      <c r="R468" s="57" t="s">
        <v>1353</v>
      </c>
      <c r="S468" t="s">
        <v>104</v>
      </c>
      <c r="U468" s="57" t="s">
        <v>104</v>
      </c>
      <c r="W468" t="s">
        <v>150</v>
      </c>
      <c r="X468" t="s">
        <v>1354</v>
      </c>
      <c r="Y468" s="57" t="s">
        <v>104</v>
      </c>
      <c r="AA468" t="s">
        <v>104</v>
      </c>
      <c r="AC468" s="57" t="s">
        <v>104</v>
      </c>
      <c r="AE468" t="s">
        <v>150</v>
      </c>
      <c r="AF468" s="96" t="s">
        <v>1355</v>
      </c>
      <c r="AG468" s="57" t="s">
        <v>104</v>
      </c>
      <c r="AH468" s="98">
        <v>1</v>
      </c>
      <c r="AI468" s="29">
        <f t="shared" si="2"/>
        <v>20</v>
      </c>
      <c r="AL468" s="261" t="s">
        <v>1734</v>
      </c>
      <c r="AM468" s="102">
        <v>10</v>
      </c>
      <c r="AU468" s="102"/>
      <c r="AW468" s="102"/>
      <c r="AY468" s="4">
        <v>0</v>
      </c>
      <c r="BA468" s="106"/>
    </row>
    <row r="469" spans="1:53" ht="12" customHeight="1" x14ac:dyDescent="0.35">
      <c r="A469" s="96" t="s">
        <v>1846</v>
      </c>
      <c r="B469" t="s">
        <v>2250</v>
      </c>
      <c r="C469" t="s">
        <v>178</v>
      </c>
      <c r="D469" t="s">
        <v>44</v>
      </c>
      <c r="E469" t="s">
        <v>1379</v>
      </c>
      <c r="F469" t="s">
        <v>2591</v>
      </c>
      <c r="G469" t="s">
        <v>2592</v>
      </c>
      <c r="H469">
        <v>2025</v>
      </c>
      <c r="I469" s="4" t="s">
        <v>55</v>
      </c>
      <c r="J469"/>
      <c r="K469" s="97">
        <v>217</v>
      </c>
      <c r="L469" t="str">
        <f>VLOOKUP(K469,Data!$L$1:$M$601,2,FALSE)</f>
        <v>large</v>
      </c>
      <c r="N469" s="4">
        <f>VLOOKUP(L469,Data!$M$1:$N$701,2,FALSE)</f>
        <v>20</v>
      </c>
      <c r="O469" t="s">
        <v>44</v>
      </c>
      <c r="P469" t="s">
        <v>94</v>
      </c>
      <c r="Q469" s="57" t="s">
        <v>76</v>
      </c>
      <c r="R469" s="57" t="s">
        <v>1353</v>
      </c>
      <c r="S469" t="s">
        <v>104</v>
      </c>
      <c r="U469" s="57" t="s">
        <v>104</v>
      </c>
      <c r="W469" t="s">
        <v>150</v>
      </c>
      <c r="X469" t="s">
        <v>1354</v>
      </c>
      <c r="Y469" s="57" t="s">
        <v>104</v>
      </c>
      <c r="AA469" t="s">
        <v>104</v>
      </c>
      <c r="AC469" s="57" t="s">
        <v>104</v>
      </c>
      <c r="AE469" t="s">
        <v>150</v>
      </c>
      <c r="AF469" s="96" t="s">
        <v>1355</v>
      </c>
      <c r="AG469" s="57" t="s">
        <v>104</v>
      </c>
      <c r="AH469" s="98">
        <v>1</v>
      </c>
      <c r="AI469" s="29">
        <f t="shared" si="2"/>
        <v>20</v>
      </c>
      <c r="AL469" s="262" t="s">
        <v>1738</v>
      </c>
      <c r="AM469" s="102">
        <v>10</v>
      </c>
      <c r="AU469" s="102"/>
      <c r="AW469" s="102"/>
      <c r="AY469" s="4">
        <v>0</v>
      </c>
      <c r="BA469" s="106"/>
    </row>
    <row r="470" spans="1:53" ht="12" customHeight="1" x14ac:dyDescent="0.35">
      <c r="A470" s="96" t="s">
        <v>1847</v>
      </c>
      <c r="B470" t="s">
        <v>2251</v>
      </c>
      <c r="C470" t="s">
        <v>178</v>
      </c>
      <c r="D470" t="s">
        <v>44</v>
      </c>
      <c r="E470" t="s">
        <v>1387</v>
      </c>
      <c r="F470" t="s">
        <v>2591</v>
      </c>
      <c r="G470" t="s">
        <v>2592</v>
      </c>
      <c r="H470">
        <v>2025</v>
      </c>
      <c r="I470" s="4" t="s">
        <v>55</v>
      </c>
      <c r="J470">
        <v>24</v>
      </c>
      <c r="K470" s="97">
        <v>218</v>
      </c>
      <c r="L470" t="str">
        <f>VLOOKUP(K470,Data!$L$1:$M$601,2,FALSE)</f>
        <v>large</v>
      </c>
      <c r="M470">
        <v>24</v>
      </c>
      <c r="N470" s="4">
        <f>VLOOKUP(L470,Data!$M$1:$N$701,2,FALSE)</f>
        <v>20</v>
      </c>
      <c r="O470" t="s">
        <v>44</v>
      </c>
      <c r="P470" t="s">
        <v>94</v>
      </c>
      <c r="Q470" s="57" t="s">
        <v>76</v>
      </c>
      <c r="R470" s="57" t="s">
        <v>1353</v>
      </c>
      <c r="S470" t="s">
        <v>104</v>
      </c>
      <c r="U470" s="57" t="s">
        <v>104</v>
      </c>
      <c r="W470" t="s">
        <v>150</v>
      </c>
      <c r="X470" t="s">
        <v>1362</v>
      </c>
      <c r="Y470" s="57" t="s">
        <v>104</v>
      </c>
      <c r="AA470" t="s">
        <v>104</v>
      </c>
      <c r="AC470" s="57" t="s">
        <v>104</v>
      </c>
      <c r="AE470" t="s">
        <v>150</v>
      </c>
      <c r="AF470" s="96" t="s">
        <v>1355</v>
      </c>
      <c r="AG470" s="57" t="s">
        <v>150</v>
      </c>
      <c r="AH470" s="98">
        <v>1.5</v>
      </c>
      <c r="AI470" s="29">
        <f t="shared" si="2"/>
        <v>30</v>
      </c>
      <c r="AK470" s="107" t="s">
        <v>1380</v>
      </c>
      <c r="AL470" s="261" t="s">
        <v>1742</v>
      </c>
      <c r="AM470" s="102">
        <v>11</v>
      </c>
      <c r="AO470" s="261" t="s">
        <v>1722</v>
      </c>
      <c r="AP470" s="103">
        <v>12</v>
      </c>
      <c r="AQ470" s="102" t="s">
        <v>478</v>
      </c>
      <c r="AR470" s="102">
        <v>7</v>
      </c>
      <c r="AU470" s="102"/>
      <c r="AW470" s="102"/>
      <c r="AY470" s="4">
        <v>0</v>
      </c>
      <c r="BA470" s="106"/>
    </row>
    <row r="471" spans="1:53" ht="12" customHeight="1" x14ac:dyDescent="0.35">
      <c r="A471" s="96" t="s">
        <v>1848</v>
      </c>
      <c r="B471" t="s">
        <v>2252</v>
      </c>
      <c r="C471" t="s">
        <v>178</v>
      </c>
      <c r="D471" t="s">
        <v>44</v>
      </c>
      <c r="E471" t="s">
        <v>1387</v>
      </c>
      <c r="F471" t="s">
        <v>2591</v>
      </c>
      <c r="G471" t="s">
        <v>2592</v>
      </c>
      <c r="H471">
        <v>2025</v>
      </c>
      <c r="I471" s="4" t="s">
        <v>55</v>
      </c>
      <c r="J471">
        <v>25</v>
      </c>
      <c r="K471" s="97">
        <v>219</v>
      </c>
      <c r="L471" t="str">
        <f>VLOOKUP(K471,Data!$L$1:$M$601,2,FALSE)</f>
        <v>large</v>
      </c>
      <c r="M471">
        <v>25</v>
      </c>
      <c r="N471" s="4">
        <f>VLOOKUP(L471,Data!$M$1:$N$701,2,FALSE)</f>
        <v>20</v>
      </c>
      <c r="O471" t="s">
        <v>44</v>
      </c>
      <c r="P471" t="s">
        <v>94</v>
      </c>
      <c r="Q471" s="57" t="s">
        <v>76</v>
      </c>
      <c r="R471" s="57" t="s">
        <v>1353</v>
      </c>
      <c r="S471" t="s">
        <v>104</v>
      </c>
      <c r="U471" s="57" t="s">
        <v>104</v>
      </c>
      <c r="W471" t="s">
        <v>150</v>
      </c>
      <c r="X471" t="s">
        <v>1354</v>
      </c>
      <c r="Y471" s="57" t="s">
        <v>104</v>
      </c>
      <c r="AA471" t="s">
        <v>104</v>
      </c>
      <c r="AC471" s="57" t="s">
        <v>104</v>
      </c>
      <c r="AE471" t="s">
        <v>150</v>
      </c>
      <c r="AF471" s="96" t="s">
        <v>1355</v>
      </c>
      <c r="AG471" s="57" t="s">
        <v>104</v>
      </c>
      <c r="AH471" s="98">
        <v>1</v>
      </c>
      <c r="AI471" s="29">
        <f t="shared" si="2"/>
        <v>20</v>
      </c>
      <c r="AL471" s="262" t="s">
        <v>1745</v>
      </c>
      <c r="AM471" s="102">
        <v>15</v>
      </c>
      <c r="AO471" s="262" t="s">
        <v>1712</v>
      </c>
      <c r="AP471" s="103">
        <v>5</v>
      </c>
      <c r="AU471" s="102"/>
      <c r="AW471" s="102"/>
      <c r="AY471" s="4">
        <v>4</v>
      </c>
      <c r="BA471" s="106"/>
    </row>
    <row r="472" spans="1:53" ht="12" customHeight="1" x14ac:dyDescent="0.35">
      <c r="A472" s="96" t="s">
        <v>1849</v>
      </c>
      <c r="B472" t="s">
        <v>2253</v>
      </c>
      <c r="C472" t="s">
        <v>178</v>
      </c>
      <c r="D472" t="s">
        <v>44</v>
      </c>
      <c r="E472" t="s">
        <v>1379</v>
      </c>
      <c r="F472" t="s">
        <v>2591</v>
      </c>
      <c r="G472" t="s">
        <v>2592</v>
      </c>
      <c r="H472">
        <v>2025</v>
      </c>
      <c r="I472" s="4" t="s">
        <v>79</v>
      </c>
      <c r="J472"/>
      <c r="K472" s="97">
        <v>220</v>
      </c>
      <c r="L472" t="str">
        <f>VLOOKUP(K472,Data!$L$1:$M$601,2,FALSE)</f>
        <v>large</v>
      </c>
      <c r="N472" s="4">
        <f>VLOOKUP(L472,Data!$M$1:$N$701,2,FALSE)</f>
        <v>20</v>
      </c>
      <c r="O472" t="s">
        <v>44</v>
      </c>
      <c r="P472" t="s">
        <v>94</v>
      </c>
      <c r="Q472" s="57" t="s">
        <v>76</v>
      </c>
      <c r="R472" s="57" t="s">
        <v>1353</v>
      </c>
      <c r="S472" t="s">
        <v>104</v>
      </c>
      <c r="U472" s="57" t="s">
        <v>104</v>
      </c>
      <c r="W472" t="s">
        <v>150</v>
      </c>
      <c r="X472" t="s">
        <v>1354</v>
      </c>
      <c r="Y472" s="57" t="s">
        <v>104</v>
      </c>
      <c r="AA472" t="s">
        <v>104</v>
      </c>
      <c r="AC472" s="57" t="s">
        <v>104</v>
      </c>
      <c r="AE472" t="s">
        <v>150</v>
      </c>
      <c r="AF472" s="96" t="s">
        <v>1355</v>
      </c>
      <c r="AG472" s="57" t="s">
        <v>104</v>
      </c>
      <c r="AH472" s="98">
        <v>1</v>
      </c>
      <c r="AI472" s="29">
        <f t="shared" si="2"/>
        <v>20</v>
      </c>
      <c r="AL472" s="261" t="s">
        <v>1747</v>
      </c>
      <c r="AM472" s="102">
        <v>10</v>
      </c>
      <c r="AU472" s="102"/>
      <c r="AW472" s="102"/>
      <c r="AY472" s="4">
        <v>0</v>
      </c>
      <c r="BA472" s="106"/>
    </row>
    <row r="473" spans="1:53" ht="12" customHeight="1" x14ac:dyDescent="0.35">
      <c r="A473" s="96" t="s">
        <v>1850</v>
      </c>
      <c r="B473" t="s">
        <v>2254</v>
      </c>
      <c r="C473" t="s">
        <v>178</v>
      </c>
      <c r="D473" t="s">
        <v>44</v>
      </c>
      <c r="E473" t="s">
        <v>1379</v>
      </c>
      <c r="F473" t="s">
        <v>2591</v>
      </c>
      <c r="G473" t="s">
        <v>2592</v>
      </c>
      <c r="H473">
        <v>2025</v>
      </c>
      <c r="I473" s="4" t="s">
        <v>55</v>
      </c>
      <c r="J473">
        <v>26</v>
      </c>
      <c r="K473" s="97">
        <v>221</v>
      </c>
      <c r="L473" t="str">
        <f>VLOOKUP(K473,Data!$L$1:$M$601,2,FALSE)</f>
        <v>large</v>
      </c>
      <c r="M473">
        <v>26</v>
      </c>
      <c r="N473" s="4">
        <f>VLOOKUP(L473,Data!$M$1:$N$701,2,FALSE)</f>
        <v>20</v>
      </c>
      <c r="O473" t="s">
        <v>44</v>
      </c>
      <c r="P473" t="s">
        <v>94</v>
      </c>
      <c r="Q473" s="57" t="s">
        <v>76</v>
      </c>
      <c r="R473" s="57" t="s">
        <v>1353</v>
      </c>
      <c r="S473" t="s">
        <v>104</v>
      </c>
      <c r="U473" s="57" t="s">
        <v>104</v>
      </c>
      <c r="W473" t="s">
        <v>150</v>
      </c>
      <c r="X473" t="s">
        <v>1354</v>
      </c>
      <c r="Y473" s="57" t="s">
        <v>104</v>
      </c>
      <c r="AA473" t="s">
        <v>104</v>
      </c>
      <c r="AC473" s="57" t="s">
        <v>104</v>
      </c>
      <c r="AE473" t="s">
        <v>150</v>
      </c>
      <c r="AF473" s="96" t="s">
        <v>1355</v>
      </c>
      <c r="AG473" s="57" t="s">
        <v>104</v>
      </c>
      <c r="AH473" s="98">
        <v>1</v>
      </c>
      <c r="AI473" s="29">
        <f t="shared" si="2"/>
        <v>20</v>
      </c>
      <c r="AL473" s="262" t="s">
        <v>1751</v>
      </c>
      <c r="AM473" s="102">
        <v>10</v>
      </c>
      <c r="AS473" s="261" t="s">
        <v>1675</v>
      </c>
      <c r="AT473" s="105">
        <v>5</v>
      </c>
      <c r="AU473" s="102"/>
      <c r="AW473" s="102"/>
      <c r="AY473" s="4">
        <v>0</v>
      </c>
      <c r="BA473" s="106"/>
    </row>
    <row r="474" spans="1:53" ht="12" customHeight="1" x14ac:dyDescent="0.35">
      <c r="A474" s="96" t="s">
        <v>1851</v>
      </c>
      <c r="B474" t="s">
        <v>2255</v>
      </c>
      <c r="C474" t="s">
        <v>178</v>
      </c>
      <c r="D474" t="s">
        <v>44</v>
      </c>
      <c r="E474" t="s">
        <v>1379</v>
      </c>
      <c r="F474" t="s">
        <v>2591</v>
      </c>
      <c r="G474" t="s">
        <v>2592</v>
      </c>
      <c r="H474">
        <v>2025</v>
      </c>
      <c r="I474" s="4" t="s">
        <v>55</v>
      </c>
      <c r="J474">
        <v>27</v>
      </c>
      <c r="K474" s="97">
        <v>222</v>
      </c>
      <c r="L474" t="str">
        <f>VLOOKUP(K474,Data!$L$1:$M$601,2,FALSE)</f>
        <v>large</v>
      </c>
      <c r="M474">
        <v>27</v>
      </c>
      <c r="N474" s="4">
        <f>VLOOKUP(L474,Data!$M$1:$N$701,2,FALSE)</f>
        <v>20</v>
      </c>
      <c r="O474" t="s">
        <v>44</v>
      </c>
      <c r="P474" t="s">
        <v>94</v>
      </c>
      <c r="Q474" s="57" t="s">
        <v>76</v>
      </c>
      <c r="R474" s="57" t="s">
        <v>1353</v>
      </c>
      <c r="S474" t="s">
        <v>104</v>
      </c>
      <c r="U474" s="57" t="s">
        <v>104</v>
      </c>
      <c r="W474" t="s">
        <v>150</v>
      </c>
      <c r="X474" t="s">
        <v>1354</v>
      </c>
      <c r="Y474" s="57" t="s">
        <v>104</v>
      </c>
      <c r="AA474" t="s">
        <v>104</v>
      </c>
      <c r="AC474" s="57" t="s">
        <v>104</v>
      </c>
      <c r="AE474" t="s">
        <v>150</v>
      </c>
      <c r="AF474" s="96" t="s">
        <v>1355</v>
      </c>
      <c r="AG474" s="57" t="s">
        <v>104</v>
      </c>
      <c r="AH474" s="98">
        <v>1</v>
      </c>
      <c r="AI474" s="29">
        <f t="shared" si="2"/>
        <v>20</v>
      </c>
      <c r="AL474" s="261" t="s">
        <v>1755</v>
      </c>
      <c r="AM474" s="102">
        <v>10</v>
      </c>
      <c r="AU474" s="102"/>
      <c r="AW474" s="102"/>
      <c r="AY474" s="4">
        <v>0</v>
      </c>
      <c r="BA474" s="106"/>
    </row>
    <row r="475" spans="1:53" ht="12" customHeight="1" x14ac:dyDescent="0.35">
      <c r="A475" s="96" t="s">
        <v>1852</v>
      </c>
      <c r="B475" t="s">
        <v>2256</v>
      </c>
      <c r="C475" t="s">
        <v>178</v>
      </c>
      <c r="D475" t="s">
        <v>44</v>
      </c>
      <c r="E475" t="s">
        <v>1379</v>
      </c>
      <c r="F475" t="s">
        <v>2591</v>
      </c>
      <c r="G475" t="s">
        <v>2592</v>
      </c>
      <c r="H475">
        <v>2025</v>
      </c>
      <c r="I475" s="4" t="s">
        <v>55</v>
      </c>
      <c r="J475"/>
      <c r="K475" s="97">
        <v>223</v>
      </c>
      <c r="L475" t="str">
        <f>VLOOKUP(K475,Data!$L$1:$M$601,2,FALSE)</f>
        <v>large</v>
      </c>
      <c r="N475" s="4">
        <f>VLOOKUP(L475,Data!$M$1:$N$701,2,FALSE)</f>
        <v>20</v>
      </c>
      <c r="O475" t="s">
        <v>44</v>
      </c>
      <c r="P475" t="s">
        <v>94</v>
      </c>
      <c r="Q475" s="57" t="s">
        <v>76</v>
      </c>
      <c r="R475" s="57" t="s">
        <v>1353</v>
      </c>
      <c r="S475" t="s">
        <v>104</v>
      </c>
      <c r="U475" s="57" t="s">
        <v>104</v>
      </c>
      <c r="W475" t="s">
        <v>150</v>
      </c>
      <c r="X475" t="s">
        <v>1354</v>
      </c>
      <c r="Y475" s="57" t="s">
        <v>104</v>
      </c>
      <c r="AA475" t="s">
        <v>104</v>
      </c>
      <c r="AC475" s="57" t="s">
        <v>104</v>
      </c>
      <c r="AE475" t="s">
        <v>150</v>
      </c>
      <c r="AF475" s="96" t="s">
        <v>1355</v>
      </c>
      <c r="AG475" s="57" t="s">
        <v>104</v>
      </c>
      <c r="AH475" s="98">
        <v>1</v>
      </c>
      <c r="AI475" s="29">
        <f t="shared" si="2"/>
        <v>20</v>
      </c>
      <c r="AL475" s="262" t="s">
        <v>1758</v>
      </c>
      <c r="AM475" s="102">
        <v>10</v>
      </c>
      <c r="AU475" s="102"/>
      <c r="AW475" s="102"/>
      <c r="AY475" s="4">
        <v>0</v>
      </c>
      <c r="BA475" s="106"/>
    </row>
    <row r="476" spans="1:53" ht="12" customHeight="1" x14ac:dyDescent="0.35">
      <c r="A476" s="96" t="s">
        <v>1853</v>
      </c>
      <c r="B476" t="s">
        <v>2257</v>
      </c>
      <c r="C476" t="s">
        <v>178</v>
      </c>
      <c r="D476" t="s">
        <v>44</v>
      </c>
      <c r="E476" t="s">
        <v>1379</v>
      </c>
      <c r="F476" t="s">
        <v>2591</v>
      </c>
      <c r="G476" t="s">
        <v>2592</v>
      </c>
      <c r="H476">
        <v>2025</v>
      </c>
      <c r="I476" s="4" t="s">
        <v>79</v>
      </c>
      <c r="J476">
        <v>28</v>
      </c>
      <c r="K476" s="97">
        <v>224</v>
      </c>
      <c r="L476" t="str">
        <f>VLOOKUP(K476,Data!$L$1:$M$601,2,FALSE)</f>
        <v>large</v>
      </c>
      <c r="M476">
        <v>28</v>
      </c>
      <c r="N476" s="4">
        <f>VLOOKUP(L476,Data!$M$1:$N$701,2,FALSE)</f>
        <v>20</v>
      </c>
      <c r="O476" t="s">
        <v>44</v>
      </c>
      <c r="P476" t="s">
        <v>94</v>
      </c>
      <c r="Q476" s="57" t="s">
        <v>76</v>
      </c>
      <c r="R476" s="57" t="s">
        <v>1353</v>
      </c>
      <c r="S476" t="s">
        <v>104</v>
      </c>
      <c r="U476" s="57" t="s">
        <v>104</v>
      </c>
      <c r="W476" t="s">
        <v>150</v>
      </c>
      <c r="X476" t="s">
        <v>1354</v>
      </c>
      <c r="Y476" s="57" t="s">
        <v>104</v>
      </c>
      <c r="AA476" t="s">
        <v>150</v>
      </c>
      <c r="AC476" s="57" t="s">
        <v>104</v>
      </c>
      <c r="AE476" t="s">
        <v>150</v>
      </c>
      <c r="AF476" s="96" t="s">
        <v>1355</v>
      </c>
      <c r="AG476" s="57" t="s">
        <v>104</v>
      </c>
      <c r="AH476" s="98">
        <v>1</v>
      </c>
      <c r="AI476" s="29">
        <f t="shared" si="2"/>
        <v>20</v>
      </c>
      <c r="AJ476" s="138">
        <v>-2.5</v>
      </c>
      <c r="AK476" s="152"/>
      <c r="AL476" s="261" t="s">
        <v>1762</v>
      </c>
      <c r="AM476" s="102">
        <v>2.5</v>
      </c>
      <c r="AO476" s="261" t="s">
        <v>1728</v>
      </c>
      <c r="AP476" s="103">
        <v>5</v>
      </c>
      <c r="AS476" s="262" t="s">
        <v>1712</v>
      </c>
      <c r="AT476" s="105">
        <v>2.5</v>
      </c>
      <c r="AU476" s="262" t="s">
        <v>1725</v>
      </c>
      <c r="AV476" s="97">
        <v>2.5</v>
      </c>
      <c r="AW476" s="102"/>
      <c r="AY476" s="4">
        <v>5</v>
      </c>
      <c r="BA476" s="106"/>
    </row>
    <row r="477" spans="1:53" ht="12" customHeight="1" x14ac:dyDescent="0.35">
      <c r="A477" s="96" t="s">
        <v>1854</v>
      </c>
      <c r="B477" t="s">
        <v>2258</v>
      </c>
      <c r="C477" t="s">
        <v>178</v>
      </c>
      <c r="D477" t="s">
        <v>44</v>
      </c>
      <c r="E477" t="s">
        <v>1379</v>
      </c>
      <c r="F477" t="s">
        <v>2591</v>
      </c>
      <c r="G477" t="s">
        <v>2592</v>
      </c>
      <c r="H477">
        <v>2025</v>
      </c>
      <c r="I477" s="4" t="s">
        <v>55</v>
      </c>
      <c r="J477">
        <v>29</v>
      </c>
      <c r="K477" s="97">
        <v>225</v>
      </c>
      <c r="L477" t="str">
        <f>VLOOKUP(K477,Data!$L$1:$M$601,2,FALSE)</f>
        <v>large</v>
      </c>
      <c r="M477">
        <v>29</v>
      </c>
      <c r="N477" s="4">
        <f>VLOOKUP(L477,Data!$M$1:$N$701,2,FALSE)</f>
        <v>20</v>
      </c>
      <c r="O477" t="s">
        <v>44</v>
      </c>
      <c r="P477" t="s">
        <v>94</v>
      </c>
      <c r="Q477" s="57" t="s">
        <v>76</v>
      </c>
      <c r="R477" s="57" t="s">
        <v>1353</v>
      </c>
      <c r="S477" t="s">
        <v>104</v>
      </c>
      <c r="U477" s="57" t="s">
        <v>104</v>
      </c>
      <c r="W477" t="s">
        <v>150</v>
      </c>
      <c r="X477" t="s">
        <v>1354</v>
      </c>
      <c r="Y477" s="57" t="s">
        <v>104</v>
      </c>
      <c r="AA477" t="s">
        <v>104</v>
      </c>
      <c r="AC477" s="57" t="s">
        <v>104</v>
      </c>
      <c r="AE477" t="s">
        <v>150</v>
      </c>
      <c r="AF477" s="96" t="s">
        <v>1355</v>
      </c>
      <c r="AG477" s="57" t="s">
        <v>104</v>
      </c>
      <c r="AH477" s="98">
        <v>1</v>
      </c>
      <c r="AI477" s="29">
        <f t="shared" si="2"/>
        <v>20</v>
      </c>
      <c r="AL477" s="262" t="s">
        <v>1765</v>
      </c>
      <c r="AM477" s="102">
        <v>10</v>
      </c>
      <c r="AU477" s="102"/>
      <c r="AW477" s="102"/>
      <c r="AY477" s="4">
        <v>0</v>
      </c>
      <c r="BA477" s="106"/>
    </row>
    <row r="478" spans="1:53" ht="12" customHeight="1" x14ac:dyDescent="0.35">
      <c r="A478" s="96" t="s">
        <v>1855</v>
      </c>
      <c r="B478" t="s">
        <v>2259</v>
      </c>
      <c r="C478" t="s">
        <v>178</v>
      </c>
      <c r="D478" t="s">
        <v>44</v>
      </c>
      <c r="E478" t="s">
        <v>1379</v>
      </c>
      <c r="F478" t="s">
        <v>2591</v>
      </c>
      <c r="G478" t="s">
        <v>2592</v>
      </c>
      <c r="H478">
        <v>2025</v>
      </c>
      <c r="I478" s="4" t="s">
        <v>79</v>
      </c>
      <c r="J478"/>
      <c r="K478" s="97">
        <v>226</v>
      </c>
      <c r="L478" t="str">
        <f>VLOOKUP(K478,Data!$L$1:$M$601,2,FALSE)</f>
        <v>large</v>
      </c>
      <c r="N478" s="4">
        <f>VLOOKUP(L478,Data!$M$1:$N$701,2,FALSE)</f>
        <v>20</v>
      </c>
      <c r="O478" t="s">
        <v>44</v>
      </c>
      <c r="P478" t="s">
        <v>94</v>
      </c>
      <c r="Q478" s="57" t="s">
        <v>76</v>
      </c>
      <c r="R478" s="57" t="s">
        <v>1353</v>
      </c>
      <c r="S478" t="s">
        <v>104</v>
      </c>
      <c r="U478" s="57" t="s">
        <v>104</v>
      </c>
      <c r="W478" t="s">
        <v>150</v>
      </c>
      <c r="X478" t="s">
        <v>1354</v>
      </c>
      <c r="Y478" s="57" t="s">
        <v>104</v>
      </c>
      <c r="AA478" t="s">
        <v>150</v>
      </c>
      <c r="AB478" t="s">
        <v>1356</v>
      </c>
      <c r="AC478" s="57" t="s">
        <v>104</v>
      </c>
      <c r="AE478" t="s">
        <v>150</v>
      </c>
      <c r="AF478" s="96" t="s">
        <v>1355</v>
      </c>
      <c r="AG478" s="57" t="s">
        <v>104</v>
      </c>
      <c r="AH478" s="98">
        <v>1</v>
      </c>
      <c r="AI478" s="29">
        <f t="shared" si="2"/>
        <v>20</v>
      </c>
      <c r="AK478" s="107"/>
      <c r="AL478" s="261" t="s">
        <v>1769</v>
      </c>
      <c r="AM478" s="102">
        <v>10</v>
      </c>
      <c r="AU478" s="102"/>
      <c r="AW478" s="102"/>
      <c r="AY478" s="4">
        <v>5</v>
      </c>
      <c r="BA478" s="106"/>
    </row>
    <row r="479" spans="1:53" ht="12" customHeight="1" x14ac:dyDescent="0.35">
      <c r="A479" s="96" t="s">
        <v>1856</v>
      </c>
      <c r="B479" t="s">
        <v>2260</v>
      </c>
      <c r="C479" t="s">
        <v>178</v>
      </c>
      <c r="D479" t="s">
        <v>44</v>
      </c>
      <c r="E479" t="s">
        <v>1379</v>
      </c>
      <c r="F479" t="s">
        <v>2591</v>
      </c>
      <c r="G479" t="s">
        <v>2592</v>
      </c>
      <c r="H479">
        <v>2025</v>
      </c>
      <c r="I479" s="4" t="s">
        <v>79</v>
      </c>
      <c r="J479">
        <v>30</v>
      </c>
      <c r="K479" s="97">
        <v>227</v>
      </c>
      <c r="L479" t="str">
        <f>VLOOKUP(K479,Data!$L$1:$M$601,2,FALSE)</f>
        <v>large</v>
      </c>
      <c r="M479">
        <v>30</v>
      </c>
      <c r="N479" s="4">
        <f>VLOOKUP(L479,Data!$M$1:$N$701,2,FALSE)</f>
        <v>20</v>
      </c>
      <c r="O479" t="s">
        <v>44</v>
      </c>
      <c r="P479" t="s">
        <v>94</v>
      </c>
      <c r="Q479" s="57" t="s">
        <v>76</v>
      </c>
      <c r="R479" s="57" t="s">
        <v>1353</v>
      </c>
      <c r="S479" t="s">
        <v>104</v>
      </c>
      <c r="U479" s="57" t="s">
        <v>104</v>
      </c>
      <c r="W479" t="s">
        <v>150</v>
      </c>
      <c r="X479" t="s">
        <v>1354</v>
      </c>
      <c r="Y479" s="57" t="s">
        <v>104</v>
      </c>
      <c r="AA479" t="s">
        <v>104</v>
      </c>
      <c r="AC479" s="57" t="s">
        <v>104</v>
      </c>
      <c r="AE479" t="s">
        <v>150</v>
      </c>
      <c r="AF479" s="96" t="s">
        <v>1355</v>
      </c>
      <c r="AG479" s="57" t="s">
        <v>104</v>
      </c>
      <c r="AH479" s="98">
        <v>1</v>
      </c>
      <c r="AI479" s="29">
        <f t="shared" si="2"/>
        <v>20</v>
      </c>
      <c r="AL479" s="262" t="s">
        <v>1771</v>
      </c>
      <c r="AM479" s="102">
        <v>10</v>
      </c>
      <c r="AU479" s="102"/>
      <c r="AW479" s="102"/>
      <c r="AY479" s="4">
        <v>0</v>
      </c>
      <c r="BA479" s="106"/>
    </row>
    <row r="480" spans="1:53" ht="12" customHeight="1" x14ac:dyDescent="0.35">
      <c r="A480" s="96" t="s">
        <v>1857</v>
      </c>
      <c r="B480" t="s">
        <v>2261</v>
      </c>
      <c r="C480" t="s">
        <v>178</v>
      </c>
      <c r="D480" t="s">
        <v>44</v>
      </c>
      <c r="E480" t="s">
        <v>1379</v>
      </c>
      <c r="F480" t="s">
        <v>2591</v>
      </c>
      <c r="G480" t="s">
        <v>2592</v>
      </c>
      <c r="H480">
        <v>2025</v>
      </c>
      <c r="I480" s="4" t="s">
        <v>55</v>
      </c>
      <c r="J480">
        <v>31</v>
      </c>
      <c r="K480" s="97">
        <v>228</v>
      </c>
      <c r="L480" t="str">
        <f>VLOOKUP(K480,Data!$L$1:$M$601,2,FALSE)</f>
        <v>large</v>
      </c>
      <c r="M480">
        <v>31</v>
      </c>
      <c r="N480" s="4">
        <f>VLOOKUP(L480,Data!$M$1:$N$701,2,FALSE)</f>
        <v>20</v>
      </c>
      <c r="O480" t="s">
        <v>44</v>
      </c>
      <c r="P480" t="s">
        <v>94</v>
      </c>
      <c r="Q480" s="57" t="s">
        <v>76</v>
      </c>
      <c r="R480" s="57" t="s">
        <v>1353</v>
      </c>
      <c r="S480" t="s">
        <v>104</v>
      </c>
      <c r="U480" s="57" t="s">
        <v>104</v>
      </c>
      <c r="W480" t="s">
        <v>150</v>
      </c>
      <c r="X480" t="s">
        <v>1354</v>
      </c>
      <c r="Y480" s="57" t="s">
        <v>104</v>
      </c>
      <c r="AA480" t="s">
        <v>104</v>
      </c>
      <c r="AC480" s="57" t="s">
        <v>104</v>
      </c>
      <c r="AE480" t="s">
        <v>150</v>
      </c>
      <c r="AF480" s="96" t="s">
        <v>1355</v>
      </c>
      <c r="AG480" s="57" t="s">
        <v>104</v>
      </c>
      <c r="AH480" s="98">
        <v>1</v>
      </c>
      <c r="AI480" s="29">
        <f t="shared" si="2"/>
        <v>20</v>
      </c>
      <c r="AL480" s="261" t="s">
        <v>1774</v>
      </c>
      <c r="AM480" s="102">
        <v>10</v>
      </c>
      <c r="AU480" s="102"/>
      <c r="AW480" s="102"/>
      <c r="AY480" s="4">
        <v>4</v>
      </c>
      <c r="BA480" s="106"/>
    </row>
    <row r="481" spans="1:53" ht="12" customHeight="1" x14ac:dyDescent="0.35">
      <c r="A481" s="96" t="s">
        <v>1858</v>
      </c>
      <c r="B481" t="s">
        <v>2262</v>
      </c>
      <c r="C481" t="s">
        <v>178</v>
      </c>
      <c r="D481" t="s">
        <v>44</v>
      </c>
      <c r="E481" t="s">
        <v>1379</v>
      </c>
      <c r="F481" t="s">
        <v>2591</v>
      </c>
      <c r="G481" t="s">
        <v>2592</v>
      </c>
      <c r="H481">
        <v>2025</v>
      </c>
      <c r="I481" s="4" t="s">
        <v>55</v>
      </c>
      <c r="J481"/>
      <c r="K481" s="97">
        <v>229</v>
      </c>
      <c r="L481" t="str">
        <f>VLOOKUP(K481,Data!$L$1:$M$601,2,FALSE)</f>
        <v>large</v>
      </c>
      <c r="N481" s="4">
        <f>VLOOKUP(L481,Data!$M$1:$N$701,2,FALSE)</f>
        <v>20</v>
      </c>
      <c r="O481" t="s">
        <v>44</v>
      </c>
      <c r="P481" t="s">
        <v>94</v>
      </c>
      <c r="Q481" s="57" t="s">
        <v>76</v>
      </c>
      <c r="R481" s="57" t="s">
        <v>1353</v>
      </c>
      <c r="S481" t="s">
        <v>104</v>
      </c>
      <c r="U481" s="57" t="s">
        <v>104</v>
      </c>
      <c r="W481" t="s">
        <v>150</v>
      </c>
      <c r="X481" t="s">
        <v>1354</v>
      </c>
      <c r="Y481" s="57" t="s">
        <v>104</v>
      </c>
      <c r="AA481" t="s">
        <v>150</v>
      </c>
      <c r="AB481" t="s">
        <v>1356</v>
      </c>
      <c r="AC481" s="57" t="s">
        <v>104</v>
      </c>
      <c r="AE481" t="s">
        <v>150</v>
      </c>
      <c r="AF481" s="96" t="s">
        <v>1355</v>
      </c>
      <c r="AG481" s="57" t="s">
        <v>150</v>
      </c>
      <c r="AH481" s="98">
        <v>1.5</v>
      </c>
      <c r="AI481" s="29">
        <f t="shared" si="2"/>
        <v>30</v>
      </c>
      <c r="AK481" s="107" t="s">
        <v>1380</v>
      </c>
      <c r="AL481" s="262" t="s">
        <v>1777</v>
      </c>
      <c r="AM481" s="102">
        <v>7.5</v>
      </c>
      <c r="AU481" s="102"/>
      <c r="AW481" s="102"/>
      <c r="AY481" s="4">
        <v>0</v>
      </c>
      <c r="BA481" s="106"/>
    </row>
    <row r="482" spans="1:53" ht="12" customHeight="1" x14ac:dyDescent="0.35">
      <c r="A482" s="96" t="s">
        <v>1859</v>
      </c>
      <c r="B482" t="s">
        <v>2263</v>
      </c>
      <c r="C482" t="s">
        <v>178</v>
      </c>
      <c r="D482" t="s">
        <v>44</v>
      </c>
      <c r="E482" t="s">
        <v>1387</v>
      </c>
      <c r="F482" t="s">
        <v>2591</v>
      </c>
      <c r="G482" t="s">
        <v>2592</v>
      </c>
      <c r="H482">
        <v>2025</v>
      </c>
      <c r="I482" s="4" t="s">
        <v>79</v>
      </c>
      <c r="J482">
        <v>32</v>
      </c>
      <c r="K482" s="97">
        <v>230</v>
      </c>
      <c r="L482" t="str">
        <f>VLOOKUP(K482,Data!$L$1:$M$601,2,FALSE)</f>
        <v>large</v>
      </c>
      <c r="M482">
        <v>32</v>
      </c>
      <c r="N482" s="4">
        <f>VLOOKUP(L482,Data!$M$1:$N$701,2,FALSE)</f>
        <v>20</v>
      </c>
      <c r="O482" t="s">
        <v>44</v>
      </c>
      <c r="P482" t="s">
        <v>94</v>
      </c>
      <c r="Q482" s="57" t="s">
        <v>76</v>
      </c>
      <c r="R482" s="57" t="s">
        <v>1353</v>
      </c>
      <c r="S482" t="s">
        <v>104</v>
      </c>
      <c r="U482" s="57" t="s">
        <v>104</v>
      </c>
      <c r="W482" t="s">
        <v>150</v>
      </c>
      <c r="X482" t="s">
        <v>1354</v>
      </c>
      <c r="Y482" s="57" t="s">
        <v>104</v>
      </c>
      <c r="AA482" t="s">
        <v>104</v>
      </c>
      <c r="AC482" s="57" t="s">
        <v>104</v>
      </c>
      <c r="AE482" t="s">
        <v>150</v>
      </c>
      <c r="AF482" s="96" t="s">
        <v>1355</v>
      </c>
      <c r="AG482" s="57" t="s">
        <v>104</v>
      </c>
      <c r="AH482" s="98">
        <v>1</v>
      </c>
      <c r="AI482" s="29">
        <f t="shared" si="2"/>
        <v>20</v>
      </c>
      <c r="AL482" s="261" t="s">
        <v>1781</v>
      </c>
      <c r="AM482" s="102">
        <v>5</v>
      </c>
      <c r="AO482" s="262" t="s">
        <v>1765</v>
      </c>
      <c r="AP482" s="103">
        <v>5</v>
      </c>
      <c r="AQ482" s="261" t="s">
        <v>1747</v>
      </c>
      <c r="AR482" s="102">
        <v>10</v>
      </c>
      <c r="AU482" s="102"/>
      <c r="AW482" s="102"/>
      <c r="AY482" s="4">
        <v>0</v>
      </c>
      <c r="BA482" s="106"/>
    </row>
    <row r="483" spans="1:53" ht="12" customHeight="1" x14ac:dyDescent="0.35">
      <c r="A483" s="96" t="s">
        <v>1860</v>
      </c>
      <c r="B483" t="s">
        <v>2264</v>
      </c>
      <c r="C483" t="s">
        <v>178</v>
      </c>
      <c r="D483" t="s">
        <v>44</v>
      </c>
      <c r="E483" t="s">
        <v>1379</v>
      </c>
      <c r="F483" t="s">
        <v>2591</v>
      </c>
      <c r="G483" t="s">
        <v>2592</v>
      </c>
      <c r="H483">
        <v>2025</v>
      </c>
      <c r="I483" s="4" t="s">
        <v>55</v>
      </c>
      <c r="J483">
        <v>33</v>
      </c>
      <c r="K483" s="97">
        <v>231</v>
      </c>
      <c r="L483" t="str">
        <f>VLOOKUP(K483,Data!$L$1:$M$601,2,FALSE)</f>
        <v>large</v>
      </c>
      <c r="M483">
        <v>33</v>
      </c>
      <c r="N483" s="4">
        <f>VLOOKUP(L483,Data!$M$1:$N$701,2,FALSE)</f>
        <v>20</v>
      </c>
      <c r="O483" t="s">
        <v>44</v>
      </c>
      <c r="P483" t="s">
        <v>94</v>
      </c>
      <c r="Q483" s="57" t="s">
        <v>76</v>
      </c>
      <c r="R483" s="57" t="s">
        <v>1353</v>
      </c>
      <c r="S483" t="s">
        <v>104</v>
      </c>
      <c r="U483" s="57" t="s">
        <v>104</v>
      </c>
      <c r="W483" t="s">
        <v>150</v>
      </c>
      <c r="X483" t="s">
        <v>1354</v>
      </c>
      <c r="Y483" s="57" t="s">
        <v>104</v>
      </c>
      <c r="AA483" t="s">
        <v>150</v>
      </c>
      <c r="AB483" t="s">
        <v>1356</v>
      </c>
      <c r="AC483" s="57" t="s">
        <v>104</v>
      </c>
      <c r="AE483" t="s">
        <v>150</v>
      </c>
      <c r="AF483" s="96" t="s">
        <v>1355</v>
      </c>
      <c r="AG483" s="57" t="s">
        <v>150</v>
      </c>
      <c r="AH483" s="98">
        <v>1.5</v>
      </c>
      <c r="AI483" s="29">
        <f t="shared" si="2"/>
        <v>30</v>
      </c>
      <c r="AK483" s="107" t="s">
        <v>1380</v>
      </c>
      <c r="AL483" s="262" t="s">
        <v>1446</v>
      </c>
      <c r="AM483" s="102">
        <v>7.5</v>
      </c>
      <c r="AU483" s="102"/>
      <c r="AW483" s="102"/>
      <c r="AY483" s="4">
        <v>0</v>
      </c>
      <c r="BA483" s="106"/>
    </row>
    <row r="484" spans="1:53" ht="12" customHeight="1" x14ac:dyDescent="0.35">
      <c r="A484" s="96" t="s">
        <v>1861</v>
      </c>
      <c r="B484" t="s">
        <v>2265</v>
      </c>
      <c r="C484" t="s">
        <v>178</v>
      </c>
      <c r="D484" t="s">
        <v>44</v>
      </c>
      <c r="E484" t="s">
        <v>1379</v>
      </c>
      <c r="F484" t="s">
        <v>2591</v>
      </c>
      <c r="G484" t="s">
        <v>2592</v>
      </c>
      <c r="H484">
        <v>2025</v>
      </c>
      <c r="I484" s="4" t="s">
        <v>79</v>
      </c>
      <c r="J484"/>
      <c r="K484" s="97">
        <v>232</v>
      </c>
      <c r="L484" t="str">
        <f>VLOOKUP(K484,Data!$L$1:$M$601,2,FALSE)</f>
        <v>large</v>
      </c>
      <c r="N484" s="4">
        <f>VLOOKUP(L484,Data!$M$1:$N$701,2,FALSE)</f>
        <v>20</v>
      </c>
      <c r="O484" t="s">
        <v>44</v>
      </c>
      <c r="P484" t="s">
        <v>94</v>
      </c>
      <c r="Q484" s="57" t="s">
        <v>76</v>
      </c>
      <c r="R484" s="57" t="s">
        <v>1353</v>
      </c>
      <c r="S484" t="s">
        <v>104</v>
      </c>
      <c r="U484" s="57" t="s">
        <v>104</v>
      </c>
      <c r="W484" t="s">
        <v>150</v>
      </c>
      <c r="X484" t="s">
        <v>1354</v>
      </c>
      <c r="Y484" s="57" t="s">
        <v>104</v>
      </c>
      <c r="AA484" t="s">
        <v>104</v>
      </c>
      <c r="AC484" s="57" t="s">
        <v>104</v>
      </c>
      <c r="AE484" t="s">
        <v>150</v>
      </c>
      <c r="AF484" s="96" t="s">
        <v>1355</v>
      </c>
      <c r="AG484" s="57" t="s">
        <v>104</v>
      </c>
      <c r="AH484" s="98">
        <v>1</v>
      </c>
      <c r="AI484" s="29">
        <f t="shared" si="2"/>
        <v>20</v>
      </c>
      <c r="AL484" s="261" t="s">
        <v>1450</v>
      </c>
      <c r="AM484" s="102">
        <v>8</v>
      </c>
      <c r="AO484" s="103" t="s">
        <v>943</v>
      </c>
      <c r="AP484" s="103">
        <v>2</v>
      </c>
      <c r="AU484" s="102"/>
      <c r="AW484" s="102"/>
      <c r="AY484" s="4">
        <v>0</v>
      </c>
      <c r="BA484" s="106"/>
    </row>
    <row r="485" spans="1:53" ht="12" customHeight="1" x14ac:dyDescent="0.35">
      <c r="A485" s="96" t="s">
        <v>1862</v>
      </c>
      <c r="B485" t="s">
        <v>2266</v>
      </c>
      <c r="C485" t="s">
        <v>72</v>
      </c>
      <c r="D485" t="s">
        <v>1388</v>
      </c>
      <c r="E485" t="s">
        <v>1387</v>
      </c>
      <c r="F485" t="s">
        <v>2591</v>
      </c>
      <c r="G485" t="s">
        <v>2592</v>
      </c>
      <c r="H485">
        <v>2025</v>
      </c>
      <c r="I485" s="4" t="s">
        <v>55</v>
      </c>
      <c r="J485">
        <v>34</v>
      </c>
      <c r="K485" s="97">
        <v>233</v>
      </c>
      <c r="L485" t="str">
        <f>VLOOKUP(K485,Data!$L$1:$M$601,2,FALSE)</f>
        <v>large</v>
      </c>
      <c r="M485">
        <v>34</v>
      </c>
      <c r="N485" s="4">
        <f>VLOOKUP(L485,Data!$M$1:$N$701,2,FALSE)</f>
        <v>20</v>
      </c>
      <c r="O485" t="s">
        <v>69</v>
      </c>
      <c r="P485" t="s">
        <v>94</v>
      </c>
      <c r="Q485" s="57" t="s">
        <v>76</v>
      </c>
      <c r="R485" s="57" t="s">
        <v>1353</v>
      </c>
      <c r="S485" t="s">
        <v>104</v>
      </c>
      <c r="U485" s="57" t="s">
        <v>104</v>
      </c>
      <c r="W485" t="s">
        <v>150</v>
      </c>
      <c r="X485" t="s">
        <v>1360</v>
      </c>
      <c r="Y485" s="57" t="s">
        <v>104</v>
      </c>
      <c r="AA485" t="s">
        <v>104</v>
      </c>
      <c r="AC485" s="57" t="s">
        <v>104</v>
      </c>
      <c r="AE485" t="s">
        <v>150</v>
      </c>
      <c r="AF485" s="96" t="s">
        <v>1355</v>
      </c>
      <c r="AG485" s="57" t="s">
        <v>104</v>
      </c>
      <c r="AH485" s="98">
        <v>1</v>
      </c>
      <c r="AI485" s="51">
        <f t="shared" si="2"/>
        <v>20</v>
      </c>
      <c r="AK485"/>
      <c r="AL485" s="262" t="s">
        <v>1454</v>
      </c>
      <c r="AM485" s="102">
        <v>6</v>
      </c>
      <c r="AO485" s="261" t="s">
        <v>1747</v>
      </c>
      <c r="AP485" s="103">
        <v>9</v>
      </c>
      <c r="AQ485" s="262" t="s">
        <v>1738</v>
      </c>
      <c r="AR485" s="102">
        <v>5</v>
      </c>
      <c r="AU485" s="102"/>
      <c r="AW485" s="102"/>
      <c r="AY485" s="4">
        <v>15</v>
      </c>
      <c r="BA485" s="106"/>
    </row>
    <row r="486" spans="1:53" ht="12" customHeight="1" x14ac:dyDescent="0.35">
      <c r="A486" s="96" t="s">
        <v>1863</v>
      </c>
      <c r="B486" t="s">
        <v>2267</v>
      </c>
      <c r="C486" t="s">
        <v>72</v>
      </c>
      <c r="D486" t="s">
        <v>1388</v>
      </c>
      <c r="E486" t="s">
        <v>1387</v>
      </c>
      <c r="F486" t="s">
        <v>2591</v>
      </c>
      <c r="G486" t="s">
        <v>2592</v>
      </c>
      <c r="H486">
        <v>2025</v>
      </c>
      <c r="I486" s="4" t="s">
        <v>55</v>
      </c>
      <c r="J486">
        <v>35</v>
      </c>
      <c r="K486" s="97">
        <v>234</v>
      </c>
      <c r="L486" t="str">
        <f>VLOOKUP(K486,Data!$L$1:$M$601,2,FALSE)</f>
        <v>large</v>
      </c>
      <c r="M486">
        <v>35</v>
      </c>
      <c r="N486" s="4">
        <f>VLOOKUP(L486,Data!$M$1:$N$701,2,FALSE)</f>
        <v>20</v>
      </c>
      <c r="O486" t="s">
        <v>140</v>
      </c>
      <c r="P486" t="s">
        <v>118</v>
      </c>
      <c r="Q486" s="57" t="s">
        <v>76</v>
      </c>
      <c r="R486" s="57" t="s">
        <v>1353</v>
      </c>
      <c r="S486" t="s">
        <v>104</v>
      </c>
      <c r="U486" s="57" t="s">
        <v>104</v>
      </c>
      <c r="W486" t="s">
        <v>150</v>
      </c>
      <c r="X486" t="s">
        <v>1360</v>
      </c>
      <c r="Y486" s="57" t="s">
        <v>104</v>
      </c>
      <c r="AA486" t="s">
        <v>104</v>
      </c>
      <c r="AC486" s="57" t="s">
        <v>104</v>
      </c>
      <c r="AE486" t="s">
        <v>150</v>
      </c>
      <c r="AF486" s="96" t="s">
        <v>1355</v>
      </c>
      <c r="AG486" s="57" t="s">
        <v>104</v>
      </c>
      <c r="AH486" s="98">
        <v>1</v>
      </c>
      <c r="AI486" s="29">
        <f t="shared" si="2"/>
        <v>20</v>
      </c>
      <c r="AJ486" s="138">
        <v>-10</v>
      </c>
      <c r="AK486"/>
      <c r="AL486" s="261" t="s">
        <v>1458</v>
      </c>
      <c r="AM486" s="102">
        <v>3</v>
      </c>
      <c r="AO486" s="261" t="s">
        <v>1762</v>
      </c>
      <c r="AP486" s="103">
        <v>7</v>
      </c>
      <c r="AS486" s="261" t="s">
        <v>1728</v>
      </c>
      <c r="AT486" s="105">
        <v>10</v>
      </c>
      <c r="AU486" s="102"/>
      <c r="AW486" s="102"/>
      <c r="AY486" s="4">
        <v>5</v>
      </c>
      <c r="BA486" s="106"/>
    </row>
    <row r="487" spans="1:53" ht="12" customHeight="1" x14ac:dyDescent="0.35">
      <c r="A487" s="96" t="s">
        <v>1864</v>
      </c>
      <c r="B487" t="s">
        <v>2268</v>
      </c>
      <c r="C487" t="s">
        <v>72</v>
      </c>
      <c r="D487" t="s">
        <v>1388</v>
      </c>
      <c r="E487" t="s">
        <v>1379</v>
      </c>
      <c r="F487" t="s">
        <v>2591</v>
      </c>
      <c r="G487" t="s">
        <v>2592</v>
      </c>
      <c r="H487">
        <v>2025</v>
      </c>
      <c r="I487" s="4" t="s">
        <v>79</v>
      </c>
      <c r="J487"/>
      <c r="K487" s="97">
        <v>235</v>
      </c>
      <c r="L487" t="str">
        <f>VLOOKUP(K487,Data!$L$1:$M$601,2,FALSE)</f>
        <v>large</v>
      </c>
      <c r="N487" s="4">
        <f>VLOOKUP(L487,Data!$M$1:$N$701,2,FALSE)</f>
        <v>20</v>
      </c>
      <c r="O487" t="s">
        <v>69</v>
      </c>
      <c r="P487" t="s">
        <v>94</v>
      </c>
      <c r="Q487" s="57" t="s">
        <v>76</v>
      </c>
      <c r="R487" s="57" t="s">
        <v>1353</v>
      </c>
      <c r="S487" t="s">
        <v>104</v>
      </c>
      <c r="U487" s="57" t="s">
        <v>104</v>
      </c>
      <c r="W487" t="s">
        <v>150</v>
      </c>
      <c r="X487" t="s">
        <v>1360</v>
      </c>
      <c r="Y487" s="57" t="s">
        <v>104</v>
      </c>
      <c r="AA487" t="s">
        <v>104</v>
      </c>
      <c r="AC487" s="57" t="s">
        <v>104</v>
      </c>
      <c r="AE487" t="s">
        <v>150</v>
      </c>
      <c r="AF487" s="96" t="s">
        <v>1355</v>
      </c>
      <c r="AG487" s="57" t="s">
        <v>104</v>
      </c>
      <c r="AH487" s="98">
        <v>1</v>
      </c>
      <c r="AI487" s="29">
        <f t="shared" si="2"/>
        <v>20</v>
      </c>
      <c r="AJ487" s="138">
        <v>-5</v>
      </c>
      <c r="AK487"/>
      <c r="AL487" s="262" t="s">
        <v>1462</v>
      </c>
      <c r="AM487" s="102">
        <v>5</v>
      </c>
      <c r="AS487" s="261" t="s">
        <v>1747</v>
      </c>
      <c r="AT487" s="105">
        <v>5</v>
      </c>
      <c r="AU487" s="102"/>
      <c r="AW487" s="102"/>
      <c r="AY487" s="4">
        <v>0</v>
      </c>
      <c r="BA487" s="106"/>
    </row>
    <row r="488" spans="1:53" ht="12" customHeight="1" x14ac:dyDescent="0.35">
      <c r="A488" s="96" t="s">
        <v>1865</v>
      </c>
      <c r="B488" t="s">
        <v>2269</v>
      </c>
      <c r="C488" t="s">
        <v>72</v>
      </c>
      <c r="D488" t="s">
        <v>69</v>
      </c>
      <c r="E488" t="s">
        <v>1379</v>
      </c>
      <c r="F488" t="s">
        <v>2591</v>
      </c>
      <c r="G488" t="s">
        <v>2592</v>
      </c>
      <c r="H488">
        <v>2025</v>
      </c>
      <c r="I488" s="4" t="s">
        <v>79</v>
      </c>
      <c r="J488">
        <v>36</v>
      </c>
      <c r="K488" s="97">
        <v>236</v>
      </c>
      <c r="L488" t="str">
        <f>VLOOKUP(K488,Data!$L$1:$M$601,2,FALSE)</f>
        <v>large</v>
      </c>
      <c r="M488">
        <v>36</v>
      </c>
      <c r="N488" s="4">
        <f>VLOOKUP(L488,Data!$M$1:$N$701,2,FALSE)</f>
        <v>20</v>
      </c>
      <c r="O488" t="s">
        <v>69</v>
      </c>
      <c r="P488" t="s">
        <v>94</v>
      </c>
      <c r="Q488" s="57" t="s">
        <v>76</v>
      </c>
      <c r="R488" s="57" t="s">
        <v>1353</v>
      </c>
      <c r="S488" t="s">
        <v>104</v>
      </c>
      <c r="U488" s="57" t="s">
        <v>150</v>
      </c>
      <c r="V488" s="57" t="s">
        <v>1368</v>
      </c>
      <c r="W488" t="s">
        <v>150</v>
      </c>
      <c r="X488" t="s">
        <v>1360</v>
      </c>
      <c r="Y488" s="57" t="s">
        <v>104</v>
      </c>
      <c r="AA488" t="s">
        <v>104</v>
      </c>
      <c r="AC488" s="57" t="s">
        <v>104</v>
      </c>
      <c r="AE488" t="s">
        <v>150</v>
      </c>
      <c r="AF488" s="96" t="s">
        <v>1355</v>
      </c>
      <c r="AG488" s="57" t="s">
        <v>104</v>
      </c>
      <c r="AH488" s="98">
        <v>1</v>
      </c>
      <c r="AI488" s="29">
        <f t="shared" si="2"/>
        <v>20</v>
      </c>
      <c r="AK488"/>
      <c r="AL488" s="261" t="s">
        <v>1464</v>
      </c>
      <c r="AM488" s="109">
        <v>12</v>
      </c>
      <c r="AO488" s="103" t="s">
        <v>943</v>
      </c>
      <c r="AP488" s="103">
        <v>8</v>
      </c>
      <c r="AU488" s="102"/>
      <c r="AW488" s="102"/>
      <c r="AY488" s="4">
        <v>0</v>
      </c>
      <c r="BA488" s="106"/>
    </row>
    <row r="489" spans="1:53" ht="12" customHeight="1" x14ac:dyDescent="0.35">
      <c r="A489" s="96" t="s">
        <v>1866</v>
      </c>
      <c r="B489" t="s">
        <v>2270</v>
      </c>
      <c r="C489" t="s">
        <v>72</v>
      </c>
      <c r="D489" t="s">
        <v>69</v>
      </c>
      <c r="E489" t="s">
        <v>1379</v>
      </c>
      <c r="F489" t="s">
        <v>2591</v>
      </c>
      <c r="G489" t="s">
        <v>2592</v>
      </c>
      <c r="H489">
        <v>2025</v>
      </c>
      <c r="I489" s="4" t="s">
        <v>79</v>
      </c>
      <c r="J489">
        <v>37</v>
      </c>
      <c r="K489" s="97">
        <v>237</v>
      </c>
      <c r="L489" t="str">
        <f>VLOOKUP(K489,Data!$L$1:$M$601,2,FALSE)</f>
        <v>large</v>
      </c>
      <c r="M489">
        <v>37</v>
      </c>
      <c r="N489" s="4">
        <f>VLOOKUP(L489,Data!$M$1:$N$701,2,FALSE)</f>
        <v>20</v>
      </c>
      <c r="O489" t="s">
        <v>140</v>
      </c>
      <c r="P489" t="s">
        <v>118</v>
      </c>
      <c r="Q489" s="57" t="s">
        <v>76</v>
      </c>
      <c r="R489" s="57" t="s">
        <v>1353</v>
      </c>
      <c r="S489" t="s">
        <v>104</v>
      </c>
      <c r="U489" s="57" t="s">
        <v>150</v>
      </c>
      <c r="V489" s="57" t="s">
        <v>1368</v>
      </c>
      <c r="W489" t="s">
        <v>150</v>
      </c>
      <c r="X489" t="s">
        <v>1360</v>
      </c>
      <c r="Y489" s="57" t="s">
        <v>104</v>
      </c>
      <c r="AA489" t="s">
        <v>104</v>
      </c>
      <c r="AC489" s="57" t="s">
        <v>104</v>
      </c>
      <c r="AE489" t="s">
        <v>150</v>
      </c>
      <c r="AF489" s="96" t="s">
        <v>1355</v>
      </c>
      <c r="AG489" s="57" t="s">
        <v>104</v>
      </c>
      <c r="AH489" s="98">
        <v>1</v>
      </c>
      <c r="AI489" s="29">
        <f t="shared" si="2"/>
        <v>20</v>
      </c>
      <c r="AJ489" s="138">
        <v>10</v>
      </c>
      <c r="AK489"/>
      <c r="AL489" s="262" t="s">
        <v>1468</v>
      </c>
      <c r="AM489" s="109">
        <v>12</v>
      </c>
      <c r="AO489" s="103" t="s">
        <v>943</v>
      </c>
      <c r="AP489" s="103">
        <v>8</v>
      </c>
      <c r="AS489" s="261" t="s">
        <v>1728</v>
      </c>
      <c r="AT489" s="105">
        <v>10</v>
      </c>
      <c r="AU489" s="102"/>
      <c r="AW489" s="102"/>
      <c r="AY489" s="4">
        <v>5</v>
      </c>
      <c r="BA489" s="106"/>
    </row>
    <row r="490" spans="1:53" ht="12" customHeight="1" x14ac:dyDescent="0.35">
      <c r="A490" s="96" t="s">
        <v>1867</v>
      </c>
      <c r="B490" t="s">
        <v>2271</v>
      </c>
      <c r="C490" t="s">
        <v>72</v>
      </c>
      <c r="D490" t="s">
        <v>1388</v>
      </c>
      <c r="E490" t="s">
        <v>1379</v>
      </c>
      <c r="F490" t="s">
        <v>2591</v>
      </c>
      <c r="G490" t="s">
        <v>2592</v>
      </c>
      <c r="H490">
        <v>2025</v>
      </c>
      <c r="I490" s="4" t="s">
        <v>79</v>
      </c>
      <c r="J490"/>
      <c r="K490" s="97">
        <v>238</v>
      </c>
      <c r="L490" t="str">
        <f>VLOOKUP(K490,Data!$L$1:$M$601,2,FALSE)</f>
        <v>large</v>
      </c>
      <c r="N490" s="4">
        <f>VLOOKUP(L490,Data!$M$1:$N$701,2,FALSE)</f>
        <v>20</v>
      </c>
      <c r="O490" t="s">
        <v>140</v>
      </c>
      <c r="P490" t="s">
        <v>118</v>
      </c>
      <c r="Q490" s="57" t="s">
        <v>76</v>
      </c>
      <c r="R490" s="57" t="s">
        <v>1353</v>
      </c>
      <c r="S490" t="s">
        <v>104</v>
      </c>
      <c r="U490" s="57" t="s">
        <v>150</v>
      </c>
      <c r="V490" s="57" t="s">
        <v>1368</v>
      </c>
      <c r="W490" t="s">
        <v>150</v>
      </c>
      <c r="X490" t="s">
        <v>1360</v>
      </c>
      <c r="Y490" s="57" t="s">
        <v>104</v>
      </c>
      <c r="AA490" t="s">
        <v>104</v>
      </c>
      <c r="AC490" s="57" t="s">
        <v>104</v>
      </c>
      <c r="AE490" t="s">
        <v>150</v>
      </c>
      <c r="AF490" s="96" t="s">
        <v>1355</v>
      </c>
      <c r="AG490" s="57" t="s">
        <v>104</v>
      </c>
      <c r="AH490" s="98">
        <v>1</v>
      </c>
      <c r="AI490" s="29">
        <f t="shared" si="2"/>
        <v>20</v>
      </c>
      <c r="AK490"/>
      <c r="AL490" s="261" t="s">
        <v>1471</v>
      </c>
      <c r="AM490" s="109">
        <v>6</v>
      </c>
      <c r="AO490" s="103" t="s">
        <v>943</v>
      </c>
      <c r="AP490" s="103">
        <v>4</v>
      </c>
      <c r="AU490" s="102"/>
      <c r="AW490" s="102"/>
      <c r="AY490" s="4">
        <v>0</v>
      </c>
      <c r="BA490" s="106"/>
    </row>
    <row r="491" spans="1:53" ht="12" customHeight="1" x14ac:dyDescent="0.35">
      <c r="A491" s="96" t="s">
        <v>1868</v>
      </c>
      <c r="B491" t="s">
        <v>2272</v>
      </c>
      <c r="C491" t="s">
        <v>72</v>
      </c>
      <c r="D491" t="s">
        <v>69</v>
      </c>
      <c r="E491" t="s">
        <v>1379</v>
      </c>
      <c r="F491" t="s">
        <v>2591</v>
      </c>
      <c r="G491" t="s">
        <v>2592</v>
      </c>
      <c r="H491">
        <v>2025</v>
      </c>
      <c r="I491" s="4" t="s">
        <v>79</v>
      </c>
      <c r="J491">
        <v>38</v>
      </c>
      <c r="K491" s="97">
        <v>239</v>
      </c>
      <c r="L491" t="str">
        <f>VLOOKUP(K491,Data!$L$1:$M$601,2,FALSE)</f>
        <v>large</v>
      </c>
      <c r="M491">
        <v>38</v>
      </c>
      <c r="N491" s="4">
        <f>VLOOKUP(L491,Data!$M$1:$N$701,2,FALSE)</f>
        <v>20</v>
      </c>
      <c r="O491" t="s">
        <v>69</v>
      </c>
      <c r="P491" t="s">
        <v>94</v>
      </c>
      <c r="Q491" s="57" t="s">
        <v>76</v>
      </c>
      <c r="R491" s="57" t="s">
        <v>1353</v>
      </c>
      <c r="S491" t="s">
        <v>104</v>
      </c>
      <c r="U491" s="57" t="s">
        <v>104</v>
      </c>
      <c r="W491" t="s">
        <v>150</v>
      </c>
      <c r="X491" t="s">
        <v>1360</v>
      </c>
      <c r="Y491" s="57" t="s">
        <v>104</v>
      </c>
      <c r="AA491" t="s">
        <v>104</v>
      </c>
      <c r="AC491" s="57" t="s">
        <v>104</v>
      </c>
      <c r="AE491" t="s">
        <v>150</v>
      </c>
      <c r="AF491" s="96" t="s">
        <v>1355</v>
      </c>
      <c r="AG491" s="57" t="s">
        <v>104</v>
      </c>
      <c r="AH491" s="98">
        <v>1</v>
      </c>
      <c r="AI491" s="29">
        <f t="shared" si="2"/>
        <v>20</v>
      </c>
      <c r="AK491"/>
      <c r="AL491" s="262" t="s">
        <v>1474</v>
      </c>
      <c r="AM491" s="102">
        <v>6</v>
      </c>
      <c r="AO491" s="103" t="s">
        <v>943</v>
      </c>
      <c r="AP491" s="103">
        <v>4</v>
      </c>
      <c r="AU491" s="102"/>
      <c r="AW491" s="102"/>
      <c r="AY491" s="4">
        <v>0</v>
      </c>
      <c r="BA491" s="106"/>
    </row>
    <row r="492" spans="1:53" ht="12" customHeight="1" x14ac:dyDescent="0.35">
      <c r="A492" s="96" t="s">
        <v>1869</v>
      </c>
      <c r="B492" t="s">
        <v>2273</v>
      </c>
      <c r="C492" t="s">
        <v>72</v>
      </c>
      <c r="D492" t="s">
        <v>69</v>
      </c>
      <c r="E492" t="s">
        <v>1379</v>
      </c>
      <c r="F492" t="s">
        <v>2591</v>
      </c>
      <c r="G492" t="s">
        <v>2592</v>
      </c>
      <c r="H492">
        <v>2025</v>
      </c>
      <c r="I492" s="4" t="s">
        <v>79</v>
      </c>
      <c r="J492">
        <v>39</v>
      </c>
      <c r="K492" s="97">
        <v>240</v>
      </c>
      <c r="L492" t="s">
        <v>64</v>
      </c>
      <c r="M492">
        <v>39</v>
      </c>
      <c r="N492" s="4">
        <v>10</v>
      </c>
      <c r="O492" t="s">
        <v>69</v>
      </c>
      <c r="P492" t="s">
        <v>94</v>
      </c>
      <c r="Q492" s="57" t="s">
        <v>76</v>
      </c>
      <c r="R492" s="57" t="s">
        <v>1353</v>
      </c>
      <c r="S492" t="s">
        <v>104</v>
      </c>
      <c r="U492" s="57" t="s">
        <v>150</v>
      </c>
      <c r="V492" s="57" t="s">
        <v>1368</v>
      </c>
      <c r="W492" t="s">
        <v>150</v>
      </c>
      <c r="X492" t="s">
        <v>1360</v>
      </c>
      <c r="Y492" s="57" t="s">
        <v>104</v>
      </c>
      <c r="AA492" t="s">
        <v>104</v>
      </c>
      <c r="AC492" s="57" t="s">
        <v>104</v>
      </c>
      <c r="AE492" t="s">
        <v>150</v>
      </c>
      <c r="AF492" s="96" t="s">
        <v>1355</v>
      </c>
      <c r="AG492" s="57" t="s">
        <v>104</v>
      </c>
      <c r="AH492" s="98">
        <v>1</v>
      </c>
      <c r="AI492" s="29">
        <v>10</v>
      </c>
      <c r="AK492"/>
      <c r="AL492" s="261" t="s">
        <v>1478</v>
      </c>
      <c r="AM492" s="102">
        <v>6</v>
      </c>
      <c r="AO492" s="103" t="s">
        <v>943</v>
      </c>
      <c r="AP492" s="103">
        <v>4</v>
      </c>
      <c r="AU492" s="102"/>
      <c r="AW492" s="102"/>
      <c r="AY492" s="4">
        <v>0</v>
      </c>
      <c r="BA492" s="106"/>
    </row>
    <row r="493" spans="1:53" ht="12" customHeight="1" x14ac:dyDescent="0.35">
      <c r="A493" s="96" t="s">
        <v>1870</v>
      </c>
      <c r="B493" t="s">
        <v>2274</v>
      </c>
      <c r="C493" t="s">
        <v>72</v>
      </c>
      <c r="D493" t="s">
        <v>1388</v>
      </c>
      <c r="E493" t="s">
        <v>1379</v>
      </c>
      <c r="F493" t="s">
        <v>2591</v>
      </c>
      <c r="G493" t="s">
        <v>2592</v>
      </c>
      <c r="H493">
        <v>2025</v>
      </c>
      <c r="I493" s="4" t="s">
        <v>55</v>
      </c>
      <c r="J493"/>
      <c r="K493" s="97">
        <v>241</v>
      </c>
      <c r="L493" t="str">
        <f>VLOOKUP(K493,Data!$L$1:$M$601,2,FALSE)</f>
        <v>large</v>
      </c>
      <c r="N493" s="4">
        <f>VLOOKUP(L493,Data!$M$1:$N$701,2,FALSE)</f>
        <v>20</v>
      </c>
      <c r="O493" t="s">
        <v>69</v>
      </c>
      <c r="P493" t="s">
        <v>94</v>
      </c>
      <c r="Q493" s="57" t="s">
        <v>76</v>
      </c>
      <c r="R493" s="57" t="s">
        <v>1353</v>
      </c>
      <c r="S493" t="s">
        <v>104</v>
      </c>
      <c r="U493" s="57" t="s">
        <v>150</v>
      </c>
      <c r="V493" s="57" t="s">
        <v>1368</v>
      </c>
      <c r="W493" t="s">
        <v>150</v>
      </c>
      <c r="X493" t="s">
        <v>1360</v>
      </c>
      <c r="Y493" s="57" t="s">
        <v>104</v>
      </c>
      <c r="AA493" t="s">
        <v>104</v>
      </c>
      <c r="AC493" s="57" t="s">
        <v>104</v>
      </c>
      <c r="AE493" t="s">
        <v>150</v>
      </c>
      <c r="AF493" s="96" t="s">
        <v>1355</v>
      </c>
      <c r="AG493" s="57" t="s">
        <v>104</v>
      </c>
      <c r="AH493" s="98">
        <v>1</v>
      </c>
      <c r="AI493" s="29">
        <f>N493*AH493</f>
        <v>20</v>
      </c>
      <c r="AJ493" s="138">
        <v>5</v>
      </c>
      <c r="AK493"/>
      <c r="AL493" s="262" t="s">
        <v>1481</v>
      </c>
      <c r="AM493" s="102">
        <v>10</v>
      </c>
      <c r="AU493" s="102"/>
      <c r="AW493" s="102"/>
      <c r="AY493" s="4">
        <v>0</v>
      </c>
      <c r="BA493" s="106"/>
    </row>
    <row r="494" spans="1:53" ht="12" customHeight="1" x14ac:dyDescent="0.35">
      <c r="A494" s="96" t="s">
        <v>1871</v>
      </c>
      <c r="B494" t="s">
        <v>2275</v>
      </c>
      <c r="C494" t="s">
        <v>72</v>
      </c>
      <c r="D494" t="s">
        <v>1388</v>
      </c>
      <c r="E494" t="s">
        <v>1379</v>
      </c>
      <c r="F494" t="s">
        <v>2591</v>
      </c>
      <c r="G494" t="s">
        <v>2592</v>
      </c>
      <c r="H494">
        <v>2025</v>
      </c>
      <c r="I494" s="4" t="s">
        <v>55</v>
      </c>
      <c r="J494">
        <v>40</v>
      </c>
      <c r="K494" s="97">
        <v>242</v>
      </c>
      <c r="L494" t="str">
        <f>VLOOKUP(K494,Data!$L$1:$M$601,2,FALSE)</f>
        <v>large</v>
      </c>
      <c r="M494">
        <v>40</v>
      </c>
      <c r="N494" s="4">
        <f>VLOOKUP(L494,Data!$M$1:$N$701,2,FALSE)</f>
        <v>20</v>
      </c>
      <c r="O494" t="s">
        <v>140</v>
      </c>
      <c r="P494" t="s">
        <v>118</v>
      </c>
      <c r="Q494" s="57" t="s">
        <v>76</v>
      </c>
      <c r="R494" s="57" t="s">
        <v>1353</v>
      </c>
      <c r="S494" t="s">
        <v>104</v>
      </c>
      <c r="U494" s="57" t="s">
        <v>150</v>
      </c>
      <c r="V494" s="57" t="s">
        <v>1368</v>
      </c>
      <c r="W494" t="s">
        <v>150</v>
      </c>
      <c r="X494" t="s">
        <v>1360</v>
      </c>
      <c r="Y494" s="57" t="s">
        <v>104</v>
      </c>
      <c r="AA494" t="s">
        <v>104</v>
      </c>
      <c r="AC494" s="57" t="s">
        <v>104</v>
      </c>
      <c r="AE494" t="s">
        <v>150</v>
      </c>
      <c r="AF494" s="96" t="s">
        <v>1355</v>
      </c>
      <c r="AG494" s="57" t="s">
        <v>104</v>
      </c>
      <c r="AH494" s="98">
        <v>1</v>
      </c>
      <c r="AI494" s="29">
        <f>N494*AH494</f>
        <v>20</v>
      </c>
      <c r="AK494"/>
      <c r="AL494" s="261" t="s">
        <v>1484</v>
      </c>
      <c r="AM494" s="102">
        <v>10</v>
      </c>
      <c r="AU494" s="102"/>
      <c r="AW494" s="102"/>
      <c r="AY494" s="4">
        <v>0</v>
      </c>
      <c r="BA494" s="106"/>
    </row>
    <row r="495" spans="1:53" ht="12" customHeight="1" x14ac:dyDescent="0.35">
      <c r="A495" s="96" t="s">
        <v>1872</v>
      </c>
      <c r="B495" t="s">
        <v>2276</v>
      </c>
      <c r="C495" t="s">
        <v>72</v>
      </c>
      <c r="D495" t="s">
        <v>1388</v>
      </c>
      <c r="E495" t="s">
        <v>1379</v>
      </c>
      <c r="F495" t="s">
        <v>2591</v>
      </c>
      <c r="G495" t="s">
        <v>2592</v>
      </c>
      <c r="H495">
        <v>2025</v>
      </c>
      <c r="I495" s="4" t="s">
        <v>55</v>
      </c>
      <c r="J495">
        <v>41</v>
      </c>
      <c r="K495" s="97">
        <v>243</v>
      </c>
      <c r="L495" t="str">
        <f>VLOOKUP(K495,Data!$L$1:$M$601,2,FALSE)</f>
        <v>large</v>
      </c>
      <c r="M495">
        <v>41</v>
      </c>
      <c r="N495" s="4">
        <f>VLOOKUP(L495,Data!$M$1:$N$701,2,FALSE)</f>
        <v>20</v>
      </c>
      <c r="O495" t="s">
        <v>140</v>
      </c>
      <c r="P495" t="s">
        <v>118</v>
      </c>
      <c r="Q495" s="57" t="s">
        <v>76</v>
      </c>
      <c r="R495" s="57" t="s">
        <v>1353</v>
      </c>
      <c r="S495" t="s">
        <v>104</v>
      </c>
      <c r="U495" s="57" t="s">
        <v>150</v>
      </c>
      <c r="V495" s="57" t="s">
        <v>1368</v>
      </c>
      <c r="W495" t="s">
        <v>150</v>
      </c>
      <c r="X495" t="s">
        <v>1360</v>
      </c>
      <c r="Y495" s="57" t="s">
        <v>104</v>
      </c>
      <c r="AA495" t="s">
        <v>104</v>
      </c>
      <c r="AC495" s="57" t="s">
        <v>104</v>
      </c>
      <c r="AE495" t="s">
        <v>150</v>
      </c>
      <c r="AF495" s="96" t="s">
        <v>1355</v>
      </c>
      <c r="AG495" s="57" t="s">
        <v>104</v>
      </c>
      <c r="AH495" s="98">
        <v>1</v>
      </c>
      <c r="AI495" s="29">
        <f>N495*AH495</f>
        <v>20</v>
      </c>
      <c r="AK495"/>
      <c r="AL495" s="262" t="s">
        <v>1488</v>
      </c>
      <c r="AM495" s="102">
        <v>20</v>
      </c>
      <c r="AU495" s="102"/>
      <c r="AW495" s="102"/>
      <c r="AY495" s="4">
        <v>0</v>
      </c>
      <c r="BA495" s="106"/>
    </row>
    <row r="496" spans="1:53" ht="12" customHeight="1" x14ac:dyDescent="0.35">
      <c r="A496" s="96" t="s">
        <v>1873</v>
      </c>
      <c r="B496" t="s">
        <v>2277</v>
      </c>
      <c r="C496" t="s">
        <v>72</v>
      </c>
      <c r="D496" t="s">
        <v>69</v>
      </c>
      <c r="E496" t="s">
        <v>1379</v>
      </c>
      <c r="F496" t="s">
        <v>2591</v>
      </c>
      <c r="G496" t="s">
        <v>2592</v>
      </c>
      <c r="H496">
        <v>2025</v>
      </c>
      <c r="I496" s="4" t="s">
        <v>79</v>
      </c>
      <c r="J496"/>
      <c r="K496" s="97">
        <v>244</v>
      </c>
      <c r="L496" t="s">
        <v>64</v>
      </c>
      <c r="N496" s="4">
        <v>10</v>
      </c>
      <c r="O496" t="s">
        <v>69</v>
      </c>
      <c r="P496" t="s">
        <v>94</v>
      </c>
      <c r="Q496" s="57" t="s">
        <v>76</v>
      </c>
      <c r="R496" s="57" t="s">
        <v>1353</v>
      </c>
      <c r="S496" t="s">
        <v>104</v>
      </c>
      <c r="U496" s="57" t="s">
        <v>150</v>
      </c>
      <c r="V496" s="57" t="s">
        <v>1368</v>
      </c>
      <c r="W496" t="s">
        <v>150</v>
      </c>
      <c r="X496" t="s">
        <v>1360</v>
      </c>
      <c r="Y496" s="57" t="s">
        <v>104</v>
      </c>
      <c r="AA496" t="s">
        <v>104</v>
      </c>
      <c r="AC496" s="57" t="s">
        <v>104</v>
      </c>
      <c r="AE496" t="s">
        <v>150</v>
      </c>
      <c r="AF496" s="96" t="s">
        <v>1355</v>
      </c>
      <c r="AG496" s="57" t="s">
        <v>104</v>
      </c>
      <c r="AH496" s="98">
        <v>1</v>
      </c>
      <c r="AI496" s="29">
        <v>10</v>
      </c>
      <c r="AJ496" s="138">
        <v>-5</v>
      </c>
      <c r="AK496"/>
      <c r="AL496" s="261" t="s">
        <v>1492</v>
      </c>
      <c r="AM496" s="102">
        <v>5</v>
      </c>
      <c r="AS496" s="262" t="s">
        <v>1462</v>
      </c>
      <c r="AT496" s="105">
        <v>5</v>
      </c>
      <c r="AU496" s="102"/>
      <c r="AW496" s="102"/>
      <c r="AY496" s="4">
        <v>0</v>
      </c>
      <c r="BA496" s="106"/>
    </row>
    <row r="497" spans="1:53" ht="12" customHeight="1" x14ac:dyDescent="0.35">
      <c r="A497" s="96" t="s">
        <v>1874</v>
      </c>
      <c r="B497" t="s">
        <v>2278</v>
      </c>
      <c r="C497" t="s">
        <v>72</v>
      </c>
      <c r="D497" t="s">
        <v>1388</v>
      </c>
      <c r="E497" t="s">
        <v>1379</v>
      </c>
      <c r="F497" t="s">
        <v>2591</v>
      </c>
      <c r="G497" t="s">
        <v>2592</v>
      </c>
      <c r="H497">
        <v>2025</v>
      </c>
      <c r="I497" s="4" t="s">
        <v>79</v>
      </c>
      <c r="J497">
        <v>42</v>
      </c>
      <c r="K497" s="97">
        <v>245</v>
      </c>
      <c r="L497" t="str">
        <f>VLOOKUP(K497,Data!$L$1:$M$601,2,FALSE)</f>
        <v>large</v>
      </c>
      <c r="M497">
        <v>42</v>
      </c>
      <c r="N497" s="4">
        <f>VLOOKUP(L497,Data!$M$1:$N$701,2,FALSE)</f>
        <v>20</v>
      </c>
      <c r="O497" t="s">
        <v>140</v>
      </c>
      <c r="P497" t="s">
        <v>118</v>
      </c>
      <c r="Q497" s="57" t="s">
        <v>76</v>
      </c>
      <c r="R497" s="57" t="s">
        <v>1353</v>
      </c>
      <c r="S497" t="s">
        <v>104</v>
      </c>
      <c r="U497" s="57" t="s">
        <v>150</v>
      </c>
      <c r="V497" s="57" t="s">
        <v>1368</v>
      </c>
      <c r="W497" t="s">
        <v>150</v>
      </c>
      <c r="X497" t="s">
        <v>1360</v>
      </c>
      <c r="Y497" s="57" t="s">
        <v>104</v>
      </c>
      <c r="AA497" t="s">
        <v>104</v>
      </c>
      <c r="AC497" s="57" t="s">
        <v>104</v>
      </c>
      <c r="AE497" t="s">
        <v>150</v>
      </c>
      <c r="AF497" s="96" t="s">
        <v>1355</v>
      </c>
      <c r="AG497" s="57" t="s">
        <v>104</v>
      </c>
      <c r="AH497" s="98">
        <v>1</v>
      </c>
      <c r="AI497" s="29">
        <f t="shared" ref="AI497:AI560" si="3">N497*AH497</f>
        <v>20</v>
      </c>
      <c r="AJ497" s="138">
        <v>10</v>
      </c>
      <c r="AK497"/>
      <c r="AL497" s="262" t="s">
        <v>1495</v>
      </c>
      <c r="AM497" s="102">
        <v>12</v>
      </c>
      <c r="AO497" s="103" t="s">
        <v>943</v>
      </c>
      <c r="AP497" s="103">
        <v>8</v>
      </c>
      <c r="AU497" s="102"/>
      <c r="AW497" s="102"/>
      <c r="AY497" s="4">
        <v>0</v>
      </c>
      <c r="BA497" s="106"/>
    </row>
    <row r="498" spans="1:53" ht="12" customHeight="1" x14ac:dyDescent="0.35">
      <c r="A498" s="96" t="s">
        <v>1875</v>
      </c>
      <c r="B498" t="s">
        <v>2279</v>
      </c>
      <c r="C498" t="s">
        <v>72</v>
      </c>
      <c r="D498" t="s">
        <v>69</v>
      </c>
      <c r="E498" t="s">
        <v>1379</v>
      </c>
      <c r="F498" t="s">
        <v>2591</v>
      </c>
      <c r="G498" t="s">
        <v>2592</v>
      </c>
      <c r="H498">
        <v>2025</v>
      </c>
      <c r="I498" s="4" t="s">
        <v>55</v>
      </c>
      <c r="J498">
        <v>43</v>
      </c>
      <c r="K498" s="97">
        <v>246</v>
      </c>
      <c r="L498" t="str">
        <f>VLOOKUP(K498,Data!$L$1:$M$601,2,FALSE)</f>
        <v>large</v>
      </c>
      <c r="M498">
        <v>43</v>
      </c>
      <c r="N498" s="4">
        <f>VLOOKUP(L498,Data!$M$1:$N$701,2,FALSE)</f>
        <v>20</v>
      </c>
      <c r="O498" t="s">
        <v>69</v>
      </c>
      <c r="P498" t="s">
        <v>94</v>
      </c>
      <c r="Q498" s="57" t="s">
        <v>76</v>
      </c>
      <c r="R498" s="57" t="s">
        <v>1353</v>
      </c>
      <c r="S498" t="s">
        <v>104</v>
      </c>
      <c r="U498" s="57" t="s">
        <v>104</v>
      </c>
      <c r="W498" t="s">
        <v>150</v>
      </c>
      <c r="X498" t="s">
        <v>1360</v>
      </c>
      <c r="Y498" s="57" t="s">
        <v>104</v>
      </c>
      <c r="AA498" t="s">
        <v>104</v>
      </c>
      <c r="AC498" s="57" t="s">
        <v>104</v>
      </c>
      <c r="AE498" t="s">
        <v>150</v>
      </c>
      <c r="AF498" s="96" t="s">
        <v>1355</v>
      </c>
      <c r="AG498" s="57" t="s">
        <v>104</v>
      </c>
      <c r="AH498" s="98">
        <v>1</v>
      </c>
      <c r="AI498" s="29">
        <f t="shared" si="3"/>
        <v>20</v>
      </c>
      <c r="AK498"/>
      <c r="AL498" s="261" t="s">
        <v>1498</v>
      </c>
      <c r="AM498" s="102">
        <v>10</v>
      </c>
      <c r="AU498" s="102"/>
      <c r="AW498" s="102"/>
      <c r="AY498" s="4">
        <v>0</v>
      </c>
      <c r="BA498" s="106"/>
    </row>
    <row r="499" spans="1:53" ht="12" customHeight="1" x14ac:dyDescent="0.35">
      <c r="A499" s="96" t="s">
        <v>1876</v>
      </c>
      <c r="B499" t="s">
        <v>2280</v>
      </c>
      <c r="C499" t="s">
        <v>72</v>
      </c>
      <c r="D499" t="s">
        <v>69</v>
      </c>
      <c r="E499" t="s">
        <v>1379</v>
      </c>
      <c r="F499" t="s">
        <v>2591</v>
      </c>
      <c r="G499" t="s">
        <v>2592</v>
      </c>
      <c r="H499">
        <v>2025</v>
      </c>
      <c r="I499" s="4" t="s">
        <v>55</v>
      </c>
      <c r="J499"/>
      <c r="K499" s="97">
        <v>247</v>
      </c>
      <c r="L499" t="str">
        <f>VLOOKUP(K499,Data!$L$1:$M$601,2,FALSE)</f>
        <v>large</v>
      </c>
      <c r="N499" s="4">
        <f>VLOOKUP(L499,Data!$M$1:$N$701,2,FALSE)</f>
        <v>20</v>
      </c>
      <c r="O499" t="s">
        <v>69</v>
      </c>
      <c r="P499" t="s">
        <v>94</v>
      </c>
      <c r="Q499" s="57" t="s">
        <v>76</v>
      </c>
      <c r="R499" s="57" t="s">
        <v>1353</v>
      </c>
      <c r="S499" t="s">
        <v>104</v>
      </c>
      <c r="U499" s="57" t="s">
        <v>104</v>
      </c>
      <c r="W499" t="s">
        <v>150</v>
      </c>
      <c r="X499" t="s">
        <v>1360</v>
      </c>
      <c r="Y499" s="57" t="s">
        <v>104</v>
      </c>
      <c r="AA499" t="s">
        <v>104</v>
      </c>
      <c r="AC499" s="57" t="s">
        <v>104</v>
      </c>
      <c r="AE499" t="s">
        <v>150</v>
      </c>
      <c r="AF499" s="96" t="s">
        <v>1355</v>
      </c>
      <c r="AG499" s="57" t="s">
        <v>104</v>
      </c>
      <c r="AH499" s="98">
        <v>1</v>
      </c>
      <c r="AI499" s="29">
        <f t="shared" si="3"/>
        <v>20</v>
      </c>
      <c r="AK499"/>
      <c r="AL499" s="262" t="s">
        <v>1501</v>
      </c>
      <c r="AM499" s="102">
        <v>5</v>
      </c>
      <c r="AU499" s="102"/>
      <c r="AW499" s="102"/>
      <c r="AY499" s="4">
        <v>16</v>
      </c>
      <c r="BA499" s="106"/>
    </row>
    <row r="500" spans="1:53" ht="12" customHeight="1" x14ac:dyDescent="0.35">
      <c r="A500" s="96" t="s">
        <v>1877</v>
      </c>
      <c r="B500" t="s">
        <v>2281</v>
      </c>
      <c r="C500" t="s">
        <v>72</v>
      </c>
      <c r="D500" t="s">
        <v>69</v>
      </c>
      <c r="E500" t="s">
        <v>1379</v>
      </c>
      <c r="F500" t="s">
        <v>2591</v>
      </c>
      <c r="G500" t="s">
        <v>2592</v>
      </c>
      <c r="H500">
        <v>2025</v>
      </c>
      <c r="I500" s="4" t="s">
        <v>55</v>
      </c>
      <c r="J500">
        <v>44</v>
      </c>
      <c r="K500" s="97">
        <v>248</v>
      </c>
      <c r="L500" t="str">
        <f>VLOOKUP(K500,Data!$L$1:$M$601,2,FALSE)</f>
        <v>large</v>
      </c>
      <c r="M500">
        <v>44</v>
      </c>
      <c r="N500" s="4">
        <f>VLOOKUP(L500,Data!$M$1:$N$701,2,FALSE)</f>
        <v>20</v>
      </c>
      <c r="O500" t="s">
        <v>140</v>
      </c>
      <c r="P500" t="s">
        <v>118</v>
      </c>
      <c r="Q500" s="57" t="s">
        <v>76</v>
      </c>
      <c r="R500" s="57" t="s">
        <v>1353</v>
      </c>
      <c r="S500" t="s">
        <v>104</v>
      </c>
      <c r="U500" s="57" t="s">
        <v>104</v>
      </c>
      <c r="W500" t="s">
        <v>150</v>
      </c>
      <c r="X500" t="s">
        <v>1360</v>
      </c>
      <c r="Y500" s="57" t="s">
        <v>104</v>
      </c>
      <c r="AA500" t="s">
        <v>104</v>
      </c>
      <c r="AC500" s="57" t="s">
        <v>104</v>
      </c>
      <c r="AE500" t="s">
        <v>150</v>
      </c>
      <c r="AF500" s="96" t="s">
        <v>1355</v>
      </c>
      <c r="AG500" s="57" t="s">
        <v>104</v>
      </c>
      <c r="AH500" s="98">
        <v>1</v>
      </c>
      <c r="AI500" s="29">
        <f t="shared" si="3"/>
        <v>20</v>
      </c>
      <c r="AK500"/>
      <c r="AL500" s="261" t="s">
        <v>1504</v>
      </c>
      <c r="AM500" s="102">
        <v>6</v>
      </c>
      <c r="AO500" s="103" t="s">
        <v>943</v>
      </c>
      <c r="AP500" s="103">
        <v>4</v>
      </c>
      <c r="AU500" s="102"/>
      <c r="AW500" s="102"/>
      <c r="AY500" s="4">
        <v>0</v>
      </c>
      <c r="BA500" s="106"/>
    </row>
    <row r="501" spans="1:53" s="54" customFormat="1" ht="12" customHeight="1" x14ac:dyDescent="0.35">
      <c r="A501" s="96" t="s">
        <v>1878</v>
      </c>
      <c r="B501" t="s">
        <v>2282</v>
      </c>
      <c r="C501" t="s">
        <v>72</v>
      </c>
      <c r="D501" t="s">
        <v>69</v>
      </c>
      <c r="E501" t="s">
        <v>1379</v>
      </c>
      <c r="F501" t="s">
        <v>2591</v>
      </c>
      <c r="G501" t="s">
        <v>2592</v>
      </c>
      <c r="H501">
        <v>2025</v>
      </c>
      <c r="I501" s="4" t="s">
        <v>79</v>
      </c>
      <c r="J501">
        <v>45</v>
      </c>
      <c r="K501" s="97">
        <v>249</v>
      </c>
      <c r="L501" t="str">
        <f>VLOOKUP(K501,Data!$L$1:$M$601,2,FALSE)</f>
        <v>large</v>
      </c>
      <c r="M501">
        <v>45</v>
      </c>
      <c r="N501" s="4">
        <f>VLOOKUP(L501,Data!$M$1:$N$701,2,FALSE)</f>
        <v>20</v>
      </c>
      <c r="O501" t="s">
        <v>69</v>
      </c>
      <c r="P501" t="s">
        <v>94</v>
      </c>
      <c r="Q501" s="57" t="s">
        <v>76</v>
      </c>
      <c r="R501" s="57" t="s">
        <v>1353</v>
      </c>
      <c r="S501" t="s">
        <v>104</v>
      </c>
      <c r="T501"/>
      <c r="U501" s="57" t="s">
        <v>104</v>
      </c>
      <c r="V501" s="57"/>
      <c r="W501" t="s">
        <v>150</v>
      </c>
      <c r="X501" t="s">
        <v>1360</v>
      </c>
      <c r="Y501" s="57" t="s">
        <v>104</v>
      </c>
      <c r="Z501" s="57"/>
      <c r="AA501" t="s">
        <v>104</v>
      </c>
      <c r="AB501"/>
      <c r="AC501" s="57" t="s">
        <v>104</v>
      </c>
      <c r="AD501" s="57"/>
      <c r="AE501" t="s">
        <v>150</v>
      </c>
      <c r="AF501" s="96" t="s">
        <v>1355</v>
      </c>
      <c r="AG501" s="57" t="s">
        <v>104</v>
      </c>
      <c r="AH501" s="98">
        <v>1</v>
      </c>
      <c r="AI501" s="29">
        <f t="shared" si="3"/>
        <v>20</v>
      </c>
      <c r="AJ501" s="138"/>
      <c r="AK501"/>
      <c r="AL501" s="262" t="s">
        <v>1507</v>
      </c>
      <c r="AM501" s="102">
        <v>10</v>
      </c>
      <c r="AN501" s="101"/>
      <c r="AO501" s="103"/>
      <c r="AP501" s="103"/>
      <c r="AQ501" s="102"/>
      <c r="AR501" s="102"/>
      <c r="AS501" s="104"/>
      <c r="AT501" s="105"/>
      <c r="AU501" s="102"/>
      <c r="AV501" s="97"/>
      <c r="AW501" s="102"/>
      <c r="AX501" s="97"/>
      <c r="AY501" s="4">
        <v>0</v>
      </c>
      <c r="AZ501" s="4"/>
      <c r="BA501" s="106"/>
    </row>
    <row r="502" spans="1:53" s="54" customFormat="1" ht="12" customHeight="1" x14ac:dyDescent="0.35">
      <c r="A502" s="96" t="s">
        <v>1879</v>
      </c>
      <c r="B502" t="s">
        <v>2283</v>
      </c>
      <c r="C502" t="s">
        <v>72</v>
      </c>
      <c r="D502" t="s">
        <v>69</v>
      </c>
      <c r="E502" t="s">
        <v>1379</v>
      </c>
      <c r="F502" t="s">
        <v>2591</v>
      </c>
      <c r="G502" t="s">
        <v>2592</v>
      </c>
      <c r="H502">
        <v>2025</v>
      </c>
      <c r="I502" s="4" t="s">
        <v>55</v>
      </c>
      <c r="J502"/>
      <c r="K502" s="97">
        <v>250</v>
      </c>
      <c r="L502" t="str">
        <f>VLOOKUP(K502,Data!$L$1:$M$601,2,FALSE)</f>
        <v>large</v>
      </c>
      <c r="M502"/>
      <c r="N502" s="4">
        <f>VLOOKUP(L502,Data!$M$1:$N$701,2,FALSE)</f>
        <v>20</v>
      </c>
      <c r="O502" t="s">
        <v>69</v>
      </c>
      <c r="P502" t="s">
        <v>94</v>
      </c>
      <c r="Q502" s="57" t="s">
        <v>76</v>
      </c>
      <c r="R502" s="57" t="s">
        <v>1353</v>
      </c>
      <c r="S502" t="s">
        <v>104</v>
      </c>
      <c r="T502"/>
      <c r="U502" s="57" t="s">
        <v>104</v>
      </c>
      <c r="V502" s="57"/>
      <c r="W502" t="s">
        <v>150</v>
      </c>
      <c r="X502" t="s">
        <v>1360</v>
      </c>
      <c r="Y502" s="57" t="s">
        <v>104</v>
      </c>
      <c r="Z502" s="57"/>
      <c r="AA502" t="s">
        <v>104</v>
      </c>
      <c r="AB502"/>
      <c r="AC502" s="57" t="s">
        <v>104</v>
      </c>
      <c r="AD502" s="57"/>
      <c r="AE502" t="s">
        <v>150</v>
      </c>
      <c r="AF502" s="96" t="s">
        <v>1355</v>
      </c>
      <c r="AG502" s="57" t="s">
        <v>104</v>
      </c>
      <c r="AH502" s="98">
        <v>1</v>
      </c>
      <c r="AI502" s="29">
        <f t="shared" si="3"/>
        <v>20</v>
      </c>
      <c r="AJ502" s="138"/>
      <c r="AK502"/>
      <c r="AL502" s="261" t="s">
        <v>1511</v>
      </c>
      <c r="AM502" s="102">
        <v>10</v>
      </c>
      <c r="AN502" s="101"/>
      <c r="AO502" s="103"/>
      <c r="AP502" s="103"/>
      <c r="AQ502" s="102"/>
      <c r="AR502" s="102"/>
      <c r="AS502" s="104"/>
      <c r="AT502" s="105"/>
      <c r="AU502" s="102"/>
      <c r="AV502" s="97"/>
      <c r="AW502" s="102"/>
      <c r="AX502" s="97"/>
      <c r="AY502" s="4">
        <v>0</v>
      </c>
      <c r="AZ502" s="4"/>
      <c r="BA502" s="106"/>
    </row>
    <row r="503" spans="1:53" ht="12" customHeight="1" x14ac:dyDescent="0.35">
      <c r="A503" s="96" t="s">
        <v>1880</v>
      </c>
      <c r="B503" t="s">
        <v>2284</v>
      </c>
      <c r="C503" t="s">
        <v>72</v>
      </c>
      <c r="D503" t="s">
        <v>69</v>
      </c>
      <c r="E503" t="s">
        <v>1379</v>
      </c>
      <c r="F503" t="s">
        <v>2591</v>
      </c>
      <c r="G503" t="s">
        <v>2592</v>
      </c>
      <c r="H503">
        <v>2025</v>
      </c>
      <c r="I503" s="4" t="s">
        <v>79</v>
      </c>
      <c r="J503">
        <v>46</v>
      </c>
      <c r="K503" s="97">
        <v>251</v>
      </c>
      <c r="L503" t="str">
        <f>VLOOKUP(K503,Data!$L$1:$M$601,2,FALSE)</f>
        <v>large</v>
      </c>
      <c r="M503">
        <v>46</v>
      </c>
      <c r="N503" s="4">
        <f>VLOOKUP(L503,Data!$M$1:$N$701,2,FALSE)</f>
        <v>20</v>
      </c>
      <c r="O503" t="s">
        <v>69</v>
      </c>
      <c r="P503" t="s">
        <v>94</v>
      </c>
      <c r="Q503" s="57" t="s">
        <v>76</v>
      </c>
      <c r="R503" s="57" t="s">
        <v>1353</v>
      </c>
      <c r="S503" t="s">
        <v>104</v>
      </c>
      <c r="U503" s="57" t="s">
        <v>104</v>
      </c>
      <c r="W503" t="s">
        <v>150</v>
      </c>
      <c r="X503" t="s">
        <v>1360</v>
      </c>
      <c r="Y503" s="57" t="s">
        <v>104</v>
      </c>
      <c r="AA503" t="s">
        <v>104</v>
      </c>
      <c r="AC503" s="57" t="s">
        <v>104</v>
      </c>
      <c r="AE503" t="s">
        <v>150</v>
      </c>
      <c r="AF503" s="96" t="s">
        <v>1355</v>
      </c>
      <c r="AG503" s="57" t="s">
        <v>104</v>
      </c>
      <c r="AH503" s="98">
        <v>1</v>
      </c>
      <c r="AI503" s="29">
        <f t="shared" si="3"/>
        <v>20</v>
      </c>
      <c r="AK503"/>
      <c r="AL503" s="262" t="s">
        <v>1515</v>
      </c>
      <c r="AM503" s="102">
        <v>10</v>
      </c>
      <c r="AP503" s="110"/>
      <c r="AQ503" s="111"/>
      <c r="AR503" s="111"/>
      <c r="AS503" s="112"/>
      <c r="AT503" s="113"/>
      <c r="AU503" s="102"/>
      <c r="AV503" s="156"/>
      <c r="AW503" s="102"/>
      <c r="AX503" s="156"/>
      <c r="AY503" s="4">
        <v>20</v>
      </c>
      <c r="BA503" s="106"/>
    </row>
    <row r="504" spans="1:53" ht="12" customHeight="1" x14ac:dyDescent="0.35">
      <c r="A504" s="96" t="s">
        <v>1881</v>
      </c>
      <c r="B504" t="s">
        <v>2285</v>
      </c>
      <c r="C504" t="s">
        <v>72</v>
      </c>
      <c r="D504" t="s">
        <v>69</v>
      </c>
      <c r="E504" t="s">
        <v>1379</v>
      </c>
      <c r="F504" t="s">
        <v>2591</v>
      </c>
      <c r="G504" t="s">
        <v>2592</v>
      </c>
      <c r="H504">
        <v>2025</v>
      </c>
      <c r="I504" s="4" t="s">
        <v>79</v>
      </c>
      <c r="J504">
        <v>47</v>
      </c>
      <c r="K504" s="97">
        <v>252</v>
      </c>
      <c r="L504" t="str">
        <f>VLOOKUP(K504,Data!$L$1:$M$601,2,FALSE)</f>
        <v>large</v>
      </c>
      <c r="M504">
        <v>47</v>
      </c>
      <c r="N504" s="4">
        <f>VLOOKUP(L504,Data!$M$1:$N$701,2,FALSE)</f>
        <v>20</v>
      </c>
      <c r="O504" t="s">
        <v>69</v>
      </c>
      <c r="P504" t="s">
        <v>94</v>
      </c>
      <c r="Q504" s="57" t="s">
        <v>76</v>
      </c>
      <c r="R504" s="57" t="s">
        <v>1353</v>
      </c>
      <c r="S504" t="s">
        <v>104</v>
      </c>
      <c r="U504" s="57" t="s">
        <v>104</v>
      </c>
      <c r="W504" t="s">
        <v>150</v>
      </c>
      <c r="X504" t="s">
        <v>1360</v>
      </c>
      <c r="Y504" s="57" t="s">
        <v>104</v>
      </c>
      <c r="AA504" t="s">
        <v>104</v>
      </c>
      <c r="AC504" s="57" t="s">
        <v>104</v>
      </c>
      <c r="AE504" t="s">
        <v>150</v>
      </c>
      <c r="AF504" s="96" t="s">
        <v>1355</v>
      </c>
      <c r="AG504" s="57" t="s">
        <v>104</v>
      </c>
      <c r="AH504" s="98">
        <v>1</v>
      </c>
      <c r="AI504" s="51">
        <f t="shared" si="3"/>
        <v>20</v>
      </c>
      <c r="AJ504" s="138">
        <v>-5</v>
      </c>
      <c r="AK504"/>
      <c r="AL504" s="261" t="s">
        <v>1519</v>
      </c>
      <c r="AM504" s="102">
        <v>5</v>
      </c>
      <c r="AP504" s="110"/>
      <c r="AQ504" s="111"/>
      <c r="AR504" s="111"/>
      <c r="AS504" s="112"/>
      <c r="AT504" s="113"/>
      <c r="AU504" s="102"/>
      <c r="AV504" s="156"/>
      <c r="AW504" s="102"/>
      <c r="AX504" s="156"/>
      <c r="AY504" s="4">
        <v>8</v>
      </c>
      <c r="BA504" s="106"/>
    </row>
    <row r="505" spans="1:53" ht="12" customHeight="1" x14ac:dyDescent="0.35">
      <c r="A505" s="96" t="s">
        <v>1882</v>
      </c>
      <c r="B505" t="s">
        <v>2286</v>
      </c>
      <c r="C505" t="s">
        <v>47</v>
      </c>
      <c r="D505" t="s">
        <v>69</v>
      </c>
      <c r="E505" t="s">
        <v>1379</v>
      </c>
      <c r="F505" t="s">
        <v>2591</v>
      </c>
      <c r="G505" t="s">
        <v>2592</v>
      </c>
      <c r="H505">
        <v>2025</v>
      </c>
      <c r="I505" s="4" t="s">
        <v>55</v>
      </c>
      <c r="J505"/>
      <c r="K505" s="97">
        <v>253</v>
      </c>
      <c r="L505" t="str">
        <f>VLOOKUP(K505,Data!$L$1:$M$601,2,FALSE)</f>
        <v>large</v>
      </c>
      <c r="N505" s="4">
        <f>VLOOKUP(L505,Data!$M$1:$N$701,2,FALSE)</f>
        <v>20</v>
      </c>
      <c r="O505" t="s">
        <v>140</v>
      </c>
      <c r="P505" t="s">
        <v>118</v>
      </c>
      <c r="Q505" s="57" t="s">
        <v>76</v>
      </c>
      <c r="R505" s="57" t="s">
        <v>1353</v>
      </c>
      <c r="S505" t="s">
        <v>104</v>
      </c>
      <c r="U505" s="57" t="s">
        <v>104</v>
      </c>
      <c r="W505" t="s">
        <v>150</v>
      </c>
      <c r="X505" t="s">
        <v>1360</v>
      </c>
      <c r="Y505" s="57" t="s">
        <v>104</v>
      </c>
      <c r="AA505" t="s">
        <v>104</v>
      </c>
      <c r="AC505" s="57" t="s">
        <v>104</v>
      </c>
      <c r="AE505" t="s">
        <v>150</v>
      </c>
      <c r="AF505" s="96" t="s">
        <v>1355</v>
      </c>
      <c r="AG505" s="57" t="s">
        <v>104</v>
      </c>
      <c r="AH505" s="98">
        <v>1</v>
      </c>
      <c r="AI505" s="29">
        <f t="shared" si="3"/>
        <v>20</v>
      </c>
      <c r="AK505"/>
      <c r="AL505" s="262" t="s">
        <v>1523</v>
      </c>
      <c r="AM505" s="102">
        <v>10</v>
      </c>
      <c r="AU505" s="102"/>
      <c r="AW505" s="102"/>
      <c r="AY505" s="4">
        <v>5</v>
      </c>
      <c r="BA505" s="106"/>
    </row>
    <row r="506" spans="1:53" ht="12" customHeight="1" x14ac:dyDescent="0.35">
      <c r="A506" s="96" t="s">
        <v>1883</v>
      </c>
      <c r="B506" t="s">
        <v>2287</v>
      </c>
      <c r="C506" t="s">
        <v>47</v>
      </c>
      <c r="D506" t="s">
        <v>69</v>
      </c>
      <c r="E506" t="s">
        <v>1379</v>
      </c>
      <c r="F506" t="s">
        <v>2591</v>
      </c>
      <c r="G506" t="s">
        <v>2592</v>
      </c>
      <c r="H506">
        <v>2025</v>
      </c>
      <c r="I506" s="4" t="s">
        <v>79</v>
      </c>
      <c r="J506">
        <v>48</v>
      </c>
      <c r="K506" s="97">
        <v>254</v>
      </c>
      <c r="L506" t="str">
        <f>VLOOKUP(K506,Data!$L$1:$M$601,2,FALSE)</f>
        <v>large</v>
      </c>
      <c r="M506">
        <v>48</v>
      </c>
      <c r="N506" s="4">
        <f>VLOOKUP(L506,Data!$M$1:$N$701,2,FALSE)</f>
        <v>20</v>
      </c>
      <c r="O506" t="s">
        <v>140</v>
      </c>
      <c r="P506" t="s">
        <v>118</v>
      </c>
      <c r="Q506" s="57" t="s">
        <v>76</v>
      </c>
      <c r="R506" s="57" t="s">
        <v>1353</v>
      </c>
      <c r="S506" t="s">
        <v>104</v>
      </c>
      <c r="U506" s="57" t="s">
        <v>104</v>
      </c>
      <c r="W506" t="s">
        <v>150</v>
      </c>
      <c r="X506" t="s">
        <v>1360</v>
      </c>
      <c r="Y506" s="57" t="s">
        <v>104</v>
      </c>
      <c r="AA506" t="s">
        <v>104</v>
      </c>
      <c r="AC506" s="57" t="s">
        <v>104</v>
      </c>
      <c r="AE506" t="s">
        <v>150</v>
      </c>
      <c r="AF506" s="96" t="s">
        <v>1355</v>
      </c>
      <c r="AG506" s="57" t="s">
        <v>104</v>
      </c>
      <c r="AH506" s="98">
        <v>1</v>
      </c>
      <c r="AI506" s="29">
        <f t="shared" si="3"/>
        <v>20</v>
      </c>
      <c r="AK506"/>
      <c r="AL506" s="261" t="s">
        <v>1527</v>
      </c>
      <c r="AM506" s="102">
        <v>5</v>
      </c>
      <c r="AU506" s="102"/>
      <c r="AW506" s="102"/>
      <c r="AY506" s="4">
        <v>0</v>
      </c>
      <c r="BA506" s="106"/>
    </row>
    <row r="507" spans="1:53" ht="12" customHeight="1" x14ac:dyDescent="0.35">
      <c r="A507" s="96" t="s">
        <v>1884</v>
      </c>
      <c r="B507" t="s">
        <v>2288</v>
      </c>
      <c r="C507" t="s">
        <v>47</v>
      </c>
      <c r="D507" t="s">
        <v>69</v>
      </c>
      <c r="E507" t="s">
        <v>1379</v>
      </c>
      <c r="F507" t="s">
        <v>2591</v>
      </c>
      <c r="G507" t="s">
        <v>2592</v>
      </c>
      <c r="H507">
        <v>2025</v>
      </c>
      <c r="I507" s="4" t="s">
        <v>55</v>
      </c>
      <c r="J507">
        <v>49</v>
      </c>
      <c r="K507" s="97">
        <v>255</v>
      </c>
      <c r="L507" t="str">
        <f>VLOOKUP(K507,Data!$L$1:$M$601,2,FALSE)</f>
        <v>large</v>
      </c>
      <c r="M507">
        <v>49</v>
      </c>
      <c r="N507" s="4">
        <f>VLOOKUP(L507,Data!$M$1:$N$701,2,FALSE)</f>
        <v>20</v>
      </c>
      <c r="O507" t="s">
        <v>69</v>
      </c>
      <c r="P507" t="s">
        <v>94</v>
      </c>
      <c r="Q507" s="57" t="s">
        <v>76</v>
      </c>
      <c r="R507" s="57" t="s">
        <v>1353</v>
      </c>
      <c r="S507" t="s">
        <v>104</v>
      </c>
      <c r="U507" s="57" t="s">
        <v>104</v>
      </c>
      <c r="W507" t="s">
        <v>150</v>
      </c>
      <c r="X507" t="s">
        <v>1360</v>
      </c>
      <c r="Y507" s="57" t="s">
        <v>104</v>
      </c>
      <c r="AA507" t="s">
        <v>104</v>
      </c>
      <c r="AC507" s="57" t="s">
        <v>104</v>
      </c>
      <c r="AE507" t="s">
        <v>150</v>
      </c>
      <c r="AF507" s="96" t="s">
        <v>1355</v>
      </c>
      <c r="AG507" s="57" t="s">
        <v>104</v>
      </c>
      <c r="AH507" s="98">
        <v>1</v>
      </c>
      <c r="AI507" s="29">
        <f t="shared" si="3"/>
        <v>20</v>
      </c>
      <c r="AK507"/>
      <c r="AL507" s="262" t="s">
        <v>1530</v>
      </c>
      <c r="AM507" s="102">
        <v>5</v>
      </c>
      <c r="AU507" s="102"/>
      <c r="AW507" s="102"/>
      <c r="AY507" s="4">
        <v>4</v>
      </c>
      <c r="BA507" s="106"/>
    </row>
    <row r="508" spans="1:53" ht="12" customHeight="1" x14ac:dyDescent="0.35">
      <c r="A508" s="96" t="s">
        <v>1885</v>
      </c>
      <c r="B508" t="s">
        <v>2289</v>
      </c>
      <c r="C508" t="s">
        <v>47</v>
      </c>
      <c r="D508" t="s">
        <v>69</v>
      </c>
      <c r="E508" t="s">
        <v>1379</v>
      </c>
      <c r="F508" t="s">
        <v>2591</v>
      </c>
      <c r="G508" t="s">
        <v>2592</v>
      </c>
      <c r="H508">
        <v>2025</v>
      </c>
      <c r="I508" s="4" t="s">
        <v>55</v>
      </c>
      <c r="J508"/>
      <c r="K508" s="97">
        <v>256</v>
      </c>
      <c r="L508" t="str">
        <f>VLOOKUP(K508,Data!$L$1:$M$601,2,FALSE)</f>
        <v>large</v>
      </c>
      <c r="N508" s="4">
        <f>VLOOKUP(L508,Data!$M$1:$N$701,2,FALSE)</f>
        <v>20</v>
      </c>
      <c r="O508" t="s">
        <v>140</v>
      </c>
      <c r="P508" t="s">
        <v>118</v>
      </c>
      <c r="Q508" s="57" t="s">
        <v>76</v>
      </c>
      <c r="R508" s="57" t="s">
        <v>1353</v>
      </c>
      <c r="S508" t="s">
        <v>104</v>
      </c>
      <c r="U508" s="57" t="s">
        <v>104</v>
      </c>
      <c r="W508" t="s">
        <v>150</v>
      </c>
      <c r="X508" t="s">
        <v>1360</v>
      </c>
      <c r="Y508" s="57" t="s">
        <v>104</v>
      </c>
      <c r="AA508" t="s">
        <v>104</v>
      </c>
      <c r="AC508" s="57" t="s">
        <v>104</v>
      </c>
      <c r="AE508" t="s">
        <v>150</v>
      </c>
      <c r="AF508" s="96" t="s">
        <v>1355</v>
      </c>
      <c r="AG508" s="57" t="s">
        <v>104</v>
      </c>
      <c r="AH508" s="98">
        <v>1</v>
      </c>
      <c r="AI508" s="29">
        <f t="shared" si="3"/>
        <v>20</v>
      </c>
      <c r="AK508"/>
      <c r="AL508" s="261" t="s">
        <v>1533</v>
      </c>
      <c r="AM508" s="102">
        <v>10</v>
      </c>
      <c r="AU508" s="102"/>
      <c r="AW508" s="102"/>
      <c r="AY508" s="4">
        <v>0</v>
      </c>
      <c r="BA508" s="106"/>
    </row>
    <row r="509" spans="1:53" ht="12" customHeight="1" x14ac:dyDescent="0.35">
      <c r="A509" s="96" t="s">
        <v>1886</v>
      </c>
      <c r="B509" t="s">
        <v>2290</v>
      </c>
      <c r="C509" t="s">
        <v>47</v>
      </c>
      <c r="D509" t="s">
        <v>69</v>
      </c>
      <c r="E509" t="s">
        <v>1379</v>
      </c>
      <c r="F509" t="s">
        <v>2591</v>
      </c>
      <c r="G509" t="s">
        <v>2592</v>
      </c>
      <c r="H509">
        <v>2025</v>
      </c>
      <c r="I509" s="4" t="s">
        <v>79</v>
      </c>
      <c r="J509">
        <v>50</v>
      </c>
      <c r="K509" s="97">
        <v>257</v>
      </c>
      <c r="L509" t="str">
        <f>VLOOKUP(K509,Data!$L$1:$M$601,2,FALSE)</f>
        <v>large</v>
      </c>
      <c r="M509">
        <v>50</v>
      </c>
      <c r="N509" s="4">
        <f>VLOOKUP(L509,Data!$M$1:$N$701,2,FALSE)</f>
        <v>20</v>
      </c>
      <c r="O509" t="s">
        <v>140</v>
      </c>
      <c r="P509" t="s">
        <v>118</v>
      </c>
      <c r="Q509" s="57" t="s">
        <v>76</v>
      </c>
      <c r="R509" s="57" t="s">
        <v>1353</v>
      </c>
      <c r="S509" t="s">
        <v>104</v>
      </c>
      <c r="U509" s="57" t="s">
        <v>104</v>
      </c>
      <c r="W509" t="s">
        <v>150</v>
      </c>
      <c r="X509" t="s">
        <v>1360</v>
      </c>
      <c r="Y509" s="57" t="s">
        <v>104</v>
      </c>
      <c r="AA509" t="s">
        <v>104</v>
      </c>
      <c r="AC509" s="57" t="s">
        <v>104</v>
      </c>
      <c r="AE509" t="s">
        <v>150</v>
      </c>
      <c r="AF509" s="96" t="s">
        <v>1355</v>
      </c>
      <c r="AG509" s="57" t="s">
        <v>104</v>
      </c>
      <c r="AH509" s="98">
        <v>1</v>
      </c>
      <c r="AI509" s="51">
        <f t="shared" si="3"/>
        <v>20</v>
      </c>
      <c r="AK509" s="152"/>
      <c r="AL509" s="262" t="s">
        <v>1537</v>
      </c>
      <c r="AM509" s="102">
        <v>10</v>
      </c>
      <c r="AU509" s="102"/>
      <c r="AW509" s="102"/>
      <c r="AY509" s="4">
        <v>0</v>
      </c>
      <c r="BA509" s="106"/>
    </row>
    <row r="510" spans="1:53" ht="12" customHeight="1" x14ac:dyDescent="0.35">
      <c r="A510" s="96" t="s">
        <v>1887</v>
      </c>
      <c r="B510" t="s">
        <v>2291</v>
      </c>
      <c r="C510" t="s">
        <v>47</v>
      </c>
      <c r="D510" t="s">
        <v>69</v>
      </c>
      <c r="E510" t="s">
        <v>1379</v>
      </c>
      <c r="F510" t="s">
        <v>2591</v>
      </c>
      <c r="G510" t="s">
        <v>2592</v>
      </c>
      <c r="H510">
        <v>2025</v>
      </c>
      <c r="I510" s="4" t="s">
        <v>79</v>
      </c>
      <c r="J510">
        <v>51</v>
      </c>
      <c r="K510" s="97">
        <v>258</v>
      </c>
      <c r="L510" t="str">
        <f>VLOOKUP(K510,Data!$L$1:$M$601,2,FALSE)</f>
        <v>large</v>
      </c>
      <c r="M510">
        <v>51</v>
      </c>
      <c r="N510" s="4">
        <f>VLOOKUP(L510,Data!$M$1:$N$701,2,FALSE)</f>
        <v>20</v>
      </c>
      <c r="O510" t="s">
        <v>69</v>
      </c>
      <c r="P510" t="s">
        <v>94</v>
      </c>
      <c r="Q510" s="57" t="s">
        <v>76</v>
      </c>
      <c r="R510" s="57" t="s">
        <v>1353</v>
      </c>
      <c r="S510" t="s">
        <v>104</v>
      </c>
      <c r="U510" s="57" t="s">
        <v>104</v>
      </c>
      <c r="W510" t="s">
        <v>150</v>
      </c>
      <c r="X510" t="s">
        <v>1360</v>
      </c>
      <c r="Y510" s="57" t="s">
        <v>104</v>
      </c>
      <c r="AA510" t="s">
        <v>104</v>
      </c>
      <c r="AC510" s="57" t="s">
        <v>104</v>
      </c>
      <c r="AE510" t="s">
        <v>56</v>
      </c>
      <c r="AF510" s="96" t="s">
        <v>1355</v>
      </c>
      <c r="AG510" s="57" t="s">
        <v>81</v>
      </c>
      <c r="AH510" s="98">
        <v>0.8</v>
      </c>
      <c r="AI510" s="29">
        <f t="shared" si="3"/>
        <v>16</v>
      </c>
      <c r="AK510" s="152" t="s">
        <v>1386</v>
      </c>
      <c r="AL510" s="261" t="s">
        <v>1541</v>
      </c>
      <c r="AM510" s="102">
        <v>4</v>
      </c>
      <c r="AU510" s="102"/>
      <c r="AW510" s="102"/>
      <c r="AY510" s="4">
        <v>0</v>
      </c>
      <c r="BA510" s="106"/>
    </row>
    <row r="511" spans="1:53" ht="12" customHeight="1" x14ac:dyDescent="0.35">
      <c r="A511" s="96" t="s">
        <v>1888</v>
      </c>
      <c r="B511" t="s">
        <v>2292</v>
      </c>
      <c r="C511" t="s">
        <v>47</v>
      </c>
      <c r="D511" t="s">
        <v>69</v>
      </c>
      <c r="E511" t="s">
        <v>1379</v>
      </c>
      <c r="F511" t="s">
        <v>2591</v>
      </c>
      <c r="G511" t="s">
        <v>2592</v>
      </c>
      <c r="H511">
        <v>2025</v>
      </c>
      <c r="I511" s="4" t="s">
        <v>79</v>
      </c>
      <c r="J511"/>
      <c r="K511" s="97">
        <v>259</v>
      </c>
      <c r="L511" t="str">
        <f>VLOOKUP(K511,Data!$L$1:$M$601,2,FALSE)</f>
        <v>large</v>
      </c>
      <c r="N511" s="4">
        <f>VLOOKUP(L511,Data!$M$1:$N$701,2,FALSE)</f>
        <v>20</v>
      </c>
      <c r="O511" t="s">
        <v>140</v>
      </c>
      <c r="P511" t="s">
        <v>118</v>
      </c>
      <c r="Q511" s="57" t="s">
        <v>76</v>
      </c>
      <c r="R511" s="57" t="s">
        <v>1353</v>
      </c>
      <c r="S511" t="s">
        <v>104</v>
      </c>
      <c r="U511" s="57" t="s">
        <v>104</v>
      </c>
      <c r="W511" t="s">
        <v>150</v>
      </c>
      <c r="X511" t="s">
        <v>1360</v>
      </c>
      <c r="Y511" s="57" t="s">
        <v>104</v>
      </c>
      <c r="AA511" t="s">
        <v>104</v>
      </c>
      <c r="AC511" s="57" t="s">
        <v>104</v>
      </c>
      <c r="AE511" t="s">
        <v>56</v>
      </c>
      <c r="AF511" s="96" t="s">
        <v>1355</v>
      </c>
      <c r="AG511" s="57" t="s">
        <v>81</v>
      </c>
      <c r="AH511" s="98">
        <v>0.8</v>
      </c>
      <c r="AI511" s="29">
        <f t="shared" si="3"/>
        <v>16</v>
      </c>
      <c r="AK511" s="152" t="s">
        <v>1386</v>
      </c>
      <c r="AL511" s="262" t="s">
        <v>1543</v>
      </c>
      <c r="AM511" s="102">
        <v>4</v>
      </c>
      <c r="AU511" s="102"/>
      <c r="AW511" s="102"/>
      <c r="AY511" s="4">
        <v>0</v>
      </c>
      <c r="BA511" s="106"/>
    </row>
    <row r="512" spans="1:53" ht="12" customHeight="1" x14ac:dyDescent="0.35">
      <c r="A512" s="96" t="s">
        <v>1889</v>
      </c>
      <c r="B512" t="s">
        <v>2293</v>
      </c>
      <c r="C512" t="s">
        <v>47</v>
      </c>
      <c r="D512" t="s">
        <v>69</v>
      </c>
      <c r="E512" t="s">
        <v>1379</v>
      </c>
      <c r="F512" t="s">
        <v>2591</v>
      </c>
      <c r="G512" t="s">
        <v>2592</v>
      </c>
      <c r="H512">
        <v>2025</v>
      </c>
      <c r="I512" s="4" t="s">
        <v>55</v>
      </c>
      <c r="J512">
        <v>52</v>
      </c>
      <c r="K512" s="97">
        <v>260</v>
      </c>
      <c r="L512" t="str">
        <f>VLOOKUP(K512,Data!$L$1:$M$601,2,FALSE)</f>
        <v>large</v>
      </c>
      <c r="M512">
        <v>52</v>
      </c>
      <c r="N512" s="4">
        <f>VLOOKUP(L512,Data!$M$1:$N$701,2,FALSE)</f>
        <v>20</v>
      </c>
      <c r="O512" t="s">
        <v>140</v>
      </c>
      <c r="P512" t="s">
        <v>118</v>
      </c>
      <c r="Q512" s="57" t="s">
        <v>76</v>
      </c>
      <c r="R512" s="57" t="s">
        <v>1353</v>
      </c>
      <c r="S512" t="s">
        <v>104</v>
      </c>
      <c r="U512" s="57" t="s">
        <v>104</v>
      </c>
      <c r="W512" t="s">
        <v>150</v>
      </c>
      <c r="X512" t="s">
        <v>1360</v>
      </c>
      <c r="Y512" s="57" t="s">
        <v>104</v>
      </c>
      <c r="AA512" t="s">
        <v>104</v>
      </c>
      <c r="AC512" s="57" t="s">
        <v>104</v>
      </c>
      <c r="AE512" t="s">
        <v>56</v>
      </c>
      <c r="AF512" s="96" t="s">
        <v>1355</v>
      </c>
      <c r="AG512" s="57" t="s">
        <v>81</v>
      </c>
      <c r="AH512" s="98">
        <v>0.8</v>
      </c>
      <c r="AI512" s="29">
        <f t="shared" si="3"/>
        <v>16</v>
      </c>
      <c r="AK512" s="152" t="s">
        <v>1386</v>
      </c>
      <c r="AL512" s="261" t="s">
        <v>1547</v>
      </c>
      <c r="AM512" s="102">
        <v>3.5</v>
      </c>
      <c r="AO512" s="261" t="s">
        <v>1458</v>
      </c>
      <c r="AP512" s="103">
        <v>0.5</v>
      </c>
      <c r="AU512" s="102"/>
      <c r="AW512" s="102"/>
      <c r="AY512" s="4">
        <v>0</v>
      </c>
      <c r="BA512" s="106"/>
    </row>
    <row r="513" spans="1:53" ht="12" customHeight="1" x14ac:dyDescent="0.35">
      <c r="A513" s="96" t="s">
        <v>1890</v>
      </c>
      <c r="B513" t="s">
        <v>2294</v>
      </c>
      <c r="C513" t="s">
        <v>47</v>
      </c>
      <c r="D513" t="s">
        <v>69</v>
      </c>
      <c r="E513" t="s">
        <v>1379</v>
      </c>
      <c r="F513" t="s">
        <v>2591</v>
      </c>
      <c r="G513" t="s">
        <v>2592</v>
      </c>
      <c r="H513">
        <v>2025</v>
      </c>
      <c r="I513" s="4" t="s">
        <v>55</v>
      </c>
      <c r="J513">
        <v>53</v>
      </c>
      <c r="K513" s="97">
        <v>261</v>
      </c>
      <c r="L513" t="str">
        <f>VLOOKUP(K513,Data!$L$1:$M$601,2,FALSE)</f>
        <v>large</v>
      </c>
      <c r="M513">
        <v>53</v>
      </c>
      <c r="N513" s="4">
        <f>VLOOKUP(L513,Data!$M$1:$N$701,2,FALSE)</f>
        <v>20</v>
      </c>
      <c r="O513" t="s">
        <v>69</v>
      </c>
      <c r="P513" t="s">
        <v>94</v>
      </c>
      <c r="Q513" s="57" t="s">
        <v>76</v>
      </c>
      <c r="R513" s="57" t="s">
        <v>1353</v>
      </c>
      <c r="S513" t="s">
        <v>104</v>
      </c>
      <c r="U513" s="57" t="s">
        <v>104</v>
      </c>
      <c r="W513" t="s">
        <v>150</v>
      </c>
      <c r="X513" t="s">
        <v>1360</v>
      </c>
      <c r="Y513" s="57" t="s">
        <v>104</v>
      </c>
      <c r="AA513" t="s">
        <v>104</v>
      </c>
      <c r="AC513" s="57" t="s">
        <v>104</v>
      </c>
      <c r="AE513" t="s">
        <v>56</v>
      </c>
      <c r="AF513" s="96" t="s">
        <v>1355</v>
      </c>
      <c r="AG513" s="57" t="s">
        <v>81</v>
      </c>
      <c r="AH513" s="98">
        <v>0.8</v>
      </c>
      <c r="AI513" s="29">
        <f t="shared" si="3"/>
        <v>16</v>
      </c>
      <c r="AK513" s="152" t="s">
        <v>1386</v>
      </c>
      <c r="AL513" s="262" t="s">
        <v>1550</v>
      </c>
      <c r="AM513" s="102">
        <v>3.5</v>
      </c>
      <c r="AO513" s="262" t="s">
        <v>1462</v>
      </c>
      <c r="AP513" s="103">
        <v>0.5</v>
      </c>
      <c r="AU513" s="102"/>
      <c r="AW513" s="102"/>
      <c r="AY513" s="4">
        <v>0</v>
      </c>
      <c r="BA513" s="106"/>
    </row>
    <row r="514" spans="1:53" ht="12" customHeight="1" x14ac:dyDescent="0.35">
      <c r="A514" s="96" t="s">
        <v>1891</v>
      </c>
      <c r="B514" t="s">
        <v>2295</v>
      </c>
      <c r="C514" t="s">
        <v>47</v>
      </c>
      <c r="D514" t="s">
        <v>69</v>
      </c>
      <c r="E514" t="s">
        <v>1379</v>
      </c>
      <c r="F514" t="s">
        <v>2591</v>
      </c>
      <c r="G514" t="s">
        <v>2592</v>
      </c>
      <c r="H514">
        <v>2025</v>
      </c>
      <c r="I514" s="4" t="s">
        <v>79</v>
      </c>
      <c r="J514"/>
      <c r="K514" s="97">
        <v>262</v>
      </c>
      <c r="L514" t="str">
        <f>VLOOKUP(K514,Data!$L$1:$M$601,2,FALSE)</f>
        <v>large</v>
      </c>
      <c r="N514" s="4">
        <f>VLOOKUP(L514,Data!$M$1:$N$701,2,FALSE)</f>
        <v>20</v>
      </c>
      <c r="O514" t="s">
        <v>140</v>
      </c>
      <c r="P514" t="s">
        <v>118</v>
      </c>
      <c r="Q514" s="57" t="s">
        <v>76</v>
      </c>
      <c r="R514" s="57" t="s">
        <v>1353</v>
      </c>
      <c r="S514" t="s">
        <v>104</v>
      </c>
      <c r="U514" s="57" t="s">
        <v>104</v>
      </c>
      <c r="W514" t="s">
        <v>150</v>
      </c>
      <c r="X514" t="s">
        <v>1360</v>
      </c>
      <c r="Y514" s="57" t="s">
        <v>104</v>
      </c>
      <c r="AA514" t="s">
        <v>104</v>
      </c>
      <c r="AC514" s="57" t="s">
        <v>104</v>
      </c>
      <c r="AE514" t="s">
        <v>56</v>
      </c>
      <c r="AF514" s="96" t="s">
        <v>1355</v>
      </c>
      <c r="AG514" s="57" t="s">
        <v>81</v>
      </c>
      <c r="AH514" s="98">
        <v>0.8</v>
      </c>
      <c r="AI514" s="29">
        <f t="shared" si="3"/>
        <v>16</v>
      </c>
      <c r="AK514" s="152" t="s">
        <v>1386</v>
      </c>
      <c r="AL514" s="261" t="s">
        <v>1554</v>
      </c>
      <c r="AM514" s="102">
        <v>0.5</v>
      </c>
      <c r="AO514" s="261" t="s">
        <v>1464</v>
      </c>
      <c r="AP514" s="103">
        <v>3.5</v>
      </c>
      <c r="AU514" s="102"/>
      <c r="AW514" s="102"/>
      <c r="AY514" s="4">
        <v>0</v>
      </c>
      <c r="BA514" s="106"/>
    </row>
    <row r="515" spans="1:53" ht="12" customHeight="1" x14ac:dyDescent="0.35">
      <c r="A515" s="96" t="s">
        <v>1892</v>
      </c>
      <c r="B515" t="s">
        <v>2296</v>
      </c>
      <c r="C515" t="s">
        <v>47</v>
      </c>
      <c r="D515" t="s">
        <v>69</v>
      </c>
      <c r="E515" t="s">
        <v>1379</v>
      </c>
      <c r="F515" t="s">
        <v>2591</v>
      </c>
      <c r="G515" t="s">
        <v>2592</v>
      </c>
      <c r="H515">
        <v>2025</v>
      </c>
      <c r="I515" s="4" t="s">
        <v>79</v>
      </c>
      <c r="J515">
        <v>54</v>
      </c>
      <c r="K515" s="97">
        <v>263</v>
      </c>
      <c r="L515" t="str">
        <f>VLOOKUP(K515,Data!$L$1:$M$601,2,FALSE)</f>
        <v>large</v>
      </c>
      <c r="M515">
        <v>54</v>
      </c>
      <c r="N515" s="4">
        <f>VLOOKUP(L515,Data!$M$1:$N$701,2,FALSE)</f>
        <v>20</v>
      </c>
      <c r="O515" t="s">
        <v>69</v>
      </c>
      <c r="P515" t="s">
        <v>94</v>
      </c>
      <c r="Q515" s="57" t="s">
        <v>76</v>
      </c>
      <c r="R515" s="57" t="s">
        <v>1353</v>
      </c>
      <c r="S515" t="s">
        <v>104</v>
      </c>
      <c r="U515" s="57" t="s">
        <v>104</v>
      </c>
      <c r="W515" t="s">
        <v>150</v>
      </c>
      <c r="X515" t="s">
        <v>1360</v>
      </c>
      <c r="Y515" s="57" t="s">
        <v>104</v>
      </c>
      <c r="AA515" t="s">
        <v>104</v>
      </c>
      <c r="AC515" s="57" t="s">
        <v>104</v>
      </c>
      <c r="AE515" t="s">
        <v>56</v>
      </c>
      <c r="AF515" s="96" t="s">
        <v>1355</v>
      </c>
      <c r="AG515" s="57" t="s">
        <v>81</v>
      </c>
      <c r="AH515" s="98">
        <v>0.8</v>
      </c>
      <c r="AI515" s="29">
        <f t="shared" si="3"/>
        <v>16</v>
      </c>
      <c r="AK515" s="152" t="s">
        <v>1386</v>
      </c>
      <c r="AL515" s="262" t="s">
        <v>1557</v>
      </c>
      <c r="AM515" s="102">
        <v>0.5</v>
      </c>
      <c r="AO515" s="262" t="s">
        <v>1468</v>
      </c>
      <c r="AP515" s="103">
        <v>3.5</v>
      </c>
      <c r="AU515" s="102"/>
      <c r="AW515" s="102"/>
      <c r="AY515" s="4">
        <v>2.5</v>
      </c>
      <c r="BA515" s="106"/>
    </row>
    <row r="516" spans="1:53" ht="12" customHeight="1" x14ac:dyDescent="0.35">
      <c r="A516" s="96" t="s">
        <v>1893</v>
      </c>
      <c r="B516" t="s">
        <v>2297</v>
      </c>
      <c r="C516" t="s">
        <v>47</v>
      </c>
      <c r="D516" t="s">
        <v>69</v>
      </c>
      <c r="E516" t="s">
        <v>1379</v>
      </c>
      <c r="F516" t="s">
        <v>2591</v>
      </c>
      <c r="G516" t="s">
        <v>2592</v>
      </c>
      <c r="H516">
        <v>2025</v>
      </c>
      <c r="I516" s="4" t="s">
        <v>55</v>
      </c>
      <c r="J516">
        <v>55</v>
      </c>
      <c r="K516" s="97">
        <v>264</v>
      </c>
      <c r="L516" t="str">
        <f>VLOOKUP(K516,Data!$L$1:$M$601,2,FALSE)</f>
        <v>large</v>
      </c>
      <c r="M516">
        <v>55</v>
      </c>
      <c r="N516" s="4">
        <f>VLOOKUP(L516,Data!$M$1:$N$701,2,FALSE)</f>
        <v>20</v>
      </c>
      <c r="O516" t="s">
        <v>69</v>
      </c>
      <c r="P516" t="s">
        <v>94</v>
      </c>
      <c r="Q516" s="57" t="s">
        <v>76</v>
      </c>
      <c r="R516" s="57" t="s">
        <v>1353</v>
      </c>
      <c r="S516" t="s">
        <v>104</v>
      </c>
      <c r="U516" s="57" t="s">
        <v>104</v>
      </c>
      <c r="W516" t="s">
        <v>150</v>
      </c>
      <c r="X516" t="s">
        <v>1360</v>
      </c>
      <c r="Y516" s="57" t="s">
        <v>150</v>
      </c>
      <c r="Z516" s="57" t="s">
        <v>1364</v>
      </c>
      <c r="AA516" t="s">
        <v>104</v>
      </c>
      <c r="AC516" s="57" t="s">
        <v>104</v>
      </c>
      <c r="AE516" t="s">
        <v>56</v>
      </c>
      <c r="AF516" s="96" t="s">
        <v>1355</v>
      </c>
      <c r="AG516" s="57" t="s">
        <v>81</v>
      </c>
      <c r="AH516" s="98">
        <v>1</v>
      </c>
      <c r="AI516" s="29">
        <f t="shared" si="3"/>
        <v>20</v>
      </c>
      <c r="AK516" s="152" t="s">
        <v>1389</v>
      </c>
      <c r="AL516" s="261" t="s">
        <v>1561</v>
      </c>
      <c r="AM516" s="102">
        <v>4.5</v>
      </c>
      <c r="AO516" s="261" t="s">
        <v>1471</v>
      </c>
      <c r="AP516" s="103">
        <v>0.5</v>
      </c>
      <c r="AU516" s="102"/>
      <c r="AW516" s="102"/>
      <c r="AY516" s="4">
        <v>0</v>
      </c>
      <c r="BA516" s="106"/>
    </row>
    <row r="517" spans="1:53" ht="12" customHeight="1" x14ac:dyDescent="0.35">
      <c r="A517" s="96" t="s">
        <v>1894</v>
      </c>
      <c r="B517" t="s">
        <v>2298</v>
      </c>
      <c r="C517" t="s">
        <v>47</v>
      </c>
      <c r="D517" t="s">
        <v>69</v>
      </c>
      <c r="E517" t="s">
        <v>1379</v>
      </c>
      <c r="F517" t="s">
        <v>2591</v>
      </c>
      <c r="G517" t="s">
        <v>2592</v>
      </c>
      <c r="H517">
        <v>2025</v>
      </c>
      <c r="I517" s="4" t="s">
        <v>55</v>
      </c>
      <c r="J517"/>
      <c r="K517" s="97">
        <v>265</v>
      </c>
      <c r="L517" t="str">
        <f>VLOOKUP(K517,Data!$L$1:$M$601,2,FALSE)</f>
        <v>large</v>
      </c>
      <c r="N517" s="4">
        <f>VLOOKUP(L517,Data!$M$1:$N$701,2,FALSE)</f>
        <v>20</v>
      </c>
      <c r="O517" t="s">
        <v>140</v>
      </c>
      <c r="P517" t="s">
        <v>118</v>
      </c>
      <c r="Q517" s="57" t="s">
        <v>76</v>
      </c>
      <c r="R517" s="57" t="s">
        <v>1353</v>
      </c>
      <c r="S517" t="s">
        <v>104</v>
      </c>
      <c r="U517" s="57" t="s">
        <v>104</v>
      </c>
      <c r="W517" t="s">
        <v>150</v>
      </c>
      <c r="X517" t="s">
        <v>1360</v>
      </c>
      <c r="Y517" s="57" t="s">
        <v>150</v>
      </c>
      <c r="Z517" s="57" t="s">
        <v>1364</v>
      </c>
      <c r="AA517" t="s">
        <v>104</v>
      </c>
      <c r="AC517" s="57" t="s">
        <v>104</v>
      </c>
      <c r="AE517" t="s">
        <v>56</v>
      </c>
      <c r="AF517" s="96" t="s">
        <v>1355</v>
      </c>
      <c r="AG517" s="57" t="s">
        <v>81</v>
      </c>
      <c r="AH517" s="98">
        <v>1</v>
      </c>
      <c r="AI517" s="29">
        <f t="shared" si="3"/>
        <v>20</v>
      </c>
      <c r="AK517" s="152" t="s">
        <v>1389</v>
      </c>
      <c r="AL517" s="262" t="s">
        <v>1564</v>
      </c>
      <c r="AM517" s="102">
        <v>4.5</v>
      </c>
      <c r="AO517" s="262" t="s">
        <v>1474</v>
      </c>
      <c r="AP517" s="103">
        <v>0.5</v>
      </c>
      <c r="AU517" s="102"/>
      <c r="AW517" s="102"/>
      <c r="AY517" s="4">
        <v>4</v>
      </c>
      <c r="BA517" s="106"/>
    </row>
    <row r="518" spans="1:53" ht="12" customHeight="1" x14ac:dyDescent="0.35">
      <c r="A518" s="96" t="s">
        <v>1895</v>
      </c>
      <c r="B518" t="s">
        <v>2299</v>
      </c>
      <c r="C518" t="s">
        <v>47</v>
      </c>
      <c r="D518" t="s">
        <v>69</v>
      </c>
      <c r="E518" t="s">
        <v>1379</v>
      </c>
      <c r="F518" t="s">
        <v>2591</v>
      </c>
      <c r="G518" t="s">
        <v>2592</v>
      </c>
      <c r="H518">
        <v>2025</v>
      </c>
      <c r="I518" s="4" t="s">
        <v>79</v>
      </c>
      <c r="J518">
        <v>56</v>
      </c>
      <c r="K518" s="97">
        <v>266</v>
      </c>
      <c r="L518" t="str">
        <f>VLOOKUP(K518,Data!$L$1:$M$601,2,FALSE)</f>
        <v>large</v>
      </c>
      <c r="M518">
        <v>56</v>
      </c>
      <c r="N518" s="4">
        <f>VLOOKUP(L518,Data!$M$1:$N$701,2,FALSE)</f>
        <v>20</v>
      </c>
      <c r="O518" t="s">
        <v>140</v>
      </c>
      <c r="P518" t="s">
        <v>118</v>
      </c>
      <c r="Q518" s="57" t="s">
        <v>76</v>
      </c>
      <c r="R518" s="57" t="s">
        <v>1353</v>
      </c>
      <c r="S518" t="s">
        <v>104</v>
      </c>
      <c r="U518" s="57" t="s">
        <v>104</v>
      </c>
      <c r="W518" t="s">
        <v>150</v>
      </c>
      <c r="X518" t="s">
        <v>1360</v>
      </c>
      <c r="Y518" s="57" t="s">
        <v>150</v>
      </c>
      <c r="Z518" s="57" t="s">
        <v>1364</v>
      </c>
      <c r="AA518" t="s">
        <v>104</v>
      </c>
      <c r="AC518" s="57" t="s">
        <v>104</v>
      </c>
      <c r="AE518" t="s">
        <v>56</v>
      </c>
      <c r="AF518" s="96" t="s">
        <v>1355</v>
      </c>
      <c r="AG518" s="57" t="s">
        <v>81</v>
      </c>
      <c r="AH518" s="98">
        <v>1</v>
      </c>
      <c r="AI518" s="29">
        <f t="shared" si="3"/>
        <v>20</v>
      </c>
      <c r="AK518" s="152" t="s">
        <v>1389</v>
      </c>
      <c r="AL518" s="261" t="s">
        <v>1568</v>
      </c>
      <c r="AM518" s="102">
        <v>1</v>
      </c>
      <c r="AO518" s="261" t="s">
        <v>1478</v>
      </c>
      <c r="AP518" s="103">
        <v>4</v>
      </c>
      <c r="AU518" s="102"/>
      <c r="AW518" s="102"/>
      <c r="AY518" s="4">
        <v>0</v>
      </c>
      <c r="BA518" s="106"/>
    </row>
    <row r="519" spans="1:53" ht="12" customHeight="1" x14ac:dyDescent="0.35">
      <c r="A519" s="96" t="s">
        <v>1896</v>
      </c>
      <c r="B519" t="s">
        <v>2300</v>
      </c>
      <c r="C519" t="s">
        <v>47</v>
      </c>
      <c r="D519" t="s">
        <v>69</v>
      </c>
      <c r="E519" t="s">
        <v>1379</v>
      </c>
      <c r="F519" t="s">
        <v>2591</v>
      </c>
      <c r="G519" t="s">
        <v>2592</v>
      </c>
      <c r="H519">
        <v>2025</v>
      </c>
      <c r="I519" s="4" t="s">
        <v>79</v>
      </c>
      <c r="J519">
        <v>57</v>
      </c>
      <c r="K519" s="97">
        <v>267</v>
      </c>
      <c r="L519" t="str">
        <f>VLOOKUP(K519,Data!$L$1:$M$601,2,FALSE)</f>
        <v>large</v>
      </c>
      <c r="M519">
        <v>57</v>
      </c>
      <c r="N519" s="4">
        <f>VLOOKUP(L519,Data!$M$1:$N$701,2,FALSE)</f>
        <v>20</v>
      </c>
      <c r="O519" t="s">
        <v>69</v>
      </c>
      <c r="P519" t="s">
        <v>94</v>
      </c>
      <c r="Q519" s="57" t="s">
        <v>76</v>
      </c>
      <c r="R519" s="57" t="s">
        <v>1353</v>
      </c>
      <c r="S519" t="s">
        <v>104</v>
      </c>
      <c r="U519" s="57" t="s">
        <v>104</v>
      </c>
      <c r="W519" t="s">
        <v>150</v>
      </c>
      <c r="X519" t="s">
        <v>1360</v>
      </c>
      <c r="Y519" s="57" t="s">
        <v>150</v>
      </c>
      <c r="Z519" s="57" t="s">
        <v>1364</v>
      </c>
      <c r="AA519" t="s">
        <v>104</v>
      </c>
      <c r="AC519" s="57" t="s">
        <v>104</v>
      </c>
      <c r="AE519" t="s">
        <v>56</v>
      </c>
      <c r="AF519" s="96" t="s">
        <v>1355</v>
      </c>
      <c r="AG519" s="57" t="s">
        <v>81</v>
      </c>
      <c r="AH519" s="98">
        <v>1</v>
      </c>
      <c r="AI519" s="29">
        <f t="shared" si="3"/>
        <v>20</v>
      </c>
      <c r="AK519" s="152" t="s">
        <v>1389</v>
      </c>
      <c r="AL519" s="262" t="s">
        <v>1572</v>
      </c>
      <c r="AM519" s="102">
        <v>1</v>
      </c>
      <c r="AO519" s="262" t="s">
        <v>1481</v>
      </c>
      <c r="AP519" s="103">
        <v>4</v>
      </c>
      <c r="AU519" s="102"/>
      <c r="AW519" s="102"/>
      <c r="AY519" s="4">
        <v>0</v>
      </c>
      <c r="BA519" s="106"/>
    </row>
    <row r="520" spans="1:53" ht="12" customHeight="1" x14ac:dyDescent="0.35">
      <c r="A520" s="96" t="s">
        <v>1897</v>
      </c>
      <c r="B520" t="s">
        <v>2301</v>
      </c>
      <c r="C520" t="s">
        <v>47</v>
      </c>
      <c r="D520" t="s">
        <v>69</v>
      </c>
      <c r="E520" t="s">
        <v>1379</v>
      </c>
      <c r="F520" t="s">
        <v>2591</v>
      </c>
      <c r="G520" t="s">
        <v>2592</v>
      </c>
      <c r="H520">
        <v>2025</v>
      </c>
      <c r="I520" s="4" t="s">
        <v>55</v>
      </c>
      <c r="J520"/>
      <c r="K520" s="97">
        <v>268</v>
      </c>
      <c r="L520" t="str">
        <f>VLOOKUP(K520,Data!$L$1:$M$601,2,FALSE)</f>
        <v>large</v>
      </c>
      <c r="N520" s="4">
        <f>VLOOKUP(L520,Data!$M$1:$N$701,2,FALSE)</f>
        <v>20</v>
      </c>
      <c r="O520" t="s">
        <v>69</v>
      </c>
      <c r="P520" t="s">
        <v>94</v>
      </c>
      <c r="Q520" s="57" t="s">
        <v>76</v>
      </c>
      <c r="R520" s="57" t="s">
        <v>1353</v>
      </c>
      <c r="S520" t="s">
        <v>104</v>
      </c>
      <c r="U520" s="57" t="s">
        <v>104</v>
      </c>
      <c r="W520" t="s">
        <v>150</v>
      </c>
      <c r="X520" t="s">
        <v>1360</v>
      </c>
      <c r="Y520" s="57" t="s">
        <v>104</v>
      </c>
      <c r="AA520" t="s">
        <v>104</v>
      </c>
      <c r="AC520" s="57" t="s">
        <v>104</v>
      </c>
      <c r="AE520" t="s">
        <v>56</v>
      </c>
      <c r="AF520" s="96" t="s">
        <v>1355</v>
      </c>
      <c r="AG520" s="57" t="s">
        <v>81</v>
      </c>
      <c r="AH520" s="98">
        <v>0.8</v>
      </c>
      <c r="AI520" s="29">
        <f t="shared" si="3"/>
        <v>16</v>
      </c>
      <c r="AK520" s="152" t="s">
        <v>1386</v>
      </c>
      <c r="AL520" s="261" t="s">
        <v>1576</v>
      </c>
      <c r="AM520" s="102">
        <v>4</v>
      </c>
      <c r="AO520" s="261"/>
      <c r="AU520" s="102"/>
      <c r="AW520" s="102"/>
      <c r="AY520" s="4">
        <v>0</v>
      </c>
      <c r="BA520" s="106"/>
    </row>
    <row r="521" spans="1:53" ht="12" customHeight="1" x14ac:dyDescent="0.35">
      <c r="A521" s="96" t="s">
        <v>1898</v>
      </c>
      <c r="B521" t="s">
        <v>2302</v>
      </c>
      <c r="C521" t="s">
        <v>77</v>
      </c>
      <c r="D521" t="s">
        <v>69</v>
      </c>
      <c r="E521" t="s">
        <v>1379</v>
      </c>
      <c r="F521" t="s">
        <v>2591</v>
      </c>
      <c r="G521" t="s">
        <v>2592</v>
      </c>
      <c r="H521">
        <v>2025</v>
      </c>
      <c r="I521" s="4" t="s">
        <v>55</v>
      </c>
      <c r="J521">
        <v>58</v>
      </c>
      <c r="K521" s="97">
        <v>269</v>
      </c>
      <c r="L521" t="str">
        <f>VLOOKUP(K521,Data!$L$1:$M$601,2,FALSE)</f>
        <v>large</v>
      </c>
      <c r="M521">
        <v>58</v>
      </c>
      <c r="N521" s="4">
        <f>VLOOKUP(L521,Data!$M$1:$N$701,2,FALSE)</f>
        <v>20</v>
      </c>
      <c r="O521" t="s">
        <v>69</v>
      </c>
      <c r="P521" t="s">
        <v>94</v>
      </c>
      <c r="Q521" s="57" t="s">
        <v>76</v>
      </c>
      <c r="R521" s="57" t="s">
        <v>1353</v>
      </c>
      <c r="S521" t="s">
        <v>104</v>
      </c>
      <c r="U521" s="57" t="s">
        <v>104</v>
      </c>
      <c r="W521" t="s">
        <v>150</v>
      </c>
      <c r="X521" t="s">
        <v>1360</v>
      </c>
      <c r="Y521" s="57" t="s">
        <v>104</v>
      </c>
      <c r="AC521" s="57" t="s">
        <v>104</v>
      </c>
      <c r="AE521" t="s">
        <v>150</v>
      </c>
      <c r="AF521" s="96" t="s">
        <v>1355</v>
      </c>
      <c r="AG521" s="57" t="s">
        <v>104</v>
      </c>
      <c r="AH521" s="98">
        <v>1</v>
      </c>
      <c r="AI521" s="29">
        <f t="shared" si="3"/>
        <v>20</v>
      </c>
      <c r="AK521" s="152"/>
      <c r="AL521" s="262" t="s">
        <v>1580</v>
      </c>
      <c r="AM521" s="102">
        <v>5</v>
      </c>
      <c r="AO521" s="262" t="s">
        <v>1488</v>
      </c>
      <c r="AP521" s="103">
        <v>5</v>
      </c>
      <c r="AU521" s="102"/>
      <c r="AW521" s="102"/>
      <c r="AY521" s="4">
        <v>2</v>
      </c>
      <c r="BA521" s="106"/>
    </row>
    <row r="522" spans="1:53" ht="12" customHeight="1" x14ac:dyDescent="0.35">
      <c r="A522" s="96" t="s">
        <v>1899</v>
      </c>
      <c r="B522" t="s">
        <v>2303</v>
      </c>
      <c r="C522" t="s">
        <v>47</v>
      </c>
      <c r="D522" t="s">
        <v>69</v>
      </c>
      <c r="E522" t="s">
        <v>1379</v>
      </c>
      <c r="F522" t="s">
        <v>2591</v>
      </c>
      <c r="G522" t="s">
        <v>2592</v>
      </c>
      <c r="H522">
        <v>2025</v>
      </c>
      <c r="I522" s="4" t="s">
        <v>55</v>
      </c>
      <c r="J522">
        <v>59</v>
      </c>
      <c r="K522" s="97">
        <v>270</v>
      </c>
      <c r="L522" t="str">
        <f>VLOOKUP(K522,Data!$L$1:$M$601,2,FALSE)</f>
        <v>large</v>
      </c>
      <c r="M522">
        <v>59</v>
      </c>
      <c r="N522" s="4">
        <f>VLOOKUP(L522,Data!$M$1:$N$701,2,FALSE)</f>
        <v>20</v>
      </c>
      <c r="O522" t="s">
        <v>69</v>
      </c>
      <c r="P522" t="s">
        <v>94</v>
      </c>
      <c r="Q522" s="57" t="s">
        <v>76</v>
      </c>
      <c r="R522" s="57" t="s">
        <v>1353</v>
      </c>
      <c r="S522" t="s">
        <v>104</v>
      </c>
      <c r="U522" s="57" t="s">
        <v>104</v>
      </c>
      <c r="W522" t="s">
        <v>150</v>
      </c>
      <c r="X522" t="s">
        <v>1360</v>
      </c>
      <c r="Y522" s="57" t="s">
        <v>104</v>
      </c>
      <c r="AA522" t="s">
        <v>104</v>
      </c>
      <c r="AC522" s="57" t="s">
        <v>104</v>
      </c>
      <c r="AE522" t="s">
        <v>150</v>
      </c>
      <c r="AF522" s="96" t="s">
        <v>1355</v>
      </c>
      <c r="AG522" s="57" t="s">
        <v>104</v>
      </c>
      <c r="AH522" s="98">
        <v>1</v>
      </c>
      <c r="AI522" s="29">
        <f t="shared" si="3"/>
        <v>20</v>
      </c>
      <c r="AJ522" s="138">
        <v>5</v>
      </c>
      <c r="AK522"/>
      <c r="AL522" s="261" t="s">
        <v>1583</v>
      </c>
      <c r="AM522" s="102">
        <v>10</v>
      </c>
      <c r="AO522" s="261"/>
      <c r="AU522" s="102"/>
      <c r="AW522" s="102"/>
      <c r="AY522" s="4">
        <v>0</v>
      </c>
      <c r="BA522" s="106"/>
    </row>
    <row r="523" spans="1:53" ht="12" customHeight="1" x14ac:dyDescent="0.35">
      <c r="A523" s="96" t="s">
        <v>1900</v>
      </c>
      <c r="B523" t="s">
        <v>2304</v>
      </c>
      <c r="C523" t="s">
        <v>47</v>
      </c>
      <c r="D523" t="s">
        <v>69</v>
      </c>
      <c r="E523" t="s">
        <v>1379</v>
      </c>
      <c r="F523" t="s">
        <v>2591</v>
      </c>
      <c r="G523" t="s">
        <v>2592</v>
      </c>
      <c r="H523">
        <v>2025</v>
      </c>
      <c r="I523" s="4" t="s">
        <v>79</v>
      </c>
      <c r="J523"/>
      <c r="K523" s="97">
        <v>271</v>
      </c>
      <c r="L523" t="str">
        <f>VLOOKUP(K523,Data!$L$1:$M$601,2,FALSE)</f>
        <v>large</v>
      </c>
      <c r="N523" s="4">
        <f>VLOOKUP(L523,Data!$M$1:$N$701,2,FALSE)</f>
        <v>20</v>
      </c>
      <c r="O523" t="s">
        <v>69</v>
      </c>
      <c r="P523" t="s">
        <v>94</v>
      </c>
      <c r="Q523" s="57" t="s">
        <v>76</v>
      </c>
      <c r="R523" s="57" t="s">
        <v>1353</v>
      </c>
      <c r="S523" t="s">
        <v>104</v>
      </c>
      <c r="U523" s="57" t="s">
        <v>104</v>
      </c>
      <c r="W523" t="s">
        <v>150</v>
      </c>
      <c r="X523" t="s">
        <v>1360</v>
      </c>
      <c r="Y523" s="57" t="s">
        <v>104</v>
      </c>
      <c r="AA523" t="s">
        <v>104</v>
      </c>
      <c r="AC523" s="57" t="s">
        <v>104</v>
      </c>
      <c r="AE523" t="s">
        <v>56</v>
      </c>
      <c r="AF523" s="96" t="s">
        <v>1355</v>
      </c>
      <c r="AG523" s="57" t="s">
        <v>104</v>
      </c>
      <c r="AH523" s="98">
        <v>1</v>
      </c>
      <c r="AI523" s="29">
        <f t="shared" si="3"/>
        <v>20</v>
      </c>
      <c r="AK523" s="152"/>
      <c r="AL523" s="262" t="s">
        <v>1586</v>
      </c>
      <c r="AM523" s="102">
        <v>5</v>
      </c>
      <c r="AO523" s="262"/>
      <c r="AU523" s="102"/>
      <c r="AW523" s="102"/>
      <c r="AY523" s="4">
        <v>10</v>
      </c>
      <c r="BA523" s="106"/>
    </row>
    <row r="524" spans="1:53" ht="12" customHeight="1" x14ac:dyDescent="0.35">
      <c r="A524" s="96" t="s">
        <v>1901</v>
      </c>
      <c r="B524" t="s">
        <v>2305</v>
      </c>
      <c r="C524" t="s">
        <v>47</v>
      </c>
      <c r="D524" t="s">
        <v>69</v>
      </c>
      <c r="E524" t="s">
        <v>1379</v>
      </c>
      <c r="F524" t="s">
        <v>2591</v>
      </c>
      <c r="G524" t="s">
        <v>2592</v>
      </c>
      <c r="H524">
        <v>2025</v>
      </c>
      <c r="I524" s="4" t="s">
        <v>55</v>
      </c>
      <c r="J524">
        <v>60</v>
      </c>
      <c r="K524" s="97">
        <v>272</v>
      </c>
      <c r="L524" t="str">
        <f>VLOOKUP(K524,Data!$L$1:$M$601,2,FALSE)</f>
        <v>large</v>
      </c>
      <c r="M524">
        <v>60</v>
      </c>
      <c r="N524" s="4">
        <f>VLOOKUP(L524,Data!$M$1:$N$701,2,FALSE)</f>
        <v>20</v>
      </c>
      <c r="O524" t="s">
        <v>69</v>
      </c>
      <c r="P524" t="s">
        <v>94</v>
      </c>
      <c r="Q524" s="57" t="s">
        <v>76</v>
      </c>
      <c r="R524" s="57" t="s">
        <v>1353</v>
      </c>
      <c r="S524" t="s">
        <v>104</v>
      </c>
      <c r="U524" s="57" t="s">
        <v>104</v>
      </c>
      <c r="W524" t="s">
        <v>150</v>
      </c>
      <c r="X524" t="s">
        <v>1360</v>
      </c>
      <c r="Y524" s="57" t="s">
        <v>104</v>
      </c>
      <c r="AA524" t="s">
        <v>104</v>
      </c>
      <c r="AC524" s="57" t="s">
        <v>104</v>
      </c>
      <c r="AE524" t="s">
        <v>56</v>
      </c>
      <c r="AF524" s="96" t="s">
        <v>1355</v>
      </c>
      <c r="AG524" s="57" t="s">
        <v>81</v>
      </c>
      <c r="AH524" s="98">
        <v>0.8</v>
      </c>
      <c r="AI524" s="29">
        <f t="shared" si="3"/>
        <v>16</v>
      </c>
      <c r="AK524" s="152" t="s">
        <v>1386</v>
      </c>
      <c r="AL524" s="261" t="s">
        <v>1590</v>
      </c>
      <c r="AM524" s="102">
        <v>4</v>
      </c>
      <c r="AU524" s="102"/>
      <c r="AW524" s="102"/>
      <c r="AY524" s="4">
        <v>10</v>
      </c>
      <c r="BA524" s="106"/>
    </row>
    <row r="525" spans="1:53" ht="12" customHeight="1" x14ac:dyDescent="0.35">
      <c r="A525" s="96" t="s">
        <v>1902</v>
      </c>
      <c r="B525" t="s">
        <v>2306</v>
      </c>
      <c r="C525" t="s">
        <v>47</v>
      </c>
      <c r="D525" t="s">
        <v>69</v>
      </c>
      <c r="E525" t="s">
        <v>1379</v>
      </c>
      <c r="F525" t="s">
        <v>2591</v>
      </c>
      <c r="G525" t="s">
        <v>2592</v>
      </c>
      <c r="H525">
        <v>2025</v>
      </c>
      <c r="I525" s="4" t="s">
        <v>79</v>
      </c>
      <c r="J525">
        <v>61</v>
      </c>
      <c r="K525" s="97">
        <v>273</v>
      </c>
      <c r="L525" t="str">
        <f>VLOOKUP(K525,Data!$L$1:$M$601,2,FALSE)</f>
        <v>large</v>
      </c>
      <c r="M525">
        <v>61</v>
      </c>
      <c r="N525" s="4">
        <f>VLOOKUP(L525,Data!$M$1:$N$701,2,FALSE)</f>
        <v>20</v>
      </c>
      <c r="O525" t="s">
        <v>69</v>
      </c>
      <c r="P525" t="s">
        <v>94</v>
      </c>
      <c r="Q525" s="57" t="s">
        <v>76</v>
      </c>
      <c r="R525" s="57" t="s">
        <v>1353</v>
      </c>
      <c r="S525" t="s">
        <v>104</v>
      </c>
      <c r="U525" s="57" t="s">
        <v>104</v>
      </c>
      <c r="W525" t="s">
        <v>150</v>
      </c>
      <c r="X525" t="s">
        <v>1360</v>
      </c>
      <c r="Y525" s="57" t="s">
        <v>104</v>
      </c>
      <c r="AA525" t="s">
        <v>104</v>
      </c>
      <c r="AC525" s="57" t="s">
        <v>104</v>
      </c>
      <c r="AE525" t="s">
        <v>56</v>
      </c>
      <c r="AF525" s="96" t="s">
        <v>1355</v>
      </c>
      <c r="AG525" s="57" t="s">
        <v>81</v>
      </c>
      <c r="AH525" s="98">
        <v>0.8</v>
      </c>
      <c r="AI525" s="29">
        <f t="shared" si="3"/>
        <v>16</v>
      </c>
      <c r="AK525" s="152" t="s">
        <v>1386</v>
      </c>
      <c r="AL525" s="262" t="s">
        <v>1594</v>
      </c>
      <c r="AM525" s="102">
        <v>4</v>
      </c>
      <c r="AU525" s="102"/>
      <c r="AW525" s="102"/>
      <c r="AY525" s="4">
        <v>5</v>
      </c>
      <c r="BA525" s="106"/>
    </row>
    <row r="526" spans="1:53" ht="12" customHeight="1" x14ac:dyDescent="0.35">
      <c r="A526" s="96" t="s">
        <v>1903</v>
      </c>
      <c r="B526" t="s">
        <v>2307</v>
      </c>
      <c r="C526" t="s">
        <v>47</v>
      </c>
      <c r="D526" t="s">
        <v>69</v>
      </c>
      <c r="E526" t="s">
        <v>1379</v>
      </c>
      <c r="F526" t="s">
        <v>2591</v>
      </c>
      <c r="G526" t="s">
        <v>2592</v>
      </c>
      <c r="H526">
        <v>2025</v>
      </c>
      <c r="I526" s="4" t="s">
        <v>55</v>
      </c>
      <c r="J526"/>
      <c r="K526" s="97">
        <v>274</v>
      </c>
      <c r="L526" t="str">
        <f>VLOOKUP(K526,Data!$L$1:$M$601,2,FALSE)</f>
        <v>large</v>
      </c>
      <c r="N526" s="4">
        <f>VLOOKUP(L526,Data!$M$1:$N$701,2,FALSE)</f>
        <v>20</v>
      </c>
      <c r="O526" t="s">
        <v>69</v>
      </c>
      <c r="P526" t="s">
        <v>94</v>
      </c>
      <c r="Q526" s="57" t="s">
        <v>76</v>
      </c>
      <c r="R526" s="57" t="s">
        <v>1353</v>
      </c>
      <c r="S526" t="s">
        <v>104</v>
      </c>
      <c r="U526" s="57" t="s">
        <v>104</v>
      </c>
      <c r="W526" t="s">
        <v>150</v>
      </c>
      <c r="X526" t="s">
        <v>1360</v>
      </c>
      <c r="Y526" s="57" t="s">
        <v>104</v>
      </c>
      <c r="AA526" t="s">
        <v>104</v>
      </c>
      <c r="AC526" s="57" t="s">
        <v>104</v>
      </c>
      <c r="AE526" t="s">
        <v>56</v>
      </c>
      <c r="AF526" s="96" t="s">
        <v>1355</v>
      </c>
      <c r="AG526" s="57" t="s">
        <v>81</v>
      </c>
      <c r="AH526" s="98">
        <v>0.8</v>
      </c>
      <c r="AI526" s="29">
        <f t="shared" si="3"/>
        <v>16</v>
      </c>
      <c r="AK526" s="152" t="s">
        <v>1386</v>
      </c>
      <c r="AL526" s="261" t="s">
        <v>1598</v>
      </c>
      <c r="AM526" s="102">
        <v>4</v>
      </c>
      <c r="AU526" s="102"/>
      <c r="AW526" s="102"/>
      <c r="AY526" s="4">
        <v>0</v>
      </c>
      <c r="BA526" s="106"/>
    </row>
    <row r="527" spans="1:53" ht="12" customHeight="1" x14ac:dyDescent="0.35">
      <c r="A527" s="96" t="s">
        <v>1904</v>
      </c>
      <c r="B527" t="s">
        <v>2308</v>
      </c>
      <c r="C527" t="s">
        <v>47</v>
      </c>
      <c r="D527" t="s">
        <v>69</v>
      </c>
      <c r="E527" t="s">
        <v>1379</v>
      </c>
      <c r="F527" t="s">
        <v>2591</v>
      </c>
      <c r="G527" t="s">
        <v>2592</v>
      </c>
      <c r="H527">
        <v>2025</v>
      </c>
      <c r="I527" s="4" t="s">
        <v>79</v>
      </c>
      <c r="J527">
        <v>62</v>
      </c>
      <c r="K527" s="97">
        <v>275</v>
      </c>
      <c r="L527" t="str">
        <f>VLOOKUP(K527,Data!$L$1:$M$601,2,FALSE)</f>
        <v>large</v>
      </c>
      <c r="M527">
        <v>62</v>
      </c>
      <c r="N527" s="4">
        <f>VLOOKUP(L527,Data!$M$1:$N$701,2,FALSE)</f>
        <v>20</v>
      </c>
      <c r="O527" t="s">
        <v>69</v>
      </c>
      <c r="P527" t="s">
        <v>94</v>
      </c>
      <c r="Q527" s="57" t="s">
        <v>76</v>
      </c>
      <c r="R527" s="57" t="s">
        <v>1353</v>
      </c>
      <c r="S527" t="s">
        <v>104</v>
      </c>
      <c r="U527" s="57" t="s">
        <v>104</v>
      </c>
      <c r="W527" t="s">
        <v>150</v>
      </c>
      <c r="X527" t="s">
        <v>1360</v>
      </c>
      <c r="Y527" s="57" t="s">
        <v>104</v>
      </c>
      <c r="AA527" t="s">
        <v>104</v>
      </c>
      <c r="AC527" s="57" t="s">
        <v>104</v>
      </c>
      <c r="AE527" t="s">
        <v>56</v>
      </c>
      <c r="AF527" s="96" t="s">
        <v>1355</v>
      </c>
      <c r="AG527" s="57" t="s">
        <v>81</v>
      </c>
      <c r="AH527" s="98">
        <v>0.8</v>
      </c>
      <c r="AI527" s="51">
        <f t="shared" si="3"/>
        <v>16</v>
      </c>
      <c r="AK527" s="152" t="s">
        <v>1386</v>
      </c>
      <c r="AL527" s="262" t="s">
        <v>1602</v>
      </c>
      <c r="AM527" s="102">
        <v>4</v>
      </c>
      <c r="AU527" s="102"/>
      <c r="AW527" s="102"/>
      <c r="AY527" s="4">
        <v>0</v>
      </c>
      <c r="BA527" s="106"/>
    </row>
    <row r="528" spans="1:53" ht="12" customHeight="1" x14ac:dyDescent="0.35">
      <c r="A528" s="96" t="s">
        <v>1905</v>
      </c>
      <c r="B528" t="s">
        <v>2309</v>
      </c>
      <c r="C528" t="s">
        <v>47</v>
      </c>
      <c r="D528" t="s">
        <v>69</v>
      </c>
      <c r="E528" t="s">
        <v>1379</v>
      </c>
      <c r="F528" t="s">
        <v>2591</v>
      </c>
      <c r="G528" t="s">
        <v>2592</v>
      </c>
      <c r="H528">
        <v>2025</v>
      </c>
      <c r="I528" s="4" t="s">
        <v>55</v>
      </c>
      <c r="J528">
        <v>63</v>
      </c>
      <c r="K528" s="97">
        <v>276</v>
      </c>
      <c r="L528" t="str">
        <f>VLOOKUP(K528,Data!$L$1:$M$601,2,FALSE)</f>
        <v>large</v>
      </c>
      <c r="M528">
        <v>63</v>
      </c>
      <c r="N528" s="4">
        <f>VLOOKUP(L528,Data!$M$1:$N$701,2,FALSE)</f>
        <v>20</v>
      </c>
      <c r="O528" t="s">
        <v>69</v>
      </c>
      <c r="P528" t="s">
        <v>94</v>
      </c>
      <c r="Q528" s="57" t="s">
        <v>76</v>
      </c>
      <c r="R528" s="57" t="s">
        <v>1353</v>
      </c>
      <c r="S528" t="s">
        <v>104</v>
      </c>
      <c r="U528" s="57" t="s">
        <v>104</v>
      </c>
      <c r="W528" t="s">
        <v>150</v>
      </c>
      <c r="X528" t="s">
        <v>1360</v>
      </c>
      <c r="Y528" s="57" t="s">
        <v>104</v>
      </c>
      <c r="AA528" t="s">
        <v>104</v>
      </c>
      <c r="AC528" s="57" t="s">
        <v>104</v>
      </c>
      <c r="AE528" t="s">
        <v>56</v>
      </c>
      <c r="AF528" s="96" t="s">
        <v>1355</v>
      </c>
      <c r="AG528" s="57" t="s">
        <v>81</v>
      </c>
      <c r="AH528" s="98">
        <v>0.8</v>
      </c>
      <c r="AI528" s="51">
        <f t="shared" si="3"/>
        <v>16</v>
      </c>
      <c r="AK528" s="152" t="s">
        <v>1386</v>
      </c>
      <c r="AL528" s="261" t="s">
        <v>1605</v>
      </c>
      <c r="AM528" s="102">
        <v>4</v>
      </c>
      <c r="AU528" s="102"/>
      <c r="AW528" s="102"/>
      <c r="AY528" s="4">
        <v>0</v>
      </c>
      <c r="BA528" s="106"/>
    </row>
    <row r="529" spans="1:53" ht="12" customHeight="1" x14ac:dyDescent="0.35">
      <c r="A529" s="96" t="s">
        <v>1906</v>
      </c>
      <c r="B529" t="s">
        <v>2310</v>
      </c>
      <c r="C529" t="s">
        <v>47</v>
      </c>
      <c r="D529" t="s">
        <v>69</v>
      </c>
      <c r="E529" t="s">
        <v>1379</v>
      </c>
      <c r="F529" t="s">
        <v>2591</v>
      </c>
      <c r="G529" t="s">
        <v>2592</v>
      </c>
      <c r="H529">
        <v>2025</v>
      </c>
      <c r="I529" s="4" t="s">
        <v>79</v>
      </c>
      <c r="J529"/>
      <c r="K529" s="97">
        <v>277</v>
      </c>
      <c r="L529" t="str">
        <f>VLOOKUP(K529,Data!$L$1:$M$601,2,FALSE)</f>
        <v>large</v>
      </c>
      <c r="N529" s="4">
        <f>VLOOKUP(L529,Data!$M$1:$N$701,2,FALSE)</f>
        <v>20</v>
      </c>
      <c r="O529" t="s">
        <v>69</v>
      </c>
      <c r="P529" t="s">
        <v>94</v>
      </c>
      <c r="Q529" s="57" t="s">
        <v>76</v>
      </c>
      <c r="R529" s="57" t="s">
        <v>1353</v>
      </c>
      <c r="S529" t="s">
        <v>104</v>
      </c>
      <c r="U529" s="57" t="s">
        <v>104</v>
      </c>
      <c r="W529" t="s">
        <v>150</v>
      </c>
      <c r="X529" t="s">
        <v>1360</v>
      </c>
      <c r="Y529" s="57" t="s">
        <v>104</v>
      </c>
      <c r="AA529" t="s">
        <v>104</v>
      </c>
      <c r="AC529" s="57" t="s">
        <v>104</v>
      </c>
      <c r="AE529" t="s">
        <v>56</v>
      </c>
      <c r="AF529" s="96" t="s">
        <v>1355</v>
      </c>
      <c r="AG529" s="57" t="s">
        <v>81</v>
      </c>
      <c r="AH529" s="98">
        <v>0.8</v>
      </c>
      <c r="AI529" s="29">
        <f t="shared" si="3"/>
        <v>16</v>
      </c>
      <c r="AK529" s="152" t="s">
        <v>1386</v>
      </c>
      <c r="AL529" s="262" t="s">
        <v>1608</v>
      </c>
      <c r="AM529" s="102">
        <v>4</v>
      </c>
      <c r="AU529" s="102"/>
      <c r="AW529" s="102"/>
      <c r="AY529" s="4">
        <v>0</v>
      </c>
      <c r="BA529" s="106"/>
    </row>
    <row r="530" spans="1:53" ht="12" customHeight="1" x14ac:dyDescent="0.35">
      <c r="A530" s="96" t="s">
        <v>1907</v>
      </c>
      <c r="B530" t="s">
        <v>2311</v>
      </c>
      <c r="C530" t="s">
        <v>72</v>
      </c>
      <c r="D530" t="s">
        <v>1388</v>
      </c>
      <c r="E530" t="s">
        <v>1387</v>
      </c>
      <c r="F530" t="s">
        <v>2591</v>
      </c>
      <c r="G530" t="s">
        <v>2592</v>
      </c>
      <c r="H530">
        <v>2025</v>
      </c>
      <c r="I530" s="4" t="s">
        <v>55</v>
      </c>
      <c r="J530">
        <v>64</v>
      </c>
      <c r="K530" s="97">
        <v>278</v>
      </c>
      <c r="L530" t="str">
        <f>VLOOKUP(K530,Data!$L$1:$M$601,2,FALSE)</f>
        <v>large</v>
      </c>
      <c r="M530">
        <v>64</v>
      </c>
      <c r="N530" s="4">
        <f>VLOOKUP(L530,Data!$M$1:$N$701,2,FALSE)</f>
        <v>20</v>
      </c>
      <c r="O530" t="s">
        <v>140</v>
      </c>
      <c r="P530" t="s">
        <v>118</v>
      </c>
      <c r="Q530" s="57" t="s">
        <v>76</v>
      </c>
      <c r="R530" s="57" t="s">
        <v>1353</v>
      </c>
      <c r="S530" t="s">
        <v>104</v>
      </c>
      <c r="U530" s="57" t="s">
        <v>104</v>
      </c>
      <c r="W530" t="s">
        <v>150</v>
      </c>
      <c r="X530" t="s">
        <v>1360</v>
      </c>
      <c r="Y530" s="57" t="s">
        <v>104</v>
      </c>
      <c r="AA530" t="s">
        <v>104</v>
      </c>
      <c r="AC530" s="57" t="s">
        <v>104</v>
      </c>
      <c r="AE530" t="s">
        <v>150</v>
      </c>
      <c r="AF530" s="96" t="s">
        <v>1371</v>
      </c>
      <c r="AG530" s="57" t="s">
        <v>150</v>
      </c>
      <c r="AH530" s="98">
        <v>1.5</v>
      </c>
      <c r="AI530" s="29">
        <f t="shared" si="3"/>
        <v>30</v>
      </c>
      <c r="AK530" s="107" t="s">
        <v>1380</v>
      </c>
      <c r="AL530" s="261" t="s">
        <v>1611</v>
      </c>
      <c r="AM530" s="102">
        <v>11</v>
      </c>
      <c r="AO530" s="261" t="s">
        <v>1605</v>
      </c>
      <c r="AP530" s="103">
        <v>4</v>
      </c>
      <c r="AU530" s="102"/>
      <c r="AW530" s="102"/>
      <c r="AY530" s="4">
        <v>0</v>
      </c>
      <c r="BA530" s="106"/>
    </row>
    <row r="531" spans="1:53" ht="12" customHeight="1" x14ac:dyDescent="0.35">
      <c r="A531" s="96" t="s">
        <v>1908</v>
      </c>
      <c r="B531" t="s">
        <v>2312</v>
      </c>
      <c r="C531" t="s">
        <v>72</v>
      </c>
      <c r="D531" t="s">
        <v>1388</v>
      </c>
      <c r="E531" t="s">
        <v>1387</v>
      </c>
      <c r="F531" t="s">
        <v>2591</v>
      </c>
      <c r="G531" t="s">
        <v>2592</v>
      </c>
      <c r="H531">
        <v>2025</v>
      </c>
      <c r="I531" s="4" t="s">
        <v>55</v>
      </c>
      <c r="J531">
        <v>65</v>
      </c>
      <c r="K531" s="97">
        <v>279</v>
      </c>
      <c r="L531" t="str">
        <f>VLOOKUP(K531,Data!$L$1:$M$601,2,FALSE)</f>
        <v>large</v>
      </c>
      <c r="M531">
        <v>65</v>
      </c>
      <c r="N531" s="4">
        <f>VLOOKUP(L531,Data!$M$1:$N$701,2,FALSE)</f>
        <v>20</v>
      </c>
      <c r="O531" t="s">
        <v>69</v>
      </c>
      <c r="P531" t="s">
        <v>94</v>
      </c>
      <c r="Q531" s="57" t="s">
        <v>76</v>
      </c>
      <c r="R531" s="57" t="s">
        <v>1353</v>
      </c>
      <c r="S531" t="s">
        <v>104</v>
      </c>
      <c r="U531" s="57" t="s">
        <v>104</v>
      </c>
      <c r="W531" t="s">
        <v>150</v>
      </c>
      <c r="X531" t="s">
        <v>1360</v>
      </c>
      <c r="Y531" s="57" t="s">
        <v>104</v>
      </c>
      <c r="AA531" t="s">
        <v>104</v>
      </c>
      <c r="AC531" s="57" t="s">
        <v>104</v>
      </c>
      <c r="AE531" t="s">
        <v>150</v>
      </c>
      <c r="AF531" s="96" t="s">
        <v>1371</v>
      </c>
      <c r="AG531" s="57" t="s">
        <v>150</v>
      </c>
      <c r="AH531" s="98">
        <v>1.5</v>
      </c>
      <c r="AI531" s="29">
        <f t="shared" si="3"/>
        <v>30</v>
      </c>
      <c r="AK531" s="107" t="s">
        <v>1380</v>
      </c>
      <c r="AL531" s="262" t="s">
        <v>1614</v>
      </c>
      <c r="AM531" s="102">
        <v>18</v>
      </c>
      <c r="AO531" s="103" t="s">
        <v>943</v>
      </c>
      <c r="AP531" s="103">
        <v>12</v>
      </c>
      <c r="AU531" s="102"/>
      <c r="AW531" s="102"/>
      <c r="AY531" s="4">
        <v>0</v>
      </c>
      <c r="BA531" s="106"/>
    </row>
    <row r="532" spans="1:53" ht="12" customHeight="1" x14ac:dyDescent="0.35">
      <c r="A532" s="96" t="s">
        <v>1909</v>
      </c>
      <c r="B532" t="s">
        <v>2313</v>
      </c>
      <c r="C532" t="s">
        <v>72</v>
      </c>
      <c r="D532" t="s">
        <v>1388</v>
      </c>
      <c r="E532" t="s">
        <v>1387</v>
      </c>
      <c r="F532" t="s">
        <v>2591</v>
      </c>
      <c r="G532" t="s">
        <v>2592</v>
      </c>
      <c r="H532">
        <v>2025</v>
      </c>
      <c r="I532" s="4" t="s">
        <v>79</v>
      </c>
      <c r="J532"/>
      <c r="K532" s="97">
        <v>280</v>
      </c>
      <c r="L532" t="str">
        <f>VLOOKUP(K532,Data!$L$1:$M$601,2,FALSE)</f>
        <v>large</v>
      </c>
      <c r="N532" s="4">
        <f>VLOOKUP(L532,Data!$M$1:$N$701,2,FALSE)</f>
        <v>20</v>
      </c>
      <c r="O532" t="s">
        <v>69</v>
      </c>
      <c r="P532" t="s">
        <v>94</v>
      </c>
      <c r="Q532" s="57" t="s">
        <v>76</v>
      </c>
      <c r="R532" s="57" t="s">
        <v>1353</v>
      </c>
      <c r="S532" t="s">
        <v>104</v>
      </c>
      <c r="U532" s="57" t="s">
        <v>104</v>
      </c>
      <c r="W532" t="s">
        <v>150</v>
      </c>
      <c r="X532" t="s">
        <v>1360</v>
      </c>
      <c r="Y532" s="57" t="s">
        <v>104</v>
      </c>
      <c r="AA532" t="s">
        <v>104</v>
      </c>
      <c r="AC532" s="57" t="s">
        <v>104</v>
      </c>
      <c r="AE532" t="s">
        <v>150</v>
      </c>
      <c r="AF532" s="96" t="s">
        <v>1355</v>
      </c>
      <c r="AG532" s="57" t="s">
        <v>104</v>
      </c>
      <c r="AH532" s="98">
        <v>1</v>
      </c>
      <c r="AI532" s="29">
        <f t="shared" si="3"/>
        <v>20</v>
      </c>
      <c r="AK532"/>
      <c r="AL532" s="261" t="s">
        <v>1616</v>
      </c>
      <c r="AM532" s="102">
        <v>10</v>
      </c>
      <c r="AU532" s="102"/>
      <c r="AW532" s="102"/>
      <c r="AY532" s="4">
        <v>0.3</v>
      </c>
      <c r="BA532" s="106"/>
    </row>
    <row r="533" spans="1:53" ht="12" customHeight="1" x14ac:dyDescent="0.35">
      <c r="A533" s="96" t="s">
        <v>1910</v>
      </c>
      <c r="B533" t="s">
        <v>2314</v>
      </c>
      <c r="C533" t="s">
        <v>72</v>
      </c>
      <c r="D533" t="s">
        <v>1388</v>
      </c>
      <c r="E533" t="s">
        <v>1387</v>
      </c>
      <c r="F533" t="s">
        <v>2591</v>
      </c>
      <c r="G533" t="s">
        <v>2592</v>
      </c>
      <c r="H533">
        <v>2025</v>
      </c>
      <c r="I533" s="4" t="s">
        <v>79</v>
      </c>
      <c r="J533">
        <v>66</v>
      </c>
      <c r="K533" s="97">
        <v>281</v>
      </c>
      <c r="L533" t="str">
        <f>VLOOKUP(K533,Data!$L$1:$M$601,2,FALSE)</f>
        <v>large</v>
      </c>
      <c r="M533">
        <v>66</v>
      </c>
      <c r="N533" s="4">
        <f>VLOOKUP(L533,Data!$M$1:$N$701,2,FALSE)</f>
        <v>20</v>
      </c>
      <c r="O533" t="s">
        <v>140</v>
      </c>
      <c r="P533" t="s">
        <v>118</v>
      </c>
      <c r="Q533" s="57" t="s">
        <v>76</v>
      </c>
      <c r="R533" s="57" t="s">
        <v>1353</v>
      </c>
      <c r="S533" t="s">
        <v>104</v>
      </c>
      <c r="U533" s="57" t="s">
        <v>104</v>
      </c>
      <c r="W533" t="s">
        <v>150</v>
      </c>
      <c r="X533" t="s">
        <v>1360</v>
      </c>
      <c r="Y533" s="57" t="s">
        <v>104</v>
      </c>
      <c r="AA533" t="s">
        <v>104</v>
      </c>
      <c r="AC533" s="57" t="s">
        <v>104</v>
      </c>
      <c r="AE533" t="s">
        <v>150</v>
      </c>
      <c r="AF533" s="96" t="s">
        <v>1355</v>
      </c>
      <c r="AG533" s="57" t="s">
        <v>104</v>
      </c>
      <c r="AH533" s="98">
        <v>1</v>
      </c>
      <c r="AI533" s="29">
        <f t="shared" si="3"/>
        <v>20</v>
      </c>
      <c r="AK533"/>
      <c r="AL533" s="262" t="s">
        <v>1618</v>
      </c>
      <c r="AM533" s="102">
        <v>6</v>
      </c>
      <c r="AO533" s="103" t="s">
        <v>943</v>
      </c>
      <c r="AP533" s="103">
        <v>4</v>
      </c>
      <c r="AU533" s="102"/>
      <c r="AW533" s="102"/>
      <c r="AY533" s="4">
        <v>0.3</v>
      </c>
      <c r="BA533" s="106"/>
    </row>
    <row r="534" spans="1:53" ht="12" customHeight="1" x14ac:dyDescent="0.35">
      <c r="A534" s="96" t="s">
        <v>1911</v>
      </c>
      <c r="B534" t="s">
        <v>2315</v>
      </c>
      <c r="C534" t="s">
        <v>72</v>
      </c>
      <c r="D534" t="s">
        <v>1388</v>
      </c>
      <c r="E534" t="s">
        <v>1387</v>
      </c>
      <c r="F534" t="s">
        <v>2591</v>
      </c>
      <c r="G534" t="s">
        <v>2592</v>
      </c>
      <c r="H534">
        <v>2025</v>
      </c>
      <c r="I534" s="4" t="s">
        <v>55</v>
      </c>
      <c r="J534">
        <v>67</v>
      </c>
      <c r="K534" s="97">
        <v>282</v>
      </c>
      <c r="L534" t="str">
        <f>VLOOKUP(K534,Data!$L$1:$M$601,2,FALSE)</f>
        <v>large</v>
      </c>
      <c r="M534">
        <v>67</v>
      </c>
      <c r="N534" s="4">
        <f>VLOOKUP(L534,Data!$M$1:$N$701,2,FALSE)</f>
        <v>20</v>
      </c>
      <c r="O534" t="s">
        <v>140</v>
      </c>
      <c r="P534" t="s">
        <v>118</v>
      </c>
      <c r="Q534" s="57" t="s">
        <v>76</v>
      </c>
      <c r="R534" s="57" t="s">
        <v>1353</v>
      </c>
      <c r="S534" t="s">
        <v>104</v>
      </c>
      <c r="U534" s="57" t="s">
        <v>104</v>
      </c>
      <c r="W534" t="s">
        <v>150</v>
      </c>
      <c r="X534" t="s">
        <v>1360</v>
      </c>
      <c r="Y534" s="57" t="s">
        <v>104</v>
      </c>
      <c r="AA534" t="s">
        <v>104</v>
      </c>
      <c r="AC534" s="57" t="s">
        <v>104</v>
      </c>
      <c r="AE534" t="s">
        <v>150</v>
      </c>
      <c r="AF534" s="96" t="s">
        <v>1355</v>
      </c>
      <c r="AG534" s="57" t="s">
        <v>104</v>
      </c>
      <c r="AH534" s="98">
        <v>1</v>
      </c>
      <c r="AI534" s="29">
        <f t="shared" si="3"/>
        <v>20</v>
      </c>
      <c r="AK534"/>
      <c r="AL534" s="261" t="s">
        <v>1620</v>
      </c>
      <c r="AM534" s="102">
        <v>10</v>
      </c>
      <c r="AS534" s="139"/>
      <c r="AU534" s="102"/>
      <c r="AW534" s="102"/>
      <c r="AY534" s="4">
        <v>1.8</v>
      </c>
      <c r="BA534" s="106"/>
    </row>
    <row r="535" spans="1:53" ht="12" customHeight="1" x14ac:dyDescent="0.35">
      <c r="A535" s="96" t="s">
        <v>1912</v>
      </c>
      <c r="B535" t="s">
        <v>2316</v>
      </c>
      <c r="C535" t="s">
        <v>72</v>
      </c>
      <c r="D535" t="s">
        <v>1388</v>
      </c>
      <c r="E535" t="s">
        <v>1387</v>
      </c>
      <c r="F535" t="s">
        <v>2591</v>
      </c>
      <c r="G535" t="s">
        <v>2592</v>
      </c>
      <c r="H535">
        <v>2025</v>
      </c>
      <c r="I535" s="4" t="s">
        <v>79</v>
      </c>
      <c r="J535"/>
      <c r="K535" s="97">
        <v>283</v>
      </c>
      <c r="L535" t="str">
        <f>VLOOKUP(K535,Data!$L$1:$M$601,2,FALSE)</f>
        <v>large</v>
      </c>
      <c r="N535" s="4">
        <f>VLOOKUP(L535,Data!$M$1:$N$701,2,FALSE)</f>
        <v>20</v>
      </c>
      <c r="O535" t="s">
        <v>69</v>
      </c>
      <c r="P535" t="s">
        <v>94</v>
      </c>
      <c r="Q535" s="57" t="s">
        <v>76</v>
      </c>
      <c r="R535" s="57" t="s">
        <v>1353</v>
      </c>
      <c r="S535" t="s">
        <v>104</v>
      </c>
      <c r="U535" s="57" t="s">
        <v>104</v>
      </c>
      <c r="W535" t="s">
        <v>150</v>
      </c>
      <c r="X535" t="s">
        <v>1360</v>
      </c>
      <c r="Y535" s="57" t="s">
        <v>104</v>
      </c>
      <c r="AA535" t="s">
        <v>104</v>
      </c>
      <c r="AC535" s="57" t="s">
        <v>104</v>
      </c>
      <c r="AE535" t="s">
        <v>150</v>
      </c>
      <c r="AF535" s="96" t="s">
        <v>1355</v>
      </c>
      <c r="AG535" s="57" t="s">
        <v>104</v>
      </c>
      <c r="AH535" s="98">
        <v>1</v>
      </c>
      <c r="AI535" s="29">
        <f t="shared" si="3"/>
        <v>20</v>
      </c>
      <c r="AJ535" s="138">
        <v>-5</v>
      </c>
      <c r="AK535"/>
      <c r="AL535" s="262" t="s">
        <v>1624</v>
      </c>
      <c r="AM535" s="102">
        <v>5</v>
      </c>
      <c r="AU535" s="102"/>
      <c r="AW535" s="102"/>
      <c r="AY535" s="4">
        <v>1.8</v>
      </c>
      <c r="BA535" s="106"/>
    </row>
    <row r="536" spans="1:53" ht="12" customHeight="1" x14ac:dyDescent="0.35">
      <c r="A536" s="96" t="s">
        <v>1913</v>
      </c>
      <c r="B536" t="s">
        <v>2317</v>
      </c>
      <c r="C536" t="s">
        <v>2592</v>
      </c>
      <c r="D536" t="s">
        <v>1384</v>
      </c>
      <c r="E536" t="s">
        <v>1387</v>
      </c>
      <c r="F536" t="s">
        <v>2591</v>
      </c>
      <c r="G536" t="s">
        <v>2592</v>
      </c>
      <c r="H536">
        <v>2025</v>
      </c>
      <c r="I536" s="4" t="s">
        <v>55</v>
      </c>
      <c r="J536">
        <v>68</v>
      </c>
      <c r="K536" s="97">
        <v>284</v>
      </c>
      <c r="L536" t="str">
        <f>VLOOKUP(K536,Data!$L$1:$M$601,2,FALSE)</f>
        <v>large</v>
      </c>
      <c r="M536">
        <v>68</v>
      </c>
      <c r="N536" s="4">
        <f>VLOOKUP(L536,Data!$M$1:$N$701,2,FALSE)</f>
        <v>20</v>
      </c>
      <c r="O536" t="s">
        <v>69</v>
      </c>
      <c r="P536" t="s">
        <v>94</v>
      </c>
      <c r="Q536" s="57" t="s">
        <v>76</v>
      </c>
      <c r="R536" s="57" t="s">
        <v>1353</v>
      </c>
      <c r="S536" t="s">
        <v>104</v>
      </c>
      <c r="U536" s="57" t="s">
        <v>104</v>
      </c>
      <c r="W536" t="s">
        <v>150</v>
      </c>
      <c r="X536" t="s">
        <v>1365</v>
      </c>
      <c r="Y536" s="57" t="s">
        <v>104</v>
      </c>
      <c r="AA536" t="s">
        <v>104</v>
      </c>
      <c r="AC536" s="57" t="s">
        <v>104</v>
      </c>
      <c r="AE536" t="s">
        <v>150</v>
      </c>
      <c r="AF536" s="96" t="s">
        <v>1355</v>
      </c>
      <c r="AG536" s="57" t="s">
        <v>150</v>
      </c>
      <c r="AH536" s="98">
        <v>1.5</v>
      </c>
      <c r="AI536" s="29">
        <f t="shared" si="3"/>
        <v>30</v>
      </c>
      <c r="AK536" s="107" t="s">
        <v>1380</v>
      </c>
      <c r="AL536" s="261" t="s">
        <v>1628</v>
      </c>
      <c r="AM536" s="102">
        <v>15</v>
      </c>
      <c r="AS536" s="261" t="s">
        <v>1590</v>
      </c>
      <c r="AT536" s="105">
        <v>5</v>
      </c>
      <c r="AU536" s="102"/>
      <c r="AW536" s="102"/>
      <c r="AY536" s="4">
        <v>0.5</v>
      </c>
      <c r="BA536" s="106"/>
    </row>
    <row r="537" spans="1:53" ht="12" customHeight="1" x14ac:dyDescent="0.35">
      <c r="A537" s="96" t="s">
        <v>1914</v>
      </c>
      <c r="B537" t="s">
        <v>2318</v>
      </c>
      <c r="C537" t="s">
        <v>2592</v>
      </c>
      <c r="D537" t="s">
        <v>1384</v>
      </c>
      <c r="E537" t="s">
        <v>1387</v>
      </c>
      <c r="F537" t="s">
        <v>2591</v>
      </c>
      <c r="G537" t="s">
        <v>2592</v>
      </c>
      <c r="H537">
        <v>2025</v>
      </c>
      <c r="I537" s="4" t="s">
        <v>79</v>
      </c>
      <c r="J537">
        <v>69</v>
      </c>
      <c r="K537" s="97">
        <v>285</v>
      </c>
      <c r="L537" t="str">
        <f>VLOOKUP(K537,Data!$L$1:$M$601,2,FALSE)</f>
        <v>large</v>
      </c>
      <c r="M537">
        <v>69</v>
      </c>
      <c r="N537" s="4">
        <f>VLOOKUP(L537,Data!$M$1:$N$701,2,FALSE)</f>
        <v>20</v>
      </c>
      <c r="O537" t="s">
        <v>69</v>
      </c>
      <c r="P537" t="s">
        <v>94</v>
      </c>
      <c r="Q537" s="57" t="s">
        <v>76</v>
      </c>
      <c r="R537" s="57" t="s">
        <v>1353</v>
      </c>
      <c r="S537" t="s">
        <v>104</v>
      </c>
      <c r="U537" s="57" t="s">
        <v>104</v>
      </c>
      <c r="W537" t="s">
        <v>150</v>
      </c>
      <c r="X537" t="s">
        <v>1365</v>
      </c>
      <c r="Y537" s="57" t="s">
        <v>104</v>
      </c>
      <c r="AA537" t="s">
        <v>104</v>
      </c>
      <c r="AC537" s="57" t="s">
        <v>104</v>
      </c>
      <c r="AE537" t="s">
        <v>150</v>
      </c>
      <c r="AF537" s="96" t="s">
        <v>1355</v>
      </c>
      <c r="AG537" s="57" t="s">
        <v>150</v>
      </c>
      <c r="AH537" s="98">
        <v>1.5</v>
      </c>
      <c r="AI537" s="29">
        <f t="shared" si="3"/>
        <v>30</v>
      </c>
      <c r="AK537" s="107" t="s">
        <v>1380</v>
      </c>
      <c r="AL537" s="262" t="s">
        <v>1631</v>
      </c>
      <c r="AM537" s="102">
        <v>15</v>
      </c>
      <c r="AU537" s="102"/>
      <c r="AW537" s="102"/>
      <c r="AY537" s="4">
        <v>0.5</v>
      </c>
      <c r="BA537" s="106"/>
    </row>
    <row r="538" spans="1:53" ht="12" customHeight="1" x14ac:dyDescent="0.35">
      <c r="A538" s="96" t="s">
        <v>1915</v>
      </c>
      <c r="B538" t="s">
        <v>2319</v>
      </c>
      <c r="C538" t="s">
        <v>2592</v>
      </c>
      <c r="D538" t="s">
        <v>1384</v>
      </c>
      <c r="E538" t="s">
        <v>1387</v>
      </c>
      <c r="F538" t="s">
        <v>2591</v>
      </c>
      <c r="G538" t="s">
        <v>2592</v>
      </c>
      <c r="H538">
        <v>2025</v>
      </c>
      <c r="I538" s="4" t="s">
        <v>79</v>
      </c>
      <c r="J538"/>
      <c r="K538" s="97">
        <v>286</v>
      </c>
      <c r="L538" t="str">
        <f>VLOOKUP(K538,Data!$L$1:$M$601,2,FALSE)</f>
        <v>large</v>
      </c>
      <c r="N538" s="4">
        <f>VLOOKUP(L538,Data!$M$1:$N$701,2,FALSE)</f>
        <v>20</v>
      </c>
      <c r="O538" t="s">
        <v>117</v>
      </c>
      <c r="P538" t="s">
        <v>94</v>
      </c>
      <c r="Q538" s="57" t="s">
        <v>76</v>
      </c>
      <c r="R538" s="57" t="s">
        <v>1353</v>
      </c>
      <c r="S538" t="s">
        <v>104</v>
      </c>
      <c r="U538" s="57" t="s">
        <v>104</v>
      </c>
      <c r="W538" t="s">
        <v>150</v>
      </c>
      <c r="X538" t="s">
        <v>1365</v>
      </c>
      <c r="Y538" s="57" t="s">
        <v>104</v>
      </c>
      <c r="AA538" t="s">
        <v>104</v>
      </c>
      <c r="AC538" s="57" t="s">
        <v>104</v>
      </c>
      <c r="AE538" t="s">
        <v>150</v>
      </c>
      <c r="AF538" s="96" t="s">
        <v>1355</v>
      </c>
      <c r="AG538" s="57" t="s">
        <v>104</v>
      </c>
      <c r="AH538" s="98">
        <v>1</v>
      </c>
      <c r="AI538" s="29">
        <f t="shared" si="3"/>
        <v>20</v>
      </c>
      <c r="AK538" s="107" t="s">
        <v>1391</v>
      </c>
      <c r="AL538" s="261" t="s">
        <v>1635</v>
      </c>
      <c r="AM538" s="102">
        <v>5</v>
      </c>
      <c r="AU538" s="102"/>
      <c r="AW538" s="102"/>
      <c r="AY538" s="4">
        <v>2.7</v>
      </c>
      <c r="AZ538" s="4" t="s">
        <v>1369</v>
      </c>
      <c r="BA538" s="106"/>
    </row>
    <row r="539" spans="1:53" ht="12" customHeight="1" x14ac:dyDescent="0.35">
      <c r="A539" s="96" t="s">
        <v>1916</v>
      </c>
      <c r="B539" t="s">
        <v>2320</v>
      </c>
      <c r="C539" t="s">
        <v>2592</v>
      </c>
      <c r="D539" t="s">
        <v>1384</v>
      </c>
      <c r="E539" t="s">
        <v>1387</v>
      </c>
      <c r="F539" t="s">
        <v>2591</v>
      </c>
      <c r="G539" t="s">
        <v>2592</v>
      </c>
      <c r="H539">
        <v>2025</v>
      </c>
      <c r="I539" s="4" t="s">
        <v>79</v>
      </c>
      <c r="J539">
        <v>70</v>
      </c>
      <c r="K539" s="97">
        <v>287</v>
      </c>
      <c r="L539" t="str">
        <f>VLOOKUP(K539,Data!$L$1:$M$601,2,FALSE)</f>
        <v>large</v>
      </c>
      <c r="M539">
        <v>70</v>
      </c>
      <c r="N539" s="4">
        <f>VLOOKUP(L539,Data!$M$1:$N$701,2,FALSE)</f>
        <v>20</v>
      </c>
      <c r="O539" t="s">
        <v>140</v>
      </c>
      <c r="P539" t="s">
        <v>118</v>
      </c>
      <c r="Q539" s="57" t="s">
        <v>76</v>
      </c>
      <c r="R539" s="57" t="s">
        <v>1353</v>
      </c>
      <c r="S539" t="s">
        <v>104</v>
      </c>
      <c r="U539" s="57" t="s">
        <v>104</v>
      </c>
      <c r="W539" t="s">
        <v>150</v>
      </c>
      <c r="X539" t="s">
        <v>1365</v>
      </c>
      <c r="Y539" s="57" t="s">
        <v>104</v>
      </c>
      <c r="AA539" t="s">
        <v>104</v>
      </c>
      <c r="AC539" s="57" t="s">
        <v>104</v>
      </c>
      <c r="AE539" t="s">
        <v>150</v>
      </c>
      <c r="AF539" s="96" t="s">
        <v>1355</v>
      </c>
      <c r="AG539" s="57" t="s">
        <v>104</v>
      </c>
      <c r="AH539" s="98">
        <v>1</v>
      </c>
      <c r="AI539" s="29">
        <f t="shared" si="3"/>
        <v>20</v>
      </c>
      <c r="AK539"/>
      <c r="AL539" s="262" t="s">
        <v>1639</v>
      </c>
      <c r="AM539" s="102">
        <v>5</v>
      </c>
      <c r="AU539" s="102"/>
      <c r="AW539" s="102"/>
      <c r="AY539" s="4">
        <v>2.7</v>
      </c>
      <c r="BA539" s="106"/>
    </row>
    <row r="540" spans="1:53" ht="12" customHeight="1" x14ac:dyDescent="0.35">
      <c r="A540" s="96" t="s">
        <v>1917</v>
      </c>
      <c r="B540" t="s">
        <v>2321</v>
      </c>
      <c r="C540" t="s">
        <v>208</v>
      </c>
      <c r="D540" t="s">
        <v>1384</v>
      </c>
      <c r="E540" t="s">
        <v>1387</v>
      </c>
      <c r="F540" t="s">
        <v>2591</v>
      </c>
      <c r="G540" t="s">
        <v>2592</v>
      </c>
      <c r="H540">
        <v>2025</v>
      </c>
      <c r="I540" s="4" t="s">
        <v>55</v>
      </c>
      <c r="J540">
        <v>71</v>
      </c>
      <c r="K540" s="97">
        <v>288</v>
      </c>
      <c r="L540" t="s">
        <v>39</v>
      </c>
      <c r="M540">
        <v>71</v>
      </c>
      <c r="N540" s="4">
        <f>VLOOKUP(L540,Data!$M$1:$N$701,2,FALSE)</f>
        <v>5</v>
      </c>
      <c r="O540" t="s">
        <v>69</v>
      </c>
      <c r="P540" t="s">
        <v>94</v>
      </c>
      <c r="Q540" s="57" t="s">
        <v>76</v>
      </c>
      <c r="R540" s="57" t="s">
        <v>1353</v>
      </c>
      <c r="S540" t="s">
        <v>104</v>
      </c>
      <c r="U540" s="57" t="s">
        <v>104</v>
      </c>
      <c r="W540" t="s">
        <v>150</v>
      </c>
      <c r="X540" t="s">
        <v>1360</v>
      </c>
      <c r="Y540" s="57" t="s">
        <v>150</v>
      </c>
      <c r="Z540" s="57" t="s">
        <v>1364</v>
      </c>
      <c r="AA540" t="s">
        <v>104</v>
      </c>
      <c r="AC540" s="57" t="s">
        <v>104</v>
      </c>
      <c r="AE540" t="s">
        <v>150</v>
      </c>
      <c r="AF540" s="96" t="s">
        <v>1355</v>
      </c>
      <c r="AG540" s="57" t="s">
        <v>150</v>
      </c>
      <c r="AH540" s="98">
        <v>5</v>
      </c>
      <c r="AI540" s="29">
        <f t="shared" si="3"/>
        <v>25</v>
      </c>
      <c r="AK540" s="107" t="s">
        <v>1380</v>
      </c>
      <c r="AL540" s="261" t="s">
        <v>1641</v>
      </c>
      <c r="AM540" s="102">
        <v>0</v>
      </c>
      <c r="AO540" s="261" t="s">
        <v>1583</v>
      </c>
      <c r="AP540" s="103">
        <v>5.25</v>
      </c>
      <c r="AU540" s="102"/>
      <c r="AW540" s="154"/>
      <c r="AX540"/>
      <c r="AY540" s="4">
        <v>0</v>
      </c>
      <c r="AZ540" s="53"/>
      <c r="BA540" s="106"/>
    </row>
    <row r="541" spans="1:53" ht="12" customHeight="1" x14ac:dyDescent="0.35">
      <c r="A541" s="96" t="s">
        <v>1918</v>
      </c>
      <c r="B541" t="s">
        <v>2322</v>
      </c>
      <c r="C541" t="s">
        <v>208</v>
      </c>
      <c r="D541" t="s">
        <v>1384</v>
      </c>
      <c r="E541" t="s">
        <v>1387</v>
      </c>
      <c r="F541" t="s">
        <v>2591</v>
      </c>
      <c r="G541" t="s">
        <v>2592</v>
      </c>
      <c r="H541">
        <v>2025</v>
      </c>
      <c r="I541" s="4" t="s">
        <v>55</v>
      </c>
      <c r="J541"/>
      <c r="K541" s="97">
        <v>289</v>
      </c>
      <c r="L541" t="s">
        <v>39</v>
      </c>
      <c r="N541" s="4">
        <f>VLOOKUP(L541,Data!$M$1:$N$701,2,FALSE)</f>
        <v>5</v>
      </c>
      <c r="O541" t="s">
        <v>69</v>
      </c>
      <c r="P541" t="s">
        <v>94</v>
      </c>
      <c r="Q541" s="57" t="s">
        <v>76</v>
      </c>
      <c r="R541" s="57" t="s">
        <v>1353</v>
      </c>
      <c r="S541" t="s">
        <v>104</v>
      </c>
      <c r="U541" s="57" t="s">
        <v>104</v>
      </c>
      <c r="W541" t="s">
        <v>150</v>
      </c>
      <c r="X541" t="s">
        <v>1360</v>
      </c>
      <c r="Y541" s="57" t="s">
        <v>150</v>
      </c>
      <c r="Z541" s="57" t="s">
        <v>1364</v>
      </c>
      <c r="AA541" t="s">
        <v>104</v>
      </c>
      <c r="AC541" s="57" t="s">
        <v>104</v>
      </c>
      <c r="AE541" t="s">
        <v>150</v>
      </c>
      <c r="AF541" s="96" t="s">
        <v>1355</v>
      </c>
      <c r="AG541" s="57" t="s">
        <v>150</v>
      </c>
      <c r="AH541" s="98">
        <v>5</v>
      </c>
      <c r="AI541" s="29">
        <f t="shared" si="3"/>
        <v>25</v>
      </c>
      <c r="AK541" s="107" t="s">
        <v>1380</v>
      </c>
      <c r="AL541" s="262" t="s">
        <v>1645</v>
      </c>
      <c r="AM541" s="102">
        <v>0</v>
      </c>
      <c r="AO541" s="261" t="s">
        <v>1583</v>
      </c>
      <c r="AP541" s="103">
        <v>3</v>
      </c>
      <c r="AQ541" s="262" t="s">
        <v>1586</v>
      </c>
      <c r="AR541" s="102">
        <v>2.25</v>
      </c>
      <c r="AU541" s="102"/>
      <c r="AW541" s="154"/>
      <c r="AX541"/>
      <c r="AY541" s="4">
        <v>0</v>
      </c>
      <c r="AZ541" s="53"/>
      <c r="BA541" s="106"/>
    </row>
    <row r="542" spans="1:53" ht="12" customHeight="1" x14ac:dyDescent="0.35">
      <c r="A542" s="96" t="s">
        <v>1919</v>
      </c>
      <c r="B542" t="s">
        <v>2323</v>
      </c>
      <c r="C542" t="s">
        <v>208</v>
      </c>
      <c r="F542" t="s">
        <v>2591</v>
      </c>
      <c r="G542" t="s">
        <v>2592</v>
      </c>
      <c r="H542">
        <v>2025</v>
      </c>
      <c r="I542" s="4" t="s">
        <v>55</v>
      </c>
      <c r="J542">
        <v>72</v>
      </c>
      <c r="K542" s="97">
        <v>290</v>
      </c>
      <c r="L542" t="s">
        <v>39</v>
      </c>
      <c r="M542">
        <v>72</v>
      </c>
      <c r="N542" s="4">
        <f>VLOOKUP(L542,Data!$M$1:$N$701,2,FALSE)</f>
        <v>5</v>
      </c>
      <c r="O542" t="s">
        <v>69</v>
      </c>
      <c r="P542" t="s">
        <v>94</v>
      </c>
      <c r="Q542" s="57" t="s">
        <v>76</v>
      </c>
      <c r="R542" s="57" t="s">
        <v>1353</v>
      </c>
      <c r="S542" t="s">
        <v>104</v>
      </c>
      <c r="U542" s="57" t="s">
        <v>104</v>
      </c>
      <c r="W542" t="s">
        <v>150</v>
      </c>
      <c r="X542" t="s">
        <v>1360</v>
      </c>
      <c r="Y542" s="57" t="s">
        <v>150</v>
      </c>
      <c r="Z542" s="57" t="s">
        <v>1364</v>
      </c>
      <c r="AA542" t="s">
        <v>104</v>
      </c>
      <c r="AC542" s="57" t="s">
        <v>104</v>
      </c>
      <c r="AE542" t="s">
        <v>150</v>
      </c>
      <c r="AF542" s="96" t="s">
        <v>1355</v>
      </c>
      <c r="AG542" s="57" t="s">
        <v>150</v>
      </c>
      <c r="AH542" s="98">
        <v>1.5</v>
      </c>
      <c r="AI542" s="29">
        <f t="shared" si="3"/>
        <v>7.5</v>
      </c>
      <c r="AK542" s="107" t="s">
        <v>1380</v>
      </c>
      <c r="AL542" s="261" t="s">
        <v>1648</v>
      </c>
      <c r="AM542" s="102">
        <v>0</v>
      </c>
      <c r="AU542" s="102"/>
      <c r="AW542" s="102"/>
      <c r="AY542" s="4">
        <v>0</v>
      </c>
      <c r="AZ542" s="53"/>
      <c r="BA542" s="106"/>
    </row>
    <row r="543" spans="1:53" ht="12" customHeight="1" x14ac:dyDescent="0.35">
      <c r="A543" s="96" t="s">
        <v>1920</v>
      </c>
      <c r="B543" t="s">
        <v>2324</v>
      </c>
      <c r="C543" t="s">
        <v>208</v>
      </c>
      <c r="F543" t="s">
        <v>2591</v>
      </c>
      <c r="G543" t="s">
        <v>2592</v>
      </c>
      <c r="H543">
        <v>2025</v>
      </c>
      <c r="I543" s="4" t="s">
        <v>79</v>
      </c>
      <c r="J543">
        <v>73</v>
      </c>
      <c r="K543" s="97">
        <v>291</v>
      </c>
      <c r="L543" t="s">
        <v>39</v>
      </c>
      <c r="M543">
        <v>73</v>
      </c>
      <c r="N543" s="4">
        <f>VLOOKUP(L543,Data!$M$1:$N$701,2,FALSE)</f>
        <v>5</v>
      </c>
      <c r="O543" t="s">
        <v>69</v>
      </c>
      <c r="P543" t="s">
        <v>94</v>
      </c>
      <c r="Q543" s="57" t="s">
        <v>76</v>
      </c>
      <c r="R543" s="57" t="s">
        <v>1353</v>
      </c>
      <c r="S543" t="s">
        <v>104</v>
      </c>
      <c r="U543" s="57" t="s">
        <v>104</v>
      </c>
      <c r="W543" t="s">
        <v>150</v>
      </c>
      <c r="X543" t="s">
        <v>1360</v>
      </c>
      <c r="Y543" s="57" t="s">
        <v>150</v>
      </c>
      <c r="Z543" s="57" t="s">
        <v>1364</v>
      </c>
      <c r="AA543" t="s">
        <v>104</v>
      </c>
      <c r="AC543" s="57" t="s">
        <v>104</v>
      </c>
      <c r="AE543" t="s">
        <v>150</v>
      </c>
      <c r="AF543" s="96" t="s">
        <v>1355</v>
      </c>
      <c r="AG543" s="57" t="s">
        <v>150</v>
      </c>
      <c r="AH543" s="98">
        <v>5</v>
      </c>
      <c r="AI543" s="29">
        <f t="shared" si="3"/>
        <v>25</v>
      </c>
      <c r="AK543" s="107" t="s">
        <v>1380</v>
      </c>
      <c r="AL543" s="262" t="s">
        <v>1651</v>
      </c>
      <c r="AM543" s="102">
        <v>0</v>
      </c>
      <c r="AO543" s="261" t="s">
        <v>1605</v>
      </c>
      <c r="AP543" s="103">
        <v>1.5</v>
      </c>
      <c r="AQ543" s="261" t="s">
        <v>1561</v>
      </c>
      <c r="AR543" s="102">
        <v>1.5</v>
      </c>
      <c r="AU543" s="102"/>
      <c r="AW543" s="154"/>
      <c r="AX543"/>
      <c r="AY543" s="4">
        <v>0</v>
      </c>
      <c r="AZ543" s="53"/>
      <c r="BA543" s="106"/>
    </row>
    <row r="544" spans="1:53" ht="12" customHeight="1" x14ac:dyDescent="0.35">
      <c r="A544" s="96" t="s">
        <v>1921</v>
      </c>
      <c r="B544" t="s">
        <v>2325</v>
      </c>
      <c r="C544" t="s">
        <v>208</v>
      </c>
      <c r="F544" t="s">
        <v>2591</v>
      </c>
      <c r="G544" t="s">
        <v>2592</v>
      </c>
      <c r="H544">
        <v>2025</v>
      </c>
      <c r="I544" s="4" t="s">
        <v>55</v>
      </c>
      <c r="J544"/>
      <c r="K544" s="97">
        <v>292</v>
      </c>
      <c r="L544" t="s">
        <v>39</v>
      </c>
      <c r="N544" s="4">
        <f>VLOOKUP(L544,Data!$M$1:$N$701,2,FALSE)</f>
        <v>5</v>
      </c>
      <c r="O544" t="s">
        <v>69</v>
      </c>
      <c r="P544" t="s">
        <v>94</v>
      </c>
      <c r="Q544" s="57" t="s">
        <v>76</v>
      </c>
      <c r="R544" s="57" t="s">
        <v>1353</v>
      </c>
      <c r="S544" t="s">
        <v>104</v>
      </c>
      <c r="U544" s="57" t="s">
        <v>104</v>
      </c>
      <c r="W544" t="s">
        <v>150</v>
      </c>
      <c r="X544" t="s">
        <v>1360</v>
      </c>
      <c r="Y544" s="57" t="s">
        <v>150</v>
      </c>
      <c r="Z544" s="57" t="s">
        <v>1364</v>
      </c>
      <c r="AA544" t="s">
        <v>104</v>
      </c>
      <c r="AC544" s="57" t="s">
        <v>104</v>
      </c>
      <c r="AE544" t="s">
        <v>150</v>
      </c>
      <c r="AF544" s="96" t="s">
        <v>1355</v>
      </c>
      <c r="AG544" s="57" t="s">
        <v>150</v>
      </c>
      <c r="AH544" s="98">
        <v>1.5</v>
      </c>
      <c r="AI544" s="29">
        <f t="shared" si="3"/>
        <v>7.5</v>
      </c>
      <c r="AK544" s="107" t="s">
        <v>1380</v>
      </c>
      <c r="AL544" s="261" t="s">
        <v>1654</v>
      </c>
      <c r="AM544" s="102">
        <v>0</v>
      </c>
      <c r="AO544" s="262" t="s">
        <v>1608</v>
      </c>
      <c r="AP544" s="103">
        <v>0.75</v>
      </c>
      <c r="AU544" s="102"/>
      <c r="AW544" s="102"/>
      <c r="AY544" s="4">
        <v>0</v>
      </c>
      <c r="AZ544" s="53"/>
      <c r="BA544" s="106"/>
    </row>
    <row r="545" spans="1:53" ht="12" customHeight="1" x14ac:dyDescent="0.35">
      <c r="A545" s="96" t="s">
        <v>1922</v>
      </c>
      <c r="B545" t="s">
        <v>2326</v>
      </c>
      <c r="C545" t="s">
        <v>208</v>
      </c>
      <c r="F545" t="s">
        <v>2591</v>
      </c>
      <c r="G545" t="s">
        <v>2592</v>
      </c>
      <c r="H545">
        <v>2025</v>
      </c>
      <c r="I545" s="4" t="s">
        <v>79</v>
      </c>
      <c r="J545">
        <v>74</v>
      </c>
      <c r="K545" s="97">
        <v>293</v>
      </c>
      <c r="L545" t="s">
        <v>39</v>
      </c>
      <c r="M545">
        <v>74</v>
      </c>
      <c r="N545" s="4">
        <f>VLOOKUP(L545,Data!$M$1:$N$701,2,FALSE)</f>
        <v>5</v>
      </c>
      <c r="O545" t="s">
        <v>69</v>
      </c>
      <c r="P545" t="s">
        <v>94</v>
      </c>
      <c r="Q545" s="57" t="s">
        <v>76</v>
      </c>
      <c r="R545" s="57" t="s">
        <v>1353</v>
      </c>
      <c r="S545" t="s">
        <v>104</v>
      </c>
      <c r="U545" s="57" t="s">
        <v>104</v>
      </c>
      <c r="W545" t="s">
        <v>150</v>
      </c>
      <c r="X545" t="s">
        <v>1360</v>
      </c>
      <c r="Y545" s="57" t="s">
        <v>150</v>
      </c>
      <c r="Z545" s="57" t="s">
        <v>1364</v>
      </c>
      <c r="AA545" t="s">
        <v>104</v>
      </c>
      <c r="AC545" s="57" t="s">
        <v>104</v>
      </c>
      <c r="AE545" t="s">
        <v>150</v>
      </c>
      <c r="AF545" s="96" t="s">
        <v>1355</v>
      </c>
      <c r="AG545" s="57" t="s">
        <v>150</v>
      </c>
      <c r="AH545" s="98">
        <v>5</v>
      </c>
      <c r="AI545" s="29">
        <f t="shared" si="3"/>
        <v>25</v>
      </c>
      <c r="AK545" s="107" t="s">
        <v>1380</v>
      </c>
      <c r="AL545" s="262" t="s">
        <v>1658</v>
      </c>
      <c r="AM545" s="102">
        <v>0</v>
      </c>
      <c r="AO545" s="261" t="s">
        <v>1611</v>
      </c>
      <c r="AP545" s="103">
        <v>1.5</v>
      </c>
      <c r="AQ545" s="261" t="s">
        <v>1561</v>
      </c>
      <c r="AR545" s="102">
        <v>1.5</v>
      </c>
      <c r="AU545" s="102"/>
      <c r="AW545" s="154"/>
      <c r="AX545"/>
      <c r="AY545" s="4">
        <v>0</v>
      </c>
      <c r="AZ545" s="53"/>
      <c r="BA545" s="106"/>
    </row>
    <row r="546" spans="1:53" ht="12" customHeight="1" x14ac:dyDescent="0.35">
      <c r="A546" s="96" t="s">
        <v>1923</v>
      </c>
      <c r="B546" t="s">
        <v>2327</v>
      </c>
      <c r="C546" t="s">
        <v>72</v>
      </c>
      <c r="D546" t="s">
        <v>1388</v>
      </c>
      <c r="E546" t="s">
        <v>1379</v>
      </c>
      <c r="F546" t="s">
        <v>2591</v>
      </c>
      <c r="G546" t="s">
        <v>2592</v>
      </c>
      <c r="H546">
        <v>2025</v>
      </c>
      <c r="I546" s="4" t="s">
        <v>79</v>
      </c>
      <c r="J546">
        <v>75</v>
      </c>
      <c r="K546" s="97">
        <v>294</v>
      </c>
      <c r="L546" t="str">
        <f>VLOOKUP(K546,Data!$L$1:$M$601,2,FALSE)</f>
        <v>large</v>
      </c>
      <c r="M546">
        <v>75</v>
      </c>
      <c r="N546" s="4">
        <f>VLOOKUP(L546,Data!$M$1:$N$701,2,FALSE)</f>
        <v>20</v>
      </c>
      <c r="O546" t="s">
        <v>69</v>
      </c>
      <c r="P546" t="s">
        <v>94</v>
      </c>
      <c r="Q546" s="57" t="s">
        <v>76</v>
      </c>
      <c r="R546" s="57" t="s">
        <v>1353</v>
      </c>
      <c r="S546" t="s">
        <v>104</v>
      </c>
      <c r="U546" s="57" t="s">
        <v>150</v>
      </c>
      <c r="V546" s="57" t="s">
        <v>1368</v>
      </c>
      <c r="W546" t="s">
        <v>150</v>
      </c>
      <c r="X546" t="s">
        <v>1360</v>
      </c>
      <c r="Y546" s="57" t="s">
        <v>104</v>
      </c>
      <c r="AA546" t="s">
        <v>104</v>
      </c>
      <c r="AC546" s="57" t="s">
        <v>104</v>
      </c>
      <c r="AE546" t="s">
        <v>150</v>
      </c>
      <c r="AF546" s="96" t="s">
        <v>1355</v>
      </c>
      <c r="AG546" s="57" t="s">
        <v>104</v>
      </c>
      <c r="AH546" s="98">
        <v>1</v>
      </c>
      <c r="AI546" s="29">
        <f t="shared" si="3"/>
        <v>20</v>
      </c>
      <c r="AJ546" s="138">
        <v>10</v>
      </c>
      <c r="AK546"/>
      <c r="AL546" s="261" t="s">
        <v>1661</v>
      </c>
      <c r="AM546" s="102">
        <v>7</v>
      </c>
      <c r="AO546" s="262" t="s">
        <v>1614</v>
      </c>
      <c r="AP546" s="103">
        <v>8</v>
      </c>
      <c r="AQ546" s="261" t="s">
        <v>1598</v>
      </c>
      <c r="AR546" s="102">
        <v>5</v>
      </c>
      <c r="AU546" s="102"/>
      <c r="AW546" s="102"/>
      <c r="AY546" s="4">
        <v>0</v>
      </c>
      <c r="BA546" s="106"/>
    </row>
    <row r="547" spans="1:53" ht="12" customHeight="1" x14ac:dyDescent="0.35">
      <c r="A547" s="96" t="s">
        <v>1924</v>
      </c>
      <c r="B547" t="s">
        <v>2328</v>
      </c>
      <c r="C547" t="s">
        <v>72</v>
      </c>
      <c r="D547" t="s">
        <v>1388</v>
      </c>
      <c r="E547" t="s">
        <v>1379</v>
      </c>
      <c r="F547" t="s">
        <v>2591</v>
      </c>
      <c r="G547" t="s">
        <v>2592</v>
      </c>
      <c r="H547">
        <v>2025</v>
      </c>
      <c r="I547" s="4" t="s">
        <v>79</v>
      </c>
      <c r="J547"/>
      <c r="K547" s="97">
        <v>295</v>
      </c>
      <c r="L547" t="str">
        <f>VLOOKUP(K547,Data!$L$1:$M$601,2,FALSE)</f>
        <v>large</v>
      </c>
      <c r="N547" s="4">
        <f>VLOOKUP(L547,Data!$M$1:$N$701,2,FALSE)</f>
        <v>20</v>
      </c>
      <c r="O547" t="s">
        <v>140</v>
      </c>
      <c r="P547" t="s">
        <v>118</v>
      </c>
      <c r="Q547" s="57" t="s">
        <v>76</v>
      </c>
      <c r="R547" s="57" t="s">
        <v>1353</v>
      </c>
      <c r="S547" t="s">
        <v>104</v>
      </c>
      <c r="U547" s="57" t="s">
        <v>150</v>
      </c>
      <c r="V547" s="57" t="s">
        <v>1368</v>
      </c>
      <c r="W547" t="s">
        <v>150</v>
      </c>
      <c r="X547" t="s">
        <v>1360</v>
      </c>
      <c r="Y547" s="57" t="s">
        <v>104</v>
      </c>
      <c r="AA547" t="s">
        <v>104</v>
      </c>
      <c r="AC547" s="57" t="s">
        <v>104</v>
      </c>
      <c r="AE547" t="s">
        <v>150</v>
      </c>
      <c r="AF547" s="96" t="s">
        <v>1355</v>
      </c>
      <c r="AG547" s="57" t="s">
        <v>104</v>
      </c>
      <c r="AH547" s="98">
        <v>1</v>
      </c>
      <c r="AI547" s="29">
        <f t="shared" si="3"/>
        <v>20</v>
      </c>
      <c r="AK547"/>
      <c r="AL547" s="262" t="s">
        <v>1665</v>
      </c>
      <c r="AM547" s="102">
        <v>6</v>
      </c>
      <c r="AO547" s="261" t="s">
        <v>1616</v>
      </c>
      <c r="AP547" s="103">
        <v>14</v>
      </c>
      <c r="AU547" s="102"/>
      <c r="AW547" s="102"/>
      <c r="AY547" s="4">
        <v>0</v>
      </c>
      <c r="BA547" s="106"/>
    </row>
    <row r="548" spans="1:53" ht="12" customHeight="1" x14ac:dyDescent="0.35">
      <c r="A548" s="96" t="s">
        <v>1925</v>
      </c>
      <c r="B548" t="s">
        <v>2329</v>
      </c>
      <c r="C548" t="s">
        <v>72</v>
      </c>
      <c r="D548" t="s">
        <v>69</v>
      </c>
      <c r="E548" t="s">
        <v>1379</v>
      </c>
      <c r="F548" t="s">
        <v>2591</v>
      </c>
      <c r="G548" t="s">
        <v>2592</v>
      </c>
      <c r="H548">
        <v>2025</v>
      </c>
      <c r="I548" s="4" t="s">
        <v>55</v>
      </c>
      <c r="J548">
        <v>76</v>
      </c>
      <c r="K548" s="97">
        <v>296</v>
      </c>
      <c r="L548" t="str">
        <f>VLOOKUP(K548,Data!$L$1:$M$601,2,FALSE)</f>
        <v>large</v>
      </c>
      <c r="M548">
        <v>76</v>
      </c>
      <c r="N548" s="4">
        <f>VLOOKUP(L548,Data!$M$1:$N$701,2,FALSE)</f>
        <v>20</v>
      </c>
      <c r="O548" t="s">
        <v>140</v>
      </c>
      <c r="P548" t="s">
        <v>118</v>
      </c>
      <c r="Q548" s="57" t="s">
        <v>76</v>
      </c>
      <c r="R548" s="57" t="s">
        <v>1353</v>
      </c>
      <c r="S548" t="s">
        <v>104</v>
      </c>
      <c r="U548" s="57" t="s">
        <v>150</v>
      </c>
      <c r="V548" s="57" t="s">
        <v>1368</v>
      </c>
      <c r="W548" t="s">
        <v>150</v>
      </c>
      <c r="X548" t="s">
        <v>1360</v>
      </c>
      <c r="Y548" s="57" t="s">
        <v>104</v>
      </c>
      <c r="AA548" t="s">
        <v>104</v>
      </c>
      <c r="AC548" s="57" t="s">
        <v>104</v>
      </c>
      <c r="AE548" t="s">
        <v>150</v>
      </c>
      <c r="AF548" s="96" t="s">
        <v>1355</v>
      </c>
      <c r="AG548" s="57" t="s">
        <v>104</v>
      </c>
      <c r="AH548" s="98">
        <v>1</v>
      </c>
      <c r="AI548" s="29">
        <f t="shared" si="3"/>
        <v>20</v>
      </c>
      <c r="AK548"/>
      <c r="AL548" s="261" t="s">
        <v>1669</v>
      </c>
      <c r="AM548" s="102">
        <v>10</v>
      </c>
      <c r="AO548" s="262"/>
      <c r="AU548" s="102"/>
      <c r="AW548" s="102"/>
      <c r="AY548" s="4">
        <v>0</v>
      </c>
      <c r="BA548" s="106"/>
    </row>
    <row r="549" spans="1:53" ht="12" customHeight="1" x14ac:dyDescent="0.35">
      <c r="A549" s="96" t="s">
        <v>1926</v>
      </c>
      <c r="B549" t="s">
        <v>2330</v>
      </c>
      <c r="C549" t="s">
        <v>72</v>
      </c>
      <c r="D549" t="s">
        <v>69</v>
      </c>
      <c r="E549" t="s">
        <v>1379</v>
      </c>
      <c r="F549" t="s">
        <v>2591</v>
      </c>
      <c r="G549" t="s">
        <v>2592</v>
      </c>
      <c r="H549">
        <v>2025</v>
      </c>
      <c r="I549" s="4" t="s">
        <v>55</v>
      </c>
      <c r="J549">
        <v>77</v>
      </c>
      <c r="K549" s="97">
        <v>297</v>
      </c>
      <c r="L549" t="str">
        <f>VLOOKUP(K549,Data!$L$1:$M$601,2,FALSE)</f>
        <v>large</v>
      </c>
      <c r="M549">
        <v>77</v>
      </c>
      <c r="N549" s="4">
        <f>VLOOKUP(L549,Data!$M$1:$N$701,2,FALSE)</f>
        <v>20</v>
      </c>
      <c r="O549" t="s">
        <v>69</v>
      </c>
      <c r="P549" t="s">
        <v>94</v>
      </c>
      <c r="Q549" s="57" t="s">
        <v>76</v>
      </c>
      <c r="R549" s="57" t="s">
        <v>1353</v>
      </c>
      <c r="S549" t="s">
        <v>104</v>
      </c>
      <c r="U549" s="57" t="s">
        <v>150</v>
      </c>
      <c r="V549" s="57" t="s">
        <v>1368</v>
      </c>
      <c r="W549" t="s">
        <v>150</v>
      </c>
      <c r="X549" t="s">
        <v>1360</v>
      </c>
      <c r="Y549" s="57" t="s">
        <v>104</v>
      </c>
      <c r="AA549" t="s">
        <v>104</v>
      </c>
      <c r="AC549" s="57" t="s">
        <v>104</v>
      </c>
      <c r="AE549" t="s">
        <v>150</v>
      </c>
      <c r="AF549" s="96" t="s">
        <v>1355</v>
      </c>
      <c r="AG549" s="57" t="s">
        <v>104</v>
      </c>
      <c r="AH549" s="98">
        <v>1</v>
      </c>
      <c r="AI549" s="29">
        <f t="shared" si="3"/>
        <v>20</v>
      </c>
      <c r="AK549"/>
      <c r="AL549" s="262" t="s">
        <v>1672</v>
      </c>
      <c r="AM549" s="102">
        <v>10</v>
      </c>
      <c r="AO549" s="261"/>
      <c r="AU549" s="102"/>
      <c r="AW549" s="102"/>
      <c r="AY549" s="4">
        <v>0</v>
      </c>
      <c r="BA549" s="106"/>
    </row>
    <row r="550" spans="1:53" ht="12" customHeight="1" x14ac:dyDescent="0.35">
      <c r="A550" s="96" t="s">
        <v>1927</v>
      </c>
      <c r="B550" t="s">
        <v>2331</v>
      </c>
      <c r="C550" t="s">
        <v>72</v>
      </c>
      <c r="D550" t="s">
        <v>1392</v>
      </c>
      <c r="E550" t="s">
        <v>1387</v>
      </c>
      <c r="F550" t="s">
        <v>2591</v>
      </c>
      <c r="G550" t="s">
        <v>2592</v>
      </c>
      <c r="H550">
        <v>2025</v>
      </c>
      <c r="I550" s="4" t="s">
        <v>55</v>
      </c>
      <c r="J550"/>
      <c r="K550" s="97">
        <v>298</v>
      </c>
      <c r="L550" t="str">
        <f>VLOOKUP(K550,Data!$L$1:$M$601,2,FALSE)</f>
        <v>large</v>
      </c>
      <c r="N550" s="4">
        <f>VLOOKUP(L550,Data!$M$1:$N$701,2,FALSE)</f>
        <v>20</v>
      </c>
      <c r="O550" t="s">
        <v>140</v>
      </c>
      <c r="P550" t="s">
        <v>118</v>
      </c>
      <c r="Q550" s="57" t="s">
        <v>76</v>
      </c>
      <c r="R550" s="57" t="s">
        <v>1353</v>
      </c>
      <c r="S550" t="s">
        <v>104</v>
      </c>
      <c r="U550" s="57" t="s">
        <v>150</v>
      </c>
      <c r="V550" s="57" t="s">
        <v>1372</v>
      </c>
      <c r="W550" t="s">
        <v>150</v>
      </c>
      <c r="X550" t="s">
        <v>1360</v>
      </c>
      <c r="Y550" s="57" t="s">
        <v>104</v>
      </c>
      <c r="AA550" t="s">
        <v>104</v>
      </c>
      <c r="AC550" s="57" t="s">
        <v>104</v>
      </c>
      <c r="AE550" t="s">
        <v>150</v>
      </c>
      <c r="AF550" s="96" t="s">
        <v>1373</v>
      </c>
      <c r="AG550" s="57" t="s">
        <v>150</v>
      </c>
      <c r="AH550" s="114">
        <v>1.5</v>
      </c>
      <c r="AI550" s="29">
        <f t="shared" si="3"/>
        <v>30</v>
      </c>
      <c r="AK550" s="107" t="s">
        <v>1380</v>
      </c>
      <c r="AL550" s="261" t="s">
        <v>1675</v>
      </c>
      <c r="AM550" s="102">
        <v>26</v>
      </c>
      <c r="AO550" s="262" t="s">
        <v>1624</v>
      </c>
      <c r="AP550" s="103">
        <v>4</v>
      </c>
      <c r="AS550" s="115"/>
      <c r="AU550" s="102"/>
      <c r="AW550" s="102"/>
      <c r="AY550" s="4">
        <v>0</v>
      </c>
      <c r="BA550" s="106"/>
    </row>
    <row r="551" spans="1:53" ht="12" customHeight="1" x14ac:dyDescent="0.35">
      <c r="A551" s="96" t="s">
        <v>1928</v>
      </c>
      <c r="B551" t="s">
        <v>2332</v>
      </c>
      <c r="C551" t="s">
        <v>72</v>
      </c>
      <c r="D551" t="s">
        <v>1392</v>
      </c>
      <c r="E551" t="s">
        <v>1387</v>
      </c>
      <c r="F551" t="s">
        <v>2591</v>
      </c>
      <c r="G551" t="s">
        <v>2592</v>
      </c>
      <c r="H551">
        <v>2025</v>
      </c>
      <c r="I551" s="4" t="s">
        <v>55</v>
      </c>
      <c r="J551">
        <v>78</v>
      </c>
      <c r="K551" s="97">
        <v>299</v>
      </c>
      <c r="L551" t="str">
        <f>VLOOKUP(K551,Data!$L$1:$M$601,2,FALSE)</f>
        <v>large</v>
      </c>
      <c r="M551">
        <v>78</v>
      </c>
      <c r="N551" s="4">
        <f>VLOOKUP(L551,Data!$M$1:$N$701,2,FALSE)</f>
        <v>20</v>
      </c>
      <c r="O551" t="s">
        <v>117</v>
      </c>
      <c r="P551" t="s">
        <v>94</v>
      </c>
      <c r="Q551" s="57" t="s">
        <v>76</v>
      </c>
      <c r="R551" s="57" t="s">
        <v>1353</v>
      </c>
      <c r="S551" t="s">
        <v>104</v>
      </c>
      <c r="U551" s="57" t="s">
        <v>150</v>
      </c>
      <c r="V551" s="57" t="s">
        <v>1372</v>
      </c>
      <c r="W551" t="s">
        <v>150</v>
      </c>
      <c r="X551" t="s">
        <v>1360</v>
      </c>
      <c r="Y551" s="57" t="s">
        <v>104</v>
      </c>
      <c r="AA551" t="s">
        <v>104</v>
      </c>
      <c r="AC551" s="57" t="s">
        <v>104</v>
      </c>
      <c r="AE551" t="s">
        <v>150</v>
      </c>
      <c r="AF551" s="96" t="s">
        <v>1373</v>
      </c>
      <c r="AG551" s="57" t="s">
        <v>150</v>
      </c>
      <c r="AH551" s="114">
        <v>1.5</v>
      </c>
      <c r="AI551" s="29">
        <f t="shared" si="3"/>
        <v>30</v>
      </c>
      <c r="AK551" s="107" t="s">
        <v>1380</v>
      </c>
      <c r="AL551" s="262" t="s">
        <v>1679</v>
      </c>
      <c r="AM551" s="102">
        <v>16</v>
      </c>
      <c r="AO551" s="261" t="s">
        <v>1628</v>
      </c>
      <c r="AP551" s="103">
        <v>14</v>
      </c>
      <c r="AS551" s="115"/>
      <c r="AU551" s="102"/>
      <c r="AW551" s="102"/>
      <c r="AY551" s="4">
        <v>10</v>
      </c>
      <c r="BA551" s="106"/>
    </row>
    <row r="552" spans="1:53" ht="12" customHeight="1" x14ac:dyDescent="0.35">
      <c r="A552" s="96" t="s">
        <v>1929</v>
      </c>
      <c r="B552" t="s">
        <v>2333</v>
      </c>
      <c r="C552" t="s">
        <v>72</v>
      </c>
      <c r="D552" t="s">
        <v>1392</v>
      </c>
      <c r="E552" t="s">
        <v>1387</v>
      </c>
      <c r="F552" t="s">
        <v>2591</v>
      </c>
      <c r="G552" t="s">
        <v>2592</v>
      </c>
      <c r="H552">
        <v>2025</v>
      </c>
      <c r="I552" s="4" t="s">
        <v>55</v>
      </c>
      <c r="J552">
        <v>79</v>
      </c>
      <c r="K552" s="97">
        <v>300</v>
      </c>
      <c r="L552" t="str">
        <f>VLOOKUP(K552,Data!$L$1:$M$601,2,FALSE)</f>
        <v>x-large</v>
      </c>
      <c r="M552">
        <v>79</v>
      </c>
      <c r="N552" s="4">
        <f>VLOOKUP(L552,Data!$M$1:$N$701,2,FALSE)</f>
        <v>30</v>
      </c>
      <c r="O552" t="s">
        <v>69</v>
      </c>
      <c r="P552" t="s">
        <v>94</v>
      </c>
      <c r="Q552" s="57" t="s">
        <v>76</v>
      </c>
      <c r="R552" s="57" t="s">
        <v>1353</v>
      </c>
      <c r="S552" t="s">
        <v>104</v>
      </c>
      <c r="U552" s="57" t="s">
        <v>150</v>
      </c>
      <c r="V552" s="57" t="s">
        <v>1372</v>
      </c>
      <c r="W552" t="s">
        <v>150</v>
      </c>
      <c r="X552" t="s">
        <v>1360</v>
      </c>
      <c r="Y552" s="57" t="s">
        <v>104</v>
      </c>
      <c r="AA552" t="s">
        <v>104</v>
      </c>
      <c r="AC552" s="57" t="s">
        <v>104</v>
      </c>
      <c r="AE552" t="s">
        <v>150</v>
      </c>
      <c r="AF552" s="96" t="s">
        <v>1373</v>
      </c>
      <c r="AG552" s="57" t="s">
        <v>150</v>
      </c>
      <c r="AH552" s="114">
        <v>1.5</v>
      </c>
      <c r="AI552" s="29">
        <f t="shared" si="3"/>
        <v>45</v>
      </c>
      <c r="AK552" s="107" t="s">
        <v>1380</v>
      </c>
      <c r="AL552" s="261" t="s">
        <v>1683</v>
      </c>
      <c r="AM552" s="102">
        <v>9</v>
      </c>
      <c r="AO552" s="262" t="s">
        <v>1631</v>
      </c>
      <c r="AP552" s="103">
        <v>25</v>
      </c>
      <c r="AQ552" s="261" t="s">
        <v>1598</v>
      </c>
      <c r="AR552" s="102">
        <v>9</v>
      </c>
      <c r="AS552" s="115"/>
      <c r="AU552" s="102"/>
      <c r="AW552" s="102"/>
      <c r="AY552" s="4">
        <v>0</v>
      </c>
      <c r="BA552" s="106"/>
    </row>
    <row r="553" spans="1:53" ht="12" customHeight="1" x14ac:dyDescent="0.35">
      <c r="A553" s="96" t="s">
        <v>1930</v>
      </c>
      <c r="B553" t="s">
        <v>2334</v>
      </c>
      <c r="C553" t="s">
        <v>72</v>
      </c>
      <c r="D553" t="s">
        <v>1388</v>
      </c>
      <c r="E553" t="s">
        <v>1379</v>
      </c>
      <c r="F553" t="s">
        <v>2591</v>
      </c>
      <c r="G553" t="s">
        <v>2592</v>
      </c>
      <c r="H553">
        <v>2025</v>
      </c>
      <c r="I553" s="4" t="s">
        <v>79</v>
      </c>
      <c r="J553"/>
      <c r="K553" s="97">
        <v>301</v>
      </c>
      <c r="L553" t="str">
        <f>VLOOKUP(K553,Data!$L$1:$M$601,2,FALSE)</f>
        <v>x-large</v>
      </c>
      <c r="N553" s="4">
        <f>VLOOKUP(L553,Data!$M$1:$N$701,2,FALSE)</f>
        <v>30</v>
      </c>
      <c r="O553" t="s">
        <v>140</v>
      </c>
      <c r="P553" t="s">
        <v>118</v>
      </c>
      <c r="Q553" s="57" t="s">
        <v>76</v>
      </c>
      <c r="R553" s="57" t="s">
        <v>1353</v>
      </c>
      <c r="S553" t="s">
        <v>104</v>
      </c>
      <c r="U553" s="57" t="s">
        <v>150</v>
      </c>
      <c r="V553" s="57" t="s">
        <v>1368</v>
      </c>
      <c r="W553" t="s">
        <v>150</v>
      </c>
      <c r="X553" t="s">
        <v>1360</v>
      </c>
      <c r="Y553" s="57" t="s">
        <v>104</v>
      </c>
      <c r="AA553" t="s">
        <v>104</v>
      </c>
      <c r="AC553" s="57" t="s">
        <v>104</v>
      </c>
      <c r="AE553" t="s">
        <v>150</v>
      </c>
      <c r="AF553" s="96" t="s">
        <v>1355</v>
      </c>
      <c r="AG553" s="57" t="s">
        <v>104</v>
      </c>
      <c r="AH553" s="98">
        <v>1</v>
      </c>
      <c r="AI553" s="29">
        <f t="shared" si="3"/>
        <v>30</v>
      </c>
      <c r="AK553"/>
      <c r="AL553" s="262" t="s">
        <v>1684</v>
      </c>
      <c r="AM553" s="102">
        <v>20</v>
      </c>
      <c r="AO553" s="261"/>
      <c r="AU553" s="102"/>
      <c r="AW553" s="102"/>
      <c r="AY553" s="4">
        <v>3</v>
      </c>
      <c r="BA553" s="106"/>
    </row>
    <row r="554" spans="1:53" ht="12" customHeight="1" x14ac:dyDescent="0.35">
      <c r="A554" s="96" t="s">
        <v>1931</v>
      </c>
      <c r="B554" t="s">
        <v>2335</v>
      </c>
      <c r="C554" t="s">
        <v>72</v>
      </c>
      <c r="D554" t="s">
        <v>69</v>
      </c>
      <c r="E554" t="s">
        <v>1379</v>
      </c>
      <c r="F554" t="s">
        <v>2591</v>
      </c>
      <c r="G554" t="s">
        <v>2592</v>
      </c>
      <c r="H554">
        <v>2025</v>
      </c>
      <c r="I554" s="4" t="s">
        <v>79</v>
      </c>
      <c r="J554">
        <v>80</v>
      </c>
      <c r="K554" s="97">
        <v>302</v>
      </c>
      <c r="L554" t="str">
        <f>VLOOKUP(K554,Data!$L$1:$M$601,2,FALSE)</f>
        <v>x-large</v>
      </c>
      <c r="M554">
        <v>80</v>
      </c>
      <c r="N554" s="4">
        <f>VLOOKUP(L554,Data!$M$1:$N$701,2,FALSE)</f>
        <v>30</v>
      </c>
      <c r="O554" t="s">
        <v>140</v>
      </c>
      <c r="P554" t="s">
        <v>118</v>
      </c>
      <c r="Q554" s="57" t="s">
        <v>76</v>
      </c>
      <c r="R554" s="57" t="s">
        <v>1353</v>
      </c>
      <c r="S554" t="s">
        <v>104</v>
      </c>
      <c r="U554" s="57" t="s">
        <v>150</v>
      </c>
      <c r="V554" s="57" t="s">
        <v>1368</v>
      </c>
      <c r="W554" t="s">
        <v>150</v>
      </c>
      <c r="X554" t="s">
        <v>1360</v>
      </c>
      <c r="Y554" s="57" t="s">
        <v>104</v>
      </c>
      <c r="AA554" t="s">
        <v>104</v>
      </c>
      <c r="AC554" s="57" t="s">
        <v>104</v>
      </c>
      <c r="AE554" t="s">
        <v>150</v>
      </c>
      <c r="AF554" s="96" t="s">
        <v>1355</v>
      </c>
      <c r="AG554" s="57" t="s">
        <v>104</v>
      </c>
      <c r="AH554" s="98">
        <v>1</v>
      </c>
      <c r="AI554" s="29">
        <f t="shared" si="3"/>
        <v>30</v>
      </c>
      <c r="AK554"/>
      <c r="AL554" s="261" t="s">
        <v>1688</v>
      </c>
      <c r="AM554" s="102">
        <v>10</v>
      </c>
      <c r="AS554" s="261" t="s">
        <v>1590</v>
      </c>
      <c r="AT554" s="105">
        <v>10</v>
      </c>
      <c r="AU554" s="102"/>
      <c r="AW554" s="102"/>
      <c r="AY554" s="4">
        <v>8.75</v>
      </c>
      <c r="BA554" s="106"/>
    </row>
    <row r="555" spans="1:53" s="10" customFormat="1" ht="12" customHeight="1" x14ac:dyDescent="0.35">
      <c r="A555" s="96" t="s">
        <v>1932</v>
      </c>
      <c r="B555" t="s">
        <v>2336</v>
      </c>
      <c r="C555" t="s">
        <v>72</v>
      </c>
      <c r="D555" t="s">
        <v>69</v>
      </c>
      <c r="E555" t="s">
        <v>1379</v>
      </c>
      <c r="F555" t="s">
        <v>2591</v>
      </c>
      <c r="G555" t="s">
        <v>2592</v>
      </c>
      <c r="H555">
        <v>2025</v>
      </c>
      <c r="I555" s="4" t="s">
        <v>79</v>
      </c>
      <c r="J555">
        <v>81</v>
      </c>
      <c r="K555" s="97">
        <v>303</v>
      </c>
      <c r="L555" t="str">
        <f>VLOOKUP(K555,Data!$L$1:$M$601,2,FALSE)</f>
        <v>x-large</v>
      </c>
      <c r="M555">
        <v>81</v>
      </c>
      <c r="N555" s="4">
        <f>VLOOKUP(L555,Data!$M$1:$N$701,2,FALSE)</f>
        <v>30</v>
      </c>
      <c r="O555" t="s">
        <v>69</v>
      </c>
      <c r="P555" t="s">
        <v>94</v>
      </c>
      <c r="Q555" s="57" t="s">
        <v>76</v>
      </c>
      <c r="R555" s="57" t="s">
        <v>1353</v>
      </c>
      <c r="S555" t="s">
        <v>104</v>
      </c>
      <c r="T555"/>
      <c r="U555" s="57" t="s">
        <v>104</v>
      </c>
      <c r="V555" s="57"/>
      <c r="W555" t="s">
        <v>150</v>
      </c>
      <c r="X555" t="s">
        <v>1360</v>
      </c>
      <c r="Y555" s="57" t="s">
        <v>104</v>
      </c>
      <c r="Z555" s="57"/>
      <c r="AA555" t="s">
        <v>104</v>
      </c>
      <c r="AB555"/>
      <c r="AC555" s="57" t="s">
        <v>104</v>
      </c>
      <c r="AD555" s="57"/>
      <c r="AE555" t="s">
        <v>150</v>
      </c>
      <c r="AF555" s="96" t="s">
        <v>1355</v>
      </c>
      <c r="AG555" s="57" t="s">
        <v>104</v>
      </c>
      <c r="AH555" s="98">
        <v>1</v>
      </c>
      <c r="AI555" s="29">
        <f t="shared" si="3"/>
        <v>30</v>
      </c>
      <c r="AJ555" s="138"/>
      <c r="AK555"/>
      <c r="AL555" s="262" t="s">
        <v>1691</v>
      </c>
      <c r="AM555" s="102">
        <v>10</v>
      </c>
      <c r="AN555" s="101"/>
      <c r="AO555" s="103"/>
      <c r="AP555" s="103"/>
      <c r="AQ555" s="102"/>
      <c r="AR555" s="102"/>
      <c r="AS555" s="104"/>
      <c r="AT555" s="105"/>
      <c r="AU555" s="102"/>
      <c r="AV555" s="97"/>
      <c r="AW555" s="102"/>
      <c r="AX555" s="97"/>
      <c r="AY555" s="4">
        <v>0</v>
      </c>
      <c r="AZ555" s="4"/>
      <c r="BA555" s="106"/>
    </row>
    <row r="556" spans="1:53" s="10" customFormat="1" ht="12" customHeight="1" x14ac:dyDescent="0.35">
      <c r="A556" s="96" t="s">
        <v>1933</v>
      </c>
      <c r="B556" t="s">
        <v>2337</v>
      </c>
      <c r="C556" t="s">
        <v>72</v>
      </c>
      <c r="D556" t="s">
        <v>69</v>
      </c>
      <c r="E556" t="s">
        <v>1379</v>
      </c>
      <c r="F556" t="s">
        <v>2591</v>
      </c>
      <c r="G556" t="s">
        <v>2592</v>
      </c>
      <c r="H556">
        <v>2025</v>
      </c>
      <c r="I556" s="4" t="s">
        <v>55</v>
      </c>
      <c r="J556"/>
      <c r="K556" s="97">
        <v>304</v>
      </c>
      <c r="L556" t="str">
        <f>VLOOKUP(K556,Data!$L$1:$M$601,2,FALSE)</f>
        <v>x-large</v>
      </c>
      <c r="M556"/>
      <c r="N556" s="4">
        <f>VLOOKUP(L556,Data!$M$1:$N$701,2,FALSE)</f>
        <v>30</v>
      </c>
      <c r="O556" t="s">
        <v>69</v>
      </c>
      <c r="P556" t="s">
        <v>94</v>
      </c>
      <c r="Q556" s="57" t="s">
        <v>76</v>
      </c>
      <c r="R556" s="57" t="s">
        <v>1353</v>
      </c>
      <c r="S556" t="s">
        <v>104</v>
      </c>
      <c r="T556"/>
      <c r="U556" s="57" t="s">
        <v>104</v>
      </c>
      <c r="V556" s="57"/>
      <c r="W556" t="s">
        <v>150</v>
      </c>
      <c r="X556" t="s">
        <v>1360</v>
      </c>
      <c r="Y556" s="57" t="s">
        <v>104</v>
      </c>
      <c r="Z556" s="57"/>
      <c r="AA556" t="s">
        <v>104</v>
      </c>
      <c r="AB556"/>
      <c r="AC556" s="57" t="s">
        <v>104</v>
      </c>
      <c r="AD556" s="57"/>
      <c r="AE556" t="s">
        <v>150</v>
      </c>
      <c r="AF556" s="96" t="s">
        <v>1355</v>
      </c>
      <c r="AG556" s="57" t="s">
        <v>104</v>
      </c>
      <c r="AH556" s="98">
        <v>1</v>
      </c>
      <c r="AI556" s="29">
        <f t="shared" si="3"/>
        <v>30</v>
      </c>
      <c r="AJ556" s="138"/>
      <c r="AK556"/>
      <c r="AL556" s="261" t="s">
        <v>1694</v>
      </c>
      <c r="AM556" s="102">
        <v>6</v>
      </c>
      <c r="AN556" s="101"/>
      <c r="AO556" s="103" t="s">
        <v>943</v>
      </c>
      <c r="AP556" s="103">
        <v>4</v>
      </c>
      <c r="AQ556" s="102"/>
      <c r="AR556" s="102"/>
      <c r="AS556" s="104"/>
      <c r="AT556" s="105"/>
      <c r="AU556" s="102"/>
      <c r="AV556" s="97"/>
      <c r="AW556" s="102"/>
      <c r="AX556" s="97"/>
      <c r="AY556" s="4">
        <v>4</v>
      </c>
      <c r="AZ556" s="4"/>
      <c r="BA556" s="106"/>
    </row>
    <row r="557" spans="1:53" ht="12" customHeight="1" x14ac:dyDescent="0.35">
      <c r="A557" s="96" t="s">
        <v>1934</v>
      </c>
      <c r="B557" t="s">
        <v>2338</v>
      </c>
      <c r="C557" t="s">
        <v>72</v>
      </c>
      <c r="D557" t="s">
        <v>69</v>
      </c>
      <c r="E557" t="s">
        <v>1379</v>
      </c>
      <c r="F557" t="s">
        <v>2591</v>
      </c>
      <c r="G557" t="s">
        <v>2592</v>
      </c>
      <c r="H557">
        <v>2025</v>
      </c>
      <c r="I557" s="4" t="s">
        <v>55</v>
      </c>
      <c r="J557">
        <v>82</v>
      </c>
      <c r="K557" s="97">
        <v>305</v>
      </c>
      <c r="L557" t="str">
        <f>VLOOKUP(K557,Data!$L$1:$M$601,2,FALSE)</f>
        <v>x-large</v>
      </c>
      <c r="M557">
        <v>82</v>
      </c>
      <c r="N557" s="4">
        <f>VLOOKUP(L557,Data!$M$1:$N$701,2,FALSE)</f>
        <v>30</v>
      </c>
      <c r="O557" t="s">
        <v>69</v>
      </c>
      <c r="P557" t="s">
        <v>94</v>
      </c>
      <c r="Q557" s="57" t="s">
        <v>76</v>
      </c>
      <c r="R557" s="57" t="s">
        <v>1353</v>
      </c>
      <c r="S557" t="s">
        <v>104</v>
      </c>
      <c r="U557" s="57" t="s">
        <v>104</v>
      </c>
      <c r="W557" t="s">
        <v>150</v>
      </c>
      <c r="X557" t="s">
        <v>1360</v>
      </c>
      <c r="Y557" s="57" t="s">
        <v>104</v>
      </c>
      <c r="AA557" t="s">
        <v>104</v>
      </c>
      <c r="AC557" s="57" t="s">
        <v>104</v>
      </c>
      <c r="AE557" t="s">
        <v>150</v>
      </c>
      <c r="AF557" s="96" t="s">
        <v>1355</v>
      </c>
      <c r="AG557" s="57" t="s">
        <v>104</v>
      </c>
      <c r="AH557" s="98">
        <v>1</v>
      </c>
      <c r="AI557" s="29">
        <f t="shared" si="3"/>
        <v>30</v>
      </c>
      <c r="AK557"/>
      <c r="AL557" s="262" t="s">
        <v>1698</v>
      </c>
      <c r="AM557" s="102">
        <v>6</v>
      </c>
      <c r="AN557" s="101" t="s">
        <v>1393</v>
      </c>
      <c r="AO557" s="261" t="s">
        <v>1628</v>
      </c>
      <c r="AP557" s="103">
        <v>4</v>
      </c>
      <c r="AU557" s="102"/>
      <c r="AW557" s="102"/>
      <c r="AY557" s="4">
        <v>0</v>
      </c>
      <c r="BA557" s="106"/>
    </row>
    <row r="558" spans="1:53" ht="12" customHeight="1" x14ac:dyDescent="0.35">
      <c r="A558" s="96" t="s">
        <v>1935</v>
      </c>
      <c r="B558" t="s">
        <v>2339</v>
      </c>
      <c r="C558" t="s">
        <v>72</v>
      </c>
      <c r="D558" t="s">
        <v>69</v>
      </c>
      <c r="E558" t="s">
        <v>1379</v>
      </c>
      <c r="F558" t="s">
        <v>2591</v>
      </c>
      <c r="G558" t="s">
        <v>2592</v>
      </c>
      <c r="H558">
        <v>2025</v>
      </c>
      <c r="I558" s="4" t="s">
        <v>79</v>
      </c>
      <c r="J558">
        <v>83</v>
      </c>
      <c r="K558" s="97">
        <v>306</v>
      </c>
      <c r="L558" t="str">
        <f>VLOOKUP(K558,Data!$L$1:$M$601,2,FALSE)</f>
        <v>x-large</v>
      </c>
      <c r="M558">
        <v>83</v>
      </c>
      <c r="N558" s="4">
        <f>VLOOKUP(L558,Data!$M$1:$N$701,2,FALSE)</f>
        <v>30</v>
      </c>
      <c r="O558" t="s">
        <v>69</v>
      </c>
      <c r="P558" t="s">
        <v>94</v>
      </c>
      <c r="Q558" s="57" t="s">
        <v>76</v>
      </c>
      <c r="R558" s="57" t="s">
        <v>1353</v>
      </c>
      <c r="S558" t="s">
        <v>104</v>
      </c>
      <c r="U558" s="57" t="s">
        <v>104</v>
      </c>
      <c r="W558" t="s">
        <v>150</v>
      </c>
      <c r="X558" t="s">
        <v>1360</v>
      </c>
      <c r="Y558" s="57" t="s">
        <v>104</v>
      </c>
      <c r="AA558" t="s">
        <v>104</v>
      </c>
      <c r="AC558" s="57" t="s">
        <v>104</v>
      </c>
      <c r="AE558" t="s">
        <v>150</v>
      </c>
      <c r="AF558" s="96" t="s">
        <v>1355</v>
      </c>
      <c r="AG558" s="57" t="s">
        <v>104</v>
      </c>
      <c r="AH558" s="98">
        <v>1</v>
      </c>
      <c r="AI558" s="29">
        <f t="shared" si="3"/>
        <v>30</v>
      </c>
      <c r="AJ558" s="138">
        <v>-5</v>
      </c>
      <c r="AK558"/>
      <c r="AL558" s="261" t="s">
        <v>1702</v>
      </c>
      <c r="AM558" s="102">
        <v>5</v>
      </c>
      <c r="AU558" s="102"/>
      <c r="AW558" s="102"/>
      <c r="AY558" s="4">
        <v>0</v>
      </c>
      <c r="BA558" s="106"/>
    </row>
    <row r="559" spans="1:53" ht="12" customHeight="1" x14ac:dyDescent="0.35">
      <c r="A559" s="96" t="s">
        <v>1936</v>
      </c>
      <c r="B559" t="s">
        <v>2340</v>
      </c>
      <c r="C559" t="s">
        <v>72</v>
      </c>
      <c r="D559" t="s">
        <v>1388</v>
      </c>
      <c r="E559" t="s">
        <v>1379</v>
      </c>
      <c r="F559" t="s">
        <v>2591</v>
      </c>
      <c r="G559" t="s">
        <v>2592</v>
      </c>
      <c r="H559">
        <v>2025</v>
      </c>
      <c r="I559" s="4" t="s">
        <v>55</v>
      </c>
      <c r="J559"/>
      <c r="K559" s="97">
        <v>307</v>
      </c>
      <c r="L559" t="str">
        <f>VLOOKUP(K559,Data!$L$1:$M$601,2,FALSE)</f>
        <v>x-large</v>
      </c>
      <c r="N559" s="4">
        <f>VLOOKUP(L559,Data!$M$1:$N$701,2,FALSE)</f>
        <v>30</v>
      </c>
      <c r="O559" t="s">
        <v>140</v>
      </c>
      <c r="P559" t="s">
        <v>118</v>
      </c>
      <c r="Q559" s="57" t="s">
        <v>76</v>
      </c>
      <c r="R559" s="57" t="s">
        <v>1353</v>
      </c>
      <c r="S559" t="s">
        <v>104</v>
      </c>
      <c r="U559" s="57" t="s">
        <v>104</v>
      </c>
      <c r="W559" t="s">
        <v>150</v>
      </c>
      <c r="X559" t="s">
        <v>1360</v>
      </c>
      <c r="Y559" s="57" t="s">
        <v>104</v>
      </c>
      <c r="AA559" t="s">
        <v>104</v>
      </c>
      <c r="AC559" s="57" t="s">
        <v>104</v>
      </c>
      <c r="AE559" t="s">
        <v>150</v>
      </c>
      <c r="AF559" s="96" t="s">
        <v>1355</v>
      </c>
      <c r="AG559" s="57" t="s">
        <v>104</v>
      </c>
      <c r="AH559" s="98">
        <v>1</v>
      </c>
      <c r="AI559" s="29">
        <f t="shared" si="3"/>
        <v>30</v>
      </c>
      <c r="AK559"/>
      <c r="AL559" s="262" t="s">
        <v>1706</v>
      </c>
      <c r="AM559" s="102">
        <v>6</v>
      </c>
      <c r="AN559" s="101" t="s">
        <v>1393</v>
      </c>
      <c r="AO559" s="261" t="s">
        <v>1628</v>
      </c>
      <c r="AP559" s="103">
        <v>4</v>
      </c>
      <c r="AU559" s="102"/>
      <c r="AW559" s="102"/>
      <c r="AY559" s="4">
        <v>0</v>
      </c>
      <c r="BA559" s="106"/>
    </row>
    <row r="560" spans="1:53" ht="12" customHeight="1" x14ac:dyDescent="0.35">
      <c r="A560" s="96" t="s">
        <v>1937</v>
      </c>
      <c r="B560" t="s">
        <v>2341</v>
      </c>
      <c r="C560" t="s">
        <v>72</v>
      </c>
      <c r="D560" t="s">
        <v>69</v>
      </c>
      <c r="E560" t="s">
        <v>1379</v>
      </c>
      <c r="F560" t="s">
        <v>2591</v>
      </c>
      <c r="G560" t="s">
        <v>2592</v>
      </c>
      <c r="H560">
        <v>2025</v>
      </c>
      <c r="I560" s="4" t="s">
        <v>55</v>
      </c>
      <c r="J560">
        <v>84</v>
      </c>
      <c r="K560" s="97">
        <v>308</v>
      </c>
      <c r="L560" t="str">
        <f>VLOOKUP(K560,Data!$L$1:$M$601,2,FALSE)</f>
        <v>x-large</v>
      </c>
      <c r="M560">
        <v>84</v>
      </c>
      <c r="N560" s="4">
        <f>VLOOKUP(L560,Data!$M$1:$N$701,2,FALSE)</f>
        <v>30</v>
      </c>
      <c r="O560" t="s">
        <v>69</v>
      </c>
      <c r="P560" t="s">
        <v>94</v>
      </c>
      <c r="Q560" s="57" t="s">
        <v>76</v>
      </c>
      <c r="R560" s="57" t="s">
        <v>1353</v>
      </c>
      <c r="S560" t="s">
        <v>104</v>
      </c>
      <c r="U560" s="57" t="s">
        <v>104</v>
      </c>
      <c r="W560" t="s">
        <v>150</v>
      </c>
      <c r="X560" t="s">
        <v>1360</v>
      </c>
      <c r="Y560" s="57" t="s">
        <v>104</v>
      </c>
      <c r="AA560" t="s">
        <v>104</v>
      </c>
      <c r="AC560" s="57" t="s">
        <v>104</v>
      </c>
      <c r="AE560" t="s">
        <v>150</v>
      </c>
      <c r="AF560" s="96" t="s">
        <v>1355</v>
      </c>
      <c r="AG560" s="57" t="s">
        <v>104</v>
      </c>
      <c r="AH560" s="98">
        <v>1</v>
      </c>
      <c r="AI560" s="29">
        <f t="shared" si="3"/>
        <v>30</v>
      </c>
      <c r="AK560"/>
      <c r="AL560" s="261" t="s">
        <v>1708</v>
      </c>
      <c r="AM560" s="102">
        <v>5</v>
      </c>
      <c r="AU560" s="102"/>
      <c r="AW560" s="102"/>
      <c r="AY560" s="4">
        <v>0</v>
      </c>
      <c r="BA560" s="106"/>
    </row>
    <row r="561" spans="1:53" ht="12" customHeight="1" x14ac:dyDescent="0.35">
      <c r="A561" s="96" t="s">
        <v>1938</v>
      </c>
      <c r="B561" t="s">
        <v>2342</v>
      </c>
      <c r="C561" t="s">
        <v>72</v>
      </c>
      <c r="D561" t="s">
        <v>69</v>
      </c>
      <c r="E561" t="s">
        <v>1379</v>
      </c>
      <c r="F561" t="s">
        <v>2591</v>
      </c>
      <c r="G561" t="s">
        <v>2592</v>
      </c>
      <c r="H561">
        <v>2025</v>
      </c>
      <c r="I561" s="4" t="s">
        <v>55</v>
      </c>
      <c r="J561">
        <v>85</v>
      </c>
      <c r="K561" s="97">
        <v>309</v>
      </c>
      <c r="L561" t="str">
        <f>VLOOKUP(K561,Data!$L$1:$M$601,2,FALSE)</f>
        <v>x-large</v>
      </c>
      <c r="M561">
        <v>85</v>
      </c>
      <c r="N561" s="4">
        <f>VLOOKUP(L561,Data!$M$1:$N$701,2,FALSE)</f>
        <v>30</v>
      </c>
      <c r="O561" t="s">
        <v>69</v>
      </c>
      <c r="P561" t="s">
        <v>94</v>
      </c>
      <c r="Q561" s="57" t="s">
        <v>76</v>
      </c>
      <c r="R561" s="57" t="s">
        <v>1353</v>
      </c>
      <c r="S561" t="s">
        <v>104</v>
      </c>
      <c r="U561" s="57" t="s">
        <v>104</v>
      </c>
      <c r="W561" t="s">
        <v>150</v>
      </c>
      <c r="X561" t="s">
        <v>1360</v>
      </c>
      <c r="Y561" s="57" t="s">
        <v>104</v>
      </c>
      <c r="AA561" t="s">
        <v>104</v>
      </c>
      <c r="AC561" s="57" t="s">
        <v>104</v>
      </c>
      <c r="AE561" t="s">
        <v>150</v>
      </c>
      <c r="AF561" s="96" t="s">
        <v>1355</v>
      </c>
      <c r="AG561" s="57" t="s">
        <v>104</v>
      </c>
      <c r="AH561" s="98">
        <v>1</v>
      </c>
      <c r="AI561" s="29">
        <f t="shared" ref="AI561:AI624" si="4">N561*AH561</f>
        <v>30</v>
      </c>
      <c r="AK561"/>
      <c r="AL561" s="262" t="s">
        <v>1712</v>
      </c>
      <c r="AM561" s="102">
        <v>10</v>
      </c>
      <c r="AU561" s="102"/>
      <c r="AW561" s="102"/>
      <c r="AY561" s="4">
        <v>0</v>
      </c>
      <c r="BA561" s="106"/>
    </row>
    <row r="562" spans="1:53" ht="12" customHeight="1" x14ac:dyDescent="0.35">
      <c r="A562" s="96" t="s">
        <v>1939</v>
      </c>
      <c r="B562" t="s">
        <v>2343</v>
      </c>
      <c r="C562" t="s">
        <v>72</v>
      </c>
      <c r="D562" t="s">
        <v>69</v>
      </c>
      <c r="E562" t="s">
        <v>1387</v>
      </c>
      <c r="F562" t="s">
        <v>2591</v>
      </c>
      <c r="G562" t="s">
        <v>2592</v>
      </c>
      <c r="H562">
        <v>2025</v>
      </c>
      <c r="I562" s="4" t="s">
        <v>79</v>
      </c>
      <c r="J562"/>
      <c r="K562" s="97">
        <v>310</v>
      </c>
      <c r="L562" t="str">
        <f>VLOOKUP(K562,Data!$L$1:$M$601,2,FALSE)</f>
        <v>x-large</v>
      </c>
      <c r="N562" s="4">
        <f>VLOOKUP(L562,Data!$M$1:$N$701,2,FALSE)</f>
        <v>30</v>
      </c>
      <c r="O562" t="s">
        <v>69</v>
      </c>
      <c r="P562" t="s">
        <v>94</v>
      </c>
      <c r="Q562" s="57" t="s">
        <v>76</v>
      </c>
      <c r="R562" s="57" t="s">
        <v>1353</v>
      </c>
      <c r="S562" t="s">
        <v>104</v>
      </c>
      <c r="U562" s="57" t="s">
        <v>150</v>
      </c>
      <c r="V562" s="57" t="s">
        <v>1368</v>
      </c>
      <c r="W562" t="s">
        <v>150</v>
      </c>
      <c r="X562" t="s">
        <v>1360</v>
      </c>
      <c r="Y562" s="57" t="s">
        <v>104</v>
      </c>
      <c r="AA562" t="s">
        <v>104</v>
      </c>
      <c r="AC562" s="57" t="s">
        <v>104</v>
      </c>
      <c r="AE562" t="s">
        <v>150</v>
      </c>
      <c r="AF562" s="96" t="s">
        <v>1355</v>
      </c>
      <c r="AG562" s="57" t="s">
        <v>104</v>
      </c>
      <c r="AH562" s="98">
        <v>1</v>
      </c>
      <c r="AI562" s="29">
        <f t="shared" si="4"/>
        <v>30</v>
      </c>
      <c r="AJ562" s="138">
        <v>5</v>
      </c>
      <c r="AK562"/>
      <c r="AL562" s="261" t="s">
        <v>1715</v>
      </c>
      <c r="AM562" s="102">
        <v>10</v>
      </c>
      <c r="AU562" s="102"/>
      <c r="AW562" s="102"/>
      <c r="AY562" s="4">
        <v>0</v>
      </c>
      <c r="AZ562" s="4" t="s">
        <v>1369</v>
      </c>
      <c r="BA562" s="106"/>
    </row>
    <row r="563" spans="1:53" ht="12" customHeight="1" x14ac:dyDescent="0.35">
      <c r="A563" s="96" t="s">
        <v>1940</v>
      </c>
      <c r="B563" t="s">
        <v>2344</v>
      </c>
      <c r="C563" t="s">
        <v>72</v>
      </c>
      <c r="D563" t="s">
        <v>69</v>
      </c>
      <c r="E563" t="s">
        <v>1387</v>
      </c>
      <c r="F563" t="s">
        <v>2591</v>
      </c>
      <c r="G563" t="s">
        <v>2592</v>
      </c>
      <c r="H563">
        <v>2025</v>
      </c>
      <c r="I563" s="4" t="s">
        <v>79</v>
      </c>
      <c r="J563">
        <v>86</v>
      </c>
      <c r="K563" s="97">
        <v>311</v>
      </c>
      <c r="L563" t="str">
        <f>VLOOKUP(K563,Data!$L$1:$M$601,2,FALSE)</f>
        <v>x-large</v>
      </c>
      <c r="M563">
        <v>86</v>
      </c>
      <c r="N563" s="4">
        <f>VLOOKUP(L563,Data!$M$1:$N$701,2,FALSE)</f>
        <v>30</v>
      </c>
      <c r="O563" t="s">
        <v>140</v>
      </c>
      <c r="P563" t="s">
        <v>118</v>
      </c>
      <c r="Q563" s="57" t="s">
        <v>76</v>
      </c>
      <c r="R563" s="57" t="s">
        <v>1353</v>
      </c>
      <c r="S563" t="s">
        <v>104</v>
      </c>
      <c r="U563" s="57" t="s">
        <v>150</v>
      </c>
      <c r="V563" s="57" t="s">
        <v>1368</v>
      </c>
      <c r="W563" t="s">
        <v>150</v>
      </c>
      <c r="X563" t="s">
        <v>1360</v>
      </c>
      <c r="Y563" s="57" t="s">
        <v>104</v>
      </c>
      <c r="AA563" t="s">
        <v>104</v>
      </c>
      <c r="AC563" s="57" t="s">
        <v>104</v>
      </c>
      <c r="AE563" t="s">
        <v>150</v>
      </c>
      <c r="AF563" s="96" t="s">
        <v>1355</v>
      </c>
      <c r="AG563" s="57" t="s">
        <v>104</v>
      </c>
      <c r="AH563" s="98">
        <v>1</v>
      </c>
      <c r="AI563" s="29">
        <f t="shared" si="4"/>
        <v>30</v>
      </c>
      <c r="AK563"/>
      <c r="AL563" s="262" t="s">
        <v>1718</v>
      </c>
      <c r="AM563" s="102">
        <v>10</v>
      </c>
      <c r="AU563" s="102"/>
      <c r="AW563" s="102"/>
      <c r="AY563" s="4">
        <v>14</v>
      </c>
      <c r="BA563" s="106"/>
    </row>
    <row r="564" spans="1:53" ht="12" customHeight="1" x14ac:dyDescent="0.35">
      <c r="A564" s="96" t="s">
        <v>1941</v>
      </c>
      <c r="B564" t="s">
        <v>2345</v>
      </c>
      <c r="C564" t="s">
        <v>72</v>
      </c>
      <c r="D564" t="s">
        <v>1388</v>
      </c>
      <c r="E564" t="s">
        <v>1379</v>
      </c>
      <c r="F564" t="s">
        <v>2591</v>
      </c>
      <c r="G564" t="s">
        <v>2592</v>
      </c>
      <c r="H564">
        <v>2025</v>
      </c>
      <c r="I564" s="4" t="s">
        <v>55</v>
      </c>
      <c r="J564">
        <v>87</v>
      </c>
      <c r="K564" s="97">
        <v>312</v>
      </c>
      <c r="L564" t="str">
        <f>VLOOKUP(K564,Data!$L$1:$M$601,2,FALSE)</f>
        <v>x-large</v>
      </c>
      <c r="M564">
        <v>87</v>
      </c>
      <c r="N564" s="4">
        <f>VLOOKUP(L564,Data!$M$1:$N$701,2,FALSE)</f>
        <v>30</v>
      </c>
      <c r="O564" t="s">
        <v>140</v>
      </c>
      <c r="P564" t="s">
        <v>118</v>
      </c>
      <c r="Q564" s="57" t="s">
        <v>76</v>
      </c>
      <c r="R564" s="57" t="s">
        <v>1353</v>
      </c>
      <c r="S564" t="s">
        <v>104</v>
      </c>
      <c r="U564" s="57" t="s">
        <v>104</v>
      </c>
      <c r="W564" t="s">
        <v>150</v>
      </c>
      <c r="X564" t="s">
        <v>1360</v>
      </c>
      <c r="Y564" s="57" t="s">
        <v>104</v>
      </c>
      <c r="AA564" t="s">
        <v>104</v>
      </c>
      <c r="AC564" s="57" t="s">
        <v>104</v>
      </c>
      <c r="AE564" t="s">
        <v>150</v>
      </c>
      <c r="AF564" s="96" t="s">
        <v>1355</v>
      </c>
      <c r="AG564" s="57" t="s">
        <v>104</v>
      </c>
      <c r="AH564" s="98">
        <v>1</v>
      </c>
      <c r="AI564" s="29">
        <f t="shared" si="4"/>
        <v>30</v>
      </c>
      <c r="AK564"/>
      <c r="AL564" s="261" t="s">
        <v>1722</v>
      </c>
      <c r="AM564" s="102">
        <v>10</v>
      </c>
      <c r="AU564" s="102"/>
      <c r="AW564" s="102"/>
      <c r="AY564" s="4">
        <v>2</v>
      </c>
      <c r="BA564" s="106"/>
    </row>
    <row r="565" spans="1:53" ht="12" customHeight="1" x14ac:dyDescent="0.35">
      <c r="A565" s="96" t="s">
        <v>1942</v>
      </c>
      <c r="B565" t="s">
        <v>2346</v>
      </c>
      <c r="C565" t="s">
        <v>72</v>
      </c>
      <c r="D565" t="s">
        <v>1388</v>
      </c>
      <c r="E565" t="s">
        <v>1379</v>
      </c>
      <c r="F565" t="s">
        <v>2591</v>
      </c>
      <c r="G565" t="s">
        <v>2592</v>
      </c>
      <c r="H565">
        <v>2025</v>
      </c>
      <c r="I565" s="4" t="s">
        <v>79</v>
      </c>
      <c r="J565"/>
      <c r="K565" s="97">
        <v>313</v>
      </c>
      <c r="L565" t="str">
        <f>VLOOKUP(K565,Data!$L$1:$M$601,2,FALSE)</f>
        <v>x-large</v>
      </c>
      <c r="N565" s="4">
        <f>VLOOKUP(L565,Data!$M$1:$N$701,2,FALSE)</f>
        <v>30</v>
      </c>
      <c r="O565" t="s">
        <v>140</v>
      </c>
      <c r="P565" t="s">
        <v>118</v>
      </c>
      <c r="Q565" s="57" t="s">
        <v>76</v>
      </c>
      <c r="R565" s="57" t="s">
        <v>1353</v>
      </c>
      <c r="S565" t="s">
        <v>104</v>
      </c>
      <c r="U565" s="57" t="s">
        <v>104</v>
      </c>
      <c r="W565" t="s">
        <v>150</v>
      </c>
      <c r="X565" t="s">
        <v>1360</v>
      </c>
      <c r="Y565" s="57" t="s">
        <v>104</v>
      </c>
      <c r="AA565" t="s">
        <v>104</v>
      </c>
      <c r="AC565" s="57" t="s">
        <v>104</v>
      </c>
      <c r="AE565" t="s">
        <v>150</v>
      </c>
      <c r="AF565" s="96" t="s">
        <v>1355</v>
      </c>
      <c r="AG565" s="57" t="s">
        <v>104</v>
      </c>
      <c r="AH565" s="98">
        <v>1</v>
      </c>
      <c r="AI565" s="29">
        <f t="shared" si="4"/>
        <v>30</v>
      </c>
      <c r="AK565"/>
      <c r="AL565" s="262" t="s">
        <v>1725</v>
      </c>
      <c r="AM565" s="102">
        <v>5</v>
      </c>
      <c r="AO565" s="103" t="s">
        <v>943</v>
      </c>
      <c r="AP565" s="103">
        <v>5</v>
      </c>
      <c r="AU565" s="102"/>
      <c r="AW565" s="102"/>
      <c r="AY565" s="4">
        <v>2.75</v>
      </c>
      <c r="BA565" s="106"/>
    </row>
    <row r="566" spans="1:53" ht="12" customHeight="1" x14ac:dyDescent="0.35">
      <c r="A566" s="96" t="s">
        <v>1943</v>
      </c>
      <c r="B566" t="s">
        <v>2347</v>
      </c>
      <c r="C566" t="s">
        <v>2592</v>
      </c>
      <c r="D566" t="s">
        <v>69</v>
      </c>
      <c r="E566" t="s">
        <v>1379</v>
      </c>
      <c r="F566" t="s">
        <v>2591</v>
      </c>
      <c r="G566" t="s">
        <v>2592</v>
      </c>
      <c r="H566">
        <v>2025</v>
      </c>
      <c r="I566" s="4" t="s">
        <v>79</v>
      </c>
      <c r="J566">
        <v>88</v>
      </c>
      <c r="K566" s="97">
        <v>314</v>
      </c>
      <c r="L566" t="str">
        <f>VLOOKUP(K566,Data!$L$1:$M$601,2,FALSE)</f>
        <v>x-large</v>
      </c>
      <c r="M566">
        <v>88</v>
      </c>
      <c r="N566" s="4">
        <f>VLOOKUP(L566,Data!$M$1:$N$701,2,FALSE)</f>
        <v>30</v>
      </c>
      <c r="O566" t="s">
        <v>69</v>
      </c>
      <c r="P566" t="s">
        <v>94</v>
      </c>
      <c r="Q566" s="57" t="s">
        <v>76</v>
      </c>
      <c r="R566" s="57" t="s">
        <v>1353</v>
      </c>
      <c r="S566" t="s">
        <v>104</v>
      </c>
      <c r="U566" s="57" t="s">
        <v>104</v>
      </c>
      <c r="W566" t="s">
        <v>150</v>
      </c>
      <c r="X566" t="s">
        <v>1360</v>
      </c>
      <c r="Y566" s="57" t="s">
        <v>104</v>
      </c>
      <c r="AA566" t="s">
        <v>104</v>
      </c>
      <c r="AC566" s="57" t="s">
        <v>104</v>
      </c>
      <c r="AE566" t="s">
        <v>150</v>
      </c>
      <c r="AF566" s="96" t="s">
        <v>1355</v>
      </c>
      <c r="AG566" s="57" t="s">
        <v>104</v>
      </c>
      <c r="AH566" s="98">
        <v>1</v>
      </c>
      <c r="AI566" s="29">
        <f t="shared" si="4"/>
        <v>30</v>
      </c>
      <c r="AL566" s="261" t="s">
        <v>1728</v>
      </c>
      <c r="AM566" s="102">
        <v>5</v>
      </c>
      <c r="AQ566" s="117"/>
      <c r="AR566" s="117"/>
      <c r="AS566" s="118"/>
      <c r="AT566" s="119"/>
      <c r="AU566" s="102"/>
      <c r="AV566" s="157"/>
      <c r="AW566" s="102"/>
      <c r="AX566" s="157"/>
      <c r="AY566" s="4">
        <v>0.25</v>
      </c>
      <c r="BA566" s="106"/>
    </row>
    <row r="567" spans="1:53" ht="12" customHeight="1" x14ac:dyDescent="0.35">
      <c r="A567" s="96" t="s">
        <v>1944</v>
      </c>
      <c r="B567" t="s">
        <v>2348</v>
      </c>
      <c r="C567" t="s">
        <v>2592</v>
      </c>
      <c r="D567" t="s">
        <v>69</v>
      </c>
      <c r="E567" t="s">
        <v>1379</v>
      </c>
      <c r="F567" t="s">
        <v>2591</v>
      </c>
      <c r="G567" t="s">
        <v>2592</v>
      </c>
      <c r="H567">
        <v>2025</v>
      </c>
      <c r="I567" s="4" t="s">
        <v>228</v>
      </c>
      <c r="J567">
        <v>89</v>
      </c>
      <c r="K567" s="97">
        <v>315</v>
      </c>
      <c r="L567" t="str">
        <f>VLOOKUP(K567,Data!$L$1:$M$601,2,FALSE)</f>
        <v>x-large</v>
      </c>
      <c r="M567">
        <v>89</v>
      </c>
      <c r="N567" s="4">
        <f>VLOOKUP(L567,Data!$M$1:$N$701,2,FALSE)</f>
        <v>30</v>
      </c>
      <c r="O567" t="s">
        <v>69</v>
      </c>
      <c r="P567" t="s">
        <v>94</v>
      </c>
      <c r="Q567" s="57" t="s">
        <v>76</v>
      </c>
      <c r="R567" s="57" t="s">
        <v>1353</v>
      </c>
      <c r="S567" t="s">
        <v>104</v>
      </c>
      <c r="U567" s="57" t="s">
        <v>104</v>
      </c>
      <c r="W567" t="s">
        <v>150</v>
      </c>
      <c r="X567" t="s">
        <v>1365</v>
      </c>
      <c r="Y567" s="57" t="s">
        <v>104</v>
      </c>
      <c r="AA567" t="s">
        <v>104</v>
      </c>
      <c r="AC567" s="57" t="s">
        <v>104</v>
      </c>
      <c r="AE567" t="s">
        <v>150</v>
      </c>
      <c r="AF567" s="96" t="s">
        <v>1355</v>
      </c>
      <c r="AG567" s="57" t="s">
        <v>104</v>
      </c>
      <c r="AH567" s="98">
        <v>1</v>
      </c>
      <c r="AI567" s="29">
        <f t="shared" si="4"/>
        <v>30</v>
      </c>
      <c r="AL567" s="262" t="s">
        <v>1731</v>
      </c>
      <c r="AM567" s="102">
        <v>10</v>
      </c>
      <c r="AS567" s="118"/>
      <c r="AT567" s="119"/>
      <c r="AU567" s="102"/>
      <c r="AV567" s="157"/>
      <c r="AW567" s="102"/>
      <c r="AX567" s="157"/>
      <c r="AY567" s="4">
        <v>22</v>
      </c>
      <c r="BA567" s="106"/>
    </row>
    <row r="568" spans="1:53" ht="12" customHeight="1" x14ac:dyDescent="0.35">
      <c r="A568" s="96" t="s">
        <v>1945</v>
      </c>
      <c r="B568" t="s">
        <v>2349</v>
      </c>
      <c r="C568" t="s">
        <v>2592</v>
      </c>
      <c r="D568" t="s">
        <v>69</v>
      </c>
      <c r="E568" t="s">
        <v>1379</v>
      </c>
      <c r="F568" t="s">
        <v>2591</v>
      </c>
      <c r="G568" t="s">
        <v>2592</v>
      </c>
      <c r="H568">
        <v>2025</v>
      </c>
      <c r="I568" s="4" t="s">
        <v>244</v>
      </c>
      <c r="J568"/>
      <c r="K568" s="97">
        <v>316</v>
      </c>
      <c r="L568" t="str">
        <f>VLOOKUP(K568,Data!$L$1:$M$601,2,FALSE)</f>
        <v>x-large</v>
      </c>
      <c r="N568" s="4">
        <f>VLOOKUP(L568,Data!$M$1:$N$701,2,FALSE)</f>
        <v>30</v>
      </c>
      <c r="O568" t="s">
        <v>69</v>
      </c>
      <c r="P568" t="s">
        <v>94</v>
      </c>
      <c r="Q568" s="57" t="s">
        <v>76</v>
      </c>
      <c r="R568" s="57" t="s">
        <v>1353</v>
      </c>
      <c r="S568" t="s">
        <v>104</v>
      </c>
      <c r="U568" s="57" t="s">
        <v>104</v>
      </c>
      <c r="W568" t="s">
        <v>150</v>
      </c>
      <c r="X568" t="s">
        <v>1360</v>
      </c>
      <c r="Y568" s="57" t="s">
        <v>104</v>
      </c>
      <c r="AA568" t="s">
        <v>104</v>
      </c>
      <c r="AC568" s="57" t="s">
        <v>104</v>
      </c>
      <c r="AE568" t="s">
        <v>150</v>
      </c>
      <c r="AF568" s="96" t="s">
        <v>1355</v>
      </c>
      <c r="AG568" s="57" t="s">
        <v>104</v>
      </c>
      <c r="AH568" s="98">
        <v>1</v>
      </c>
      <c r="AI568" s="29">
        <f t="shared" si="4"/>
        <v>30</v>
      </c>
      <c r="AL568" s="261" t="s">
        <v>1734</v>
      </c>
      <c r="AM568" s="102">
        <v>5</v>
      </c>
      <c r="AQ568" s="117"/>
      <c r="AR568" s="117"/>
      <c r="AS568" s="118"/>
      <c r="AT568" s="119"/>
      <c r="AU568" s="102"/>
      <c r="AV568" s="157"/>
      <c r="AW568" s="102"/>
      <c r="AX568" s="157"/>
      <c r="AY568" s="4">
        <v>16</v>
      </c>
      <c r="BA568" s="106"/>
    </row>
    <row r="569" spans="1:53" ht="12" customHeight="1" x14ac:dyDescent="0.35">
      <c r="A569" s="96" t="s">
        <v>1946</v>
      </c>
      <c r="B569" t="s">
        <v>2350</v>
      </c>
      <c r="C569" t="s">
        <v>47</v>
      </c>
      <c r="D569" t="s">
        <v>69</v>
      </c>
      <c r="E569" t="s">
        <v>1379</v>
      </c>
      <c r="F569" t="s">
        <v>2591</v>
      </c>
      <c r="G569" t="s">
        <v>2592</v>
      </c>
      <c r="H569">
        <v>2025</v>
      </c>
      <c r="I569" s="4" t="s">
        <v>55</v>
      </c>
      <c r="J569">
        <v>90</v>
      </c>
      <c r="K569" s="97">
        <v>317</v>
      </c>
      <c r="L569" t="str">
        <f>VLOOKUP(K569,Data!$L$1:$M$601,2,FALSE)</f>
        <v>x-large</v>
      </c>
      <c r="M569">
        <v>90</v>
      </c>
      <c r="N569" s="4">
        <f>VLOOKUP(L569,Data!$M$1:$N$701,2,FALSE)</f>
        <v>30</v>
      </c>
      <c r="O569" t="s">
        <v>140</v>
      </c>
      <c r="P569" t="s">
        <v>118</v>
      </c>
      <c r="Q569" s="57" t="s">
        <v>76</v>
      </c>
      <c r="R569" s="57" t="s">
        <v>1353</v>
      </c>
      <c r="S569" t="s">
        <v>104</v>
      </c>
      <c r="U569" s="57" t="s">
        <v>104</v>
      </c>
      <c r="W569" t="s">
        <v>150</v>
      </c>
      <c r="X569" t="s">
        <v>1360</v>
      </c>
      <c r="Y569" s="57" t="s">
        <v>104</v>
      </c>
      <c r="AA569" t="s">
        <v>104</v>
      </c>
      <c r="AC569" s="57" t="s">
        <v>104</v>
      </c>
      <c r="AE569" t="s">
        <v>150</v>
      </c>
      <c r="AF569" s="96" t="s">
        <v>1355</v>
      </c>
      <c r="AG569" s="57" t="s">
        <v>104</v>
      </c>
      <c r="AH569" s="98">
        <v>1</v>
      </c>
      <c r="AI569" s="29">
        <f t="shared" si="4"/>
        <v>30</v>
      </c>
      <c r="AK569"/>
      <c r="AL569" s="262" t="s">
        <v>1738</v>
      </c>
      <c r="AM569" s="102">
        <v>10</v>
      </c>
      <c r="AO569" s="261" t="s">
        <v>1708</v>
      </c>
      <c r="AP569" s="103">
        <v>10</v>
      </c>
      <c r="AU569" s="102"/>
      <c r="AW569" s="102"/>
      <c r="AY569" s="4">
        <v>4</v>
      </c>
      <c r="BA569" s="106"/>
    </row>
    <row r="570" spans="1:53" ht="12" customHeight="1" x14ac:dyDescent="0.35">
      <c r="A570" s="96" t="s">
        <v>1947</v>
      </c>
      <c r="B570" t="s">
        <v>2351</v>
      </c>
      <c r="C570" t="s">
        <v>47</v>
      </c>
      <c r="D570" t="s">
        <v>69</v>
      </c>
      <c r="E570" t="s">
        <v>1379</v>
      </c>
      <c r="F570" t="s">
        <v>2591</v>
      </c>
      <c r="G570" t="s">
        <v>2592</v>
      </c>
      <c r="H570">
        <v>2025</v>
      </c>
      <c r="I570" s="4" t="s">
        <v>55</v>
      </c>
      <c r="J570">
        <v>91</v>
      </c>
      <c r="K570" s="97">
        <v>318</v>
      </c>
      <c r="L570" t="str">
        <f>VLOOKUP(K570,Data!$L$1:$M$601,2,FALSE)</f>
        <v>x-large</v>
      </c>
      <c r="M570">
        <v>91</v>
      </c>
      <c r="N570" s="4">
        <f>VLOOKUP(L570,Data!$M$1:$N$701,2,FALSE)</f>
        <v>30</v>
      </c>
      <c r="O570" t="s">
        <v>69</v>
      </c>
      <c r="P570" t="s">
        <v>94</v>
      </c>
      <c r="Q570" s="57" t="s">
        <v>76</v>
      </c>
      <c r="R570" s="57" t="s">
        <v>1353</v>
      </c>
      <c r="S570" t="s">
        <v>104</v>
      </c>
      <c r="U570" s="57" t="s">
        <v>104</v>
      </c>
      <c r="W570" t="s">
        <v>150</v>
      </c>
      <c r="X570" t="s">
        <v>1360</v>
      </c>
      <c r="Y570" s="57" t="s">
        <v>104</v>
      </c>
      <c r="AA570" t="s">
        <v>104</v>
      </c>
      <c r="AC570" s="57" t="s">
        <v>104</v>
      </c>
      <c r="AE570" t="s">
        <v>150</v>
      </c>
      <c r="AF570" s="96" t="s">
        <v>1355</v>
      </c>
      <c r="AG570" s="57" t="s">
        <v>104</v>
      </c>
      <c r="AH570" s="98">
        <v>1</v>
      </c>
      <c r="AI570" s="29">
        <f t="shared" si="4"/>
        <v>30</v>
      </c>
      <c r="AK570"/>
      <c r="AL570" s="261" t="s">
        <v>1742</v>
      </c>
      <c r="AM570" s="102">
        <v>9</v>
      </c>
      <c r="AO570" s="261" t="s">
        <v>1708</v>
      </c>
      <c r="AP570" s="103">
        <v>4</v>
      </c>
      <c r="AQ570" s="261" t="s">
        <v>1715</v>
      </c>
      <c r="AR570" s="102">
        <v>7</v>
      </c>
      <c r="AU570" s="102"/>
      <c r="AW570" s="102"/>
      <c r="AY570" s="4">
        <v>7</v>
      </c>
      <c r="BA570" s="106"/>
    </row>
    <row r="571" spans="1:53" ht="12" customHeight="1" x14ac:dyDescent="0.35">
      <c r="A571" s="96" t="s">
        <v>1948</v>
      </c>
      <c r="B571" t="s">
        <v>2352</v>
      </c>
      <c r="C571" t="s">
        <v>47</v>
      </c>
      <c r="D571" t="s">
        <v>69</v>
      </c>
      <c r="E571" t="s">
        <v>1379</v>
      </c>
      <c r="F571" t="s">
        <v>2591</v>
      </c>
      <c r="G571" t="s">
        <v>2592</v>
      </c>
      <c r="H571">
        <v>2025</v>
      </c>
      <c r="I571" s="4" t="s">
        <v>79</v>
      </c>
      <c r="J571"/>
      <c r="K571" s="97">
        <v>319</v>
      </c>
      <c r="L571" t="str">
        <f>VLOOKUP(K571,Data!$L$1:$M$601,2,FALSE)</f>
        <v>x-large</v>
      </c>
      <c r="N571" s="4">
        <f>VLOOKUP(L571,Data!$M$1:$N$701,2,FALSE)</f>
        <v>30</v>
      </c>
      <c r="O571" t="s">
        <v>140</v>
      </c>
      <c r="P571" t="s">
        <v>118</v>
      </c>
      <c r="Q571" s="57" t="s">
        <v>76</v>
      </c>
      <c r="R571" s="57" t="s">
        <v>1353</v>
      </c>
      <c r="S571" t="s">
        <v>104</v>
      </c>
      <c r="U571" s="57" t="s">
        <v>104</v>
      </c>
      <c r="W571" t="s">
        <v>150</v>
      </c>
      <c r="X571" t="s">
        <v>1360</v>
      </c>
      <c r="Y571" s="57" t="s">
        <v>104</v>
      </c>
      <c r="AA571" t="s">
        <v>104</v>
      </c>
      <c r="AC571" s="57" t="s">
        <v>104</v>
      </c>
      <c r="AE571" t="s">
        <v>56</v>
      </c>
      <c r="AF571" s="96" t="s">
        <v>1355</v>
      </c>
      <c r="AG571" s="57" t="s">
        <v>104</v>
      </c>
      <c r="AH571" s="98">
        <v>1</v>
      </c>
      <c r="AI571" s="29">
        <f t="shared" si="4"/>
        <v>30</v>
      </c>
      <c r="AK571" s="152"/>
      <c r="AL571" s="262" t="s">
        <v>1745</v>
      </c>
      <c r="AM571" s="102">
        <v>3</v>
      </c>
      <c r="AO571" s="261" t="s">
        <v>1708</v>
      </c>
      <c r="AP571" s="103">
        <v>2</v>
      </c>
      <c r="AS571" s="261" t="s">
        <v>1694</v>
      </c>
      <c r="AT571" s="105">
        <v>5</v>
      </c>
      <c r="AU571" s="102"/>
      <c r="AW571" s="102"/>
      <c r="AY571" s="4">
        <v>0</v>
      </c>
      <c r="BA571" s="106"/>
    </row>
    <row r="572" spans="1:53" ht="12" customHeight="1" x14ac:dyDescent="0.35">
      <c r="A572" s="96" t="s">
        <v>1949</v>
      </c>
      <c r="B572" t="s">
        <v>2353</v>
      </c>
      <c r="C572" t="s">
        <v>47</v>
      </c>
      <c r="D572" t="s">
        <v>69</v>
      </c>
      <c r="E572" t="s">
        <v>1379</v>
      </c>
      <c r="F572" t="s">
        <v>2591</v>
      </c>
      <c r="G572" t="s">
        <v>2592</v>
      </c>
      <c r="H572">
        <v>2025</v>
      </c>
      <c r="I572" s="4" t="s">
        <v>79</v>
      </c>
      <c r="J572">
        <v>92</v>
      </c>
      <c r="K572" s="97">
        <v>320</v>
      </c>
      <c r="L572" t="str">
        <f>VLOOKUP(K572,Data!$L$1:$M$601,2,FALSE)</f>
        <v>x-large</v>
      </c>
      <c r="M572">
        <v>92</v>
      </c>
      <c r="N572" s="4">
        <f>VLOOKUP(L572,Data!$M$1:$N$701,2,FALSE)</f>
        <v>30</v>
      </c>
      <c r="O572" t="s">
        <v>69</v>
      </c>
      <c r="P572" t="s">
        <v>94</v>
      </c>
      <c r="Q572" s="57" t="s">
        <v>76</v>
      </c>
      <c r="R572" s="57" t="s">
        <v>1353</v>
      </c>
      <c r="S572" t="s">
        <v>104</v>
      </c>
      <c r="U572" s="57" t="s">
        <v>104</v>
      </c>
      <c r="W572" t="s">
        <v>150</v>
      </c>
      <c r="X572" t="s">
        <v>1360</v>
      </c>
      <c r="Y572" s="57" t="s">
        <v>104</v>
      </c>
      <c r="AA572" t="s">
        <v>104</v>
      </c>
      <c r="AC572" s="57" t="s">
        <v>104</v>
      </c>
      <c r="AE572" t="s">
        <v>56</v>
      </c>
      <c r="AF572" s="96" t="s">
        <v>1355</v>
      </c>
      <c r="AG572" s="57" t="s">
        <v>81</v>
      </c>
      <c r="AH572" s="98">
        <v>0.8</v>
      </c>
      <c r="AI572" s="29">
        <f t="shared" si="4"/>
        <v>24</v>
      </c>
      <c r="AK572" s="152" t="s">
        <v>1386</v>
      </c>
      <c r="AL572" s="261" t="s">
        <v>1747</v>
      </c>
      <c r="AM572" s="102">
        <v>1</v>
      </c>
      <c r="AO572" s="261" t="s">
        <v>1708</v>
      </c>
      <c r="AP572" s="103">
        <v>3</v>
      </c>
      <c r="AU572" s="102"/>
      <c r="AW572" s="102"/>
      <c r="AY572" s="4">
        <v>2.5</v>
      </c>
      <c r="BA572" s="106"/>
    </row>
    <row r="573" spans="1:53" ht="12" customHeight="1" x14ac:dyDescent="0.35">
      <c r="A573" s="96" t="s">
        <v>1950</v>
      </c>
      <c r="B573" t="s">
        <v>2354</v>
      </c>
      <c r="C573" t="s">
        <v>143</v>
      </c>
      <c r="D573" t="s">
        <v>1394</v>
      </c>
      <c r="E573" t="s">
        <v>1385</v>
      </c>
      <c r="F573" t="s">
        <v>2591</v>
      </c>
      <c r="G573" t="s">
        <v>2592</v>
      </c>
      <c r="H573">
        <v>2025</v>
      </c>
      <c r="I573" s="4" t="s">
        <v>55</v>
      </c>
      <c r="J573">
        <v>93</v>
      </c>
      <c r="K573" s="97">
        <v>321</v>
      </c>
      <c r="L573" t="str">
        <f>VLOOKUP(K573,Data!$L$1:$M$601,2,FALSE)</f>
        <v>x-large</v>
      </c>
      <c r="M573">
        <v>93</v>
      </c>
      <c r="N573" s="4">
        <f>VLOOKUP(L573,Data!$M$1:$N$701,2,FALSE)</f>
        <v>30</v>
      </c>
      <c r="O573" t="s">
        <v>117</v>
      </c>
      <c r="P573" t="s">
        <v>94</v>
      </c>
      <c r="Q573" s="57" t="s">
        <v>76</v>
      </c>
      <c r="R573" s="57" t="s">
        <v>1353</v>
      </c>
      <c r="S573" t="s">
        <v>104</v>
      </c>
      <c r="U573" s="57" t="s">
        <v>104</v>
      </c>
      <c r="W573" t="s">
        <v>150</v>
      </c>
      <c r="X573" t="s">
        <v>1360</v>
      </c>
      <c r="Y573" s="57" t="s">
        <v>104</v>
      </c>
      <c r="AA573" t="s">
        <v>104</v>
      </c>
      <c r="AC573" s="57" t="s">
        <v>104</v>
      </c>
      <c r="AE573" t="s">
        <v>56</v>
      </c>
      <c r="AF573" s="96" t="s">
        <v>1355</v>
      </c>
      <c r="AG573" s="57" t="s">
        <v>81</v>
      </c>
      <c r="AH573" s="98">
        <v>0.8</v>
      </c>
      <c r="AI573" s="29">
        <f t="shared" si="4"/>
        <v>24</v>
      </c>
      <c r="AK573" t="s">
        <v>1391</v>
      </c>
      <c r="AL573" s="262" t="s">
        <v>1751</v>
      </c>
      <c r="AM573" s="102">
        <v>4</v>
      </c>
      <c r="AU573" s="102"/>
      <c r="AW573" s="102"/>
      <c r="AY573" s="4">
        <v>0</v>
      </c>
      <c r="AZ573" s="4" t="s">
        <v>1369</v>
      </c>
      <c r="BA573" s="106"/>
    </row>
    <row r="574" spans="1:53" ht="12" customHeight="1" x14ac:dyDescent="0.35">
      <c r="A574" s="96" t="s">
        <v>1951</v>
      </c>
      <c r="B574" t="s">
        <v>2355</v>
      </c>
      <c r="C574" t="s">
        <v>143</v>
      </c>
      <c r="D574" t="s">
        <v>1394</v>
      </c>
      <c r="E574" t="s">
        <v>1385</v>
      </c>
      <c r="F574" t="s">
        <v>2591</v>
      </c>
      <c r="G574" t="s">
        <v>2592</v>
      </c>
      <c r="H574">
        <v>2025</v>
      </c>
      <c r="I574" s="4" t="s">
        <v>55</v>
      </c>
      <c r="J574"/>
      <c r="K574" s="97">
        <v>322</v>
      </c>
      <c r="L574" t="str">
        <f>VLOOKUP(K574,Data!$L$1:$M$601,2,FALSE)</f>
        <v>x-large</v>
      </c>
      <c r="N574" s="4">
        <f>VLOOKUP(L574,Data!$M$1:$N$701,2,FALSE)</f>
        <v>30</v>
      </c>
      <c r="O574" t="s">
        <v>69</v>
      </c>
      <c r="P574" t="s">
        <v>94</v>
      </c>
      <c r="Q574" s="57" t="s">
        <v>76</v>
      </c>
      <c r="R574" s="57" t="s">
        <v>1353</v>
      </c>
      <c r="S574" t="s">
        <v>104</v>
      </c>
      <c r="U574" s="57" t="s">
        <v>104</v>
      </c>
      <c r="W574" t="s">
        <v>150</v>
      </c>
      <c r="X574" t="s">
        <v>1360</v>
      </c>
      <c r="Y574" s="57" t="s">
        <v>104</v>
      </c>
      <c r="AA574" t="s">
        <v>104</v>
      </c>
      <c r="AC574" s="57" t="s">
        <v>104</v>
      </c>
      <c r="AE574" t="s">
        <v>150</v>
      </c>
      <c r="AF574" s="96" t="s">
        <v>1355</v>
      </c>
      <c r="AG574" s="57" t="s">
        <v>104</v>
      </c>
      <c r="AH574" s="98">
        <v>1</v>
      </c>
      <c r="AI574" s="29">
        <f t="shared" si="4"/>
        <v>30</v>
      </c>
      <c r="AK574"/>
      <c r="AL574" s="261" t="s">
        <v>1755</v>
      </c>
      <c r="AM574" s="102">
        <v>5</v>
      </c>
      <c r="AU574" s="102"/>
      <c r="AW574" s="102"/>
      <c r="AY574" s="4">
        <v>0</v>
      </c>
      <c r="BA574" s="106"/>
    </row>
    <row r="575" spans="1:53" ht="12" customHeight="1" x14ac:dyDescent="0.35">
      <c r="A575" s="96" t="s">
        <v>1952</v>
      </c>
      <c r="B575" t="s">
        <v>2356</v>
      </c>
      <c r="C575" t="s">
        <v>143</v>
      </c>
      <c r="D575" t="s">
        <v>1394</v>
      </c>
      <c r="E575" t="s">
        <v>1385</v>
      </c>
      <c r="F575" t="s">
        <v>2591</v>
      </c>
      <c r="G575" t="s">
        <v>2592</v>
      </c>
      <c r="H575">
        <v>2025</v>
      </c>
      <c r="I575" s="4" t="s">
        <v>79</v>
      </c>
      <c r="J575">
        <v>94</v>
      </c>
      <c r="K575" s="97">
        <v>323</v>
      </c>
      <c r="L575" t="str">
        <f>VLOOKUP(K575,Data!$L$1:$M$601,2,FALSE)</f>
        <v>x-large</v>
      </c>
      <c r="M575">
        <v>94</v>
      </c>
      <c r="N575" s="4">
        <f>VLOOKUP(L575,Data!$M$1:$N$701,2,FALSE)</f>
        <v>30</v>
      </c>
      <c r="O575" t="s">
        <v>117</v>
      </c>
      <c r="P575" t="s">
        <v>94</v>
      </c>
      <c r="Q575" s="57" t="s">
        <v>76</v>
      </c>
      <c r="R575" s="57" t="s">
        <v>1353</v>
      </c>
      <c r="S575" t="s">
        <v>104</v>
      </c>
      <c r="U575" s="57" t="s">
        <v>104</v>
      </c>
      <c r="W575" t="s">
        <v>150</v>
      </c>
      <c r="X575" t="s">
        <v>1360</v>
      </c>
      <c r="Y575" s="57" t="s">
        <v>104</v>
      </c>
      <c r="AA575" t="s">
        <v>104</v>
      </c>
      <c r="AC575" s="57" t="s">
        <v>104</v>
      </c>
      <c r="AE575" t="s">
        <v>56</v>
      </c>
      <c r="AF575" s="96" t="s">
        <v>1355</v>
      </c>
      <c r="AG575" s="57" t="s">
        <v>104</v>
      </c>
      <c r="AH575" s="98">
        <v>1</v>
      </c>
      <c r="AI575" s="29">
        <f t="shared" si="4"/>
        <v>30</v>
      </c>
      <c r="AK575"/>
      <c r="AL575" s="262" t="s">
        <v>1758</v>
      </c>
      <c r="AM575" s="102">
        <v>3</v>
      </c>
      <c r="AO575" s="262" t="s">
        <v>1725</v>
      </c>
      <c r="AP575" s="103">
        <v>2</v>
      </c>
      <c r="AU575" s="102"/>
      <c r="AW575" s="102"/>
      <c r="AY575" s="4">
        <v>5</v>
      </c>
      <c r="AZ575" s="4" t="s">
        <v>1369</v>
      </c>
      <c r="BA575" s="106"/>
    </row>
    <row r="576" spans="1:53" ht="12" customHeight="1" x14ac:dyDescent="0.35">
      <c r="A576" s="96" t="s">
        <v>1953</v>
      </c>
      <c r="B576" t="s">
        <v>2357</v>
      </c>
      <c r="C576" t="s">
        <v>143</v>
      </c>
      <c r="D576" t="s">
        <v>1394</v>
      </c>
      <c r="E576" t="s">
        <v>1385</v>
      </c>
      <c r="F576" t="s">
        <v>2591</v>
      </c>
      <c r="G576" t="s">
        <v>2592</v>
      </c>
      <c r="H576">
        <v>2025</v>
      </c>
      <c r="I576" s="4" t="s">
        <v>79</v>
      </c>
      <c r="J576">
        <v>95</v>
      </c>
      <c r="K576" s="97">
        <v>324</v>
      </c>
      <c r="L576" t="str">
        <f>VLOOKUP(K576,Data!$L$1:$M$601,2,FALSE)</f>
        <v>x-large</v>
      </c>
      <c r="M576">
        <v>95</v>
      </c>
      <c r="N576" s="4">
        <f>VLOOKUP(L576,Data!$M$1:$N$701,2,FALSE)</f>
        <v>30</v>
      </c>
      <c r="O576" t="s">
        <v>69</v>
      </c>
      <c r="P576" t="s">
        <v>94</v>
      </c>
      <c r="Q576" s="57" t="s">
        <v>76</v>
      </c>
      <c r="R576" s="57" t="s">
        <v>1353</v>
      </c>
      <c r="S576" t="s">
        <v>104</v>
      </c>
      <c r="U576" s="57" t="s">
        <v>104</v>
      </c>
      <c r="W576" t="s">
        <v>150</v>
      </c>
      <c r="X576" t="s">
        <v>1360</v>
      </c>
      <c r="Y576" s="57" t="s">
        <v>104</v>
      </c>
      <c r="AA576" t="s">
        <v>104</v>
      </c>
      <c r="AC576" s="57" t="s">
        <v>104</v>
      </c>
      <c r="AE576" t="s">
        <v>150</v>
      </c>
      <c r="AF576" s="96" t="s">
        <v>1355</v>
      </c>
      <c r="AG576" s="57" t="s">
        <v>104</v>
      </c>
      <c r="AH576" s="98">
        <v>1</v>
      </c>
      <c r="AI576" s="29">
        <f t="shared" si="4"/>
        <v>30</v>
      </c>
      <c r="AJ576" s="138">
        <v>5</v>
      </c>
      <c r="AK576"/>
      <c r="AL576" s="261" t="s">
        <v>1762</v>
      </c>
      <c r="AM576" s="102">
        <v>5</v>
      </c>
      <c r="AO576" s="262" t="s">
        <v>1725</v>
      </c>
      <c r="AP576" s="103">
        <v>5</v>
      </c>
      <c r="AU576" s="102"/>
      <c r="AW576" s="102"/>
      <c r="AY576" s="4">
        <v>0</v>
      </c>
      <c r="BA576" s="106"/>
    </row>
    <row r="577" spans="1:53" ht="12" customHeight="1" x14ac:dyDescent="0.35">
      <c r="A577" s="96" t="s">
        <v>1954</v>
      </c>
      <c r="B577" t="s">
        <v>2358</v>
      </c>
      <c r="C577" t="s">
        <v>143</v>
      </c>
      <c r="D577" t="s">
        <v>1394</v>
      </c>
      <c r="E577" t="s">
        <v>1379</v>
      </c>
      <c r="F577" t="s">
        <v>2591</v>
      </c>
      <c r="G577" t="s">
        <v>2592</v>
      </c>
      <c r="H577">
        <v>2025</v>
      </c>
      <c r="I577" s="4" t="s">
        <v>55</v>
      </c>
      <c r="J577"/>
      <c r="K577" s="97">
        <v>325</v>
      </c>
      <c r="L577" t="str">
        <f>VLOOKUP(K577,Data!$L$1:$M$601,2,FALSE)</f>
        <v>x-large</v>
      </c>
      <c r="N577" s="4">
        <f>VLOOKUP(L577,Data!$M$1:$N$701,2,FALSE)</f>
        <v>30</v>
      </c>
      <c r="O577" t="s">
        <v>117</v>
      </c>
      <c r="P577" t="s">
        <v>94</v>
      </c>
      <c r="Q577" s="57" t="s">
        <v>76</v>
      </c>
      <c r="R577" s="57" t="s">
        <v>1353</v>
      </c>
      <c r="S577" t="s">
        <v>104</v>
      </c>
      <c r="U577" s="57" t="s">
        <v>104</v>
      </c>
      <c r="W577" t="s">
        <v>150</v>
      </c>
      <c r="X577" t="s">
        <v>1360</v>
      </c>
      <c r="Y577" s="57" t="s">
        <v>104</v>
      </c>
      <c r="AA577" t="s">
        <v>104</v>
      </c>
      <c r="AC577" s="57" t="s">
        <v>104</v>
      </c>
      <c r="AE577" t="s">
        <v>56</v>
      </c>
      <c r="AF577" s="96" t="s">
        <v>1355</v>
      </c>
      <c r="AG577" s="57" t="s">
        <v>81</v>
      </c>
      <c r="AH577" s="98">
        <v>0.8</v>
      </c>
      <c r="AI577" s="29">
        <f t="shared" si="4"/>
        <v>24</v>
      </c>
      <c r="AK577" t="s">
        <v>1391</v>
      </c>
      <c r="AL577" s="262" t="s">
        <v>1765</v>
      </c>
      <c r="AM577" s="102">
        <v>4</v>
      </c>
      <c r="AU577" s="102"/>
      <c r="AW577" s="102"/>
      <c r="AY577" s="4">
        <v>0</v>
      </c>
      <c r="AZ577" s="4" t="s">
        <v>1369</v>
      </c>
      <c r="BA577" s="106"/>
    </row>
    <row r="578" spans="1:53" ht="12" customHeight="1" x14ac:dyDescent="0.35">
      <c r="A578" s="96" t="s">
        <v>1955</v>
      </c>
      <c r="B578" t="s">
        <v>2359</v>
      </c>
      <c r="C578" t="s">
        <v>143</v>
      </c>
      <c r="D578" t="s">
        <v>1394</v>
      </c>
      <c r="E578" t="s">
        <v>1379</v>
      </c>
      <c r="F578" t="s">
        <v>2591</v>
      </c>
      <c r="G578" t="s">
        <v>2592</v>
      </c>
      <c r="H578">
        <v>2025</v>
      </c>
      <c r="I578" s="4" t="s">
        <v>55</v>
      </c>
      <c r="J578">
        <v>96</v>
      </c>
      <c r="K578" s="97">
        <v>326</v>
      </c>
      <c r="L578" t="str">
        <f>VLOOKUP(K578,Data!$L$1:$M$601,2,FALSE)</f>
        <v>x-large</v>
      </c>
      <c r="M578">
        <v>96</v>
      </c>
      <c r="N578" s="4">
        <f>VLOOKUP(L578,Data!$M$1:$N$701,2,FALSE)</f>
        <v>30</v>
      </c>
      <c r="O578" t="s">
        <v>69</v>
      </c>
      <c r="P578" t="s">
        <v>94</v>
      </c>
      <c r="Q578" s="57" t="s">
        <v>76</v>
      </c>
      <c r="R578" s="57" t="s">
        <v>1353</v>
      </c>
      <c r="S578" t="s">
        <v>104</v>
      </c>
      <c r="U578" s="57" t="s">
        <v>104</v>
      </c>
      <c r="W578" t="s">
        <v>150</v>
      </c>
      <c r="X578" t="s">
        <v>1360</v>
      </c>
      <c r="Y578" s="57" t="s">
        <v>104</v>
      </c>
      <c r="AA578" t="s">
        <v>104</v>
      </c>
      <c r="AC578" s="57" t="s">
        <v>104</v>
      </c>
      <c r="AE578" t="s">
        <v>150</v>
      </c>
      <c r="AF578" s="96" t="s">
        <v>1355</v>
      </c>
      <c r="AG578" s="57" t="s">
        <v>104</v>
      </c>
      <c r="AH578" s="98">
        <v>1</v>
      </c>
      <c r="AI578" s="29">
        <f t="shared" si="4"/>
        <v>30</v>
      </c>
      <c r="AJ578" s="138">
        <v>10</v>
      </c>
      <c r="AK578"/>
      <c r="AL578" s="261" t="s">
        <v>1769</v>
      </c>
      <c r="AM578" s="102">
        <v>12</v>
      </c>
      <c r="AO578" s="103" t="s">
        <v>943</v>
      </c>
      <c r="AP578" s="103">
        <v>8</v>
      </c>
      <c r="AU578" s="102"/>
      <c r="AW578" s="102"/>
      <c r="AY578" s="4">
        <v>0</v>
      </c>
      <c r="BA578" s="106"/>
    </row>
    <row r="579" spans="1:53" s="55" customFormat="1" ht="12" customHeight="1" x14ac:dyDescent="0.35">
      <c r="A579" s="96" t="s">
        <v>1956</v>
      </c>
      <c r="B579" t="s">
        <v>2360</v>
      </c>
      <c r="C579" t="s">
        <v>143</v>
      </c>
      <c r="D579" t="s">
        <v>1394</v>
      </c>
      <c r="E579" t="s">
        <v>1385</v>
      </c>
      <c r="F579" t="s">
        <v>2591</v>
      </c>
      <c r="G579" t="s">
        <v>2592</v>
      </c>
      <c r="H579">
        <v>2025</v>
      </c>
      <c r="I579" s="4" t="s">
        <v>55</v>
      </c>
      <c r="J579">
        <v>97</v>
      </c>
      <c r="K579" s="97">
        <v>327</v>
      </c>
      <c r="L579" t="str">
        <f>VLOOKUP(K579,Data!$L$1:$M$601,2,FALSE)</f>
        <v>x-large</v>
      </c>
      <c r="M579">
        <v>97</v>
      </c>
      <c r="N579" s="4">
        <f>VLOOKUP(L579,Data!$M$1:$N$701,2,FALSE)</f>
        <v>30</v>
      </c>
      <c r="O579" t="s">
        <v>117</v>
      </c>
      <c r="P579" t="s">
        <v>94</v>
      </c>
      <c r="Q579" s="57" t="s">
        <v>76</v>
      </c>
      <c r="R579" s="57" t="s">
        <v>1353</v>
      </c>
      <c r="S579" t="s">
        <v>104</v>
      </c>
      <c r="T579"/>
      <c r="U579" s="57" t="s">
        <v>104</v>
      </c>
      <c r="V579" s="57"/>
      <c r="W579" t="s">
        <v>150</v>
      </c>
      <c r="X579" t="s">
        <v>1360</v>
      </c>
      <c r="Y579" s="57" t="s">
        <v>104</v>
      </c>
      <c r="Z579" s="57"/>
      <c r="AA579" t="s">
        <v>104</v>
      </c>
      <c r="AB579"/>
      <c r="AC579" s="57" t="s">
        <v>104</v>
      </c>
      <c r="AD579" s="57"/>
      <c r="AE579" t="s">
        <v>56</v>
      </c>
      <c r="AF579" s="96" t="s">
        <v>1355</v>
      </c>
      <c r="AG579" s="57" t="s">
        <v>81</v>
      </c>
      <c r="AH579" s="98">
        <v>0.8</v>
      </c>
      <c r="AI579" s="29">
        <f t="shared" si="4"/>
        <v>24</v>
      </c>
      <c r="AJ579" s="138"/>
      <c r="AK579" t="s">
        <v>1391</v>
      </c>
      <c r="AL579" s="262" t="s">
        <v>1771</v>
      </c>
      <c r="AM579" s="102">
        <v>4</v>
      </c>
      <c r="AN579" s="101"/>
      <c r="AO579" s="103"/>
      <c r="AP579" s="103"/>
      <c r="AQ579" s="102"/>
      <c r="AR579" s="102"/>
      <c r="AS579" s="104"/>
      <c r="AT579" s="105"/>
      <c r="AU579" s="102"/>
      <c r="AV579" s="97"/>
      <c r="AW579" s="102"/>
      <c r="AX579" s="97"/>
      <c r="AY579" s="4">
        <v>0</v>
      </c>
      <c r="AZ579" s="4" t="s">
        <v>1369</v>
      </c>
      <c r="BA579" s="106"/>
    </row>
    <row r="580" spans="1:53" s="55" customFormat="1" ht="12" customHeight="1" x14ac:dyDescent="0.35">
      <c r="A580" s="96" t="s">
        <v>1957</v>
      </c>
      <c r="B580" t="s">
        <v>2361</v>
      </c>
      <c r="C580" t="s">
        <v>143</v>
      </c>
      <c r="D580" t="s">
        <v>1394</v>
      </c>
      <c r="E580" t="s">
        <v>1385</v>
      </c>
      <c r="F580" t="s">
        <v>2591</v>
      </c>
      <c r="G580" t="s">
        <v>2592</v>
      </c>
      <c r="H580">
        <v>2025</v>
      </c>
      <c r="I580" s="4" t="s">
        <v>55</v>
      </c>
      <c r="J580"/>
      <c r="K580" s="97">
        <v>328</v>
      </c>
      <c r="L580" t="str">
        <f>VLOOKUP(K580,Data!$L$1:$M$601,2,FALSE)</f>
        <v>x-large</v>
      </c>
      <c r="M580"/>
      <c r="N580" s="4">
        <f>VLOOKUP(L580,Data!$M$1:$N$701,2,FALSE)</f>
        <v>30</v>
      </c>
      <c r="O580" t="s">
        <v>69</v>
      </c>
      <c r="P580" t="s">
        <v>94</v>
      </c>
      <c r="Q580" s="57" t="s">
        <v>76</v>
      </c>
      <c r="R580" s="57" t="s">
        <v>1353</v>
      </c>
      <c r="S580" t="s">
        <v>104</v>
      </c>
      <c r="T580"/>
      <c r="U580" s="57" t="s">
        <v>104</v>
      </c>
      <c r="V580" s="57"/>
      <c r="W580" t="s">
        <v>150</v>
      </c>
      <c r="X580" t="s">
        <v>1360</v>
      </c>
      <c r="Y580" s="57" t="s">
        <v>104</v>
      </c>
      <c r="Z580" s="57"/>
      <c r="AA580" t="s">
        <v>104</v>
      </c>
      <c r="AB580"/>
      <c r="AC580" s="57" t="s">
        <v>104</v>
      </c>
      <c r="AD580" s="57"/>
      <c r="AE580" t="s">
        <v>150</v>
      </c>
      <c r="AF580" s="96" t="s">
        <v>1355</v>
      </c>
      <c r="AG580" s="57" t="s">
        <v>104</v>
      </c>
      <c r="AH580" s="98">
        <v>1</v>
      </c>
      <c r="AI580" s="29">
        <f t="shared" si="4"/>
        <v>30</v>
      </c>
      <c r="AJ580" s="138"/>
      <c r="AK580"/>
      <c r="AL580" s="261" t="s">
        <v>1774</v>
      </c>
      <c r="AM580" s="102">
        <v>5</v>
      </c>
      <c r="AN580" s="101"/>
      <c r="AO580" s="103"/>
      <c r="AP580" s="103"/>
      <c r="AQ580" s="102"/>
      <c r="AR580" s="102"/>
      <c r="AS580" s="104"/>
      <c r="AT580" s="105"/>
      <c r="AU580" s="102"/>
      <c r="AV580" s="97"/>
      <c r="AW580" s="102"/>
      <c r="AX580" s="97"/>
      <c r="AY580" s="4">
        <v>0</v>
      </c>
      <c r="AZ580" s="4"/>
      <c r="BA580" s="106"/>
    </row>
    <row r="581" spans="1:53" s="56" customFormat="1" ht="12" customHeight="1" x14ac:dyDescent="0.35">
      <c r="A581" s="96" t="s">
        <v>1958</v>
      </c>
      <c r="B581" t="s">
        <v>2362</v>
      </c>
      <c r="C581" t="s">
        <v>143</v>
      </c>
      <c r="D581" t="s">
        <v>1394</v>
      </c>
      <c r="E581" t="s">
        <v>1379</v>
      </c>
      <c r="F581" t="s">
        <v>2591</v>
      </c>
      <c r="G581" t="s">
        <v>2592</v>
      </c>
      <c r="H581">
        <v>2025</v>
      </c>
      <c r="I581" s="4" t="s">
        <v>228</v>
      </c>
      <c r="J581">
        <v>98</v>
      </c>
      <c r="K581" s="97">
        <v>329</v>
      </c>
      <c r="L581" t="str">
        <f>VLOOKUP(K581,Data!$L$1:$M$601,2,FALSE)</f>
        <v>x-large</v>
      </c>
      <c r="M581">
        <v>98</v>
      </c>
      <c r="N581" s="4">
        <f>VLOOKUP(L581,Data!$M$1:$N$701,2,FALSE)</f>
        <v>30</v>
      </c>
      <c r="O581" t="s">
        <v>69</v>
      </c>
      <c r="P581" t="s">
        <v>94</v>
      </c>
      <c r="Q581" s="57" t="s">
        <v>76</v>
      </c>
      <c r="R581" s="57" t="s">
        <v>1353</v>
      </c>
      <c r="S581" t="s">
        <v>104</v>
      </c>
      <c r="T581"/>
      <c r="U581" s="57" t="s">
        <v>104</v>
      </c>
      <c r="V581" s="57"/>
      <c r="W581" t="s">
        <v>150</v>
      </c>
      <c r="X581" t="s">
        <v>1360</v>
      </c>
      <c r="Y581" s="57" t="s">
        <v>104</v>
      </c>
      <c r="Z581" s="57"/>
      <c r="AA581" t="s">
        <v>104</v>
      </c>
      <c r="AB581"/>
      <c r="AC581" s="57" t="s">
        <v>104</v>
      </c>
      <c r="AD581" s="57"/>
      <c r="AE581" t="s">
        <v>150</v>
      </c>
      <c r="AF581" s="96" t="s">
        <v>1355</v>
      </c>
      <c r="AG581" s="57" t="s">
        <v>104</v>
      </c>
      <c r="AH581" s="98">
        <v>1</v>
      </c>
      <c r="AI581" s="29">
        <f t="shared" si="4"/>
        <v>30</v>
      </c>
      <c r="AJ581" s="138">
        <v>-5</v>
      </c>
      <c r="AK581"/>
      <c r="AL581" s="263" t="s">
        <v>1777</v>
      </c>
      <c r="AM581" s="102">
        <v>3</v>
      </c>
      <c r="AN581" s="101"/>
      <c r="AO581" s="262" t="s">
        <v>1758</v>
      </c>
      <c r="AP581" s="103">
        <v>2</v>
      </c>
      <c r="AQ581" s="102"/>
      <c r="AR581" s="102"/>
      <c r="AS581" s="104"/>
      <c r="AT581" s="105"/>
      <c r="AU581" s="102"/>
      <c r="AV581" s="97"/>
      <c r="AW581" s="102"/>
      <c r="AX581" s="97"/>
      <c r="AY581" s="4">
        <v>0</v>
      </c>
      <c r="AZ581" s="4"/>
      <c r="BA581" s="106"/>
    </row>
    <row r="582" spans="1:53" s="56" customFormat="1" ht="12" customHeight="1" x14ac:dyDescent="0.35">
      <c r="A582" s="96" t="s">
        <v>1959</v>
      </c>
      <c r="B582" t="s">
        <v>2363</v>
      </c>
      <c r="C582" t="s">
        <v>143</v>
      </c>
      <c r="D582" t="s">
        <v>1394</v>
      </c>
      <c r="E582" t="s">
        <v>1385</v>
      </c>
      <c r="F582" t="s">
        <v>2591</v>
      </c>
      <c r="G582" t="s">
        <v>2592</v>
      </c>
      <c r="H582">
        <v>2025</v>
      </c>
      <c r="I582" s="4" t="s">
        <v>55</v>
      </c>
      <c r="J582">
        <v>99</v>
      </c>
      <c r="K582" s="97">
        <v>330</v>
      </c>
      <c r="L582" t="str">
        <f>VLOOKUP(K582,Data!$L$1:$M$601,2,FALSE)</f>
        <v>x-large</v>
      </c>
      <c r="M582">
        <v>99</v>
      </c>
      <c r="N582" s="4">
        <f>VLOOKUP(L582,Data!$M$1:$N$701,2,FALSE)</f>
        <v>30</v>
      </c>
      <c r="O582" t="s">
        <v>117</v>
      </c>
      <c r="P582" t="s">
        <v>94</v>
      </c>
      <c r="Q582" s="57" t="s">
        <v>76</v>
      </c>
      <c r="R582" s="57" t="s">
        <v>1353</v>
      </c>
      <c r="S582" t="s">
        <v>104</v>
      </c>
      <c r="T582"/>
      <c r="U582" s="57" t="s">
        <v>104</v>
      </c>
      <c r="V582" s="57"/>
      <c r="W582" t="s">
        <v>150</v>
      </c>
      <c r="X582" t="s">
        <v>1360</v>
      </c>
      <c r="Y582" s="57" t="s">
        <v>104</v>
      </c>
      <c r="Z582" s="57"/>
      <c r="AA582" t="s">
        <v>104</v>
      </c>
      <c r="AB582"/>
      <c r="AC582" s="57" t="s">
        <v>104</v>
      </c>
      <c r="AD582" s="57"/>
      <c r="AE582" t="s">
        <v>150</v>
      </c>
      <c r="AF582" s="96" t="s">
        <v>1355</v>
      </c>
      <c r="AG582" s="57" t="s">
        <v>104</v>
      </c>
      <c r="AH582" s="98">
        <v>1</v>
      </c>
      <c r="AI582" s="29">
        <f t="shared" si="4"/>
        <v>30</v>
      </c>
      <c r="AJ582" s="138"/>
      <c r="AK582"/>
      <c r="AL582" s="261" t="s">
        <v>1446</v>
      </c>
      <c r="AM582" s="102">
        <v>5</v>
      </c>
      <c r="AN582" s="101"/>
      <c r="AO582" s="103"/>
      <c r="AP582" s="103"/>
      <c r="AQ582" s="102"/>
      <c r="AR582" s="102"/>
      <c r="AS582" s="104"/>
      <c r="AT582" s="105"/>
      <c r="AU582" s="102"/>
      <c r="AV582" s="97"/>
      <c r="AW582" s="102"/>
      <c r="AX582" s="97"/>
      <c r="AY582" s="4">
        <v>0</v>
      </c>
      <c r="AZ582" s="4" t="s">
        <v>1369</v>
      </c>
      <c r="BA582" s="106"/>
    </row>
    <row r="583" spans="1:53" s="55" customFormat="1" ht="12" customHeight="1" x14ac:dyDescent="0.35">
      <c r="A583" s="96" t="s">
        <v>1960</v>
      </c>
      <c r="B583" t="s">
        <v>2364</v>
      </c>
      <c r="C583" t="s">
        <v>143</v>
      </c>
      <c r="D583" t="s">
        <v>1394</v>
      </c>
      <c r="E583" t="s">
        <v>1385</v>
      </c>
      <c r="F583" t="s">
        <v>2591</v>
      </c>
      <c r="G583" t="s">
        <v>2592</v>
      </c>
      <c r="H583">
        <v>2025</v>
      </c>
      <c r="I583" s="4" t="s">
        <v>55</v>
      </c>
      <c r="J583"/>
      <c r="K583" s="97">
        <v>331</v>
      </c>
      <c r="L583" t="str">
        <f>VLOOKUP(K583,Data!$L$1:$M$601,2,FALSE)</f>
        <v>x-large</v>
      </c>
      <c r="M583"/>
      <c r="N583" s="4">
        <f>VLOOKUP(L583,Data!$M$1:$N$701,2,FALSE)</f>
        <v>30</v>
      </c>
      <c r="O583" t="s">
        <v>69</v>
      </c>
      <c r="P583" t="s">
        <v>94</v>
      </c>
      <c r="Q583" s="57" t="s">
        <v>76</v>
      </c>
      <c r="R583" s="57" t="s">
        <v>1353</v>
      </c>
      <c r="S583" t="s">
        <v>104</v>
      </c>
      <c r="T583"/>
      <c r="U583" s="57" t="s">
        <v>104</v>
      </c>
      <c r="V583" s="57"/>
      <c r="W583" t="s">
        <v>150</v>
      </c>
      <c r="X583" t="s">
        <v>1360</v>
      </c>
      <c r="Y583" s="57" t="s">
        <v>104</v>
      </c>
      <c r="Z583" s="57"/>
      <c r="AA583" t="s">
        <v>104</v>
      </c>
      <c r="AB583"/>
      <c r="AC583" s="57" t="s">
        <v>104</v>
      </c>
      <c r="AD583" s="57"/>
      <c r="AE583" t="s">
        <v>150</v>
      </c>
      <c r="AF583" s="96" t="s">
        <v>1355</v>
      </c>
      <c r="AG583" s="57" t="s">
        <v>104</v>
      </c>
      <c r="AH583" s="98">
        <v>1</v>
      </c>
      <c r="AI583" s="29">
        <f t="shared" si="4"/>
        <v>30</v>
      </c>
      <c r="AJ583" s="138"/>
      <c r="AK583"/>
      <c r="AL583" s="262" t="s">
        <v>1450</v>
      </c>
      <c r="AM583" s="102">
        <v>14.5</v>
      </c>
      <c r="AN583" s="101"/>
      <c r="AO583" s="262" t="s">
        <v>1458</v>
      </c>
      <c r="AP583" s="103">
        <v>5.5</v>
      </c>
      <c r="AQ583" s="102"/>
      <c r="AR583" s="102"/>
      <c r="AS583" s="104"/>
      <c r="AT583" s="105"/>
      <c r="AU583" s="102"/>
      <c r="AV583" s="97"/>
      <c r="AW583" s="102"/>
      <c r="AX583" s="97"/>
      <c r="AY583" s="4">
        <v>4</v>
      </c>
      <c r="AZ583" s="4"/>
      <c r="BA583" s="106"/>
    </row>
    <row r="584" spans="1:53" s="55" customFormat="1" ht="12" customHeight="1" x14ac:dyDescent="0.35">
      <c r="A584" s="96" t="s">
        <v>1961</v>
      </c>
      <c r="B584" t="s">
        <v>2365</v>
      </c>
      <c r="C584" t="s">
        <v>143</v>
      </c>
      <c r="D584" t="s">
        <v>1394</v>
      </c>
      <c r="E584" t="s">
        <v>1379</v>
      </c>
      <c r="F584" t="s">
        <v>2591</v>
      </c>
      <c r="G584" t="s">
        <v>2592</v>
      </c>
      <c r="H584">
        <v>2025</v>
      </c>
      <c r="I584" s="4" t="s">
        <v>79</v>
      </c>
      <c r="J584">
        <v>100</v>
      </c>
      <c r="K584" s="97">
        <v>332</v>
      </c>
      <c r="L584" t="str">
        <f>VLOOKUP(K584,Data!$L$1:$M$601,2,FALSE)</f>
        <v>x-large</v>
      </c>
      <c r="M584">
        <v>100</v>
      </c>
      <c r="N584" s="4">
        <f>VLOOKUP(L584,Data!$M$1:$N$701,2,FALSE)</f>
        <v>30</v>
      </c>
      <c r="O584" t="s">
        <v>117</v>
      </c>
      <c r="P584" t="s">
        <v>94</v>
      </c>
      <c r="Q584" s="57" t="s">
        <v>76</v>
      </c>
      <c r="R584" s="57" t="s">
        <v>1353</v>
      </c>
      <c r="S584" t="s">
        <v>104</v>
      </c>
      <c r="T584"/>
      <c r="U584" s="57" t="s">
        <v>104</v>
      </c>
      <c r="V584" s="57"/>
      <c r="W584" t="s">
        <v>150</v>
      </c>
      <c r="X584" t="s">
        <v>1360</v>
      </c>
      <c r="Y584" s="57" t="s">
        <v>104</v>
      </c>
      <c r="Z584" s="57"/>
      <c r="AA584" t="s">
        <v>104</v>
      </c>
      <c r="AB584"/>
      <c r="AC584" s="57" t="s">
        <v>104</v>
      </c>
      <c r="AD584" s="57"/>
      <c r="AE584" t="s">
        <v>56</v>
      </c>
      <c r="AF584" s="96" t="s">
        <v>1355</v>
      </c>
      <c r="AG584" s="57" t="s">
        <v>81</v>
      </c>
      <c r="AH584" s="98">
        <v>0.8</v>
      </c>
      <c r="AI584" s="29">
        <f t="shared" si="4"/>
        <v>24</v>
      </c>
      <c r="AJ584" s="138"/>
      <c r="AK584" t="s">
        <v>1391</v>
      </c>
      <c r="AL584" s="261" t="s">
        <v>1454</v>
      </c>
      <c r="AM584" s="102">
        <v>4</v>
      </c>
      <c r="AN584" s="101"/>
      <c r="AO584" s="103"/>
      <c r="AP584" s="103"/>
      <c r="AQ584" s="102"/>
      <c r="AR584" s="102"/>
      <c r="AS584" s="104"/>
      <c r="AT584" s="105"/>
      <c r="AU584" s="102"/>
      <c r="AV584" s="97"/>
      <c r="AW584" s="102"/>
      <c r="AX584" s="97"/>
      <c r="AY584" s="4">
        <v>3.5</v>
      </c>
      <c r="AZ584" s="4" t="s">
        <v>1369</v>
      </c>
      <c r="BA584" s="106"/>
    </row>
    <row r="585" spans="1:53" s="55" customFormat="1" ht="12" customHeight="1" x14ac:dyDescent="0.35">
      <c r="A585" s="96" t="s">
        <v>1962</v>
      </c>
      <c r="B585" t="s">
        <v>2366</v>
      </c>
      <c r="C585" t="s">
        <v>143</v>
      </c>
      <c r="D585" t="s">
        <v>1394</v>
      </c>
      <c r="E585" t="s">
        <v>1379</v>
      </c>
      <c r="F585" t="s">
        <v>2591</v>
      </c>
      <c r="G585" t="s">
        <v>2592</v>
      </c>
      <c r="H585">
        <v>2025</v>
      </c>
      <c r="I585" s="4" t="s">
        <v>79</v>
      </c>
      <c r="J585">
        <v>101</v>
      </c>
      <c r="K585" s="97">
        <v>333</v>
      </c>
      <c r="L585" t="str">
        <f>VLOOKUP(K585,Data!$L$1:$M$601,2,FALSE)</f>
        <v>x-large</v>
      </c>
      <c r="M585">
        <v>101</v>
      </c>
      <c r="N585" s="4">
        <f>VLOOKUP(L585,Data!$M$1:$N$701,2,FALSE)</f>
        <v>30</v>
      </c>
      <c r="O585" t="s">
        <v>69</v>
      </c>
      <c r="P585" t="s">
        <v>94</v>
      </c>
      <c r="Q585" s="57" t="s">
        <v>76</v>
      </c>
      <c r="R585" s="57" t="s">
        <v>1353</v>
      </c>
      <c r="S585" t="s">
        <v>104</v>
      </c>
      <c r="T585"/>
      <c r="U585" s="57" t="s">
        <v>104</v>
      </c>
      <c r="V585" s="57"/>
      <c r="W585" t="s">
        <v>150</v>
      </c>
      <c r="X585" t="s">
        <v>1360</v>
      </c>
      <c r="Y585" s="57" t="s">
        <v>104</v>
      </c>
      <c r="Z585" s="57"/>
      <c r="AA585" t="s">
        <v>104</v>
      </c>
      <c r="AB585"/>
      <c r="AC585" s="57" t="s">
        <v>104</v>
      </c>
      <c r="AD585" s="57"/>
      <c r="AE585" t="s">
        <v>150</v>
      </c>
      <c r="AF585" s="96" t="s">
        <v>1355</v>
      </c>
      <c r="AG585" s="57" t="s">
        <v>104</v>
      </c>
      <c r="AH585" s="98">
        <v>1</v>
      </c>
      <c r="AI585" s="29">
        <f t="shared" si="4"/>
        <v>30</v>
      </c>
      <c r="AJ585" s="138"/>
      <c r="AK585"/>
      <c r="AL585" s="262" t="s">
        <v>1458</v>
      </c>
      <c r="AM585" s="102">
        <v>5</v>
      </c>
      <c r="AN585" s="101"/>
      <c r="AO585" s="103"/>
      <c r="AP585" s="103"/>
      <c r="AQ585" s="102"/>
      <c r="AR585" s="102"/>
      <c r="AS585" s="104"/>
      <c r="AT585" s="105"/>
      <c r="AU585" s="102"/>
      <c r="AV585" s="97"/>
      <c r="AW585" s="102"/>
      <c r="AX585" s="97"/>
      <c r="AY585" s="4">
        <v>0</v>
      </c>
      <c r="AZ585" s="4"/>
      <c r="BA585" s="106"/>
    </row>
    <row r="586" spans="1:53" s="55" customFormat="1" ht="12" customHeight="1" x14ac:dyDescent="0.35">
      <c r="A586" s="96" t="s">
        <v>1963</v>
      </c>
      <c r="B586" t="s">
        <v>2367</v>
      </c>
      <c r="C586" t="s">
        <v>143</v>
      </c>
      <c r="D586" t="s">
        <v>1394</v>
      </c>
      <c r="E586" t="s">
        <v>1385</v>
      </c>
      <c r="F586" t="s">
        <v>2591</v>
      </c>
      <c r="G586" t="s">
        <v>2592</v>
      </c>
      <c r="H586">
        <v>2025</v>
      </c>
      <c r="I586" s="4" t="s">
        <v>79</v>
      </c>
      <c r="J586"/>
      <c r="K586" s="97">
        <v>334</v>
      </c>
      <c r="L586" t="str">
        <f>VLOOKUP(K586,Data!$L$1:$M$601,2,FALSE)</f>
        <v>x-large</v>
      </c>
      <c r="M586"/>
      <c r="N586" s="4">
        <f>VLOOKUP(L586,Data!$M$1:$N$701,2,FALSE)</f>
        <v>30</v>
      </c>
      <c r="O586" t="s">
        <v>117</v>
      </c>
      <c r="P586" t="s">
        <v>94</v>
      </c>
      <c r="Q586" s="57" t="s">
        <v>76</v>
      </c>
      <c r="R586" s="57" t="s">
        <v>1353</v>
      </c>
      <c r="S586" t="s">
        <v>104</v>
      </c>
      <c r="T586"/>
      <c r="U586" s="57" t="s">
        <v>104</v>
      </c>
      <c r="V586" s="57"/>
      <c r="W586" t="s">
        <v>150</v>
      </c>
      <c r="X586" t="s">
        <v>1360</v>
      </c>
      <c r="Y586" s="57" t="s">
        <v>104</v>
      </c>
      <c r="Z586" s="57"/>
      <c r="AA586" t="s">
        <v>104</v>
      </c>
      <c r="AB586"/>
      <c r="AC586" s="57" t="s">
        <v>104</v>
      </c>
      <c r="AD586" s="57"/>
      <c r="AE586" t="s">
        <v>150</v>
      </c>
      <c r="AF586" s="96" t="s">
        <v>1355</v>
      </c>
      <c r="AG586" s="57" t="s">
        <v>81</v>
      </c>
      <c r="AH586" s="98">
        <v>0.8</v>
      </c>
      <c r="AI586" s="29">
        <f t="shared" si="4"/>
        <v>24</v>
      </c>
      <c r="AJ586" s="138"/>
      <c r="AK586" t="s">
        <v>1391</v>
      </c>
      <c r="AL586" s="261" t="s">
        <v>1462</v>
      </c>
      <c r="AM586" s="102">
        <v>4</v>
      </c>
      <c r="AN586" s="262" t="s">
        <v>1758</v>
      </c>
      <c r="AO586" s="103"/>
      <c r="AP586" s="103"/>
      <c r="AQ586" s="102"/>
      <c r="AR586" s="102"/>
      <c r="AS586" s="104"/>
      <c r="AT586" s="105"/>
      <c r="AU586" s="102"/>
      <c r="AV586" s="97"/>
      <c r="AW586" s="102"/>
      <c r="AX586" s="97"/>
      <c r="AY586" s="4">
        <v>0</v>
      </c>
      <c r="AZ586" s="4" t="s">
        <v>1369</v>
      </c>
      <c r="BA586" s="106"/>
    </row>
    <row r="587" spans="1:53" s="55" customFormat="1" ht="12" customHeight="1" x14ac:dyDescent="0.35">
      <c r="A587" s="96" t="s">
        <v>1964</v>
      </c>
      <c r="B587" t="s">
        <v>2368</v>
      </c>
      <c r="C587" t="s">
        <v>143</v>
      </c>
      <c r="D587" t="s">
        <v>1394</v>
      </c>
      <c r="E587" t="s">
        <v>1385</v>
      </c>
      <c r="F587" t="s">
        <v>2591</v>
      </c>
      <c r="G587" t="s">
        <v>2592</v>
      </c>
      <c r="H587">
        <v>2025</v>
      </c>
      <c r="I587" s="4" t="s">
        <v>79</v>
      </c>
      <c r="J587">
        <v>102</v>
      </c>
      <c r="K587" s="97">
        <v>335</v>
      </c>
      <c r="L587" t="str">
        <f>VLOOKUP(K587,Data!$L$1:$M$601,2,FALSE)</f>
        <v>x-large</v>
      </c>
      <c r="M587">
        <v>102</v>
      </c>
      <c r="N587" s="4">
        <f>VLOOKUP(L587,Data!$M$1:$N$701,2,FALSE)</f>
        <v>30</v>
      </c>
      <c r="O587" t="s">
        <v>69</v>
      </c>
      <c r="P587" t="s">
        <v>94</v>
      </c>
      <c r="Q587" s="57" t="s">
        <v>76</v>
      </c>
      <c r="R587" s="57" t="s">
        <v>1353</v>
      </c>
      <c r="S587" t="s">
        <v>104</v>
      </c>
      <c r="T587"/>
      <c r="U587" s="57" t="s">
        <v>104</v>
      </c>
      <c r="V587" s="57"/>
      <c r="W587" t="s">
        <v>150</v>
      </c>
      <c r="X587" t="s">
        <v>1360</v>
      </c>
      <c r="Y587" s="57" t="s">
        <v>104</v>
      </c>
      <c r="Z587" s="57"/>
      <c r="AA587" t="s">
        <v>104</v>
      </c>
      <c r="AB587"/>
      <c r="AC587" s="57" t="s">
        <v>104</v>
      </c>
      <c r="AD587" s="57"/>
      <c r="AE587" t="s">
        <v>150</v>
      </c>
      <c r="AF587" s="96" t="s">
        <v>1355</v>
      </c>
      <c r="AG587" s="57" t="s">
        <v>81</v>
      </c>
      <c r="AH587" s="98">
        <v>0.5</v>
      </c>
      <c r="AI587" s="29">
        <f t="shared" si="4"/>
        <v>15</v>
      </c>
      <c r="AJ587" s="138"/>
      <c r="AK587"/>
      <c r="AL587" s="262" t="s">
        <v>1464</v>
      </c>
      <c r="AM587" s="102">
        <v>2.5</v>
      </c>
      <c r="AN587" s="261" t="s">
        <v>1762</v>
      </c>
      <c r="AO587" s="103"/>
      <c r="AP587" s="103"/>
      <c r="AQ587" s="102"/>
      <c r="AR587" s="102"/>
      <c r="AS587" s="104"/>
      <c r="AT587" s="105"/>
      <c r="AU587" s="102"/>
      <c r="AV587" s="97"/>
      <c r="AW587" s="102"/>
      <c r="AX587" s="97"/>
      <c r="AY587" s="4">
        <v>6</v>
      </c>
      <c r="AZ587" s="4"/>
      <c r="BA587" s="106"/>
    </row>
    <row r="588" spans="1:53" s="55" customFormat="1" ht="12" customHeight="1" x14ac:dyDescent="0.35">
      <c r="A588" s="96" t="s">
        <v>1965</v>
      </c>
      <c r="B588" t="s">
        <v>2369</v>
      </c>
      <c r="C588" t="s">
        <v>47</v>
      </c>
      <c r="D588" t="s">
        <v>69</v>
      </c>
      <c r="E588" t="s">
        <v>1379</v>
      </c>
      <c r="F588" t="s">
        <v>2591</v>
      </c>
      <c r="G588" t="s">
        <v>2592</v>
      </c>
      <c r="H588">
        <v>2025</v>
      </c>
      <c r="I588" s="4" t="s">
        <v>55</v>
      </c>
      <c r="J588">
        <v>103</v>
      </c>
      <c r="K588" s="97">
        <v>336</v>
      </c>
      <c r="L588" t="str">
        <f>VLOOKUP(K588,Data!$L$1:$M$601,2,FALSE)</f>
        <v>x-large</v>
      </c>
      <c r="M588">
        <v>103</v>
      </c>
      <c r="N588" s="4">
        <f>VLOOKUP(L588,Data!$M$1:$N$701,2,FALSE)</f>
        <v>30</v>
      </c>
      <c r="O588" t="s">
        <v>69</v>
      </c>
      <c r="P588" t="s">
        <v>94</v>
      </c>
      <c r="Q588" s="57" t="s">
        <v>76</v>
      </c>
      <c r="R588" s="57" t="s">
        <v>1353</v>
      </c>
      <c r="S588" t="s">
        <v>104</v>
      </c>
      <c r="T588"/>
      <c r="U588" s="57" t="s">
        <v>104</v>
      </c>
      <c r="V588" s="57"/>
      <c r="W588" t="s">
        <v>150</v>
      </c>
      <c r="X588" t="s">
        <v>1360</v>
      </c>
      <c r="Y588" s="57" t="s">
        <v>104</v>
      </c>
      <c r="Z588" s="57"/>
      <c r="AA588" t="s">
        <v>104</v>
      </c>
      <c r="AB588"/>
      <c r="AC588" s="57" t="s">
        <v>104</v>
      </c>
      <c r="AD588" s="57"/>
      <c r="AE588" t="s">
        <v>56</v>
      </c>
      <c r="AF588" s="96" t="s">
        <v>1355</v>
      </c>
      <c r="AG588" s="57" t="s">
        <v>81</v>
      </c>
      <c r="AH588" s="98">
        <v>0.8</v>
      </c>
      <c r="AI588" s="29">
        <f t="shared" si="4"/>
        <v>24</v>
      </c>
      <c r="AJ588" s="138"/>
      <c r="AK588" s="152" t="s">
        <v>1386</v>
      </c>
      <c r="AL588" s="261" t="s">
        <v>1468</v>
      </c>
      <c r="AM588" s="102">
        <v>4</v>
      </c>
      <c r="AN588" s="101"/>
      <c r="AO588" s="103"/>
      <c r="AP588" s="103"/>
      <c r="AQ588" s="102"/>
      <c r="AR588" s="102"/>
      <c r="AS588" s="104"/>
      <c r="AT588" s="105"/>
      <c r="AU588" s="102"/>
      <c r="AV588" s="97"/>
      <c r="AW588" s="102"/>
      <c r="AX588" s="97"/>
      <c r="AY588" s="4">
        <v>0</v>
      </c>
      <c r="AZ588" s="4"/>
      <c r="BA588" s="106"/>
    </row>
    <row r="589" spans="1:53" s="55" customFormat="1" ht="12" customHeight="1" x14ac:dyDescent="0.35">
      <c r="A589" s="96" t="s">
        <v>1966</v>
      </c>
      <c r="B589" t="s">
        <v>2370</v>
      </c>
      <c r="C589" t="s">
        <v>47</v>
      </c>
      <c r="D589" t="s">
        <v>69</v>
      </c>
      <c r="E589" t="s">
        <v>1379</v>
      </c>
      <c r="F589" t="s">
        <v>2591</v>
      </c>
      <c r="G589" t="s">
        <v>2592</v>
      </c>
      <c r="H589">
        <v>2025</v>
      </c>
      <c r="I589" s="4" t="s">
        <v>79</v>
      </c>
      <c r="J589"/>
      <c r="K589" s="97">
        <v>337</v>
      </c>
      <c r="L589" t="str">
        <f>VLOOKUP(K589,Data!$L$1:$M$601,2,FALSE)</f>
        <v>x-large</v>
      </c>
      <c r="M589"/>
      <c r="N589" s="4">
        <f>VLOOKUP(L589,Data!$M$1:$N$701,2,FALSE)</f>
        <v>30</v>
      </c>
      <c r="O589" t="s">
        <v>69</v>
      </c>
      <c r="P589" t="s">
        <v>94</v>
      </c>
      <c r="Q589" s="57" t="s">
        <v>76</v>
      </c>
      <c r="R589" s="57" t="s">
        <v>1353</v>
      </c>
      <c r="S589" t="s">
        <v>104</v>
      </c>
      <c r="T589"/>
      <c r="U589" s="57" t="s">
        <v>104</v>
      </c>
      <c r="V589" s="57"/>
      <c r="W589" t="s">
        <v>150</v>
      </c>
      <c r="X589" t="s">
        <v>1360</v>
      </c>
      <c r="Y589" s="57" t="s">
        <v>104</v>
      </c>
      <c r="Z589" s="57"/>
      <c r="AA589" t="s">
        <v>104</v>
      </c>
      <c r="AB589"/>
      <c r="AC589" s="57" t="s">
        <v>104</v>
      </c>
      <c r="AD589" s="57"/>
      <c r="AE589" t="s">
        <v>56</v>
      </c>
      <c r="AF589" s="96" t="s">
        <v>1355</v>
      </c>
      <c r="AG589" s="57" t="s">
        <v>81</v>
      </c>
      <c r="AH589" s="98">
        <v>0.8</v>
      </c>
      <c r="AI589" s="29">
        <f t="shared" si="4"/>
        <v>24</v>
      </c>
      <c r="AJ589" s="138"/>
      <c r="AK589" s="152" t="s">
        <v>1386</v>
      </c>
      <c r="AL589" s="262" t="s">
        <v>1471</v>
      </c>
      <c r="AM589" s="102">
        <v>4</v>
      </c>
      <c r="AN589" s="101"/>
      <c r="AO589" s="103"/>
      <c r="AP589" s="103"/>
      <c r="AQ589" s="102"/>
      <c r="AR589" s="102"/>
      <c r="AS589" s="104"/>
      <c r="AT589" s="105"/>
      <c r="AU589" s="102"/>
      <c r="AV589" s="97"/>
      <c r="AW589" s="102"/>
      <c r="AX589" s="97"/>
      <c r="AY589" s="4">
        <v>0</v>
      </c>
      <c r="AZ589" s="4"/>
      <c r="BA589" s="106"/>
    </row>
    <row r="590" spans="1:53" s="55" customFormat="1" ht="12" customHeight="1" x14ac:dyDescent="0.35">
      <c r="A590" s="96" t="s">
        <v>1967</v>
      </c>
      <c r="B590" t="s">
        <v>2371</v>
      </c>
      <c r="C590" t="s">
        <v>47</v>
      </c>
      <c r="D590" t="s">
        <v>69</v>
      </c>
      <c r="E590" t="s">
        <v>1379</v>
      </c>
      <c r="F590" t="s">
        <v>2591</v>
      </c>
      <c r="G590" t="s">
        <v>2592</v>
      </c>
      <c r="H590">
        <v>2025</v>
      </c>
      <c r="I590" s="4" t="s">
        <v>228</v>
      </c>
      <c r="J590">
        <v>104</v>
      </c>
      <c r="K590" s="97">
        <v>338</v>
      </c>
      <c r="L590" t="str">
        <f>VLOOKUP(K590,Data!$L$1:$M$601,2,FALSE)</f>
        <v>x-large</v>
      </c>
      <c r="M590">
        <v>104</v>
      </c>
      <c r="N590" s="4">
        <f>VLOOKUP(L590,Data!$M$1:$N$701,2,FALSE)</f>
        <v>30</v>
      </c>
      <c r="O590" t="s">
        <v>69</v>
      </c>
      <c r="P590" t="s">
        <v>94</v>
      </c>
      <c r="Q590" s="57" t="s">
        <v>76</v>
      </c>
      <c r="R590" s="57" t="s">
        <v>1353</v>
      </c>
      <c r="S590" t="s">
        <v>104</v>
      </c>
      <c r="T590"/>
      <c r="U590" s="57" t="s">
        <v>104</v>
      </c>
      <c r="V590" s="57"/>
      <c r="W590" t="s">
        <v>150</v>
      </c>
      <c r="X590" t="s">
        <v>1360</v>
      </c>
      <c r="Y590" s="57" t="s">
        <v>104</v>
      </c>
      <c r="Z590" s="57"/>
      <c r="AA590" t="s">
        <v>104</v>
      </c>
      <c r="AB590"/>
      <c r="AC590" s="57" t="s">
        <v>104</v>
      </c>
      <c r="AD590" s="57"/>
      <c r="AE590" t="s">
        <v>56</v>
      </c>
      <c r="AF590" s="96" t="s">
        <v>1355</v>
      </c>
      <c r="AG590" s="57" t="s">
        <v>81</v>
      </c>
      <c r="AH590" s="98">
        <v>0.8</v>
      </c>
      <c r="AI590" s="29">
        <f t="shared" si="4"/>
        <v>24</v>
      </c>
      <c r="AJ590" s="138"/>
      <c r="AK590" s="152" t="s">
        <v>1386</v>
      </c>
      <c r="AL590" s="261" t="s">
        <v>1474</v>
      </c>
      <c r="AM590" s="102">
        <v>4</v>
      </c>
      <c r="AN590" s="101"/>
      <c r="AO590" s="103"/>
      <c r="AP590" s="103"/>
      <c r="AQ590" s="102"/>
      <c r="AR590" s="102"/>
      <c r="AS590" s="104"/>
      <c r="AT590" s="105"/>
      <c r="AU590" s="102"/>
      <c r="AV590" s="97"/>
      <c r="AW590" s="102"/>
      <c r="AX590" s="97"/>
      <c r="AY590" s="4">
        <v>0</v>
      </c>
      <c r="AZ590" s="4"/>
      <c r="BA590" s="106"/>
    </row>
    <row r="591" spans="1:53" s="55" customFormat="1" ht="12" customHeight="1" x14ac:dyDescent="0.35">
      <c r="A591" s="96" t="s">
        <v>1968</v>
      </c>
      <c r="B591" t="s">
        <v>2372</v>
      </c>
      <c r="C591" t="s">
        <v>47</v>
      </c>
      <c r="D591" t="s">
        <v>69</v>
      </c>
      <c r="E591" t="s">
        <v>1379</v>
      </c>
      <c r="F591" t="s">
        <v>2591</v>
      </c>
      <c r="G591" t="s">
        <v>2592</v>
      </c>
      <c r="H591">
        <v>2025</v>
      </c>
      <c r="I591" s="4" t="s">
        <v>55</v>
      </c>
      <c r="J591">
        <v>105</v>
      </c>
      <c r="K591" s="97">
        <v>339</v>
      </c>
      <c r="L591" t="str">
        <f>VLOOKUP(K591,Data!$L$1:$M$601,2,FALSE)</f>
        <v>x-large</v>
      </c>
      <c r="M591">
        <v>105</v>
      </c>
      <c r="N591" s="4">
        <f>VLOOKUP(L591,Data!$M$1:$N$701,2,FALSE)</f>
        <v>30</v>
      </c>
      <c r="O591" t="s">
        <v>140</v>
      </c>
      <c r="P591" t="s">
        <v>118</v>
      </c>
      <c r="Q591" s="57" t="s">
        <v>76</v>
      </c>
      <c r="R591" s="57" t="s">
        <v>1353</v>
      </c>
      <c r="S591" t="s">
        <v>104</v>
      </c>
      <c r="T591"/>
      <c r="U591" s="57" t="s">
        <v>104</v>
      </c>
      <c r="V591" s="57"/>
      <c r="W591" t="s">
        <v>150</v>
      </c>
      <c r="X591" t="s">
        <v>1354</v>
      </c>
      <c r="Y591" s="57" t="s">
        <v>104</v>
      </c>
      <c r="Z591" s="57"/>
      <c r="AA591" t="s">
        <v>104</v>
      </c>
      <c r="AB591"/>
      <c r="AC591" s="57" t="s">
        <v>104</v>
      </c>
      <c r="AD591" s="57"/>
      <c r="AE591" t="s">
        <v>56</v>
      </c>
      <c r="AF591" s="96" t="s">
        <v>1355</v>
      </c>
      <c r="AG591" s="57" t="s">
        <v>104</v>
      </c>
      <c r="AH591" s="98">
        <v>1</v>
      </c>
      <c r="AI591" s="29">
        <f t="shared" si="4"/>
        <v>30</v>
      </c>
      <c r="AJ591" s="138"/>
      <c r="AK591"/>
      <c r="AL591" s="262" t="s">
        <v>1478</v>
      </c>
      <c r="AM591" s="102">
        <v>10</v>
      </c>
      <c r="AN591" s="101"/>
      <c r="AO591" s="103"/>
      <c r="AP591" s="103"/>
      <c r="AQ591" s="102"/>
      <c r="AR591" s="102"/>
      <c r="AS591" s="104"/>
      <c r="AT591" s="105"/>
      <c r="AU591" s="102"/>
      <c r="AV591" s="97"/>
      <c r="AW591" s="102"/>
      <c r="AX591" s="97"/>
      <c r="AY591" s="4">
        <v>20</v>
      </c>
      <c r="AZ591" s="4"/>
      <c r="BA591" s="106"/>
    </row>
    <row r="592" spans="1:53" s="55" customFormat="1" ht="12" customHeight="1" x14ac:dyDescent="0.35">
      <c r="A592" s="96" t="s">
        <v>1969</v>
      </c>
      <c r="B592" t="s">
        <v>2373</v>
      </c>
      <c r="C592" t="s">
        <v>47</v>
      </c>
      <c r="D592" t="s">
        <v>69</v>
      </c>
      <c r="E592" t="s">
        <v>1379</v>
      </c>
      <c r="F592" t="s">
        <v>2591</v>
      </c>
      <c r="G592" t="s">
        <v>2592</v>
      </c>
      <c r="H592">
        <v>2025</v>
      </c>
      <c r="I592" s="4" t="s">
        <v>55</v>
      </c>
      <c r="J592"/>
      <c r="K592" s="97">
        <v>340</v>
      </c>
      <c r="L592" t="str">
        <f>VLOOKUP(K592,Data!$L$1:$M$601,2,FALSE)</f>
        <v>x-large</v>
      </c>
      <c r="M592"/>
      <c r="N592" s="4">
        <f>VLOOKUP(L592,Data!$M$1:$N$701,2,FALSE)</f>
        <v>30</v>
      </c>
      <c r="O592" t="s">
        <v>69</v>
      </c>
      <c r="P592" t="s">
        <v>94</v>
      </c>
      <c r="Q592" s="57" t="s">
        <v>76</v>
      </c>
      <c r="R592" s="57" t="s">
        <v>1353</v>
      </c>
      <c r="S592" t="s">
        <v>104</v>
      </c>
      <c r="T592"/>
      <c r="U592" s="57" t="s">
        <v>104</v>
      </c>
      <c r="V592" s="57"/>
      <c r="W592" t="s">
        <v>150</v>
      </c>
      <c r="X592" t="s">
        <v>1354</v>
      </c>
      <c r="Y592" s="57" t="s">
        <v>104</v>
      </c>
      <c r="Z592" s="57"/>
      <c r="AA592" t="s">
        <v>104</v>
      </c>
      <c r="AB592"/>
      <c r="AC592" s="57" t="s">
        <v>104</v>
      </c>
      <c r="AD592" s="57"/>
      <c r="AE592" t="s">
        <v>56</v>
      </c>
      <c r="AF592" s="96" t="s">
        <v>1355</v>
      </c>
      <c r="AG592" s="57" t="s">
        <v>104</v>
      </c>
      <c r="AH592" s="98">
        <v>1</v>
      </c>
      <c r="AI592" s="29">
        <f t="shared" si="4"/>
        <v>30</v>
      </c>
      <c r="AJ592" s="138"/>
      <c r="AK592"/>
      <c r="AL592" s="261" t="s">
        <v>1481</v>
      </c>
      <c r="AM592" s="102">
        <v>10</v>
      </c>
      <c r="AN592" s="101"/>
      <c r="AO592" s="103"/>
      <c r="AP592" s="103"/>
      <c r="AQ592" s="102"/>
      <c r="AR592" s="102"/>
      <c r="AS592" s="104"/>
      <c r="AT592" s="105"/>
      <c r="AU592" s="102"/>
      <c r="AV592" s="97"/>
      <c r="AW592" s="102"/>
      <c r="AX592" s="97"/>
      <c r="AY592" s="4">
        <v>20</v>
      </c>
      <c r="AZ592" s="4"/>
      <c r="BA592" s="106"/>
    </row>
    <row r="593" spans="1:53" ht="12" customHeight="1" x14ac:dyDescent="0.35">
      <c r="A593" s="96" t="s">
        <v>1970</v>
      </c>
      <c r="B593" t="s">
        <v>2374</v>
      </c>
      <c r="C593" t="s">
        <v>47</v>
      </c>
      <c r="D593" t="s">
        <v>69</v>
      </c>
      <c r="E593" t="s">
        <v>1379</v>
      </c>
      <c r="F593" t="s">
        <v>2591</v>
      </c>
      <c r="G593" t="s">
        <v>2592</v>
      </c>
      <c r="H593">
        <v>2025</v>
      </c>
      <c r="I593" s="4" t="s">
        <v>79</v>
      </c>
      <c r="J593">
        <v>106</v>
      </c>
      <c r="K593" s="97">
        <v>341</v>
      </c>
      <c r="L593" t="str">
        <f>VLOOKUP(K593,Data!$L$1:$M$601,2,FALSE)</f>
        <v>x-large</v>
      </c>
      <c r="M593">
        <v>106</v>
      </c>
      <c r="N593" s="4">
        <f>VLOOKUP(L593,Data!$M$1:$N$701,2,FALSE)</f>
        <v>30</v>
      </c>
      <c r="O593" t="s">
        <v>140</v>
      </c>
      <c r="P593" t="s">
        <v>118</v>
      </c>
      <c r="Q593" s="57" t="s">
        <v>76</v>
      </c>
      <c r="R593" s="57" t="s">
        <v>1353</v>
      </c>
      <c r="S593" t="s">
        <v>104</v>
      </c>
      <c r="T593" s="9"/>
      <c r="U593" s="57" t="s">
        <v>104</v>
      </c>
      <c r="V593" s="158"/>
      <c r="W593" t="s">
        <v>150</v>
      </c>
      <c r="X593" t="s">
        <v>1354</v>
      </c>
      <c r="Y593" s="57" t="s">
        <v>104</v>
      </c>
      <c r="AA593" t="s">
        <v>104</v>
      </c>
      <c r="AB593" s="9"/>
      <c r="AC593" s="57" t="s">
        <v>104</v>
      </c>
      <c r="AD593" s="158"/>
      <c r="AE593" t="s">
        <v>56</v>
      </c>
      <c r="AF593" s="96" t="s">
        <v>1355</v>
      </c>
      <c r="AG593" s="57" t="s">
        <v>104</v>
      </c>
      <c r="AH593" s="98">
        <v>1</v>
      </c>
      <c r="AI593" s="29">
        <f t="shared" si="4"/>
        <v>30</v>
      </c>
      <c r="AJ593" s="138">
        <v>5</v>
      </c>
      <c r="AK593"/>
      <c r="AL593" s="262" t="s">
        <v>1484</v>
      </c>
      <c r="AM593" s="102">
        <v>6</v>
      </c>
      <c r="AO593" s="262" t="s">
        <v>1464</v>
      </c>
      <c r="AP593" s="103">
        <v>4</v>
      </c>
      <c r="AQ593" s="117"/>
      <c r="AR593" s="117"/>
      <c r="AS593" s="118"/>
      <c r="AT593" s="119"/>
      <c r="AU593" s="102"/>
      <c r="AV593" s="157"/>
      <c r="AW593" s="102"/>
      <c r="AX593" s="157"/>
      <c r="AY593" s="4">
        <v>5</v>
      </c>
      <c r="BA593" s="106"/>
    </row>
    <row r="594" spans="1:53" ht="12" customHeight="1" x14ac:dyDescent="0.35">
      <c r="A594" s="96" t="s">
        <v>1971</v>
      </c>
      <c r="B594" t="s">
        <v>2375</v>
      </c>
      <c r="C594" t="s">
        <v>47</v>
      </c>
      <c r="D594" t="s">
        <v>69</v>
      </c>
      <c r="E594" t="s">
        <v>1379</v>
      </c>
      <c r="F594" t="s">
        <v>2591</v>
      </c>
      <c r="G594" t="s">
        <v>2592</v>
      </c>
      <c r="H594">
        <v>2025</v>
      </c>
      <c r="I594" s="4" t="s">
        <v>79</v>
      </c>
      <c r="J594">
        <v>107</v>
      </c>
      <c r="K594" s="97">
        <v>342</v>
      </c>
      <c r="L594" t="str">
        <f>VLOOKUP(K594,Data!$L$1:$M$601,2,FALSE)</f>
        <v>x-large</v>
      </c>
      <c r="M594">
        <v>107</v>
      </c>
      <c r="N594" s="4">
        <f>VLOOKUP(L594,Data!$M$1:$N$701,2,FALSE)</f>
        <v>30</v>
      </c>
      <c r="O594" t="s">
        <v>69</v>
      </c>
      <c r="P594" t="s">
        <v>94</v>
      </c>
      <c r="Q594" s="57" t="s">
        <v>76</v>
      </c>
      <c r="R594" s="57" t="s">
        <v>1353</v>
      </c>
      <c r="S594" t="s">
        <v>104</v>
      </c>
      <c r="U594" s="57" t="s">
        <v>104</v>
      </c>
      <c r="W594" t="s">
        <v>150</v>
      </c>
      <c r="X594" t="s">
        <v>1354</v>
      </c>
      <c r="Y594" s="57" t="s">
        <v>104</v>
      </c>
      <c r="AA594" t="s">
        <v>104</v>
      </c>
      <c r="AC594" s="57" t="s">
        <v>104</v>
      </c>
      <c r="AE594" t="s">
        <v>150</v>
      </c>
      <c r="AF594" s="96" t="s">
        <v>1355</v>
      </c>
      <c r="AG594" s="57" t="s">
        <v>104</v>
      </c>
      <c r="AH594" s="98">
        <v>1</v>
      </c>
      <c r="AI594" s="29">
        <f t="shared" si="4"/>
        <v>30</v>
      </c>
      <c r="AL594" s="261" t="s">
        <v>1488</v>
      </c>
      <c r="AM594" s="102">
        <v>4</v>
      </c>
      <c r="AO594" s="262" t="s">
        <v>2593</v>
      </c>
      <c r="AP594" s="103">
        <v>1</v>
      </c>
      <c r="AQ594" s="117"/>
      <c r="AR594" s="117"/>
      <c r="AS594" s="118"/>
      <c r="AT594" s="119"/>
      <c r="AU594" s="102"/>
      <c r="AV594" s="157"/>
      <c r="AW594" s="102"/>
      <c r="AX594" s="157"/>
      <c r="AY594" s="4">
        <v>5</v>
      </c>
      <c r="BA594" s="106"/>
    </row>
    <row r="595" spans="1:53" ht="12" customHeight="1" x14ac:dyDescent="0.35">
      <c r="A595" s="96" t="s">
        <v>1972</v>
      </c>
      <c r="B595" t="s">
        <v>2376</v>
      </c>
      <c r="C595" t="s">
        <v>47</v>
      </c>
      <c r="D595" t="s">
        <v>69</v>
      </c>
      <c r="E595" t="s">
        <v>1379</v>
      </c>
      <c r="F595" t="s">
        <v>2591</v>
      </c>
      <c r="G595" t="s">
        <v>2592</v>
      </c>
      <c r="H595">
        <v>2025</v>
      </c>
      <c r="I595" s="4" t="s">
        <v>55</v>
      </c>
      <c r="J595"/>
      <c r="K595" s="97">
        <v>343</v>
      </c>
      <c r="L595" t="str">
        <f>VLOOKUP(K595,Data!$L$1:$M$601,2,FALSE)</f>
        <v>x-large</v>
      </c>
      <c r="N595" s="4">
        <f>VLOOKUP(L595,Data!$M$1:$N$701,2,FALSE)</f>
        <v>30</v>
      </c>
      <c r="O595" t="s">
        <v>44</v>
      </c>
      <c r="P595" t="s">
        <v>94</v>
      </c>
      <c r="Q595" s="57" t="s">
        <v>76</v>
      </c>
      <c r="R595" s="57" t="s">
        <v>1353</v>
      </c>
      <c r="S595" t="s">
        <v>104</v>
      </c>
      <c r="U595" s="57" t="s">
        <v>104</v>
      </c>
      <c r="W595" t="s">
        <v>150</v>
      </c>
      <c r="X595" t="s">
        <v>1354</v>
      </c>
      <c r="Y595" s="57" t="s">
        <v>104</v>
      </c>
      <c r="AA595" t="s">
        <v>104</v>
      </c>
      <c r="AC595" s="57" t="s">
        <v>104</v>
      </c>
      <c r="AE595" t="s">
        <v>150</v>
      </c>
      <c r="AF595" s="96" t="s">
        <v>1355</v>
      </c>
      <c r="AG595" s="57" t="s">
        <v>104</v>
      </c>
      <c r="AH595" s="98">
        <v>1</v>
      </c>
      <c r="AI595" s="29">
        <f t="shared" si="4"/>
        <v>30</v>
      </c>
      <c r="AK595"/>
      <c r="AL595" s="262" t="s">
        <v>1492</v>
      </c>
      <c r="AM595" s="102">
        <v>10</v>
      </c>
      <c r="AO595" s="262"/>
      <c r="AU595" s="102"/>
      <c r="AW595" s="102"/>
      <c r="AY595" s="4">
        <v>0</v>
      </c>
      <c r="BA595" s="106"/>
    </row>
    <row r="596" spans="1:53" ht="12" customHeight="1" x14ac:dyDescent="0.35">
      <c r="A596" s="96" t="s">
        <v>1973</v>
      </c>
      <c r="B596" t="s">
        <v>2377</v>
      </c>
      <c r="C596" t="s">
        <v>47</v>
      </c>
      <c r="D596" t="s">
        <v>69</v>
      </c>
      <c r="E596" t="s">
        <v>1379</v>
      </c>
      <c r="F596" t="s">
        <v>2591</v>
      </c>
      <c r="G596" t="s">
        <v>2592</v>
      </c>
      <c r="H596">
        <v>2025</v>
      </c>
      <c r="I596" s="4" t="s">
        <v>55</v>
      </c>
      <c r="J596">
        <v>108</v>
      </c>
      <c r="K596" s="97">
        <v>344</v>
      </c>
      <c r="L596" t="str">
        <f>VLOOKUP(K596,Data!$L$1:$M$601,2,FALSE)</f>
        <v>x-large</v>
      </c>
      <c r="M596">
        <v>108</v>
      </c>
      <c r="N596" s="4">
        <f>VLOOKUP(L596,Data!$M$1:$N$701,2,FALSE)</f>
        <v>30</v>
      </c>
      <c r="O596" t="s">
        <v>140</v>
      </c>
      <c r="P596" t="s">
        <v>118</v>
      </c>
      <c r="Q596" s="57" t="s">
        <v>76</v>
      </c>
      <c r="R596" s="57" t="s">
        <v>1353</v>
      </c>
      <c r="S596" t="s">
        <v>104</v>
      </c>
      <c r="U596" s="57" t="s">
        <v>104</v>
      </c>
      <c r="W596" t="s">
        <v>150</v>
      </c>
      <c r="X596" t="s">
        <v>1354</v>
      </c>
      <c r="Y596" s="57" t="s">
        <v>104</v>
      </c>
      <c r="AA596" t="s">
        <v>104</v>
      </c>
      <c r="AC596" s="57" t="s">
        <v>104</v>
      </c>
      <c r="AE596" t="s">
        <v>150</v>
      </c>
      <c r="AF596" s="96" t="s">
        <v>1355</v>
      </c>
      <c r="AG596" s="57" t="s">
        <v>104</v>
      </c>
      <c r="AH596" s="98">
        <v>1</v>
      </c>
      <c r="AI596" s="29">
        <f t="shared" si="4"/>
        <v>30</v>
      </c>
      <c r="AK596"/>
      <c r="AL596" s="261" t="s">
        <v>1495</v>
      </c>
      <c r="AM596" s="102">
        <v>5</v>
      </c>
      <c r="AO596" s="262"/>
      <c r="AU596" s="102"/>
      <c r="AW596" s="102"/>
      <c r="AY596" s="4">
        <v>0</v>
      </c>
      <c r="BA596" s="106"/>
    </row>
    <row r="597" spans="1:53" ht="12" customHeight="1" x14ac:dyDescent="0.35">
      <c r="A597" s="96" t="s">
        <v>1974</v>
      </c>
      <c r="B597" t="s">
        <v>2378</v>
      </c>
      <c r="C597" t="s">
        <v>47</v>
      </c>
      <c r="D597" t="s">
        <v>69</v>
      </c>
      <c r="E597" t="s">
        <v>1379</v>
      </c>
      <c r="F597" t="s">
        <v>2591</v>
      </c>
      <c r="G597" t="s">
        <v>2592</v>
      </c>
      <c r="H597">
        <v>2025</v>
      </c>
      <c r="I597" s="4" t="s">
        <v>79</v>
      </c>
      <c r="J597">
        <v>109</v>
      </c>
      <c r="K597" s="97">
        <v>345</v>
      </c>
      <c r="L597" t="str">
        <f>VLOOKUP(K597,Data!$L$1:$M$601,2,FALSE)</f>
        <v>x-large</v>
      </c>
      <c r="M597">
        <v>109</v>
      </c>
      <c r="N597" s="4">
        <f>VLOOKUP(L597,Data!$M$1:$N$701,2,FALSE)</f>
        <v>30</v>
      </c>
      <c r="O597" t="s">
        <v>44</v>
      </c>
      <c r="P597" t="s">
        <v>94</v>
      </c>
      <c r="Q597" s="57" t="s">
        <v>76</v>
      </c>
      <c r="R597" s="57" t="s">
        <v>1353</v>
      </c>
      <c r="S597" t="s">
        <v>104</v>
      </c>
      <c r="U597" s="57" t="s">
        <v>104</v>
      </c>
      <c r="W597" t="s">
        <v>150</v>
      </c>
      <c r="X597" t="s">
        <v>1354</v>
      </c>
      <c r="Y597" s="57" t="s">
        <v>104</v>
      </c>
      <c r="AA597" t="s">
        <v>104</v>
      </c>
      <c r="AC597" s="57" t="s">
        <v>104</v>
      </c>
      <c r="AE597" t="s">
        <v>150</v>
      </c>
      <c r="AF597" s="96" t="s">
        <v>1355</v>
      </c>
      <c r="AG597" s="57" t="s">
        <v>104</v>
      </c>
      <c r="AH597" s="98">
        <v>1</v>
      </c>
      <c r="AI597" s="29">
        <f t="shared" si="4"/>
        <v>30</v>
      </c>
      <c r="AJ597" s="138">
        <v>-5</v>
      </c>
      <c r="AK597"/>
      <c r="AL597" s="262" t="s">
        <v>1498</v>
      </c>
      <c r="AM597" s="102">
        <v>4</v>
      </c>
      <c r="AO597" s="262" t="s">
        <v>2594</v>
      </c>
      <c r="AP597" s="103">
        <v>1</v>
      </c>
      <c r="AU597" s="102"/>
      <c r="AW597" s="102"/>
      <c r="AY597" s="4">
        <v>0</v>
      </c>
      <c r="BA597" s="106"/>
    </row>
    <row r="598" spans="1:53" ht="12" customHeight="1" x14ac:dyDescent="0.35">
      <c r="A598" s="96" t="s">
        <v>1975</v>
      </c>
      <c r="B598" t="s">
        <v>2379</v>
      </c>
      <c r="C598" t="s">
        <v>47</v>
      </c>
      <c r="D598" t="s">
        <v>69</v>
      </c>
      <c r="E598" t="s">
        <v>1379</v>
      </c>
      <c r="F598" t="s">
        <v>2591</v>
      </c>
      <c r="G598" t="s">
        <v>2592</v>
      </c>
      <c r="H598">
        <v>2025</v>
      </c>
      <c r="I598" s="4" t="s">
        <v>79</v>
      </c>
      <c r="J598"/>
      <c r="K598" s="97">
        <v>346</v>
      </c>
      <c r="L598" t="str">
        <f>VLOOKUP(K598,Data!$L$1:$M$601,2,FALSE)</f>
        <v>x-large</v>
      </c>
      <c r="N598" s="4">
        <f>VLOOKUP(L598,Data!$M$1:$N$701,2,FALSE)</f>
        <v>30</v>
      </c>
      <c r="O598" t="s">
        <v>140</v>
      </c>
      <c r="P598" t="s">
        <v>118</v>
      </c>
      <c r="Q598" s="57" t="s">
        <v>76</v>
      </c>
      <c r="R598" s="57" t="s">
        <v>1353</v>
      </c>
      <c r="S598" t="s">
        <v>104</v>
      </c>
      <c r="U598" s="57" t="s">
        <v>104</v>
      </c>
      <c r="W598" t="s">
        <v>150</v>
      </c>
      <c r="X598" t="s">
        <v>1354</v>
      </c>
      <c r="Y598" s="57" t="s">
        <v>104</v>
      </c>
      <c r="AA598" t="s">
        <v>104</v>
      </c>
      <c r="AC598" s="57" t="s">
        <v>104</v>
      </c>
      <c r="AE598" t="s">
        <v>150</v>
      </c>
      <c r="AF598" s="96" t="s">
        <v>1355</v>
      </c>
      <c r="AG598" s="57" t="s">
        <v>104</v>
      </c>
      <c r="AH598" s="98">
        <v>1</v>
      </c>
      <c r="AI598" s="29">
        <f t="shared" si="4"/>
        <v>30</v>
      </c>
      <c r="AK598"/>
      <c r="AL598" s="261" t="s">
        <v>1501</v>
      </c>
      <c r="AM598" s="102">
        <v>4</v>
      </c>
      <c r="AO598" s="262" t="s">
        <v>2595</v>
      </c>
      <c r="AP598" s="103">
        <v>1</v>
      </c>
      <c r="AU598" s="102"/>
      <c r="AW598" s="102"/>
      <c r="AY598" s="4">
        <v>0</v>
      </c>
      <c r="BA598" s="106"/>
    </row>
    <row r="599" spans="1:53" ht="12" customHeight="1" x14ac:dyDescent="0.35">
      <c r="A599" s="96" t="s">
        <v>1976</v>
      </c>
      <c r="B599" t="s">
        <v>2380</v>
      </c>
      <c r="C599" t="s">
        <v>47</v>
      </c>
      <c r="D599" t="s">
        <v>69</v>
      </c>
      <c r="E599" t="s">
        <v>1379</v>
      </c>
      <c r="F599" t="s">
        <v>2591</v>
      </c>
      <c r="G599" t="s">
        <v>2592</v>
      </c>
      <c r="H599">
        <v>2025</v>
      </c>
      <c r="I599" s="4" t="s">
        <v>55</v>
      </c>
      <c r="J599">
        <v>110</v>
      </c>
      <c r="K599" s="97">
        <v>347</v>
      </c>
      <c r="L599" t="str">
        <f>VLOOKUP(K599,Data!$L$1:$M$601,2,FALSE)</f>
        <v>x-large</v>
      </c>
      <c r="M599">
        <v>110</v>
      </c>
      <c r="N599" s="4">
        <f>VLOOKUP(L599,Data!$M$1:$N$701,2,FALSE)</f>
        <v>30</v>
      </c>
      <c r="O599" t="s">
        <v>69</v>
      </c>
      <c r="P599" t="s">
        <v>94</v>
      </c>
      <c r="Q599" s="57" t="s">
        <v>76</v>
      </c>
      <c r="R599" s="57" t="s">
        <v>1353</v>
      </c>
      <c r="S599" t="s">
        <v>104</v>
      </c>
      <c r="U599" s="57" t="s">
        <v>104</v>
      </c>
      <c r="W599" t="s">
        <v>150</v>
      </c>
      <c r="X599" t="s">
        <v>1354</v>
      </c>
      <c r="Y599" s="57" t="s">
        <v>104</v>
      </c>
      <c r="Z599" s="57" t="s">
        <v>1364</v>
      </c>
      <c r="AA599" t="s">
        <v>104</v>
      </c>
      <c r="AC599" s="57" t="s">
        <v>104</v>
      </c>
      <c r="AE599" t="s">
        <v>150</v>
      </c>
      <c r="AF599" s="96" t="s">
        <v>1355</v>
      </c>
      <c r="AG599" s="57" t="s">
        <v>81</v>
      </c>
      <c r="AH599" s="98">
        <v>1</v>
      </c>
      <c r="AI599" s="29">
        <f t="shared" si="4"/>
        <v>30</v>
      </c>
      <c r="AK599" s="152" t="s">
        <v>1389</v>
      </c>
      <c r="AL599" s="262" t="s">
        <v>1504</v>
      </c>
      <c r="AM599" s="102">
        <v>5</v>
      </c>
      <c r="AO599" s="262"/>
      <c r="AU599" s="102"/>
      <c r="AW599" s="102"/>
      <c r="AY599" s="4">
        <v>0</v>
      </c>
      <c r="BA599" s="106"/>
    </row>
    <row r="600" spans="1:53" ht="12" customHeight="1" x14ac:dyDescent="0.35">
      <c r="A600" s="96" t="s">
        <v>1977</v>
      </c>
      <c r="B600" t="s">
        <v>2381</v>
      </c>
      <c r="C600" t="s">
        <v>47</v>
      </c>
      <c r="D600" t="s">
        <v>69</v>
      </c>
      <c r="E600" t="s">
        <v>1379</v>
      </c>
      <c r="F600" t="s">
        <v>2591</v>
      </c>
      <c r="G600" t="s">
        <v>2592</v>
      </c>
      <c r="H600">
        <v>2025</v>
      </c>
      <c r="I600" s="4" t="s">
        <v>55</v>
      </c>
      <c r="J600">
        <v>111</v>
      </c>
      <c r="K600" s="97">
        <v>348</v>
      </c>
      <c r="L600" t="str">
        <f>VLOOKUP(K600,Data!$L$1:$M$601,2,FALSE)</f>
        <v>x-large</v>
      </c>
      <c r="M600">
        <v>111</v>
      </c>
      <c r="N600" s="4">
        <f>VLOOKUP(L600,Data!$M$1:$N$701,2,FALSE)</f>
        <v>30</v>
      </c>
      <c r="O600" t="s">
        <v>140</v>
      </c>
      <c r="P600" t="s">
        <v>118</v>
      </c>
      <c r="Q600" s="57" t="s">
        <v>76</v>
      </c>
      <c r="R600" s="57" t="s">
        <v>1353</v>
      </c>
      <c r="S600" t="s">
        <v>104</v>
      </c>
      <c r="U600" s="57" t="s">
        <v>104</v>
      </c>
      <c r="W600" t="s">
        <v>150</v>
      </c>
      <c r="X600" t="s">
        <v>1354</v>
      </c>
      <c r="Y600" s="57" t="s">
        <v>104</v>
      </c>
      <c r="Z600" s="57" t="s">
        <v>1364</v>
      </c>
      <c r="AA600" t="s">
        <v>150</v>
      </c>
      <c r="AC600" s="57" t="s">
        <v>104</v>
      </c>
      <c r="AE600" t="s">
        <v>150</v>
      </c>
      <c r="AF600" s="96" t="s">
        <v>1355</v>
      </c>
      <c r="AG600" s="57" t="s">
        <v>81</v>
      </c>
      <c r="AH600" s="98">
        <v>1</v>
      </c>
      <c r="AI600" s="29">
        <f t="shared" si="4"/>
        <v>30</v>
      </c>
      <c r="AK600" s="152" t="s">
        <v>1389</v>
      </c>
      <c r="AL600" s="261" t="s">
        <v>1507</v>
      </c>
      <c r="AM600" s="102">
        <v>5</v>
      </c>
      <c r="AO600" s="262"/>
      <c r="AU600" s="102"/>
      <c r="AW600" s="102"/>
      <c r="AY600" s="4">
        <v>5</v>
      </c>
      <c r="BA600" s="106"/>
    </row>
    <row r="601" spans="1:53" ht="12" customHeight="1" x14ac:dyDescent="0.35">
      <c r="A601" s="96" t="s">
        <v>1978</v>
      </c>
      <c r="B601" t="s">
        <v>2382</v>
      </c>
      <c r="C601" t="s">
        <v>47</v>
      </c>
      <c r="D601" t="s">
        <v>69</v>
      </c>
      <c r="E601" t="s">
        <v>1379</v>
      </c>
      <c r="F601" t="s">
        <v>2591</v>
      </c>
      <c r="G601" t="s">
        <v>2592</v>
      </c>
      <c r="H601">
        <v>2025</v>
      </c>
      <c r="I601" s="4" t="s">
        <v>79</v>
      </c>
      <c r="J601"/>
      <c r="K601" s="97">
        <v>349</v>
      </c>
      <c r="L601" t="str">
        <f>VLOOKUP(K601,Data!$L$1:$M$601,2,FALSE)</f>
        <v>x-large</v>
      </c>
      <c r="N601" s="4">
        <f>VLOOKUP(L601,Data!$M$1:$N$701,2,FALSE)</f>
        <v>30</v>
      </c>
      <c r="O601" t="s">
        <v>69</v>
      </c>
      <c r="P601" t="s">
        <v>94</v>
      </c>
      <c r="Q601" s="57" t="s">
        <v>76</v>
      </c>
      <c r="R601" s="57" t="s">
        <v>1353</v>
      </c>
      <c r="S601" t="s">
        <v>104</v>
      </c>
      <c r="U601" s="57" t="s">
        <v>104</v>
      </c>
      <c r="W601" t="s">
        <v>150</v>
      </c>
      <c r="X601" t="s">
        <v>1354</v>
      </c>
      <c r="Y601" s="57" t="s">
        <v>104</v>
      </c>
      <c r="Z601" s="57" t="s">
        <v>1364</v>
      </c>
      <c r="AA601" t="s">
        <v>104</v>
      </c>
      <c r="AC601" s="57" t="s">
        <v>104</v>
      </c>
      <c r="AE601" t="s">
        <v>150</v>
      </c>
      <c r="AF601" s="96" t="s">
        <v>1355</v>
      </c>
      <c r="AG601" s="57" t="s">
        <v>81</v>
      </c>
      <c r="AH601" s="98">
        <v>1</v>
      </c>
      <c r="AI601" s="29">
        <f t="shared" si="4"/>
        <v>30</v>
      </c>
      <c r="AK601" s="152" t="s">
        <v>1389</v>
      </c>
      <c r="AL601" s="262" t="s">
        <v>1511</v>
      </c>
      <c r="AM601" s="102">
        <v>4</v>
      </c>
      <c r="AO601" s="262" t="s">
        <v>2596</v>
      </c>
      <c r="AP601" s="103">
        <v>1</v>
      </c>
      <c r="AU601" s="102"/>
      <c r="AW601" s="102"/>
      <c r="AY601" s="4">
        <v>0</v>
      </c>
      <c r="BA601" s="106"/>
    </row>
    <row r="602" spans="1:53" ht="12" customHeight="1" x14ac:dyDescent="0.35">
      <c r="A602" s="96" t="s">
        <v>1979</v>
      </c>
      <c r="B602" t="s">
        <v>2383</v>
      </c>
      <c r="C602" t="s">
        <v>47</v>
      </c>
      <c r="D602" t="s">
        <v>69</v>
      </c>
      <c r="E602" t="s">
        <v>1379</v>
      </c>
      <c r="F602" t="s">
        <v>2591</v>
      </c>
      <c r="G602" t="s">
        <v>2592</v>
      </c>
      <c r="H602">
        <v>2025</v>
      </c>
      <c r="I602" s="4" t="s">
        <v>79</v>
      </c>
      <c r="J602">
        <v>112</v>
      </c>
      <c r="K602" s="97">
        <v>350</v>
      </c>
      <c r="L602" t="str">
        <f>VLOOKUP(K602,Data!$L$1:$M$601,2,FALSE)</f>
        <v>x-large</v>
      </c>
      <c r="M602">
        <v>112</v>
      </c>
      <c r="N602" s="4">
        <f>VLOOKUP(L602,Data!$M$1:$N$701,2,FALSE)</f>
        <v>30</v>
      </c>
      <c r="O602" t="s">
        <v>140</v>
      </c>
      <c r="P602" t="s">
        <v>118</v>
      </c>
      <c r="Q602" s="57" t="s">
        <v>76</v>
      </c>
      <c r="R602" s="57" t="s">
        <v>1353</v>
      </c>
      <c r="S602" t="s">
        <v>104</v>
      </c>
      <c r="U602" s="57" t="s">
        <v>104</v>
      </c>
      <c r="W602" t="s">
        <v>150</v>
      </c>
      <c r="X602" t="s">
        <v>1354</v>
      </c>
      <c r="Y602" s="57" t="s">
        <v>104</v>
      </c>
      <c r="Z602" s="57" t="s">
        <v>1364</v>
      </c>
      <c r="AA602" t="s">
        <v>150</v>
      </c>
      <c r="AC602" s="57" t="s">
        <v>104</v>
      </c>
      <c r="AE602" t="s">
        <v>150</v>
      </c>
      <c r="AF602" s="96" t="s">
        <v>1355</v>
      </c>
      <c r="AG602" s="57" t="s">
        <v>81</v>
      </c>
      <c r="AH602" s="98">
        <v>1</v>
      </c>
      <c r="AI602" s="29">
        <f t="shared" si="4"/>
        <v>30</v>
      </c>
      <c r="AK602" s="152" t="s">
        <v>1389</v>
      </c>
      <c r="AL602" s="261" t="s">
        <v>1515</v>
      </c>
      <c r="AM602" s="102">
        <v>4</v>
      </c>
      <c r="AO602" s="262" t="s">
        <v>2597</v>
      </c>
      <c r="AP602" s="103">
        <v>1</v>
      </c>
      <c r="AU602" s="102"/>
      <c r="AW602" s="102"/>
      <c r="AY602" s="4">
        <v>0</v>
      </c>
      <c r="BA602" s="106"/>
    </row>
    <row r="603" spans="1:53" ht="12" customHeight="1" x14ac:dyDescent="0.35">
      <c r="A603" s="96" t="s">
        <v>1980</v>
      </c>
      <c r="B603" t="s">
        <v>2384</v>
      </c>
      <c r="C603" t="s">
        <v>163</v>
      </c>
      <c r="D603" t="s">
        <v>1395</v>
      </c>
      <c r="E603" t="s">
        <v>1387</v>
      </c>
      <c r="F603" t="s">
        <v>2591</v>
      </c>
      <c r="G603" t="s">
        <v>2592</v>
      </c>
      <c r="H603">
        <v>2025</v>
      </c>
      <c r="I603" s="4" t="s">
        <v>79</v>
      </c>
      <c r="J603">
        <v>113</v>
      </c>
      <c r="K603" s="97">
        <v>351</v>
      </c>
      <c r="L603" t="str">
        <f>VLOOKUP(K603,Data!$L$1:$M$601,2,FALSE)</f>
        <v>x-large</v>
      </c>
      <c r="M603">
        <v>113</v>
      </c>
      <c r="N603" s="4">
        <f>VLOOKUP(L603,Data!$M$1:$N$701,2,FALSE)</f>
        <v>30</v>
      </c>
      <c r="O603" t="s">
        <v>117</v>
      </c>
      <c r="P603" t="s">
        <v>94</v>
      </c>
      <c r="Q603" s="57" t="s">
        <v>76</v>
      </c>
      <c r="R603" s="57" t="s">
        <v>1353</v>
      </c>
      <c r="S603" t="s">
        <v>104</v>
      </c>
      <c r="U603" s="57" t="s">
        <v>104</v>
      </c>
      <c r="W603" t="s">
        <v>150</v>
      </c>
      <c r="X603" t="s">
        <v>1360</v>
      </c>
      <c r="Y603" s="57" t="s">
        <v>104</v>
      </c>
      <c r="AA603" t="s">
        <v>104</v>
      </c>
      <c r="AC603" s="57" t="s">
        <v>150</v>
      </c>
      <c r="AD603" s="57" t="s">
        <v>1377</v>
      </c>
      <c r="AE603" t="s">
        <v>150</v>
      </c>
      <c r="AF603" s="96" t="s">
        <v>1355</v>
      </c>
      <c r="AG603" s="57" t="s">
        <v>104</v>
      </c>
      <c r="AH603" s="98">
        <v>1</v>
      </c>
      <c r="AI603" s="29">
        <f t="shared" si="4"/>
        <v>30</v>
      </c>
      <c r="AK603" s="152"/>
      <c r="AL603" s="262" t="s">
        <v>1519</v>
      </c>
      <c r="AM603" s="102">
        <v>3.5</v>
      </c>
      <c r="AO603" s="262" t="s">
        <v>2598</v>
      </c>
      <c r="AP603" s="103">
        <v>1.5</v>
      </c>
      <c r="AU603" s="102"/>
      <c r="AW603" s="102"/>
      <c r="AY603" s="4">
        <v>2</v>
      </c>
      <c r="BA603" s="106"/>
    </row>
    <row r="604" spans="1:53" ht="12" customHeight="1" x14ac:dyDescent="0.35">
      <c r="A604" s="96" t="s">
        <v>1981</v>
      </c>
      <c r="B604" t="s">
        <v>2385</v>
      </c>
      <c r="C604" t="s">
        <v>163</v>
      </c>
      <c r="D604" t="s">
        <v>1395</v>
      </c>
      <c r="E604" t="s">
        <v>1387</v>
      </c>
      <c r="F604" t="s">
        <v>2591</v>
      </c>
      <c r="G604" t="s">
        <v>2592</v>
      </c>
      <c r="H604">
        <v>2025</v>
      </c>
      <c r="I604" s="4" t="s">
        <v>79</v>
      </c>
      <c r="J604"/>
      <c r="K604" s="97">
        <v>352</v>
      </c>
      <c r="L604" t="str">
        <f>VLOOKUP(K604,Data!$L$1:$M$601,2,FALSE)</f>
        <v>x-large</v>
      </c>
      <c r="N604" s="4">
        <f>VLOOKUP(L604,Data!$M$1:$N$701,2,FALSE)</f>
        <v>30</v>
      </c>
      <c r="O604" t="s">
        <v>44</v>
      </c>
      <c r="P604" t="s">
        <v>94</v>
      </c>
      <c r="Q604" s="57" t="s">
        <v>76</v>
      </c>
      <c r="R604" s="57" t="s">
        <v>1353</v>
      </c>
      <c r="S604" t="s">
        <v>104</v>
      </c>
      <c r="U604" s="57" t="s">
        <v>104</v>
      </c>
      <c r="W604" t="s">
        <v>150</v>
      </c>
      <c r="X604" t="s">
        <v>1360</v>
      </c>
      <c r="Y604" s="57" t="s">
        <v>104</v>
      </c>
      <c r="AA604" t="s">
        <v>104</v>
      </c>
      <c r="AC604" s="57" t="s">
        <v>150</v>
      </c>
      <c r="AD604" s="57" t="s">
        <v>1377</v>
      </c>
      <c r="AE604" t="s">
        <v>150</v>
      </c>
      <c r="AF604" s="96" t="s">
        <v>1355</v>
      </c>
      <c r="AG604" s="57" t="s">
        <v>104</v>
      </c>
      <c r="AH604" s="98">
        <v>1</v>
      </c>
      <c r="AI604" s="29">
        <f t="shared" si="4"/>
        <v>30</v>
      </c>
      <c r="AK604" s="152"/>
      <c r="AL604" s="261" t="s">
        <v>1523</v>
      </c>
      <c r="AM604" s="102">
        <v>14</v>
      </c>
      <c r="AO604" s="262" t="s">
        <v>2599</v>
      </c>
      <c r="AP604" s="103">
        <v>6</v>
      </c>
      <c r="AU604" s="102"/>
      <c r="AW604" s="102"/>
      <c r="AY604" s="4">
        <v>0</v>
      </c>
      <c r="BA604" s="106"/>
    </row>
    <row r="605" spans="1:53" ht="12" customHeight="1" x14ac:dyDescent="0.35">
      <c r="A605" s="96" t="s">
        <v>1982</v>
      </c>
      <c r="B605" t="s">
        <v>2386</v>
      </c>
      <c r="C605" t="s">
        <v>77</v>
      </c>
      <c r="D605" t="s">
        <v>1392</v>
      </c>
      <c r="E605" t="s">
        <v>1387</v>
      </c>
      <c r="F605" t="s">
        <v>2591</v>
      </c>
      <c r="G605" t="s">
        <v>2592</v>
      </c>
      <c r="H605">
        <v>2025</v>
      </c>
      <c r="I605" s="4" t="s">
        <v>79</v>
      </c>
      <c r="J605">
        <v>114</v>
      </c>
      <c r="K605" s="97">
        <v>353</v>
      </c>
      <c r="L605" t="str">
        <f>VLOOKUP(K605,Data!$L$1:$M$601,2,FALSE)</f>
        <v>x-large</v>
      </c>
      <c r="M605">
        <v>114</v>
      </c>
      <c r="N605" s="4">
        <f>VLOOKUP(L605,Data!$M$1:$N$701,2,FALSE)</f>
        <v>30</v>
      </c>
      <c r="O605" t="s">
        <v>140</v>
      </c>
      <c r="P605" t="s">
        <v>118</v>
      </c>
      <c r="Q605" s="57" t="s">
        <v>76</v>
      </c>
      <c r="R605" s="57" t="s">
        <v>1353</v>
      </c>
      <c r="S605" t="s">
        <v>104</v>
      </c>
      <c r="U605" s="57" t="s">
        <v>150</v>
      </c>
      <c r="V605" s="57" t="s">
        <v>1372</v>
      </c>
      <c r="W605" t="s">
        <v>150</v>
      </c>
      <c r="X605" t="s">
        <v>1360</v>
      </c>
      <c r="Y605" s="57" t="s">
        <v>104</v>
      </c>
      <c r="AA605" t="s">
        <v>104</v>
      </c>
      <c r="AC605" s="57" t="s">
        <v>104</v>
      </c>
      <c r="AE605" t="s">
        <v>150</v>
      </c>
      <c r="AF605" s="96" t="s">
        <v>1355</v>
      </c>
      <c r="AG605" s="57" t="s">
        <v>104</v>
      </c>
      <c r="AH605" s="98">
        <v>1</v>
      </c>
      <c r="AI605" s="29">
        <f t="shared" si="4"/>
        <v>30</v>
      </c>
      <c r="AK605"/>
      <c r="AL605" s="262" t="s">
        <v>1527</v>
      </c>
      <c r="AM605" s="102">
        <v>5</v>
      </c>
      <c r="AO605" s="262" t="s">
        <v>2600</v>
      </c>
      <c r="AP605" s="103">
        <v>8.5</v>
      </c>
      <c r="AQ605" s="102" t="s">
        <v>943</v>
      </c>
      <c r="AR605" s="102">
        <v>2.5</v>
      </c>
      <c r="AU605" s="102"/>
      <c r="AW605" s="102"/>
      <c r="AY605" s="4">
        <v>0</v>
      </c>
      <c r="BA605" s="106"/>
    </row>
    <row r="606" spans="1:53" ht="12" customHeight="1" x14ac:dyDescent="0.35">
      <c r="A606" s="96" t="s">
        <v>1983</v>
      </c>
      <c r="B606" t="s">
        <v>2387</v>
      </c>
      <c r="C606" t="s">
        <v>77</v>
      </c>
      <c r="D606" t="s">
        <v>1392</v>
      </c>
      <c r="E606" t="s">
        <v>1387</v>
      </c>
      <c r="F606" t="s">
        <v>2591</v>
      </c>
      <c r="G606" t="s">
        <v>2592</v>
      </c>
      <c r="H606">
        <v>2025</v>
      </c>
      <c r="I606" s="4" t="s">
        <v>79</v>
      </c>
      <c r="J606">
        <v>115</v>
      </c>
      <c r="K606" s="97">
        <v>354</v>
      </c>
      <c r="L606" t="str">
        <f>VLOOKUP(K606,Data!$L$1:$M$601,2,FALSE)</f>
        <v>x-large</v>
      </c>
      <c r="M606">
        <v>115</v>
      </c>
      <c r="N606" s="4">
        <f>VLOOKUP(L606,Data!$M$1:$N$701,2,FALSE)</f>
        <v>30</v>
      </c>
      <c r="O606" t="s">
        <v>117</v>
      </c>
      <c r="P606" t="s">
        <v>94</v>
      </c>
      <c r="Q606" s="57" t="s">
        <v>76</v>
      </c>
      <c r="R606" s="57" t="s">
        <v>1353</v>
      </c>
      <c r="S606" t="s">
        <v>104</v>
      </c>
      <c r="U606" s="57" t="s">
        <v>150</v>
      </c>
      <c r="V606" s="57" t="s">
        <v>1372</v>
      </c>
      <c r="W606" t="s">
        <v>150</v>
      </c>
      <c r="X606" t="s">
        <v>1360</v>
      </c>
      <c r="Y606" s="57" t="s">
        <v>104</v>
      </c>
      <c r="AA606" t="s">
        <v>104</v>
      </c>
      <c r="AC606" s="57" t="s">
        <v>104</v>
      </c>
      <c r="AE606" t="s">
        <v>150</v>
      </c>
      <c r="AF606" s="96" t="s">
        <v>1355</v>
      </c>
      <c r="AG606" s="57" t="s">
        <v>104</v>
      </c>
      <c r="AH606" s="98">
        <v>1</v>
      </c>
      <c r="AI606" s="29">
        <f t="shared" si="4"/>
        <v>30</v>
      </c>
      <c r="AK606"/>
      <c r="AL606" s="261" t="s">
        <v>1530</v>
      </c>
      <c r="AM606" s="102">
        <v>11</v>
      </c>
      <c r="AO606" s="262" t="s">
        <v>2601</v>
      </c>
      <c r="AP606" s="103">
        <v>6</v>
      </c>
      <c r="AQ606" s="102" t="s">
        <v>943</v>
      </c>
      <c r="AR606" s="102">
        <v>3</v>
      </c>
      <c r="AU606" s="102"/>
      <c r="AY606" s="4">
        <v>3.5</v>
      </c>
      <c r="BA606" s="106"/>
    </row>
    <row r="607" spans="1:53" ht="12" customHeight="1" x14ac:dyDescent="0.35">
      <c r="A607" s="96" t="s">
        <v>1984</v>
      </c>
      <c r="B607" t="s">
        <v>2388</v>
      </c>
      <c r="C607" t="s">
        <v>77</v>
      </c>
      <c r="D607" t="s">
        <v>1392</v>
      </c>
      <c r="E607" t="s">
        <v>1387</v>
      </c>
      <c r="F607" t="s">
        <v>2591</v>
      </c>
      <c r="G607" t="s">
        <v>2592</v>
      </c>
      <c r="H607">
        <v>2025</v>
      </c>
      <c r="I607" s="4" t="s">
        <v>79</v>
      </c>
      <c r="J607"/>
      <c r="K607" s="97">
        <v>355</v>
      </c>
      <c r="L607" t="str">
        <f>VLOOKUP(K607,Data!$L$1:$M$601,2,FALSE)</f>
        <v>x-large</v>
      </c>
      <c r="N607" s="4">
        <f>VLOOKUP(L607,Data!$M$1:$N$701,2,FALSE)</f>
        <v>30</v>
      </c>
      <c r="O607" t="s">
        <v>69</v>
      </c>
      <c r="P607" t="s">
        <v>94</v>
      </c>
      <c r="Q607" s="57" t="s">
        <v>76</v>
      </c>
      <c r="R607" s="57" t="s">
        <v>1353</v>
      </c>
      <c r="S607" t="s">
        <v>104</v>
      </c>
      <c r="U607" s="57" t="s">
        <v>150</v>
      </c>
      <c r="V607" s="57" t="s">
        <v>1372</v>
      </c>
      <c r="W607" t="s">
        <v>150</v>
      </c>
      <c r="X607" t="s">
        <v>1362</v>
      </c>
      <c r="Y607" s="57" t="s">
        <v>104</v>
      </c>
      <c r="AA607" t="s">
        <v>104</v>
      </c>
      <c r="AC607" s="57" t="s">
        <v>104</v>
      </c>
      <c r="AE607" t="s">
        <v>150</v>
      </c>
      <c r="AF607" s="96" t="s">
        <v>1355</v>
      </c>
      <c r="AG607" s="57" t="s">
        <v>104</v>
      </c>
      <c r="AH607" s="98">
        <v>1</v>
      </c>
      <c r="AI607" s="29">
        <f t="shared" si="4"/>
        <v>30</v>
      </c>
      <c r="AK607" s="107"/>
      <c r="AL607" s="262" t="s">
        <v>1533</v>
      </c>
      <c r="AM607" s="102">
        <v>9</v>
      </c>
      <c r="AO607" s="262" t="s">
        <v>2602</v>
      </c>
      <c r="AP607" s="103">
        <v>7.5</v>
      </c>
      <c r="AQ607" s="262" t="s">
        <v>1471</v>
      </c>
      <c r="AR607" s="102">
        <v>7.5</v>
      </c>
      <c r="AU607" s="102"/>
      <c r="AY607" s="4">
        <v>4</v>
      </c>
      <c r="BA607" s="106"/>
    </row>
    <row r="608" spans="1:53" ht="12" customHeight="1" x14ac:dyDescent="0.35">
      <c r="A608" s="96" t="s">
        <v>1985</v>
      </c>
      <c r="B608" t="s">
        <v>2389</v>
      </c>
      <c r="C608" t="s">
        <v>143</v>
      </c>
      <c r="D608" t="s">
        <v>69</v>
      </c>
      <c r="E608" t="s">
        <v>1385</v>
      </c>
      <c r="F608" t="s">
        <v>2591</v>
      </c>
      <c r="G608" t="s">
        <v>2592</v>
      </c>
      <c r="H608">
        <v>2025</v>
      </c>
      <c r="I608" s="4" t="s">
        <v>55</v>
      </c>
      <c r="J608">
        <v>116</v>
      </c>
      <c r="K608" s="97">
        <v>356</v>
      </c>
      <c r="L608" t="str">
        <f>VLOOKUP(K608,Data!$L$1:$M$601,2,FALSE)</f>
        <v>x-large</v>
      </c>
      <c r="M608">
        <v>116</v>
      </c>
      <c r="N608" s="4">
        <f>VLOOKUP(L608,Data!$M$1:$N$701,2,FALSE)</f>
        <v>30</v>
      </c>
      <c r="O608" t="s">
        <v>69</v>
      </c>
      <c r="P608" t="s">
        <v>94</v>
      </c>
      <c r="Q608" s="57" t="s">
        <v>76</v>
      </c>
      <c r="R608" s="57" t="s">
        <v>1353</v>
      </c>
      <c r="S608" t="s">
        <v>104</v>
      </c>
      <c r="U608" s="57" t="s">
        <v>104</v>
      </c>
      <c r="W608" t="s">
        <v>150</v>
      </c>
      <c r="X608" t="s">
        <v>1360</v>
      </c>
      <c r="Y608" s="57" t="s">
        <v>104</v>
      </c>
      <c r="AA608" t="s">
        <v>104</v>
      </c>
      <c r="AC608" s="57" t="s">
        <v>104</v>
      </c>
      <c r="AE608" t="s">
        <v>150</v>
      </c>
      <c r="AF608" s="96" t="s">
        <v>1355</v>
      </c>
      <c r="AG608" s="57" t="s">
        <v>150</v>
      </c>
      <c r="AH608" s="98">
        <v>1.5</v>
      </c>
      <c r="AI608" s="29">
        <f t="shared" si="4"/>
        <v>45</v>
      </c>
      <c r="AK608" s="107" t="s">
        <v>1380</v>
      </c>
      <c r="AL608" s="261" t="s">
        <v>1537</v>
      </c>
      <c r="AM608" s="102">
        <v>22.5</v>
      </c>
      <c r="AO608" s="262" t="s">
        <v>2603</v>
      </c>
      <c r="AP608" s="103">
        <v>7.5</v>
      </c>
      <c r="AU608" s="102"/>
      <c r="AY608" s="4">
        <v>0</v>
      </c>
      <c r="BA608" s="106"/>
    </row>
    <row r="609" spans="1:53" ht="12" customHeight="1" x14ac:dyDescent="0.35">
      <c r="A609" s="96" t="s">
        <v>1986</v>
      </c>
      <c r="B609" t="s">
        <v>2390</v>
      </c>
      <c r="C609" t="s">
        <v>143</v>
      </c>
      <c r="D609" t="s">
        <v>69</v>
      </c>
      <c r="E609" t="s">
        <v>1379</v>
      </c>
      <c r="F609" t="s">
        <v>2591</v>
      </c>
      <c r="G609" t="s">
        <v>2592</v>
      </c>
      <c r="H609">
        <v>2025</v>
      </c>
      <c r="I609" s="4" t="s">
        <v>79</v>
      </c>
      <c r="J609">
        <v>117</v>
      </c>
      <c r="K609" s="97">
        <v>357</v>
      </c>
      <c r="L609" t="str">
        <f>VLOOKUP(K609,Data!$L$1:$M$601,2,FALSE)</f>
        <v>x-large</v>
      </c>
      <c r="M609">
        <v>117</v>
      </c>
      <c r="N609" s="4">
        <f>VLOOKUP(L609,Data!$M$1:$N$701,2,FALSE)</f>
        <v>30</v>
      </c>
      <c r="O609" t="s">
        <v>69</v>
      </c>
      <c r="P609" t="s">
        <v>94</v>
      </c>
      <c r="Q609" s="57" t="s">
        <v>76</v>
      </c>
      <c r="R609" s="57" t="s">
        <v>1353</v>
      </c>
      <c r="S609" t="s">
        <v>104</v>
      </c>
      <c r="U609" s="57" t="s">
        <v>104</v>
      </c>
      <c r="W609" t="s">
        <v>150</v>
      </c>
      <c r="X609" t="s">
        <v>1360</v>
      </c>
      <c r="Y609" s="57" t="s">
        <v>104</v>
      </c>
      <c r="AA609" t="s">
        <v>104</v>
      </c>
      <c r="AC609" s="57" t="s">
        <v>104</v>
      </c>
      <c r="AE609" t="s">
        <v>56</v>
      </c>
      <c r="AF609" s="96" t="s">
        <v>1355</v>
      </c>
      <c r="AG609" s="57" t="s">
        <v>104</v>
      </c>
      <c r="AH609" s="98">
        <v>1</v>
      </c>
      <c r="AI609" s="29">
        <f t="shared" si="4"/>
        <v>30</v>
      </c>
      <c r="AK609"/>
      <c r="AL609" s="262" t="s">
        <v>1541</v>
      </c>
      <c r="AM609" s="102">
        <v>5</v>
      </c>
      <c r="AU609" s="102"/>
      <c r="AY609" s="4">
        <v>0</v>
      </c>
      <c r="BA609" s="106"/>
    </row>
    <row r="610" spans="1:53" ht="12" customHeight="1" x14ac:dyDescent="0.35">
      <c r="A610" s="96" t="s">
        <v>1987</v>
      </c>
      <c r="B610" t="s">
        <v>2391</v>
      </c>
      <c r="C610" t="s">
        <v>143</v>
      </c>
      <c r="D610" t="s">
        <v>69</v>
      </c>
      <c r="E610" t="s">
        <v>1379</v>
      </c>
      <c r="F610" t="s">
        <v>2591</v>
      </c>
      <c r="G610" t="s">
        <v>2592</v>
      </c>
      <c r="H610">
        <v>2025</v>
      </c>
      <c r="I610" s="4" t="s">
        <v>55</v>
      </c>
      <c r="J610"/>
      <c r="K610" s="97">
        <v>358</v>
      </c>
      <c r="L610" t="str">
        <f>VLOOKUP(K610,Data!$L$1:$M$601,2,FALSE)</f>
        <v>x-large</v>
      </c>
      <c r="N610" s="4">
        <f>VLOOKUP(L610,Data!$M$1:$N$701,2,FALSE)</f>
        <v>30</v>
      </c>
      <c r="O610" t="s">
        <v>69</v>
      </c>
      <c r="P610" t="s">
        <v>94</v>
      </c>
      <c r="Q610" s="57" t="s">
        <v>76</v>
      </c>
      <c r="R610" s="57" t="s">
        <v>1353</v>
      </c>
      <c r="S610" t="s">
        <v>104</v>
      </c>
      <c r="U610" s="57" t="s">
        <v>104</v>
      </c>
      <c r="W610" t="s">
        <v>150</v>
      </c>
      <c r="X610" t="s">
        <v>1360</v>
      </c>
      <c r="Y610" s="57" t="s">
        <v>104</v>
      </c>
      <c r="AA610" t="s">
        <v>104</v>
      </c>
      <c r="AC610" s="57" t="s">
        <v>104</v>
      </c>
      <c r="AE610" t="s">
        <v>150</v>
      </c>
      <c r="AF610" s="96" t="s">
        <v>1355</v>
      </c>
      <c r="AG610" s="57" t="s">
        <v>104</v>
      </c>
      <c r="AH610" s="98">
        <v>1</v>
      </c>
      <c r="AI610" s="29">
        <f t="shared" si="4"/>
        <v>30</v>
      </c>
      <c r="AK610"/>
      <c r="AL610" s="261" t="s">
        <v>1543</v>
      </c>
      <c r="AM610" s="102">
        <v>5</v>
      </c>
      <c r="AU610" s="102"/>
      <c r="AY610" s="4">
        <v>0</v>
      </c>
      <c r="BA610" s="106"/>
    </row>
    <row r="611" spans="1:53" ht="12" customHeight="1" x14ac:dyDescent="0.35">
      <c r="A611" s="96" t="s">
        <v>1988</v>
      </c>
      <c r="B611" t="s">
        <v>2392</v>
      </c>
      <c r="C611" t="s">
        <v>143</v>
      </c>
      <c r="D611" t="s">
        <v>69</v>
      </c>
      <c r="E611" t="s">
        <v>1379</v>
      </c>
      <c r="F611" t="s">
        <v>2591</v>
      </c>
      <c r="G611" t="s">
        <v>2592</v>
      </c>
      <c r="H611">
        <v>2025</v>
      </c>
      <c r="I611" s="4" t="s">
        <v>79</v>
      </c>
      <c r="J611">
        <v>118</v>
      </c>
      <c r="K611" s="97">
        <v>359</v>
      </c>
      <c r="L611" t="str">
        <f>VLOOKUP(K611,Data!$L$1:$M$601,2,FALSE)</f>
        <v>x-large</v>
      </c>
      <c r="M611">
        <v>118</v>
      </c>
      <c r="N611" s="4">
        <f>VLOOKUP(L611,Data!$M$1:$N$701,2,FALSE)</f>
        <v>30</v>
      </c>
      <c r="O611" t="s">
        <v>69</v>
      </c>
      <c r="P611" t="s">
        <v>94</v>
      </c>
      <c r="Q611" s="57" t="s">
        <v>52</v>
      </c>
      <c r="R611" s="57" t="s">
        <v>1188</v>
      </c>
      <c r="S611" t="s">
        <v>104</v>
      </c>
      <c r="U611" s="57" t="s">
        <v>104</v>
      </c>
      <c r="W611" t="s">
        <v>150</v>
      </c>
      <c r="X611" t="s">
        <v>1360</v>
      </c>
      <c r="Y611" s="57" t="s">
        <v>104</v>
      </c>
      <c r="AA611" t="s">
        <v>104</v>
      </c>
      <c r="AC611" s="57" t="s">
        <v>104</v>
      </c>
      <c r="AE611" t="s">
        <v>56</v>
      </c>
      <c r="AF611" s="96" t="s">
        <v>1355</v>
      </c>
      <c r="AG611" s="57" t="s">
        <v>81</v>
      </c>
      <c r="AH611" s="98">
        <v>0.5</v>
      </c>
      <c r="AI611" s="29">
        <f t="shared" si="4"/>
        <v>15</v>
      </c>
      <c r="AK611" t="s">
        <v>1396</v>
      </c>
      <c r="AL611" s="262" t="s">
        <v>1547</v>
      </c>
      <c r="AM611" s="102">
        <v>2.5</v>
      </c>
      <c r="AU611" s="102"/>
      <c r="AY611" s="4">
        <v>5</v>
      </c>
      <c r="BA611" s="106"/>
    </row>
    <row r="612" spans="1:53" ht="12" customHeight="1" x14ac:dyDescent="0.35">
      <c r="A612" s="96" t="s">
        <v>1989</v>
      </c>
      <c r="B612" t="s">
        <v>2393</v>
      </c>
      <c r="C612" t="s">
        <v>143</v>
      </c>
      <c r="D612" t="s">
        <v>69</v>
      </c>
      <c r="E612" t="s">
        <v>1379</v>
      </c>
      <c r="F612" t="s">
        <v>2591</v>
      </c>
      <c r="G612" t="s">
        <v>2592</v>
      </c>
      <c r="H612">
        <v>2025</v>
      </c>
      <c r="I612" s="4" t="s">
        <v>55</v>
      </c>
      <c r="J612">
        <v>119</v>
      </c>
      <c r="K612" s="97">
        <v>360</v>
      </c>
      <c r="L612" t="str">
        <f>VLOOKUP(K612,Data!$L$1:$M$601,2,FALSE)</f>
        <v>x-large</v>
      </c>
      <c r="M612">
        <v>119</v>
      </c>
      <c r="N612" s="4">
        <f>VLOOKUP(L612,Data!$M$1:$N$701,2,FALSE)</f>
        <v>30</v>
      </c>
      <c r="O612" t="s">
        <v>69</v>
      </c>
      <c r="P612" t="s">
        <v>94</v>
      </c>
      <c r="Q612" s="57" t="s">
        <v>52</v>
      </c>
      <c r="R612" s="57" t="s">
        <v>1187</v>
      </c>
      <c r="S612" t="s">
        <v>104</v>
      </c>
      <c r="U612" s="57" t="s">
        <v>104</v>
      </c>
      <c r="W612" t="s">
        <v>150</v>
      </c>
      <c r="X612" t="s">
        <v>1360</v>
      </c>
      <c r="Y612" s="57" t="s">
        <v>104</v>
      </c>
      <c r="AA612" t="s">
        <v>104</v>
      </c>
      <c r="AC612" s="57" t="s">
        <v>104</v>
      </c>
      <c r="AE612" t="s">
        <v>56</v>
      </c>
      <c r="AF612" s="96" t="s">
        <v>1355</v>
      </c>
      <c r="AG612" s="57" t="s">
        <v>81</v>
      </c>
      <c r="AH612" s="98">
        <v>0.5</v>
      </c>
      <c r="AI612" s="29">
        <f t="shared" si="4"/>
        <v>15</v>
      </c>
      <c r="AK612" t="s">
        <v>1396</v>
      </c>
      <c r="AL612" s="261" t="s">
        <v>1550</v>
      </c>
      <c r="AM612" s="102">
        <v>2.5</v>
      </c>
      <c r="AU612" s="102"/>
      <c r="AW612" s="102"/>
      <c r="AY612" s="4">
        <v>5</v>
      </c>
      <c r="BA612" s="106"/>
    </row>
    <row r="613" spans="1:53" ht="12" customHeight="1" x14ac:dyDescent="0.35">
      <c r="A613" s="96" t="s">
        <v>1990</v>
      </c>
      <c r="B613" t="s">
        <v>2394</v>
      </c>
      <c r="C613" t="s">
        <v>143</v>
      </c>
      <c r="D613" t="s">
        <v>69</v>
      </c>
      <c r="E613" t="s">
        <v>1379</v>
      </c>
      <c r="F613" t="s">
        <v>2591</v>
      </c>
      <c r="G613" t="s">
        <v>2592</v>
      </c>
      <c r="H613">
        <v>2025</v>
      </c>
      <c r="I613" s="4" t="s">
        <v>79</v>
      </c>
      <c r="J613"/>
      <c r="K613" s="97">
        <v>361</v>
      </c>
      <c r="L613" t="str">
        <f>VLOOKUP(K613,Data!$L$1:$M$601,2,FALSE)</f>
        <v>x-large</v>
      </c>
      <c r="N613" s="4">
        <f>VLOOKUP(L613,Data!$M$1:$N$701,2,FALSE)</f>
        <v>30</v>
      </c>
      <c r="O613" t="s">
        <v>69</v>
      </c>
      <c r="P613" t="s">
        <v>94</v>
      </c>
      <c r="Q613" s="57" t="s">
        <v>76</v>
      </c>
      <c r="R613" s="57" t="s">
        <v>1353</v>
      </c>
      <c r="S613" t="s">
        <v>104</v>
      </c>
      <c r="U613" s="57" t="s">
        <v>104</v>
      </c>
      <c r="W613" t="s">
        <v>150</v>
      </c>
      <c r="X613" t="s">
        <v>1360</v>
      </c>
      <c r="Y613" s="57" t="s">
        <v>104</v>
      </c>
      <c r="AA613" t="s">
        <v>104</v>
      </c>
      <c r="AC613" s="57" t="s">
        <v>104</v>
      </c>
      <c r="AE613" t="s">
        <v>150</v>
      </c>
      <c r="AF613" s="96" t="s">
        <v>1355</v>
      </c>
      <c r="AG613" s="57" t="s">
        <v>104</v>
      </c>
      <c r="AH613" s="98">
        <v>1</v>
      </c>
      <c r="AI613" s="29">
        <f t="shared" si="4"/>
        <v>30</v>
      </c>
      <c r="AK613"/>
      <c r="AL613" s="262" t="s">
        <v>1554</v>
      </c>
      <c r="AM613" s="102">
        <v>15</v>
      </c>
      <c r="AO613" s="261" t="s">
        <v>1515</v>
      </c>
      <c r="AP613" s="103">
        <v>5</v>
      </c>
      <c r="AU613" s="102"/>
      <c r="AW613" s="102"/>
      <c r="AY613" s="4">
        <v>5</v>
      </c>
      <c r="BA613" s="106"/>
    </row>
    <row r="614" spans="1:53" ht="12" customHeight="1" x14ac:dyDescent="0.35">
      <c r="A614" s="96" t="s">
        <v>1991</v>
      </c>
      <c r="B614" t="s">
        <v>2395</v>
      </c>
      <c r="C614" t="s">
        <v>143</v>
      </c>
      <c r="D614" t="s">
        <v>69</v>
      </c>
      <c r="E614" t="s">
        <v>1379</v>
      </c>
      <c r="F614" t="s">
        <v>2591</v>
      </c>
      <c r="G614" t="s">
        <v>2592</v>
      </c>
      <c r="H614">
        <v>2025</v>
      </c>
      <c r="I614" s="4" t="s">
        <v>79</v>
      </c>
      <c r="J614">
        <v>120</v>
      </c>
      <c r="K614" s="97">
        <v>362</v>
      </c>
      <c r="L614" t="str">
        <f>VLOOKUP(K614,Data!$L$1:$M$601,2,FALSE)</f>
        <v>x-large</v>
      </c>
      <c r="M614">
        <v>120</v>
      </c>
      <c r="N614" s="4">
        <f>VLOOKUP(L614,Data!$M$1:$N$701,2,FALSE)</f>
        <v>30</v>
      </c>
      <c r="O614" t="s">
        <v>69</v>
      </c>
      <c r="P614" t="s">
        <v>94</v>
      </c>
      <c r="Q614" s="57" t="s">
        <v>76</v>
      </c>
      <c r="R614" s="57" t="s">
        <v>1353</v>
      </c>
      <c r="S614" t="s">
        <v>104</v>
      </c>
      <c r="U614" s="57" t="s">
        <v>104</v>
      </c>
      <c r="W614" t="s">
        <v>150</v>
      </c>
      <c r="X614" t="s">
        <v>1360</v>
      </c>
      <c r="Y614" s="57" t="s">
        <v>104</v>
      </c>
      <c r="AA614" t="s">
        <v>104</v>
      </c>
      <c r="AC614" s="57" t="s">
        <v>104</v>
      </c>
      <c r="AE614" t="s">
        <v>56</v>
      </c>
      <c r="AF614" s="96" t="s">
        <v>1355</v>
      </c>
      <c r="AG614" s="57" t="s">
        <v>81</v>
      </c>
      <c r="AH614" s="98">
        <v>0.5</v>
      </c>
      <c r="AI614" s="29">
        <f t="shared" si="4"/>
        <v>15</v>
      </c>
      <c r="AK614" t="s">
        <v>1396</v>
      </c>
      <c r="AL614" s="261" t="s">
        <v>1557</v>
      </c>
      <c r="AM614" s="102">
        <v>2.5</v>
      </c>
      <c r="AU614" s="102"/>
      <c r="AW614" s="102"/>
      <c r="AY614" s="4">
        <v>4</v>
      </c>
      <c r="BA614" s="106"/>
    </row>
    <row r="615" spans="1:53" ht="12" customHeight="1" x14ac:dyDescent="0.35">
      <c r="A615" s="96" t="s">
        <v>1992</v>
      </c>
      <c r="B615" t="s">
        <v>2396</v>
      </c>
      <c r="C615" t="s">
        <v>143</v>
      </c>
      <c r="D615" t="s">
        <v>69</v>
      </c>
      <c r="E615" t="s">
        <v>1385</v>
      </c>
      <c r="F615" t="s">
        <v>2591</v>
      </c>
      <c r="G615" t="s">
        <v>2592</v>
      </c>
      <c r="H615">
        <v>2025</v>
      </c>
      <c r="I615" s="4" t="s">
        <v>79</v>
      </c>
      <c r="J615">
        <v>121</v>
      </c>
      <c r="K615" s="97">
        <v>363</v>
      </c>
      <c r="L615" t="str">
        <f>VLOOKUP(K615,Data!$L$1:$M$601,2,FALSE)</f>
        <v>x-large</v>
      </c>
      <c r="M615">
        <v>121</v>
      </c>
      <c r="N615" s="4">
        <f>VLOOKUP(L615,Data!$M$1:$N$701,2,FALSE)</f>
        <v>30</v>
      </c>
      <c r="O615" t="s">
        <v>69</v>
      </c>
      <c r="P615" t="s">
        <v>94</v>
      </c>
      <c r="Q615" s="57" t="s">
        <v>52</v>
      </c>
      <c r="R615" s="57" t="s">
        <v>1197</v>
      </c>
      <c r="S615" t="s">
        <v>104</v>
      </c>
      <c r="U615" s="57" t="s">
        <v>104</v>
      </c>
      <c r="W615" t="s">
        <v>150</v>
      </c>
      <c r="X615" t="s">
        <v>1360</v>
      </c>
      <c r="Y615" s="57" t="s">
        <v>104</v>
      </c>
      <c r="AA615" t="s">
        <v>104</v>
      </c>
      <c r="AC615" s="57" t="s">
        <v>104</v>
      </c>
      <c r="AE615" t="s">
        <v>150</v>
      </c>
      <c r="AF615" s="96" t="s">
        <v>1355</v>
      </c>
      <c r="AG615" s="57" t="s">
        <v>104</v>
      </c>
      <c r="AH615" s="98">
        <v>1</v>
      </c>
      <c r="AI615" s="29">
        <f t="shared" si="4"/>
        <v>30</v>
      </c>
      <c r="AJ615" s="138">
        <v>-5</v>
      </c>
      <c r="AK615"/>
      <c r="AL615" s="262" t="s">
        <v>1561</v>
      </c>
      <c r="AM615" s="102">
        <v>5</v>
      </c>
      <c r="AU615" s="102"/>
      <c r="AW615" s="102"/>
      <c r="AY615" s="4">
        <v>4</v>
      </c>
      <c r="BA615" s="106"/>
    </row>
    <row r="616" spans="1:53" ht="12" customHeight="1" x14ac:dyDescent="0.35">
      <c r="A616" s="96" t="s">
        <v>1993</v>
      </c>
      <c r="B616" t="s">
        <v>2397</v>
      </c>
      <c r="C616" t="s">
        <v>143</v>
      </c>
      <c r="D616" t="s">
        <v>69</v>
      </c>
      <c r="E616" t="s">
        <v>1385</v>
      </c>
      <c r="F616" t="s">
        <v>2591</v>
      </c>
      <c r="G616" t="s">
        <v>2592</v>
      </c>
      <c r="H616">
        <v>2025</v>
      </c>
      <c r="I616" s="4" t="s">
        <v>55</v>
      </c>
      <c r="J616"/>
      <c r="K616" s="97">
        <v>364</v>
      </c>
      <c r="L616" t="s">
        <v>88</v>
      </c>
      <c r="N616" s="4">
        <f>VLOOKUP(L616,Data!$M$1:$N$701,2,FALSE)</f>
        <v>20</v>
      </c>
      <c r="O616" t="s">
        <v>140</v>
      </c>
      <c r="P616" t="s">
        <v>118</v>
      </c>
      <c r="Q616" s="57" t="s">
        <v>76</v>
      </c>
      <c r="R616" s="57" t="s">
        <v>1353</v>
      </c>
      <c r="S616" t="s">
        <v>104</v>
      </c>
      <c r="U616" s="57" t="s">
        <v>104</v>
      </c>
      <c r="W616" t="s">
        <v>150</v>
      </c>
      <c r="X616" t="s">
        <v>1360</v>
      </c>
      <c r="Y616" s="57" t="s">
        <v>104</v>
      </c>
      <c r="AA616" t="s">
        <v>104</v>
      </c>
      <c r="AC616" s="57" t="s">
        <v>104</v>
      </c>
      <c r="AE616" t="s">
        <v>150</v>
      </c>
      <c r="AF616" s="96" t="s">
        <v>1355</v>
      </c>
      <c r="AG616" s="57" t="s">
        <v>104</v>
      </c>
      <c r="AH616" s="98">
        <v>1</v>
      </c>
      <c r="AI616" s="29">
        <f t="shared" si="4"/>
        <v>20</v>
      </c>
      <c r="AK616"/>
      <c r="AL616" s="261" t="s">
        <v>1564</v>
      </c>
      <c r="AM616" s="102">
        <v>12.5</v>
      </c>
      <c r="AO616" s="262" t="s">
        <v>1484</v>
      </c>
      <c r="AP616" s="103">
        <v>7.5</v>
      </c>
      <c r="AU616" s="102"/>
      <c r="AW616" s="102"/>
      <c r="AY616" s="4">
        <v>4</v>
      </c>
      <c r="BA616" s="106"/>
    </row>
    <row r="617" spans="1:53" ht="12" customHeight="1" x14ac:dyDescent="0.35">
      <c r="A617" s="96" t="s">
        <v>1994</v>
      </c>
      <c r="B617" t="s">
        <v>2398</v>
      </c>
      <c r="C617" t="s">
        <v>143</v>
      </c>
      <c r="D617" t="s">
        <v>69</v>
      </c>
      <c r="E617" t="s">
        <v>1385</v>
      </c>
      <c r="F617" t="s">
        <v>2591</v>
      </c>
      <c r="G617" t="s">
        <v>2592</v>
      </c>
      <c r="H617">
        <v>2025</v>
      </c>
      <c r="I617" s="4" t="s">
        <v>79</v>
      </c>
      <c r="J617">
        <v>122</v>
      </c>
      <c r="K617" s="97">
        <v>365</v>
      </c>
      <c r="L617" t="str">
        <f>VLOOKUP(K617,Data!$L$1:$M$601,2,FALSE)</f>
        <v>x-large</v>
      </c>
      <c r="M617">
        <v>122</v>
      </c>
      <c r="N617" s="4">
        <f>VLOOKUP(L617,Data!$M$1:$N$701,2,FALSE)</f>
        <v>30</v>
      </c>
      <c r="O617" t="s">
        <v>140</v>
      </c>
      <c r="P617" t="s">
        <v>118</v>
      </c>
      <c r="Q617" s="57" t="s">
        <v>76</v>
      </c>
      <c r="R617" s="57" t="s">
        <v>1353</v>
      </c>
      <c r="S617" t="s">
        <v>104</v>
      </c>
      <c r="U617" s="57" t="s">
        <v>104</v>
      </c>
      <c r="W617" t="s">
        <v>150</v>
      </c>
      <c r="X617" t="s">
        <v>1360</v>
      </c>
      <c r="Y617" s="57" t="s">
        <v>104</v>
      </c>
      <c r="AA617" t="s">
        <v>104</v>
      </c>
      <c r="AC617" s="57" t="s">
        <v>104</v>
      </c>
      <c r="AE617" t="s">
        <v>150</v>
      </c>
      <c r="AF617" s="96" t="s">
        <v>1355</v>
      </c>
      <c r="AG617" s="57" t="s">
        <v>104</v>
      </c>
      <c r="AH617" s="98">
        <v>1</v>
      </c>
      <c r="AI617" s="51">
        <f t="shared" si="4"/>
        <v>30</v>
      </c>
      <c r="AK617"/>
      <c r="AL617" s="262" t="s">
        <v>1568</v>
      </c>
      <c r="AM617" s="102">
        <v>6</v>
      </c>
      <c r="AO617" s="261" t="s">
        <v>1488</v>
      </c>
      <c r="AP617" s="103">
        <v>4</v>
      </c>
      <c r="AU617" s="102"/>
      <c r="AW617" s="102"/>
      <c r="AY617" s="4">
        <v>2</v>
      </c>
      <c r="BA617" s="106"/>
    </row>
    <row r="618" spans="1:53" ht="12" customHeight="1" x14ac:dyDescent="0.35">
      <c r="A618" s="96" t="s">
        <v>1995</v>
      </c>
      <c r="B618" t="s">
        <v>2399</v>
      </c>
      <c r="C618" t="s">
        <v>239</v>
      </c>
      <c r="F618" t="s">
        <v>2591</v>
      </c>
      <c r="G618" t="s">
        <v>2592</v>
      </c>
      <c r="H618">
        <v>2025</v>
      </c>
      <c r="I618" s="4" t="s">
        <v>55</v>
      </c>
      <c r="J618">
        <v>123</v>
      </c>
      <c r="K618" s="97">
        <v>366</v>
      </c>
      <c r="L618" t="str">
        <f>VLOOKUP(K618,Data!$L$1:$M$601,2,FALSE)</f>
        <v>x-large</v>
      </c>
      <c r="M618">
        <v>123</v>
      </c>
      <c r="N618" s="4">
        <f>VLOOKUP(L618,Data!$M$1:$N$701,2,FALSE)</f>
        <v>30</v>
      </c>
      <c r="O618" t="s">
        <v>140</v>
      </c>
      <c r="P618" t="s">
        <v>118</v>
      </c>
      <c r="Q618" s="57" t="s">
        <v>52</v>
      </c>
      <c r="R618" s="57" t="s">
        <v>1353</v>
      </c>
      <c r="S618" t="s">
        <v>104</v>
      </c>
      <c r="U618" s="57" t="s">
        <v>104</v>
      </c>
      <c r="W618" t="s">
        <v>150</v>
      </c>
      <c r="X618" t="s">
        <v>1360</v>
      </c>
      <c r="Y618" s="57" t="s">
        <v>104</v>
      </c>
      <c r="AA618" t="s">
        <v>104</v>
      </c>
      <c r="AC618" s="57" t="s">
        <v>104</v>
      </c>
      <c r="AE618" t="s">
        <v>56</v>
      </c>
      <c r="AF618" s="96" t="s">
        <v>1355</v>
      </c>
      <c r="AG618" s="57" t="s">
        <v>81</v>
      </c>
      <c r="AH618" s="98">
        <v>0.5</v>
      </c>
      <c r="AI618" s="51">
        <f t="shared" si="4"/>
        <v>15</v>
      </c>
      <c r="AK618" t="s">
        <v>1396</v>
      </c>
      <c r="AL618" s="261" t="s">
        <v>1572</v>
      </c>
      <c r="AM618" s="102">
        <v>0.4</v>
      </c>
      <c r="AU618" s="102"/>
      <c r="AW618" s="154"/>
      <c r="AX618"/>
      <c r="AY618" s="4">
        <v>3</v>
      </c>
      <c r="AZ618" s="53"/>
      <c r="BA618" s="106"/>
    </row>
    <row r="619" spans="1:53" ht="12" customHeight="1" x14ac:dyDescent="0.35">
      <c r="A619" s="96" t="s">
        <v>1996</v>
      </c>
      <c r="B619" t="s">
        <v>2400</v>
      </c>
      <c r="C619" t="s">
        <v>239</v>
      </c>
      <c r="F619" t="s">
        <v>2591</v>
      </c>
      <c r="G619" t="s">
        <v>2592</v>
      </c>
      <c r="H619">
        <v>2025</v>
      </c>
      <c r="I619" s="4" t="s">
        <v>79</v>
      </c>
      <c r="J619"/>
      <c r="K619" s="97">
        <v>367</v>
      </c>
      <c r="L619" t="str">
        <f>VLOOKUP(K619,Data!$L$1:$M$601,2,FALSE)</f>
        <v>x-large</v>
      </c>
      <c r="N619" s="4">
        <f>VLOOKUP(L619,Data!$M$1:$N$701,2,FALSE)</f>
        <v>30</v>
      </c>
      <c r="O619" t="s">
        <v>140</v>
      </c>
      <c r="P619" t="s">
        <v>118</v>
      </c>
      <c r="Q619" s="57" t="s">
        <v>52</v>
      </c>
      <c r="R619" s="57" t="s">
        <v>1353</v>
      </c>
      <c r="S619" t="s">
        <v>104</v>
      </c>
      <c r="U619" s="57" t="s">
        <v>104</v>
      </c>
      <c r="W619" t="s">
        <v>150</v>
      </c>
      <c r="X619" t="s">
        <v>1360</v>
      </c>
      <c r="Y619" s="57" t="s">
        <v>150</v>
      </c>
      <c r="Z619" s="57" t="s">
        <v>1364</v>
      </c>
      <c r="AA619" t="s">
        <v>104</v>
      </c>
      <c r="AC619" s="57" t="s">
        <v>104</v>
      </c>
      <c r="AE619" t="s">
        <v>56</v>
      </c>
      <c r="AF619" s="96" t="s">
        <v>1355</v>
      </c>
      <c r="AG619" s="57" t="s">
        <v>81</v>
      </c>
      <c r="AH619" s="98">
        <v>0.5</v>
      </c>
      <c r="AI619" s="51">
        <f t="shared" si="4"/>
        <v>15</v>
      </c>
      <c r="AK619" t="s">
        <v>1396</v>
      </c>
      <c r="AL619" s="262" t="s">
        <v>1576</v>
      </c>
      <c r="AM619" s="102">
        <v>0.8</v>
      </c>
      <c r="AU619" s="102"/>
      <c r="AW619" s="154"/>
      <c r="AX619"/>
      <c r="AY619" s="4">
        <v>0.5</v>
      </c>
      <c r="AZ619" s="53"/>
      <c r="BA619" s="106"/>
    </row>
    <row r="620" spans="1:53" ht="12" customHeight="1" x14ac:dyDescent="0.35">
      <c r="A620" s="96" t="s">
        <v>1997</v>
      </c>
      <c r="B620" t="s">
        <v>2401</v>
      </c>
      <c r="C620" t="s">
        <v>77</v>
      </c>
      <c r="F620" t="s">
        <v>2591</v>
      </c>
      <c r="G620" t="s">
        <v>2592</v>
      </c>
      <c r="H620">
        <v>2025</v>
      </c>
      <c r="I620" s="4" t="s">
        <v>79</v>
      </c>
      <c r="J620">
        <v>124</v>
      </c>
      <c r="K620" s="97">
        <v>368</v>
      </c>
      <c r="L620" t="str">
        <f>VLOOKUP(K620,Data!$L$1:$M$601,2,FALSE)</f>
        <v>x-large</v>
      </c>
      <c r="M620">
        <v>124</v>
      </c>
      <c r="N620" s="4">
        <f>VLOOKUP(L620,Data!$M$1:$N$701,2,FALSE)</f>
        <v>30</v>
      </c>
      <c r="O620" t="s">
        <v>69</v>
      </c>
      <c r="P620" t="s">
        <v>94</v>
      </c>
      <c r="Q620" s="57" t="s">
        <v>52</v>
      </c>
      <c r="R620" s="57" t="s">
        <v>1185</v>
      </c>
      <c r="S620" t="s">
        <v>104</v>
      </c>
      <c r="U620" s="57" t="s">
        <v>150</v>
      </c>
      <c r="V620" s="57" t="s">
        <v>1375</v>
      </c>
      <c r="W620" t="s">
        <v>150</v>
      </c>
      <c r="X620" t="s">
        <v>1360</v>
      </c>
      <c r="Y620" s="57" t="s">
        <v>104</v>
      </c>
      <c r="AA620" t="s">
        <v>104</v>
      </c>
      <c r="AC620" s="57" t="s">
        <v>104</v>
      </c>
      <c r="AE620" t="s">
        <v>56</v>
      </c>
      <c r="AF620" s="96" t="s">
        <v>1355</v>
      </c>
      <c r="AG620" s="57" t="s">
        <v>81</v>
      </c>
      <c r="AH620" s="98">
        <v>0.5</v>
      </c>
      <c r="AI620" s="51">
        <f t="shared" si="4"/>
        <v>15</v>
      </c>
      <c r="AK620" t="s">
        <v>1396</v>
      </c>
      <c r="AL620" s="261" t="s">
        <v>1580</v>
      </c>
      <c r="AM620" s="102">
        <v>2.5</v>
      </c>
      <c r="AU620" s="102"/>
      <c r="AW620" s="154"/>
      <c r="AX620"/>
      <c r="AY620" s="4">
        <v>2</v>
      </c>
      <c r="AZ620" s="53"/>
      <c r="BA620" s="106"/>
    </row>
    <row r="621" spans="1:53" ht="12" customHeight="1" x14ac:dyDescent="0.35">
      <c r="A621" s="96" t="s">
        <v>1998</v>
      </c>
      <c r="B621" t="s">
        <v>2402</v>
      </c>
      <c r="C621" t="s">
        <v>77</v>
      </c>
      <c r="F621" t="s">
        <v>2591</v>
      </c>
      <c r="G621" t="s">
        <v>2592</v>
      </c>
      <c r="H621">
        <v>2025</v>
      </c>
      <c r="I621" s="4" t="s">
        <v>79</v>
      </c>
      <c r="J621">
        <v>125</v>
      </c>
      <c r="K621" s="97">
        <v>369</v>
      </c>
      <c r="L621" t="str">
        <f>VLOOKUP(K621,Data!$L$1:$M$601,2,FALSE)</f>
        <v>x-large</v>
      </c>
      <c r="M621">
        <v>125</v>
      </c>
      <c r="N621" s="4">
        <f>VLOOKUP(L621,Data!$M$1:$N$701,2,FALSE)</f>
        <v>30</v>
      </c>
      <c r="O621" t="s">
        <v>140</v>
      </c>
      <c r="P621" t="s">
        <v>118</v>
      </c>
      <c r="Q621" s="57" t="s">
        <v>52</v>
      </c>
      <c r="R621" s="57" t="s">
        <v>1185</v>
      </c>
      <c r="S621" t="s">
        <v>104</v>
      </c>
      <c r="U621" s="57" t="s">
        <v>150</v>
      </c>
      <c r="V621" s="57" t="s">
        <v>1375</v>
      </c>
      <c r="W621" t="s">
        <v>150</v>
      </c>
      <c r="X621" t="s">
        <v>1360</v>
      </c>
      <c r="Y621" s="57" t="s">
        <v>104</v>
      </c>
      <c r="AA621" t="s">
        <v>104</v>
      </c>
      <c r="AC621" s="57" t="s">
        <v>104</v>
      </c>
      <c r="AE621" t="s">
        <v>56</v>
      </c>
      <c r="AF621" s="96" t="s">
        <v>1355</v>
      </c>
      <c r="AG621" s="57" t="s">
        <v>81</v>
      </c>
      <c r="AH621" s="98">
        <v>0.5</v>
      </c>
      <c r="AI621" s="51">
        <f t="shared" si="4"/>
        <v>15</v>
      </c>
      <c r="AK621" t="s">
        <v>1396</v>
      </c>
      <c r="AL621" s="262" t="s">
        <v>1583</v>
      </c>
      <c r="AM621" s="102">
        <v>2.5</v>
      </c>
      <c r="AU621" s="102"/>
      <c r="AW621" s="154"/>
      <c r="AX621"/>
      <c r="AY621" s="4">
        <v>2</v>
      </c>
      <c r="AZ621" s="53"/>
      <c r="BA621" s="106"/>
    </row>
    <row r="622" spans="1:53" ht="12" customHeight="1" x14ac:dyDescent="0.35">
      <c r="A622" s="96" t="s">
        <v>1999</v>
      </c>
      <c r="B622" t="s">
        <v>2403</v>
      </c>
      <c r="C622" t="s">
        <v>120</v>
      </c>
      <c r="D622" t="s">
        <v>44</v>
      </c>
      <c r="E622" t="s">
        <v>1379</v>
      </c>
      <c r="F622" t="s">
        <v>2591</v>
      </c>
      <c r="G622" t="s">
        <v>2592</v>
      </c>
      <c r="H622">
        <v>2025</v>
      </c>
      <c r="I622" s="4" t="s">
        <v>55</v>
      </c>
      <c r="J622"/>
      <c r="K622" s="97">
        <v>370</v>
      </c>
      <c r="L622" t="str">
        <f>VLOOKUP(K622,Data!$L$1:$M$601,2,FALSE)</f>
        <v>x-large</v>
      </c>
      <c r="N622" s="4">
        <f>VLOOKUP(L622,Data!$M$1:$N$701,2,FALSE)</f>
        <v>30</v>
      </c>
      <c r="O622" t="s">
        <v>44</v>
      </c>
      <c r="P622" t="s">
        <v>94</v>
      </c>
      <c r="Q622" s="57" t="s">
        <v>76</v>
      </c>
      <c r="R622" s="57" t="s">
        <v>1353</v>
      </c>
      <c r="S622" t="s">
        <v>104</v>
      </c>
      <c r="U622" s="57" t="s">
        <v>104</v>
      </c>
      <c r="W622" t="s">
        <v>150</v>
      </c>
      <c r="X622" t="s">
        <v>1354</v>
      </c>
      <c r="Y622" s="57" t="s">
        <v>104</v>
      </c>
      <c r="AA622" t="s">
        <v>104</v>
      </c>
      <c r="AC622" s="57" t="s">
        <v>104</v>
      </c>
      <c r="AE622" t="s">
        <v>150</v>
      </c>
      <c r="AF622" s="96" t="s">
        <v>1355</v>
      </c>
      <c r="AG622" s="57" t="s">
        <v>104</v>
      </c>
      <c r="AH622" s="98">
        <v>1</v>
      </c>
      <c r="AI622" s="29">
        <f t="shared" si="4"/>
        <v>30</v>
      </c>
      <c r="AL622" s="261" t="s">
        <v>1586</v>
      </c>
      <c r="AM622" s="102">
        <v>10</v>
      </c>
      <c r="AU622" s="102"/>
      <c r="AW622" s="102"/>
      <c r="AY622" s="4">
        <v>2</v>
      </c>
      <c r="BA622" s="106"/>
    </row>
    <row r="623" spans="1:53" ht="12" customHeight="1" x14ac:dyDescent="0.35">
      <c r="A623" s="96" t="s">
        <v>2000</v>
      </c>
      <c r="B623" t="s">
        <v>2404</v>
      </c>
      <c r="C623" t="s">
        <v>120</v>
      </c>
      <c r="D623" t="s">
        <v>44</v>
      </c>
      <c r="E623" t="s">
        <v>1379</v>
      </c>
      <c r="F623" t="s">
        <v>2591</v>
      </c>
      <c r="G623" t="s">
        <v>2592</v>
      </c>
      <c r="H623">
        <v>2025</v>
      </c>
      <c r="I623" s="4" t="s">
        <v>55</v>
      </c>
      <c r="J623">
        <v>126</v>
      </c>
      <c r="K623" s="97">
        <v>371</v>
      </c>
      <c r="L623" t="str">
        <f>VLOOKUP(K623,Data!$L$1:$M$601,2,FALSE)</f>
        <v>x-large</v>
      </c>
      <c r="M623">
        <v>126</v>
      </c>
      <c r="N623" s="4">
        <f>VLOOKUP(L623,Data!$M$1:$N$701,2,FALSE)</f>
        <v>30</v>
      </c>
      <c r="O623" t="s">
        <v>44</v>
      </c>
      <c r="P623" t="s">
        <v>94</v>
      </c>
      <c r="Q623" s="57" t="s">
        <v>76</v>
      </c>
      <c r="R623" s="57" t="s">
        <v>1353</v>
      </c>
      <c r="S623" t="s">
        <v>104</v>
      </c>
      <c r="U623" s="57" t="s">
        <v>104</v>
      </c>
      <c r="W623" t="s">
        <v>150</v>
      </c>
      <c r="X623" t="s">
        <v>1354</v>
      </c>
      <c r="Y623" s="57" t="s">
        <v>104</v>
      </c>
      <c r="AA623" t="s">
        <v>104</v>
      </c>
      <c r="AC623" s="57" t="s">
        <v>104</v>
      </c>
      <c r="AE623" t="s">
        <v>150</v>
      </c>
      <c r="AF623" s="96" t="s">
        <v>1355</v>
      </c>
      <c r="AG623" s="57" t="s">
        <v>150</v>
      </c>
      <c r="AH623" s="98">
        <v>1.5</v>
      </c>
      <c r="AI623" s="29">
        <f t="shared" si="4"/>
        <v>45</v>
      </c>
      <c r="AK623" s="107" t="s">
        <v>1380</v>
      </c>
      <c r="AL623" s="262" t="s">
        <v>1590</v>
      </c>
      <c r="AM623" s="102">
        <v>4</v>
      </c>
      <c r="AO623" s="261" t="s">
        <v>1515</v>
      </c>
      <c r="AP623" s="103">
        <v>2</v>
      </c>
      <c r="AQ623" s="262" t="s">
        <v>1541</v>
      </c>
      <c r="AR623" s="102">
        <v>1.5</v>
      </c>
      <c r="AU623" s="102"/>
      <c r="AW623" s="102"/>
      <c r="AY623" s="4">
        <v>2</v>
      </c>
      <c r="BA623" s="106"/>
    </row>
    <row r="624" spans="1:53" ht="12" customHeight="1" x14ac:dyDescent="0.35">
      <c r="A624" s="96" t="s">
        <v>2001</v>
      </c>
      <c r="B624" t="s">
        <v>2405</v>
      </c>
      <c r="C624" t="s">
        <v>120</v>
      </c>
      <c r="D624" t="s">
        <v>44</v>
      </c>
      <c r="E624" t="s">
        <v>1379</v>
      </c>
      <c r="F624" t="s">
        <v>2591</v>
      </c>
      <c r="G624" t="s">
        <v>2592</v>
      </c>
      <c r="H624">
        <v>2025</v>
      </c>
      <c r="I624" s="4" t="s">
        <v>79</v>
      </c>
      <c r="J624">
        <v>127</v>
      </c>
      <c r="K624" s="97">
        <v>372</v>
      </c>
      <c r="L624" t="str">
        <f>VLOOKUP(K624,Data!$L$1:$M$601,2,FALSE)</f>
        <v>x-large</v>
      </c>
      <c r="M624">
        <v>127</v>
      </c>
      <c r="N624" s="4">
        <f>VLOOKUP(L624,Data!$M$1:$N$701,2,FALSE)</f>
        <v>30</v>
      </c>
      <c r="O624" t="s">
        <v>44</v>
      </c>
      <c r="P624" t="s">
        <v>94</v>
      </c>
      <c r="Q624" s="57" t="s">
        <v>76</v>
      </c>
      <c r="R624" s="57" t="s">
        <v>1353</v>
      </c>
      <c r="S624" t="s">
        <v>104</v>
      </c>
      <c r="U624" s="57" t="s">
        <v>104</v>
      </c>
      <c r="W624" t="s">
        <v>150</v>
      </c>
      <c r="X624" t="s">
        <v>1354</v>
      </c>
      <c r="Y624" s="57" t="s">
        <v>104</v>
      </c>
      <c r="AA624" t="s">
        <v>104</v>
      </c>
      <c r="AC624" s="57" t="s">
        <v>104</v>
      </c>
      <c r="AE624" t="s">
        <v>150</v>
      </c>
      <c r="AF624" s="96" t="s">
        <v>1355</v>
      </c>
      <c r="AG624" s="57" t="s">
        <v>104</v>
      </c>
      <c r="AH624" s="98">
        <v>1</v>
      </c>
      <c r="AI624" s="29">
        <f t="shared" si="4"/>
        <v>30</v>
      </c>
      <c r="AL624" s="261" t="s">
        <v>1594</v>
      </c>
      <c r="AM624" s="102">
        <v>6</v>
      </c>
      <c r="AO624" s="262" t="s">
        <v>1519</v>
      </c>
      <c r="AP624" s="103">
        <v>4</v>
      </c>
      <c r="AU624" s="102"/>
      <c r="AW624" s="102"/>
      <c r="AY624" s="4">
        <v>4</v>
      </c>
      <c r="BA624" s="106"/>
    </row>
    <row r="625" spans="1:53" ht="12" customHeight="1" x14ac:dyDescent="0.35">
      <c r="A625" s="96" t="s">
        <v>2002</v>
      </c>
      <c r="B625" t="s">
        <v>2406</v>
      </c>
      <c r="C625" t="s">
        <v>120</v>
      </c>
      <c r="D625" t="s">
        <v>44</v>
      </c>
      <c r="E625" t="s">
        <v>1379</v>
      </c>
      <c r="F625" t="s">
        <v>2591</v>
      </c>
      <c r="G625" t="s">
        <v>2592</v>
      </c>
      <c r="H625">
        <v>2025</v>
      </c>
      <c r="I625" s="4" t="s">
        <v>55</v>
      </c>
      <c r="J625"/>
      <c r="K625" s="97">
        <v>373</v>
      </c>
      <c r="L625" t="str">
        <f>VLOOKUP(K625,Data!$L$1:$M$601,2,FALSE)</f>
        <v>x-large</v>
      </c>
      <c r="N625" s="4">
        <f>VLOOKUP(L625,Data!$M$1:$N$701,2,FALSE)</f>
        <v>30</v>
      </c>
      <c r="O625" t="s">
        <v>44</v>
      </c>
      <c r="P625" t="s">
        <v>94</v>
      </c>
      <c r="Q625" s="57" t="s">
        <v>76</v>
      </c>
      <c r="R625" s="57" t="s">
        <v>1353</v>
      </c>
      <c r="S625" t="s">
        <v>104</v>
      </c>
      <c r="U625" s="57" t="s">
        <v>104</v>
      </c>
      <c r="W625" t="s">
        <v>150</v>
      </c>
      <c r="X625" t="s">
        <v>1354</v>
      </c>
      <c r="Y625" s="57" t="s">
        <v>104</v>
      </c>
      <c r="AA625" t="s">
        <v>104</v>
      </c>
      <c r="AC625" s="57" t="s">
        <v>104</v>
      </c>
      <c r="AE625" t="s">
        <v>150</v>
      </c>
      <c r="AF625" s="96" t="s">
        <v>1355</v>
      </c>
      <c r="AG625" s="57" t="s">
        <v>104</v>
      </c>
      <c r="AH625" s="98">
        <v>1</v>
      </c>
      <c r="AI625" s="29">
        <f t="shared" ref="AI625:AI687" si="5">N625*AH625</f>
        <v>30</v>
      </c>
      <c r="AL625" s="262" t="s">
        <v>1598</v>
      </c>
      <c r="AM625" s="102">
        <v>10</v>
      </c>
      <c r="AU625" s="102"/>
      <c r="AW625" s="102"/>
      <c r="AY625" s="4">
        <v>2</v>
      </c>
      <c r="BA625" s="106"/>
    </row>
    <row r="626" spans="1:53" ht="12" customHeight="1" x14ac:dyDescent="0.35">
      <c r="A626" s="96" t="s">
        <v>2003</v>
      </c>
      <c r="B626" t="s">
        <v>2407</v>
      </c>
      <c r="C626" t="s">
        <v>120</v>
      </c>
      <c r="D626" t="s">
        <v>44</v>
      </c>
      <c r="E626" t="s">
        <v>1379</v>
      </c>
      <c r="F626" t="s">
        <v>2591</v>
      </c>
      <c r="G626" t="s">
        <v>2592</v>
      </c>
      <c r="H626">
        <v>2025</v>
      </c>
      <c r="I626" s="4" t="s">
        <v>79</v>
      </c>
      <c r="J626">
        <v>128</v>
      </c>
      <c r="K626" s="97">
        <v>374</v>
      </c>
      <c r="L626" t="str">
        <f>VLOOKUP(K626,Data!$L$1:$M$601,2,FALSE)</f>
        <v>x-large</v>
      </c>
      <c r="M626">
        <v>128</v>
      </c>
      <c r="N626" s="4">
        <f>VLOOKUP(L626,Data!$M$1:$N$701,2,FALSE)</f>
        <v>30</v>
      </c>
      <c r="O626" t="s">
        <v>44</v>
      </c>
      <c r="P626" t="s">
        <v>94</v>
      </c>
      <c r="Q626" s="57" t="s">
        <v>76</v>
      </c>
      <c r="R626" s="57" t="s">
        <v>1353</v>
      </c>
      <c r="S626" t="s">
        <v>104</v>
      </c>
      <c r="U626" s="57" t="s">
        <v>104</v>
      </c>
      <c r="W626" t="s">
        <v>150</v>
      </c>
      <c r="X626" t="s">
        <v>1354</v>
      </c>
      <c r="Y626" s="57" t="s">
        <v>104</v>
      </c>
      <c r="AA626" t="s">
        <v>150</v>
      </c>
      <c r="AB626" t="s">
        <v>1356</v>
      </c>
      <c r="AC626" s="57" t="s">
        <v>104</v>
      </c>
      <c r="AE626" t="s">
        <v>150</v>
      </c>
      <c r="AF626" s="96" t="s">
        <v>1355</v>
      </c>
      <c r="AG626" s="57" t="s">
        <v>150</v>
      </c>
      <c r="AH626" s="98">
        <v>1.5</v>
      </c>
      <c r="AI626" s="29">
        <f t="shared" si="5"/>
        <v>45</v>
      </c>
      <c r="AK626" s="107" t="s">
        <v>1380</v>
      </c>
      <c r="AL626" s="261" t="s">
        <v>1602</v>
      </c>
      <c r="AM626" s="102">
        <v>7.5</v>
      </c>
      <c r="AU626" s="102"/>
      <c r="AW626" s="102"/>
      <c r="AY626" s="4">
        <v>4</v>
      </c>
      <c r="BA626" s="106"/>
    </row>
    <row r="627" spans="1:53" ht="12" customHeight="1" x14ac:dyDescent="0.35">
      <c r="A627" s="96" t="s">
        <v>2004</v>
      </c>
      <c r="B627" t="s">
        <v>2408</v>
      </c>
      <c r="C627" t="s">
        <v>120</v>
      </c>
      <c r="D627" t="s">
        <v>44</v>
      </c>
      <c r="E627" t="s">
        <v>1387</v>
      </c>
      <c r="F627" t="s">
        <v>2591</v>
      </c>
      <c r="G627" t="s">
        <v>2592</v>
      </c>
      <c r="H627">
        <v>2025</v>
      </c>
      <c r="I627" s="4" t="s">
        <v>55</v>
      </c>
      <c r="J627">
        <v>129</v>
      </c>
      <c r="K627" s="97">
        <v>375</v>
      </c>
      <c r="L627" t="str">
        <f>VLOOKUP(K627,Data!$L$1:$M$601,2,FALSE)</f>
        <v>x-large</v>
      </c>
      <c r="M627">
        <v>129</v>
      </c>
      <c r="N627" s="4">
        <f>VLOOKUP(L627,Data!$M$1:$N$701,2,FALSE)</f>
        <v>30</v>
      </c>
      <c r="O627" t="s">
        <v>44</v>
      </c>
      <c r="P627" t="s">
        <v>94</v>
      </c>
      <c r="Q627" s="57" t="s">
        <v>76</v>
      </c>
      <c r="R627" s="57" t="s">
        <v>1353</v>
      </c>
      <c r="S627" t="s">
        <v>104</v>
      </c>
      <c r="U627" s="57" t="s">
        <v>104</v>
      </c>
      <c r="W627" t="s">
        <v>150</v>
      </c>
      <c r="X627" t="s">
        <v>1354</v>
      </c>
      <c r="Y627" s="57" t="s">
        <v>104</v>
      </c>
      <c r="AA627" t="s">
        <v>104</v>
      </c>
      <c r="AC627" s="57" t="s">
        <v>104</v>
      </c>
      <c r="AE627" t="s">
        <v>150</v>
      </c>
      <c r="AF627" s="96" t="s">
        <v>1355</v>
      </c>
      <c r="AG627" s="57" t="s">
        <v>104</v>
      </c>
      <c r="AH627" s="98">
        <v>1</v>
      </c>
      <c r="AI627" s="29">
        <f t="shared" si="5"/>
        <v>30</v>
      </c>
      <c r="AL627" s="262" t="s">
        <v>1605</v>
      </c>
      <c r="AM627" s="102">
        <v>7</v>
      </c>
      <c r="AO627" s="261" t="s">
        <v>1530</v>
      </c>
      <c r="AP627" s="103">
        <v>3</v>
      </c>
      <c r="AU627" s="102"/>
      <c r="AW627" s="102"/>
      <c r="AY627" s="4">
        <v>2</v>
      </c>
      <c r="BA627" s="106"/>
    </row>
    <row r="628" spans="1:53" ht="12" customHeight="1" x14ac:dyDescent="0.35">
      <c r="A628" s="96" t="s">
        <v>2005</v>
      </c>
      <c r="B628" t="s">
        <v>2409</v>
      </c>
      <c r="C628" t="s">
        <v>120</v>
      </c>
      <c r="D628" t="s">
        <v>44</v>
      </c>
      <c r="E628" t="s">
        <v>1387</v>
      </c>
      <c r="F628" t="s">
        <v>2591</v>
      </c>
      <c r="G628" t="s">
        <v>2592</v>
      </c>
      <c r="H628">
        <v>2025</v>
      </c>
      <c r="I628" s="4" t="s">
        <v>79</v>
      </c>
      <c r="J628"/>
      <c r="K628" s="97">
        <v>376</v>
      </c>
      <c r="L628" t="str">
        <f>VLOOKUP(K628,Data!$L$1:$M$601,2,FALSE)</f>
        <v>x-large</v>
      </c>
      <c r="N628" s="4">
        <f>VLOOKUP(L628,Data!$M$1:$N$701,2,FALSE)</f>
        <v>30</v>
      </c>
      <c r="O628" t="s">
        <v>44</v>
      </c>
      <c r="P628" t="s">
        <v>94</v>
      </c>
      <c r="Q628" s="57" t="s">
        <v>76</v>
      </c>
      <c r="R628" s="57" t="s">
        <v>1353</v>
      </c>
      <c r="S628" t="s">
        <v>104</v>
      </c>
      <c r="U628" s="57" t="s">
        <v>104</v>
      </c>
      <c r="W628" t="s">
        <v>150</v>
      </c>
      <c r="X628" t="s">
        <v>1354</v>
      </c>
      <c r="Y628" s="57" t="s">
        <v>104</v>
      </c>
      <c r="AA628" t="s">
        <v>104</v>
      </c>
      <c r="AC628" s="57" t="s">
        <v>104</v>
      </c>
      <c r="AE628" t="s">
        <v>150</v>
      </c>
      <c r="AF628" s="96" t="s">
        <v>1355</v>
      </c>
      <c r="AG628" s="57" t="s">
        <v>104</v>
      </c>
      <c r="AH628" s="98">
        <v>1</v>
      </c>
      <c r="AI628" s="29">
        <f t="shared" si="5"/>
        <v>30</v>
      </c>
      <c r="AL628" s="261" t="s">
        <v>1608</v>
      </c>
      <c r="AM628" s="102">
        <v>10</v>
      </c>
      <c r="AU628" s="102"/>
      <c r="AW628" s="102"/>
      <c r="AY628" s="4">
        <v>5</v>
      </c>
      <c r="BA628" s="106"/>
    </row>
    <row r="629" spans="1:53" ht="12" customHeight="1" x14ac:dyDescent="0.35">
      <c r="A629" s="96" t="s">
        <v>2006</v>
      </c>
      <c r="B629" t="s">
        <v>2410</v>
      </c>
      <c r="C629" t="s">
        <v>120</v>
      </c>
      <c r="D629" t="s">
        <v>44</v>
      </c>
      <c r="E629" t="s">
        <v>1379</v>
      </c>
      <c r="F629" t="s">
        <v>2591</v>
      </c>
      <c r="G629" t="s">
        <v>2592</v>
      </c>
      <c r="H629">
        <v>2025</v>
      </c>
      <c r="I629" s="4" t="s">
        <v>55</v>
      </c>
      <c r="J629">
        <v>130</v>
      </c>
      <c r="K629" s="97">
        <v>377</v>
      </c>
      <c r="L629" t="str">
        <f>VLOOKUP(K629,Data!$L$1:$M$601,2,FALSE)</f>
        <v>x-large</v>
      </c>
      <c r="M629">
        <v>130</v>
      </c>
      <c r="N629" s="4">
        <f>VLOOKUP(L629,Data!$M$1:$N$701,2,FALSE)</f>
        <v>30</v>
      </c>
      <c r="O629" t="s">
        <v>44</v>
      </c>
      <c r="P629" t="s">
        <v>94</v>
      </c>
      <c r="Q629" s="57" t="s">
        <v>76</v>
      </c>
      <c r="R629" s="57" t="s">
        <v>1353</v>
      </c>
      <c r="S629" t="s">
        <v>104</v>
      </c>
      <c r="U629" s="57" t="s">
        <v>104</v>
      </c>
      <c r="W629" t="s">
        <v>150</v>
      </c>
      <c r="X629" t="s">
        <v>1354</v>
      </c>
      <c r="Y629" s="57" t="s">
        <v>104</v>
      </c>
      <c r="AA629" t="s">
        <v>104</v>
      </c>
      <c r="AC629" s="57" t="s">
        <v>104</v>
      </c>
      <c r="AE629" t="s">
        <v>150</v>
      </c>
      <c r="AF629" s="96" t="s">
        <v>1355</v>
      </c>
      <c r="AG629" s="57" t="s">
        <v>104</v>
      </c>
      <c r="AH629" s="98">
        <v>1</v>
      </c>
      <c r="AI629" s="29">
        <f t="shared" si="5"/>
        <v>30</v>
      </c>
      <c r="AL629" s="262" t="s">
        <v>1611</v>
      </c>
      <c r="AM629" s="102">
        <v>1</v>
      </c>
      <c r="AO629" s="262" t="s">
        <v>1561</v>
      </c>
      <c r="AP629" s="103">
        <v>4</v>
      </c>
      <c r="AU629" s="102"/>
      <c r="AW629" s="102"/>
      <c r="AY629" s="4">
        <v>7.5</v>
      </c>
      <c r="BA629" s="106"/>
    </row>
    <row r="630" spans="1:53" ht="12" customHeight="1" x14ac:dyDescent="0.35">
      <c r="A630" s="96" t="s">
        <v>2007</v>
      </c>
      <c r="B630" t="s">
        <v>2411</v>
      </c>
      <c r="C630" t="s">
        <v>120</v>
      </c>
      <c r="D630" t="s">
        <v>44</v>
      </c>
      <c r="E630" t="s">
        <v>1379</v>
      </c>
      <c r="F630" t="s">
        <v>2591</v>
      </c>
      <c r="G630" t="s">
        <v>2592</v>
      </c>
      <c r="H630">
        <v>2025</v>
      </c>
      <c r="I630" s="4" t="s">
        <v>55</v>
      </c>
      <c r="J630">
        <v>131</v>
      </c>
      <c r="K630" s="97">
        <v>378</v>
      </c>
      <c r="L630" t="str">
        <f>VLOOKUP(K630,Data!$L$1:$M$601,2,FALSE)</f>
        <v>x-large</v>
      </c>
      <c r="M630">
        <v>131</v>
      </c>
      <c r="N630" s="4">
        <f>VLOOKUP(L630,Data!$M$1:$N$701,2,FALSE)</f>
        <v>30</v>
      </c>
      <c r="O630" t="s">
        <v>44</v>
      </c>
      <c r="P630" t="s">
        <v>94</v>
      </c>
      <c r="Q630" s="57" t="s">
        <v>76</v>
      </c>
      <c r="R630" s="57" t="s">
        <v>1353</v>
      </c>
      <c r="S630" t="s">
        <v>104</v>
      </c>
      <c r="U630" s="57" t="s">
        <v>104</v>
      </c>
      <c r="W630" t="s">
        <v>150</v>
      </c>
      <c r="X630" t="s">
        <v>1354</v>
      </c>
      <c r="Y630" s="57" t="s">
        <v>104</v>
      </c>
      <c r="AA630" t="s">
        <v>104</v>
      </c>
      <c r="AC630" s="57" t="s">
        <v>104</v>
      </c>
      <c r="AE630" t="s">
        <v>150</v>
      </c>
      <c r="AF630" s="96" t="s">
        <v>1355</v>
      </c>
      <c r="AG630" s="57" t="s">
        <v>104</v>
      </c>
      <c r="AH630" s="98">
        <v>1</v>
      </c>
      <c r="AI630" s="29">
        <f t="shared" si="5"/>
        <v>30</v>
      </c>
      <c r="AL630" s="261" t="s">
        <v>1614</v>
      </c>
      <c r="AM630" s="102">
        <v>5</v>
      </c>
      <c r="AO630" s="261" t="s">
        <v>1564</v>
      </c>
      <c r="AP630" s="103">
        <v>2.5</v>
      </c>
      <c r="AQ630" s="261" t="s">
        <v>1530</v>
      </c>
      <c r="AR630" s="102">
        <v>2.5</v>
      </c>
      <c r="AU630" s="102"/>
      <c r="AW630" s="102"/>
      <c r="AY630" s="4">
        <v>5</v>
      </c>
      <c r="BA630" s="106"/>
    </row>
    <row r="631" spans="1:53" ht="12" customHeight="1" x14ac:dyDescent="0.35">
      <c r="A631" s="96" t="s">
        <v>2008</v>
      </c>
      <c r="B631" t="s">
        <v>2412</v>
      </c>
      <c r="C631" t="s">
        <v>120</v>
      </c>
      <c r="D631" t="s">
        <v>44</v>
      </c>
      <c r="E631" t="s">
        <v>1379</v>
      </c>
      <c r="F631" t="s">
        <v>2591</v>
      </c>
      <c r="G631" t="s">
        <v>2592</v>
      </c>
      <c r="H631">
        <v>2025</v>
      </c>
      <c r="I631" s="4" t="s">
        <v>79</v>
      </c>
      <c r="J631"/>
      <c r="K631" s="97">
        <v>379</v>
      </c>
      <c r="L631" t="str">
        <f>VLOOKUP(K631,Data!$L$1:$M$601,2,FALSE)</f>
        <v>x-large</v>
      </c>
      <c r="N631" s="4">
        <f>VLOOKUP(L631,Data!$M$1:$N$701,2,FALSE)</f>
        <v>30</v>
      </c>
      <c r="O631" t="s">
        <v>44</v>
      </c>
      <c r="P631" t="s">
        <v>94</v>
      </c>
      <c r="Q631" s="57" t="s">
        <v>76</v>
      </c>
      <c r="R631" s="57" t="s">
        <v>1353</v>
      </c>
      <c r="S631" t="s">
        <v>104</v>
      </c>
      <c r="U631" s="57" t="s">
        <v>104</v>
      </c>
      <c r="W631" t="s">
        <v>150</v>
      </c>
      <c r="X631" t="s">
        <v>1354</v>
      </c>
      <c r="Y631" s="57" t="s">
        <v>104</v>
      </c>
      <c r="AA631" t="s">
        <v>150</v>
      </c>
      <c r="AB631" t="s">
        <v>1356</v>
      </c>
      <c r="AC631" s="57" t="s">
        <v>104</v>
      </c>
      <c r="AE631" t="s">
        <v>150</v>
      </c>
      <c r="AF631" s="96" t="s">
        <v>1355</v>
      </c>
      <c r="AG631" s="57" t="s">
        <v>104</v>
      </c>
      <c r="AH631" s="98">
        <v>1</v>
      </c>
      <c r="AI631" s="29">
        <f t="shared" si="5"/>
        <v>30</v>
      </c>
      <c r="AJ631" s="138">
        <v>-5</v>
      </c>
      <c r="AK631" s="107"/>
      <c r="AL631" s="262" t="s">
        <v>1616</v>
      </c>
      <c r="AM631" s="102">
        <v>2.5</v>
      </c>
      <c r="AO631" s="262" t="s">
        <v>1568</v>
      </c>
      <c r="AP631" s="103">
        <v>2.5</v>
      </c>
      <c r="AU631" s="102"/>
      <c r="AW631" s="102"/>
      <c r="AY631" s="4">
        <v>7.5</v>
      </c>
      <c r="BA631" s="106"/>
    </row>
    <row r="632" spans="1:53" ht="12" customHeight="1" x14ac:dyDescent="0.35">
      <c r="A632" s="96" t="s">
        <v>2009</v>
      </c>
      <c r="B632" t="s">
        <v>2413</v>
      </c>
      <c r="C632" t="s">
        <v>120</v>
      </c>
      <c r="D632" t="s">
        <v>44</v>
      </c>
      <c r="E632" t="s">
        <v>1379</v>
      </c>
      <c r="F632" t="s">
        <v>2591</v>
      </c>
      <c r="G632" t="s">
        <v>2592</v>
      </c>
      <c r="H632">
        <v>2025</v>
      </c>
      <c r="I632" s="4" t="s">
        <v>55</v>
      </c>
      <c r="J632">
        <v>132</v>
      </c>
      <c r="K632" s="97">
        <v>380</v>
      </c>
      <c r="L632" t="str">
        <f>VLOOKUP(K632,Data!$L$1:$M$601,2,FALSE)</f>
        <v>x-large</v>
      </c>
      <c r="M632">
        <v>132</v>
      </c>
      <c r="N632" s="4">
        <f>VLOOKUP(L632,Data!$M$1:$N$701,2,FALSE)</f>
        <v>30</v>
      </c>
      <c r="O632" t="s">
        <v>44</v>
      </c>
      <c r="P632" t="s">
        <v>94</v>
      </c>
      <c r="Q632" s="57" t="s">
        <v>76</v>
      </c>
      <c r="R632" s="57" t="s">
        <v>1353</v>
      </c>
      <c r="S632" t="s">
        <v>104</v>
      </c>
      <c r="U632" s="57" t="s">
        <v>104</v>
      </c>
      <c r="W632" t="s">
        <v>150</v>
      </c>
      <c r="X632" t="s">
        <v>1354</v>
      </c>
      <c r="Y632" s="57" t="s">
        <v>104</v>
      </c>
      <c r="AA632" t="s">
        <v>150</v>
      </c>
      <c r="AB632" t="s">
        <v>1356</v>
      </c>
      <c r="AC632" s="57" t="s">
        <v>104</v>
      </c>
      <c r="AE632" t="s">
        <v>150</v>
      </c>
      <c r="AF632" s="96" t="s">
        <v>1355</v>
      </c>
      <c r="AG632" s="57" t="s">
        <v>150</v>
      </c>
      <c r="AH632" s="98">
        <v>1.5</v>
      </c>
      <c r="AI632" s="29">
        <f t="shared" si="5"/>
        <v>45</v>
      </c>
      <c r="AJ632" s="138">
        <v>-2.5</v>
      </c>
      <c r="AK632" s="107" t="s">
        <v>1380</v>
      </c>
      <c r="AL632" s="261" t="s">
        <v>1618</v>
      </c>
      <c r="AM632" s="102">
        <v>5</v>
      </c>
      <c r="AO632" s="261"/>
      <c r="AU632" s="102"/>
      <c r="AW632" s="102"/>
      <c r="AY632" s="4">
        <v>13</v>
      </c>
      <c r="BA632" s="106"/>
    </row>
    <row r="633" spans="1:53" ht="12" customHeight="1" x14ac:dyDescent="0.35">
      <c r="A633" s="96" t="s">
        <v>2010</v>
      </c>
      <c r="B633" t="s">
        <v>2414</v>
      </c>
      <c r="C633" t="s">
        <v>120</v>
      </c>
      <c r="D633" t="s">
        <v>44</v>
      </c>
      <c r="E633" t="s">
        <v>1387</v>
      </c>
      <c r="F633" t="s">
        <v>2591</v>
      </c>
      <c r="G633" t="s">
        <v>2592</v>
      </c>
      <c r="H633">
        <v>2025</v>
      </c>
      <c r="I633" s="4" t="s">
        <v>55</v>
      </c>
      <c r="J633">
        <v>133</v>
      </c>
      <c r="K633" s="97">
        <v>381</v>
      </c>
      <c r="L633" t="str">
        <f>VLOOKUP(K633,Data!$L$1:$M$601,2,FALSE)</f>
        <v>x-large</v>
      </c>
      <c r="M633">
        <v>133</v>
      </c>
      <c r="N633" s="4">
        <f>VLOOKUP(L633,Data!$M$1:$N$701,2,FALSE)</f>
        <v>30</v>
      </c>
      <c r="O633" t="s">
        <v>44</v>
      </c>
      <c r="P633" t="s">
        <v>94</v>
      </c>
      <c r="Q633" s="57" t="s">
        <v>76</v>
      </c>
      <c r="R633" s="57" t="s">
        <v>1353</v>
      </c>
      <c r="S633" t="s">
        <v>104</v>
      </c>
      <c r="U633" s="57" t="s">
        <v>104</v>
      </c>
      <c r="W633" t="s">
        <v>150</v>
      </c>
      <c r="X633" t="s">
        <v>1354</v>
      </c>
      <c r="Y633" s="57" t="s">
        <v>104</v>
      </c>
      <c r="AA633" t="s">
        <v>104</v>
      </c>
      <c r="AC633" s="57" t="s">
        <v>104</v>
      </c>
      <c r="AE633" t="s">
        <v>150</v>
      </c>
      <c r="AF633" s="96" t="s">
        <v>1355</v>
      </c>
      <c r="AG633" s="57" t="s">
        <v>104</v>
      </c>
      <c r="AH633" s="98">
        <v>1</v>
      </c>
      <c r="AI633" s="29">
        <f t="shared" si="5"/>
        <v>30</v>
      </c>
      <c r="AL633" s="262" t="s">
        <v>1620</v>
      </c>
      <c r="AM633" s="102">
        <v>10</v>
      </c>
      <c r="AO633" s="262"/>
      <c r="AU633" s="102"/>
      <c r="AW633" s="102"/>
      <c r="AY633" s="4">
        <v>16</v>
      </c>
      <c r="BA633" s="106"/>
    </row>
    <row r="634" spans="1:53" ht="12" customHeight="1" x14ac:dyDescent="0.35">
      <c r="A634" s="96" t="s">
        <v>2011</v>
      </c>
      <c r="B634" t="s">
        <v>2415</v>
      </c>
      <c r="C634" t="s">
        <v>120</v>
      </c>
      <c r="D634" t="s">
        <v>44</v>
      </c>
      <c r="E634" t="s">
        <v>1379</v>
      </c>
      <c r="F634" t="s">
        <v>2591</v>
      </c>
      <c r="G634" t="s">
        <v>2592</v>
      </c>
      <c r="H634">
        <v>2025</v>
      </c>
      <c r="I634" s="4" t="s">
        <v>79</v>
      </c>
      <c r="J634"/>
      <c r="K634" s="97">
        <v>382</v>
      </c>
      <c r="L634" t="str">
        <f>VLOOKUP(K634,Data!$L$1:$M$601,2,FALSE)</f>
        <v>x-large</v>
      </c>
      <c r="N634" s="4">
        <f>VLOOKUP(L634,Data!$M$1:$N$701,2,FALSE)</f>
        <v>30</v>
      </c>
      <c r="O634" t="s">
        <v>44</v>
      </c>
      <c r="P634" t="s">
        <v>94</v>
      </c>
      <c r="Q634" s="57" t="s">
        <v>76</v>
      </c>
      <c r="R634" s="57" t="s">
        <v>1353</v>
      </c>
      <c r="S634" t="s">
        <v>104</v>
      </c>
      <c r="U634" s="57" t="s">
        <v>104</v>
      </c>
      <c r="W634" t="s">
        <v>150</v>
      </c>
      <c r="X634" t="s">
        <v>1354</v>
      </c>
      <c r="Y634" s="57" t="s">
        <v>104</v>
      </c>
      <c r="AA634" t="s">
        <v>104</v>
      </c>
      <c r="AC634" s="57" t="s">
        <v>104</v>
      </c>
      <c r="AE634" t="s">
        <v>150</v>
      </c>
      <c r="AF634" s="96" t="s">
        <v>1355</v>
      </c>
      <c r="AG634" s="57" t="s">
        <v>104</v>
      </c>
      <c r="AH634" s="98">
        <v>1</v>
      </c>
      <c r="AI634" s="29">
        <f t="shared" si="5"/>
        <v>30</v>
      </c>
      <c r="AJ634" s="138">
        <v>-5</v>
      </c>
      <c r="AL634" s="261" t="s">
        <v>1624</v>
      </c>
      <c r="AM634" s="102">
        <v>5</v>
      </c>
      <c r="AO634" s="261"/>
      <c r="AU634" s="102"/>
      <c r="AW634" s="102"/>
      <c r="AY634" s="4">
        <v>18</v>
      </c>
      <c r="BA634" s="106"/>
    </row>
    <row r="635" spans="1:53" ht="12" customHeight="1" x14ac:dyDescent="0.35">
      <c r="A635" s="96" t="s">
        <v>2012</v>
      </c>
      <c r="B635" t="s">
        <v>2416</v>
      </c>
      <c r="C635" t="s">
        <v>120</v>
      </c>
      <c r="D635" t="s">
        <v>44</v>
      </c>
      <c r="E635" t="s">
        <v>1379</v>
      </c>
      <c r="F635" t="s">
        <v>2591</v>
      </c>
      <c r="G635" t="s">
        <v>2592</v>
      </c>
      <c r="H635">
        <v>2025</v>
      </c>
      <c r="I635" s="4" t="s">
        <v>79</v>
      </c>
      <c r="J635">
        <v>134</v>
      </c>
      <c r="K635" s="97">
        <v>383</v>
      </c>
      <c r="L635" t="str">
        <f>VLOOKUP(K635,Data!$L$1:$M$601,2,FALSE)</f>
        <v>x-large</v>
      </c>
      <c r="M635">
        <v>134</v>
      </c>
      <c r="N635" s="4">
        <f>VLOOKUP(L635,Data!$M$1:$N$701,2,FALSE)</f>
        <v>30</v>
      </c>
      <c r="O635" t="s">
        <v>44</v>
      </c>
      <c r="P635" t="s">
        <v>94</v>
      </c>
      <c r="Q635" s="57" t="s">
        <v>76</v>
      </c>
      <c r="R635" s="57" t="s">
        <v>1353</v>
      </c>
      <c r="S635" t="s">
        <v>104</v>
      </c>
      <c r="U635" s="57" t="s">
        <v>104</v>
      </c>
      <c r="W635" t="s">
        <v>150</v>
      </c>
      <c r="X635" t="s">
        <v>1354</v>
      </c>
      <c r="Y635" s="57" t="s">
        <v>104</v>
      </c>
      <c r="AA635" t="s">
        <v>104</v>
      </c>
      <c r="AC635" s="57" t="s">
        <v>104</v>
      </c>
      <c r="AE635" t="s">
        <v>150</v>
      </c>
      <c r="AF635" s="96" t="s">
        <v>1355</v>
      </c>
      <c r="AG635" s="57" t="s">
        <v>104</v>
      </c>
      <c r="AH635" s="98">
        <v>1</v>
      </c>
      <c r="AI635" s="29">
        <f t="shared" si="5"/>
        <v>30</v>
      </c>
      <c r="AL635" s="262" t="s">
        <v>1628</v>
      </c>
      <c r="AM635" s="102">
        <v>3</v>
      </c>
      <c r="AO635" s="261" t="s">
        <v>1580</v>
      </c>
      <c r="AP635" s="103">
        <v>7</v>
      </c>
      <c r="AU635" s="102"/>
      <c r="AW635" s="102"/>
      <c r="AY635" s="4">
        <v>21</v>
      </c>
      <c r="BA635" s="106"/>
    </row>
    <row r="636" spans="1:53" ht="12" customHeight="1" x14ac:dyDescent="0.35">
      <c r="A636" s="96" t="s">
        <v>2013</v>
      </c>
      <c r="B636" t="s">
        <v>2417</v>
      </c>
      <c r="C636" t="s">
        <v>120</v>
      </c>
      <c r="D636" t="s">
        <v>44</v>
      </c>
      <c r="E636" t="s">
        <v>1379</v>
      </c>
      <c r="F636" t="s">
        <v>2591</v>
      </c>
      <c r="G636" t="s">
        <v>2592</v>
      </c>
      <c r="H636">
        <v>2025</v>
      </c>
      <c r="I636" s="4" t="s">
        <v>79</v>
      </c>
      <c r="J636">
        <v>135</v>
      </c>
      <c r="K636" s="97">
        <v>384</v>
      </c>
      <c r="L636" t="str">
        <f>VLOOKUP(K636,Data!$L$1:$M$601,2,FALSE)</f>
        <v>x-large</v>
      </c>
      <c r="M636">
        <v>135</v>
      </c>
      <c r="N636" s="4">
        <f>VLOOKUP(L636,Data!$M$1:$N$701,2,FALSE)</f>
        <v>30</v>
      </c>
      <c r="O636" t="s">
        <v>44</v>
      </c>
      <c r="P636" t="s">
        <v>94</v>
      </c>
      <c r="Q636" s="57" t="s">
        <v>76</v>
      </c>
      <c r="R636" s="57" t="s">
        <v>1353</v>
      </c>
      <c r="S636" t="s">
        <v>104</v>
      </c>
      <c r="U636" s="57" t="s">
        <v>104</v>
      </c>
      <c r="W636" t="s">
        <v>150</v>
      </c>
      <c r="X636" t="s">
        <v>1354</v>
      </c>
      <c r="Y636" s="57" t="s">
        <v>104</v>
      </c>
      <c r="AA636" t="s">
        <v>104</v>
      </c>
      <c r="AC636" s="57" t="s">
        <v>104</v>
      </c>
      <c r="AE636" t="s">
        <v>150</v>
      </c>
      <c r="AF636" s="96" t="s">
        <v>1355</v>
      </c>
      <c r="AG636" s="57" t="s">
        <v>104</v>
      </c>
      <c r="AH636" s="98">
        <v>1</v>
      </c>
      <c r="AI636" s="29">
        <f t="shared" si="5"/>
        <v>30</v>
      </c>
      <c r="AL636" s="261" t="s">
        <v>1631</v>
      </c>
      <c r="AM636" s="102">
        <v>10</v>
      </c>
      <c r="AU636" s="102"/>
      <c r="AW636" s="102"/>
      <c r="AY636" s="4">
        <v>3.5</v>
      </c>
      <c r="BA636" s="106"/>
    </row>
    <row r="637" spans="1:53" ht="12" customHeight="1" x14ac:dyDescent="0.35">
      <c r="A637" s="96" t="s">
        <v>2014</v>
      </c>
      <c r="B637" t="s">
        <v>2418</v>
      </c>
      <c r="C637" t="s">
        <v>120</v>
      </c>
      <c r="D637" t="s">
        <v>44</v>
      </c>
      <c r="E637" t="s">
        <v>1387</v>
      </c>
      <c r="F637" t="s">
        <v>2591</v>
      </c>
      <c r="G637" t="s">
        <v>2592</v>
      </c>
      <c r="H637">
        <v>2025</v>
      </c>
      <c r="I637" s="4" t="s">
        <v>79</v>
      </c>
      <c r="J637"/>
      <c r="K637" s="97">
        <v>385</v>
      </c>
      <c r="L637" t="str">
        <f>VLOOKUP(K637,Data!$L$1:$M$601,2,FALSE)</f>
        <v>x-large</v>
      </c>
      <c r="N637" s="4">
        <f>VLOOKUP(L637,Data!$M$1:$N$701,2,FALSE)</f>
        <v>30</v>
      </c>
      <c r="O637" t="s">
        <v>44</v>
      </c>
      <c r="P637" t="s">
        <v>94</v>
      </c>
      <c r="Q637" s="57" t="s">
        <v>76</v>
      </c>
      <c r="R637" s="57" t="s">
        <v>1353</v>
      </c>
      <c r="S637" t="s">
        <v>104</v>
      </c>
      <c r="U637" s="57" t="s">
        <v>104</v>
      </c>
      <c r="W637" t="s">
        <v>150</v>
      </c>
      <c r="X637" t="s">
        <v>1354</v>
      </c>
      <c r="Y637" s="57" t="s">
        <v>104</v>
      </c>
      <c r="AA637" t="s">
        <v>104</v>
      </c>
      <c r="AC637" s="57" t="s">
        <v>104</v>
      </c>
      <c r="AE637" t="s">
        <v>150</v>
      </c>
      <c r="AF637" s="96" t="s">
        <v>1355</v>
      </c>
      <c r="AG637" s="57" t="s">
        <v>104</v>
      </c>
      <c r="AH637" s="98">
        <v>1</v>
      </c>
      <c r="AI637" s="29">
        <f t="shared" si="5"/>
        <v>30</v>
      </c>
      <c r="AL637" s="262" t="s">
        <v>1635</v>
      </c>
      <c r="AM637" s="102">
        <v>10</v>
      </c>
      <c r="AU637" s="102"/>
      <c r="AW637" s="102"/>
      <c r="AY637" s="4">
        <v>0</v>
      </c>
      <c r="BA637" s="106"/>
    </row>
    <row r="638" spans="1:53" ht="12" customHeight="1" x14ac:dyDescent="0.35">
      <c r="A638" s="96" t="s">
        <v>2015</v>
      </c>
      <c r="B638" t="s">
        <v>2419</v>
      </c>
      <c r="C638" t="s">
        <v>120</v>
      </c>
      <c r="D638" t="s">
        <v>44</v>
      </c>
      <c r="E638" t="s">
        <v>1387</v>
      </c>
      <c r="F638" t="s">
        <v>2591</v>
      </c>
      <c r="G638" t="s">
        <v>2592</v>
      </c>
      <c r="H638">
        <v>2025</v>
      </c>
      <c r="I638" s="4" t="s">
        <v>55</v>
      </c>
      <c r="J638">
        <v>136</v>
      </c>
      <c r="K638" s="97">
        <v>386</v>
      </c>
      <c r="L638" t="str">
        <f>VLOOKUP(K638,Data!$L$1:$M$601,2,FALSE)</f>
        <v>x-large</v>
      </c>
      <c r="M638">
        <v>136</v>
      </c>
      <c r="N638" s="4">
        <f>VLOOKUP(L638,Data!$M$1:$N$701,2,FALSE)</f>
        <v>30</v>
      </c>
      <c r="O638" t="s">
        <v>44</v>
      </c>
      <c r="P638" t="s">
        <v>94</v>
      </c>
      <c r="Q638" s="57" t="s">
        <v>76</v>
      </c>
      <c r="R638" s="57" t="s">
        <v>1353</v>
      </c>
      <c r="S638" t="s">
        <v>104</v>
      </c>
      <c r="U638" s="57" t="s">
        <v>104</v>
      </c>
      <c r="W638" t="s">
        <v>150</v>
      </c>
      <c r="X638" t="s">
        <v>1354</v>
      </c>
      <c r="Y638" s="57" t="s">
        <v>104</v>
      </c>
      <c r="AA638" t="s">
        <v>104</v>
      </c>
      <c r="AC638" s="57" t="s">
        <v>104</v>
      </c>
      <c r="AE638" t="s">
        <v>150</v>
      </c>
      <c r="AF638" s="96" t="s">
        <v>1355</v>
      </c>
      <c r="AG638" s="57" t="s">
        <v>104</v>
      </c>
      <c r="AH638" s="98">
        <v>1</v>
      </c>
      <c r="AI638" s="29">
        <f t="shared" si="5"/>
        <v>30</v>
      </c>
      <c r="AL638" s="261" t="s">
        <v>1639</v>
      </c>
      <c r="AM638" s="102">
        <v>10</v>
      </c>
      <c r="AU638" s="102"/>
      <c r="AW638" s="102"/>
      <c r="AY638" s="4">
        <v>12</v>
      </c>
      <c r="BA638" s="106"/>
    </row>
    <row r="639" spans="1:53" ht="12" customHeight="1" x14ac:dyDescent="0.35">
      <c r="A639" s="96" t="s">
        <v>2016</v>
      </c>
      <c r="B639" t="s">
        <v>2420</v>
      </c>
      <c r="C639" t="s">
        <v>120</v>
      </c>
      <c r="D639" t="s">
        <v>44</v>
      </c>
      <c r="E639" t="s">
        <v>1379</v>
      </c>
      <c r="F639" t="s">
        <v>2591</v>
      </c>
      <c r="G639" t="s">
        <v>2592</v>
      </c>
      <c r="H639">
        <v>2025</v>
      </c>
      <c r="I639" s="4" t="s">
        <v>79</v>
      </c>
      <c r="J639">
        <v>137</v>
      </c>
      <c r="K639" s="97">
        <v>387</v>
      </c>
      <c r="L639" t="str">
        <f>VLOOKUP(K639,Data!$L$1:$M$601,2,FALSE)</f>
        <v>x-large</v>
      </c>
      <c r="M639">
        <v>137</v>
      </c>
      <c r="N639" s="4">
        <f>VLOOKUP(L639,Data!$M$1:$N$701,2,FALSE)</f>
        <v>30</v>
      </c>
      <c r="O639" t="s">
        <v>44</v>
      </c>
      <c r="P639" t="s">
        <v>94</v>
      </c>
      <c r="Q639" s="57" t="s">
        <v>76</v>
      </c>
      <c r="R639" s="57" t="s">
        <v>1353</v>
      </c>
      <c r="S639" t="s">
        <v>104</v>
      </c>
      <c r="U639" s="57" t="s">
        <v>104</v>
      </c>
      <c r="W639" t="s">
        <v>150</v>
      </c>
      <c r="X639" t="s">
        <v>1354</v>
      </c>
      <c r="Y639" s="57" t="s">
        <v>104</v>
      </c>
      <c r="AA639" t="s">
        <v>104</v>
      </c>
      <c r="AC639" s="57" t="s">
        <v>104</v>
      </c>
      <c r="AE639" t="s">
        <v>150</v>
      </c>
      <c r="AF639" s="96" t="s">
        <v>1355</v>
      </c>
      <c r="AG639" s="57" t="s">
        <v>104</v>
      </c>
      <c r="AH639" s="98">
        <v>1</v>
      </c>
      <c r="AI639" s="51">
        <f t="shared" si="5"/>
        <v>30</v>
      </c>
      <c r="AJ639" s="138">
        <v>5</v>
      </c>
      <c r="AL639" s="262" t="s">
        <v>1641</v>
      </c>
      <c r="AM639" s="102">
        <v>10</v>
      </c>
      <c r="AU639" s="102"/>
      <c r="AW639" s="102"/>
      <c r="AY639" s="4">
        <v>4</v>
      </c>
      <c r="BA639" s="106"/>
    </row>
    <row r="640" spans="1:53" ht="12" customHeight="1" x14ac:dyDescent="0.35">
      <c r="A640" s="96" t="s">
        <v>2017</v>
      </c>
      <c r="B640" t="s">
        <v>2421</v>
      </c>
      <c r="C640" t="s">
        <v>120</v>
      </c>
      <c r="D640" t="s">
        <v>44</v>
      </c>
      <c r="E640" t="s">
        <v>1379</v>
      </c>
      <c r="F640" t="s">
        <v>2591</v>
      </c>
      <c r="G640" t="s">
        <v>2592</v>
      </c>
      <c r="H640">
        <v>2025</v>
      </c>
      <c r="I640" s="4" t="s">
        <v>55</v>
      </c>
      <c r="J640"/>
      <c r="K640" s="97">
        <v>388</v>
      </c>
      <c r="L640" t="str">
        <f>VLOOKUP(K640,Data!$L$1:$M$601,2,FALSE)</f>
        <v>x-large</v>
      </c>
      <c r="N640" s="4">
        <f>VLOOKUP(L640,Data!$M$1:$N$701,2,FALSE)</f>
        <v>30</v>
      </c>
      <c r="O640" t="s">
        <v>44</v>
      </c>
      <c r="P640" t="s">
        <v>94</v>
      </c>
      <c r="Q640" s="57" t="s">
        <v>76</v>
      </c>
      <c r="R640" s="57" t="s">
        <v>1353</v>
      </c>
      <c r="S640" t="s">
        <v>104</v>
      </c>
      <c r="U640" s="57" t="s">
        <v>104</v>
      </c>
      <c r="W640" t="s">
        <v>150</v>
      </c>
      <c r="X640" t="s">
        <v>1354</v>
      </c>
      <c r="Y640" s="57" t="s">
        <v>104</v>
      </c>
      <c r="AA640" t="s">
        <v>104</v>
      </c>
      <c r="AC640" s="57" t="s">
        <v>104</v>
      </c>
      <c r="AE640" t="s">
        <v>150</v>
      </c>
      <c r="AF640" s="96" t="s">
        <v>1355</v>
      </c>
      <c r="AG640" s="57" t="s">
        <v>104</v>
      </c>
      <c r="AH640" s="98">
        <v>1</v>
      </c>
      <c r="AI640" s="29">
        <f t="shared" si="5"/>
        <v>30</v>
      </c>
      <c r="AL640" s="261" t="s">
        <v>1645</v>
      </c>
      <c r="AM640" s="102">
        <v>5</v>
      </c>
      <c r="AU640" s="102"/>
      <c r="AW640" s="102"/>
      <c r="AY640" s="4">
        <v>0</v>
      </c>
      <c r="BA640" s="106"/>
    </row>
    <row r="641" spans="1:53" ht="12" customHeight="1" x14ac:dyDescent="0.35">
      <c r="A641" s="96" t="s">
        <v>2018</v>
      </c>
      <c r="B641" t="s">
        <v>2422</v>
      </c>
      <c r="C641" t="s">
        <v>120</v>
      </c>
      <c r="D641" t="s">
        <v>44</v>
      </c>
      <c r="E641" t="s">
        <v>1379</v>
      </c>
      <c r="F641" t="s">
        <v>2591</v>
      </c>
      <c r="G641" t="s">
        <v>2592</v>
      </c>
      <c r="H641">
        <v>2025</v>
      </c>
      <c r="I641" s="4" t="s">
        <v>79</v>
      </c>
      <c r="J641">
        <v>138</v>
      </c>
      <c r="K641" s="97">
        <v>389</v>
      </c>
      <c r="L641" t="str">
        <f>VLOOKUP(K641,Data!$L$1:$M$601,2,FALSE)</f>
        <v>x-large</v>
      </c>
      <c r="M641">
        <v>138</v>
      </c>
      <c r="N641" s="4">
        <f>VLOOKUP(L641,Data!$M$1:$N$701,2,FALSE)</f>
        <v>30</v>
      </c>
      <c r="O641" t="s">
        <v>44</v>
      </c>
      <c r="P641" t="s">
        <v>94</v>
      </c>
      <c r="Q641" s="57" t="s">
        <v>76</v>
      </c>
      <c r="R641" s="57" t="s">
        <v>1353</v>
      </c>
      <c r="S641" t="s">
        <v>104</v>
      </c>
      <c r="U641" s="57" t="s">
        <v>104</v>
      </c>
      <c r="W641" t="s">
        <v>150</v>
      </c>
      <c r="X641" t="s">
        <v>1354</v>
      </c>
      <c r="Y641" s="57" t="s">
        <v>104</v>
      </c>
      <c r="AA641" t="s">
        <v>104</v>
      </c>
      <c r="AC641" s="57" t="s">
        <v>104</v>
      </c>
      <c r="AE641" t="s">
        <v>150</v>
      </c>
      <c r="AF641" s="96" t="s">
        <v>1355</v>
      </c>
      <c r="AG641" s="57" t="s">
        <v>104</v>
      </c>
      <c r="AH641" s="98">
        <v>1</v>
      </c>
      <c r="AI641" s="29">
        <f t="shared" si="5"/>
        <v>30</v>
      </c>
      <c r="AL641" s="262" t="s">
        <v>1648</v>
      </c>
      <c r="AM641" s="102">
        <v>3</v>
      </c>
      <c r="AO641" s="261" t="s">
        <v>1501</v>
      </c>
      <c r="AP641" s="103">
        <v>2</v>
      </c>
      <c r="AU641" s="102"/>
      <c r="AW641" s="102"/>
      <c r="AY641" s="4">
        <v>14</v>
      </c>
      <c r="BA641" s="106"/>
    </row>
    <row r="642" spans="1:53" ht="12" customHeight="1" x14ac:dyDescent="0.35">
      <c r="A642" s="96" t="s">
        <v>2019</v>
      </c>
      <c r="B642" t="s">
        <v>2423</v>
      </c>
      <c r="C642" t="s">
        <v>72</v>
      </c>
      <c r="D642" t="s">
        <v>69</v>
      </c>
      <c r="E642" t="s">
        <v>1387</v>
      </c>
      <c r="F642" t="s">
        <v>2591</v>
      </c>
      <c r="G642" t="s">
        <v>2592</v>
      </c>
      <c r="H642">
        <v>2025</v>
      </c>
      <c r="I642" s="159" t="s">
        <v>55</v>
      </c>
      <c r="J642">
        <v>139</v>
      </c>
      <c r="K642" s="97">
        <v>390</v>
      </c>
      <c r="L642" t="str">
        <f>VLOOKUP(K642,Data!$L$1:$M$601,2,FALSE)</f>
        <v>x-large</v>
      </c>
      <c r="M642">
        <v>139</v>
      </c>
      <c r="N642" s="4">
        <f>VLOOKUP(L642,Data!$M$1:$N$701,2,FALSE)</f>
        <v>30</v>
      </c>
      <c r="O642" t="s">
        <v>69</v>
      </c>
      <c r="P642" t="s">
        <v>94</v>
      </c>
      <c r="Q642" s="57" t="s">
        <v>76</v>
      </c>
      <c r="R642" s="57" t="s">
        <v>1353</v>
      </c>
      <c r="S642" t="s">
        <v>104</v>
      </c>
      <c r="U642" s="57" t="s">
        <v>104</v>
      </c>
      <c r="W642" t="s">
        <v>150</v>
      </c>
      <c r="X642" t="s">
        <v>1360</v>
      </c>
      <c r="Y642" s="57" t="s">
        <v>104</v>
      </c>
      <c r="AA642" t="s">
        <v>104</v>
      </c>
      <c r="AC642" s="57" t="s">
        <v>104</v>
      </c>
      <c r="AE642" t="s">
        <v>150</v>
      </c>
      <c r="AF642" s="96" t="s">
        <v>1355</v>
      </c>
      <c r="AG642" s="57" t="s">
        <v>104</v>
      </c>
      <c r="AH642" s="98">
        <v>1</v>
      </c>
      <c r="AI642" s="29">
        <f t="shared" si="5"/>
        <v>30</v>
      </c>
      <c r="AK642"/>
      <c r="AL642" s="261" t="s">
        <v>1651</v>
      </c>
      <c r="AM642" s="102">
        <v>3</v>
      </c>
      <c r="AO642" s="262" t="s">
        <v>1504</v>
      </c>
      <c r="AP642" s="103">
        <v>2</v>
      </c>
      <c r="AU642" s="102"/>
      <c r="AW642" s="102"/>
      <c r="AY642" s="4">
        <v>2</v>
      </c>
      <c r="AZ642" s="4" t="s">
        <v>1369</v>
      </c>
      <c r="BA642" s="106"/>
    </row>
    <row r="643" spans="1:53" ht="12" customHeight="1" x14ac:dyDescent="0.35">
      <c r="A643" s="96" t="s">
        <v>2020</v>
      </c>
      <c r="B643" t="s">
        <v>2424</v>
      </c>
      <c r="C643" t="s">
        <v>72</v>
      </c>
      <c r="D643" t="s">
        <v>69</v>
      </c>
      <c r="E643" t="s">
        <v>1387</v>
      </c>
      <c r="F643" t="s">
        <v>2591</v>
      </c>
      <c r="G643" t="s">
        <v>2592</v>
      </c>
      <c r="H643">
        <v>2025</v>
      </c>
      <c r="I643" s="4" t="s">
        <v>55</v>
      </c>
      <c r="J643"/>
      <c r="K643" s="97">
        <v>391</v>
      </c>
      <c r="L643" t="str">
        <f>VLOOKUP(K643,Data!$L$1:$M$601,2,FALSE)</f>
        <v>x-large</v>
      </c>
      <c r="N643" s="4">
        <f>VLOOKUP(L643,Data!$M$1:$N$701,2,FALSE)</f>
        <v>30</v>
      </c>
      <c r="O643" t="s">
        <v>140</v>
      </c>
      <c r="P643" t="s">
        <v>118</v>
      </c>
      <c r="Q643" s="57" t="s">
        <v>76</v>
      </c>
      <c r="R643" s="57" t="s">
        <v>1353</v>
      </c>
      <c r="S643" t="s">
        <v>104</v>
      </c>
      <c r="U643" s="57" t="s">
        <v>104</v>
      </c>
      <c r="W643" t="s">
        <v>150</v>
      </c>
      <c r="X643" t="s">
        <v>1360</v>
      </c>
      <c r="Y643" s="57" t="s">
        <v>104</v>
      </c>
      <c r="AA643" t="s">
        <v>104</v>
      </c>
      <c r="AC643" s="57" t="s">
        <v>104</v>
      </c>
      <c r="AE643" t="s">
        <v>150</v>
      </c>
      <c r="AF643" s="96" t="s">
        <v>1355</v>
      </c>
      <c r="AG643" s="57" t="s">
        <v>104</v>
      </c>
      <c r="AH643" s="98">
        <v>1</v>
      </c>
      <c r="AI643" s="29">
        <f t="shared" si="5"/>
        <v>30</v>
      </c>
      <c r="AJ643" s="138">
        <v>-5</v>
      </c>
      <c r="AK643"/>
      <c r="AL643" s="262" t="s">
        <v>1654</v>
      </c>
      <c r="AM643" s="102">
        <v>3</v>
      </c>
      <c r="AO643" s="261" t="s">
        <v>1507</v>
      </c>
      <c r="AP643" s="103">
        <v>2</v>
      </c>
      <c r="AU643" s="102"/>
      <c r="AW643" s="102"/>
      <c r="AY643" s="4">
        <v>16</v>
      </c>
      <c r="BA643" s="106"/>
    </row>
    <row r="644" spans="1:53" ht="12" customHeight="1" x14ac:dyDescent="0.35">
      <c r="A644" s="96" t="s">
        <v>2021</v>
      </c>
      <c r="B644" t="s">
        <v>2425</v>
      </c>
      <c r="C644" t="s">
        <v>72</v>
      </c>
      <c r="D644" t="s">
        <v>69</v>
      </c>
      <c r="E644" t="s">
        <v>1379</v>
      </c>
      <c r="F644" t="s">
        <v>2591</v>
      </c>
      <c r="G644" t="s">
        <v>2592</v>
      </c>
      <c r="H644">
        <v>2025</v>
      </c>
      <c r="I644" s="4" t="s">
        <v>79</v>
      </c>
      <c r="J644">
        <v>140</v>
      </c>
      <c r="K644" s="97">
        <v>392</v>
      </c>
      <c r="L644" t="str">
        <f>VLOOKUP(K644,Data!$L$1:$M$601,2,FALSE)</f>
        <v>x-large</v>
      </c>
      <c r="M644">
        <v>140</v>
      </c>
      <c r="N644" s="4">
        <f>VLOOKUP(L644,Data!$M$1:$N$701,2,FALSE)</f>
        <v>30</v>
      </c>
      <c r="O644" t="s">
        <v>140</v>
      </c>
      <c r="P644" t="s">
        <v>118</v>
      </c>
      <c r="Q644" s="57" t="s">
        <v>76</v>
      </c>
      <c r="R644" s="57" t="s">
        <v>1353</v>
      </c>
      <c r="S644" t="s">
        <v>104</v>
      </c>
      <c r="U644" s="57" t="s">
        <v>104</v>
      </c>
      <c r="W644" t="s">
        <v>150</v>
      </c>
      <c r="X644" t="s">
        <v>1360</v>
      </c>
      <c r="Y644" s="57" t="s">
        <v>104</v>
      </c>
      <c r="AA644" t="s">
        <v>104</v>
      </c>
      <c r="AC644" s="57" t="s">
        <v>104</v>
      </c>
      <c r="AE644" t="s">
        <v>150</v>
      </c>
      <c r="AF644" s="96" t="s">
        <v>1355</v>
      </c>
      <c r="AG644" s="57" t="s">
        <v>104</v>
      </c>
      <c r="AH644" s="98">
        <v>1</v>
      </c>
      <c r="AI644" s="29">
        <f t="shared" si="5"/>
        <v>30</v>
      </c>
      <c r="AJ644" s="138">
        <v>-5</v>
      </c>
      <c r="AK644"/>
      <c r="AL644" s="261" t="s">
        <v>1658</v>
      </c>
      <c r="AM644" s="102">
        <v>5</v>
      </c>
      <c r="AO644" s="262"/>
      <c r="AU644" s="102"/>
      <c r="AW644" s="102"/>
      <c r="AY644" s="4">
        <v>0</v>
      </c>
      <c r="AZ644" s="160"/>
      <c r="BA644" s="106"/>
    </row>
    <row r="645" spans="1:53" ht="12" customHeight="1" x14ac:dyDescent="0.35">
      <c r="A645" s="96" t="s">
        <v>2022</v>
      </c>
      <c r="B645" t="s">
        <v>2426</v>
      </c>
      <c r="C645" t="s">
        <v>72</v>
      </c>
      <c r="D645" t="s">
        <v>69</v>
      </c>
      <c r="E645" t="s">
        <v>1379</v>
      </c>
      <c r="F645" t="s">
        <v>2591</v>
      </c>
      <c r="G645" t="s">
        <v>2592</v>
      </c>
      <c r="H645">
        <v>2025</v>
      </c>
      <c r="I645" s="4" t="s">
        <v>79</v>
      </c>
      <c r="J645">
        <v>141</v>
      </c>
      <c r="K645" s="97">
        <v>393</v>
      </c>
      <c r="L645" t="str">
        <f>VLOOKUP(K645,Data!$L$1:$M$601,2,FALSE)</f>
        <v>x-large</v>
      </c>
      <c r="M645">
        <v>141</v>
      </c>
      <c r="N645" s="4">
        <f>VLOOKUP(L645,Data!$M$1:$N$701,2,FALSE)</f>
        <v>30</v>
      </c>
      <c r="O645" t="s">
        <v>69</v>
      </c>
      <c r="P645" t="s">
        <v>94</v>
      </c>
      <c r="Q645" s="57" t="s">
        <v>52</v>
      </c>
      <c r="R645" s="57" t="s">
        <v>1398</v>
      </c>
      <c r="S645" t="s">
        <v>104</v>
      </c>
      <c r="U645" s="57" t="s">
        <v>104</v>
      </c>
      <c r="W645" t="s">
        <v>150</v>
      </c>
      <c r="X645" t="s">
        <v>1360</v>
      </c>
      <c r="Y645" s="57" t="s">
        <v>104</v>
      </c>
      <c r="AA645" t="s">
        <v>104</v>
      </c>
      <c r="AC645" s="57" t="s">
        <v>104</v>
      </c>
      <c r="AE645" t="s">
        <v>150</v>
      </c>
      <c r="AF645" s="96" t="s">
        <v>1355</v>
      </c>
      <c r="AG645" s="57" t="s">
        <v>104</v>
      </c>
      <c r="AH645" s="98">
        <v>1</v>
      </c>
      <c r="AI645" s="29">
        <f t="shared" si="5"/>
        <v>30</v>
      </c>
      <c r="AJ645" s="138">
        <v>-5</v>
      </c>
      <c r="AK645"/>
      <c r="AL645" s="262" t="s">
        <v>1661</v>
      </c>
      <c r="AM645" s="102">
        <v>2</v>
      </c>
      <c r="AO645" s="261" t="s">
        <v>1515</v>
      </c>
      <c r="AP645" s="103">
        <v>2</v>
      </c>
      <c r="AQ645" s="102" t="s">
        <v>938</v>
      </c>
      <c r="AR645" s="102">
        <v>1</v>
      </c>
      <c r="AU645" s="102"/>
      <c r="AW645" s="102"/>
      <c r="AY645" s="4">
        <v>0</v>
      </c>
      <c r="BA645" s="106"/>
    </row>
    <row r="646" spans="1:53" ht="12" customHeight="1" x14ac:dyDescent="0.35">
      <c r="A646" s="96" t="s">
        <v>2023</v>
      </c>
      <c r="B646" t="s">
        <v>2427</v>
      </c>
      <c r="C646" t="s">
        <v>72</v>
      </c>
      <c r="D646" t="s">
        <v>69</v>
      </c>
      <c r="E646" t="s">
        <v>1379</v>
      </c>
      <c r="F646" t="s">
        <v>2591</v>
      </c>
      <c r="G646" t="s">
        <v>2592</v>
      </c>
      <c r="H646">
        <v>2025</v>
      </c>
      <c r="I646" s="4" t="s">
        <v>79</v>
      </c>
      <c r="J646"/>
      <c r="K646" s="97">
        <v>394</v>
      </c>
      <c r="L646" t="str">
        <f>VLOOKUP(K646,Data!$L$1:$M$601,2,FALSE)</f>
        <v>x-large</v>
      </c>
      <c r="N646" s="4">
        <f>VLOOKUP(L646,Data!$M$1:$N$701,2,FALSE)</f>
        <v>30</v>
      </c>
      <c r="O646" t="s">
        <v>140</v>
      </c>
      <c r="P646" t="s">
        <v>118</v>
      </c>
      <c r="Q646" s="57" t="s">
        <v>52</v>
      </c>
      <c r="R646" s="57" t="s">
        <v>1398</v>
      </c>
      <c r="S646" t="s">
        <v>104</v>
      </c>
      <c r="U646" s="57" t="s">
        <v>104</v>
      </c>
      <c r="W646" t="s">
        <v>150</v>
      </c>
      <c r="X646" t="s">
        <v>1360</v>
      </c>
      <c r="Y646" s="57" t="s">
        <v>104</v>
      </c>
      <c r="AA646" t="s">
        <v>104</v>
      </c>
      <c r="AC646" s="57" t="s">
        <v>104</v>
      </c>
      <c r="AE646" t="s">
        <v>150</v>
      </c>
      <c r="AF646" s="96" t="s">
        <v>1355</v>
      </c>
      <c r="AG646" s="57" t="s">
        <v>104</v>
      </c>
      <c r="AH646" s="98">
        <v>1</v>
      </c>
      <c r="AI646" s="29">
        <f t="shared" si="5"/>
        <v>30</v>
      </c>
      <c r="AJ646" s="138">
        <v>-5</v>
      </c>
      <c r="AK646"/>
      <c r="AL646" s="261" t="s">
        <v>1665</v>
      </c>
      <c r="AM646" s="102">
        <v>2</v>
      </c>
      <c r="AO646" s="262" t="s">
        <v>1519</v>
      </c>
      <c r="AP646" s="103">
        <v>2</v>
      </c>
      <c r="AQ646" s="102" t="s">
        <v>938</v>
      </c>
      <c r="AR646" s="102">
        <v>1</v>
      </c>
      <c r="AS646" s="261" t="s">
        <v>1645</v>
      </c>
      <c r="AT646" s="105">
        <v>10</v>
      </c>
      <c r="AU646" s="102"/>
      <c r="AW646" s="102"/>
      <c r="AY646" s="4">
        <v>2</v>
      </c>
      <c r="AZ646" s="4" t="s">
        <v>1369</v>
      </c>
      <c r="BA646" s="106"/>
    </row>
    <row r="647" spans="1:53" ht="12" customHeight="1" x14ac:dyDescent="0.35">
      <c r="A647" s="96" t="s">
        <v>2024</v>
      </c>
      <c r="B647" t="s">
        <v>2428</v>
      </c>
      <c r="C647" t="s">
        <v>72</v>
      </c>
      <c r="D647" t="s">
        <v>69</v>
      </c>
      <c r="E647" t="s">
        <v>1379</v>
      </c>
      <c r="F647" t="s">
        <v>2591</v>
      </c>
      <c r="G647" t="s">
        <v>2592</v>
      </c>
      <c r="H647">
        <v>2025</v>
      </c>
      <c r="I647" s="4" t="s">
        <v>55</v>
      </c>
      <c r="J647">
        <v>142</v>
      </c>
      <c r="K647" s="97">
        <v>395</v>
      </c>
      <c r="L647" t="str">
        <f>VLOOKUP(K647,Data!$L$1:$M$601,2,FALSE)</f>
        <v>x-large</v>
      </c>
      <c r="M647">
        <v>142</v>
      </c>
      <c r="N647" s="4">
        <f>VLOOKUP(L647,Data!$M$1:$N$701,2,FALSE)</f>
        <v>30</v>
      </c>
      <c r="O647" t="s">
        <v>140</v>
      </c>
      <c r="P647" t="s">
        <v>118</v>
      </c>
      <c r="Q647" s="57" t="s">
        <v>76</v>
      </c>
      <c r="R647" s="57" t="s">
        <v>1353</v>
      </c>
      <c r="S647" t="s">
        <v>104</v>
      </c>
      <c r="U647" s="57" t="s">
        <v>104</v>
      </c>
      <c r="W647" t="s">
        <v>150</v>
      </c>
      <c r="X647" t="s">
        <v>1360</v>
      </c>
      <c r="Y647" s="57" t="s">
        <v>104</v>
      </c>
      <c r="AA647" t="s">
        <v>104</v>
      </c>
      <c r="AC647" s="57" t="s">
        <v>104</v>
      </c>
      <c r="AE647" t="s">
        <v>150</v>
      </c>
      <c r="AF647" s="96" t="s">
        <v>1355</v>
      </c>
      <c r="AG647" s="57" t="s">
        <v>104</v>
      </c>
      <c r="AH647" s="98">
        <v>1</v>
      </c>
      <c r="AI647" s="29">
        <f t="shared" si="5"/>
        <v>30</v>
      </c>
      <c r="AJ647" s="138">
        <v>-5</v>
      </c>
      <c r="AK647"/>
      <c r="AL647" s="262" t="s">
        <v>1669</v>
      </c>
      <c r="AM647" s="102">
        <v>3</v>
      </c>
      <c r="AO647" s="261" t="s">
        <v>1523</v>
      </c>
      <c r="AP647" s="103">
        <v>2</v>
      </c>
      <c r="AU647" s="102"/>
      <c r="AW647" s="102"/>
      <c r="AY647" s="4">
        <v>0</v>
      </c>
      <c r="BA647" s="106"/>
    </row>
    <row r="648" spans="1:53" ht="12" customHeight="1" x14ac:dyDescent="0.35">
      <c r="A648" s="96" t="s">
        <v>2025</v>
      </c>
      <c r="B648" t="s">
        <v>2429</v>
      </c>
      <c r="C648" t="s">
        <v>77</v>
      </c>
      <c r="D648" t="s">
        <v>1388</v>
      </c>
      <c r="E648" t="s">
        <v>1387</v>
      </c>
      <c r="F648" t="s">
        <v>2591</v>
      </c>
      <c r="G648" t="s">
        <v>2592</v>
      </c>
      <c r="H648">
        <v>2025</v>
      </c>
      <c r="I648" s="4" t="s">
        <v>79</v>
      </c>
      <c r="J648">
        <v>143</v>
      </c>
      <c r="K648" s="97">
        <v>396</v>
      </c>
      <c r="L648" t="str">
        <f>VLOOKUP(K648,Data!$L$1:$M$601,2,FALSE)</f>
        <v>x-large</v>
      </c>
      <c r="M648">
        <v>143</v>
      </c>
      <c r="N648" s="4">
        <f>VLOOKUP(L648,Data!$M$1:$N$701,2,FALSE)</f>
        <v>30</v>
      </c>
      <c r="O648" t="s">
        <v>69</v>
      </c>
      <c r="P648" t="s">
        <v>94</v>
      </c>
      <c r="Q648" s="57" t="s">
        <v>52</v>
      </c>
      <c r="R648" s="57" t="s">
        <v>1397</v>
      </c>
      <c r="S648" t="s">
        <v>104</v>
      </c>
      <c r="U648" s="57" t="s">
        <v>104</v>
      </c>
      <c r="W648" t="s">
        <v>150</v>
      </c>
      <c r="X648" t="s">
        <v>1360</v>
      </c>
      <c r="Y648" s="57" t="s">
        <v>104</v>
      </c>
      <c r="AA648" t="s">
        <v>104</v>
      </c>
      <c r="AC648" s="57" t="s">
        <v>104</v>
      </c>
      <c r="AE648" t="s">
        <v>56</v>
      </c>
      <c r="AF648" s="96" t="s">
        <v>1355</v>
      </c>
      <c r="AG648" s="57" t="s">
        <v>81</v>
      </c>
      <c r="AH648" s="98">
        <v>0.5</v>
      </c>
      <c r="AI648" s="29">
        <f t="shared" si="5"/>
        <v>15</v>
      </c>
      <c r="AK648" t="s">
        <v>1399</v>
      </c>
      <c r="AL648" s="261" t="s">
        <v>1672</v>
      </c>
      <c r="AM648" s="102">
        <v>1</v>
      </c>
      <c r="AO648" s="262" t="s">
        <v>1527</v>
      </c>
      <c r="AP648" s="103">
        <v>1</v>
      </c>
      <c r="AQ648" s="102" t="s">
        <v>938</v>
      </c>
      <c r="AR648" s="102">
        <v>0.5</v>
      </c>
      <c r="AS648" s="261" t="s">
        <v>1645</v>
      </c>
      <c r="AT648" s="105">
        <v>5</v>
      </c>
      <c r="AU648" s="102"/>
      <c r="AW648" s="102"/>
      <c r="AY648" s="4">
        <v>0</v>
      </c>
      <c r="BA648" s="106"/>
    </row>
    <row r="649" spans="1:53" ht="12" customHeight="1" x14ac:dyDescent="0.35">
      <c r="A649" s="96" t="s">
        <v>2026</v>
      </c>
      <c r="B649" t="s">
        <v>2430</v>
      </c>
      <c r="C649" t="s">
        <v>77</v>
      </c>
      <c r="D649" t="s">
        <v>1388</v>
      </c>
      <c r="E649" t="s">
        <v>1387</v>
      </c>
      <c r="F649" t="s">
        <v>2591</v>
      </c>
      <c r="G649" t="s">
        <v>2592</v>
      </c>
      <c r="H649">
        <v>2025</v>
      </c>
      <c r="I649" s="4" t="s">
        <v>79</v>
      </c>
      <c r="J649"/>
      <c r="K649" s="97">
        <v>397</v>
      </c>
      <c r="L649" t="str">
        <f>VLOOKUP(K649,Data!$L$1:$M$601,2,FALSE)</f>
        <v>x-large</v>
      </c>
      <c r="N649" s="4">
        <f>VLOOKUP(L649,Data!$M$1:$N$701,2,FALSE)</f>
        <v>30</v>
      </c>
      <c r="O649" t="s">
        <v>140</v>
      </c>
      <c r="P649" t="s">
        <v>118</v>
      </c>
      <c r="Q649" s="57" t="s">
        <v>52</v>
      </c>
      <c r="R649" s="57" t="s">
        <v>1397</v>
      </c>
      <c r="S649" t="s">
        <v>104</v>
      </c>
      <c r="U649" s="57" t="s">
        <v>104</v>
      </c>
      <c r="W649" t="s">
        <v>150</v>
      </c>
      <c r="X649" t="s">
        <v>1360</v>
      </c>
      <c r="Y649" s="57" t="s">
        <v>104</v>
      </c>
      <c r="AA649" t="s">
        <v>104</v>
      </c>
      <c r="AC649" s="57" t="s">
        <v>104</v>
      </c>
      <c r="AE649" t="s">
        <v>56</v>
      </c>
      <c r="AF649" s="96" t="s">
        <v>1355</v>
      </c>
      <c r="AG649" s="57" t="s">
        <v>81</v>
      </c>
      <c r="AH649" s="98">
        <v>0.5</v>
      </c>
      <c r="AI649" s="29">
        <f t="shared" si="5"/>
        <v>15</v>
      </c>
      <c r="AK649" t="s">
        <v>1399</v>
      </c>
      <c r="AL649" s="262" t="s">
        <v>1675</v>
      </c>
      <c r="AM649" s="102">
        <v>1</v>
      </c>
      <c r="AO649" s="261" t="s">
        <v>1530</v>
      </c>
      <c r="AP649" s="103">
        <v>1</v>
      </c>
      <c r="AQ649" s="102" t="s">
        <v>938</v>
      </c>
      <c r="AR649" s="102">
        <v>0.5</v>
      </c>
      <c r="AU649" s="102"/>
      <c r="AW649" s="102"/>
      <c r="AY649" s="4">
        <v>0</v>
      </c>
      <c r="BA649" s="106"/>
    </row>
    <row r="650" spans="1:53" ht="12" customHeight="1" x14ac:dyDescent="0.35">
      <c r="A650" s="96" t="s">
        <v>2027</v>
      </c>
      <c r="B650" t="s">
        <v>2431</v>
      </c>
      <c r="C650" t="s">
        <v>77</v>
      </c>
      <c r="D650" t="s">
        <v>140</v>
      </c>
      <c r="E650" t="s">
        <v>1387</v>
      </c>
      <c r="F650" t="s">
        <v>2591</v>
      </c>
      <c r="G650" t="s">
        <v>2592</v>
      </c>
      <c r="H650">
        <v>2025</v>
      </c>
      <c r="I650" s="4" t="s">
        <v>79</v>
      </c>
      <c r="J650">
        <v>144</v>
      </c>
      <c r="K650" s="97">
        <v>398</v>
      </c>
      <c r="L650" t="str">
        <f>VLOOKUP(K650,Data!$L$1:$M$601,2,FALSE)</f>
        <v>x-large</v>
      </c>
      <c r="M650">
        <v>144</v>
      </c>
      <c r="N650" s="4">
        <f>VLOOKUP(L650,Data!$M$1:$N$701,2,FALSE)</f>
        <v>30</v>
      </c>
      <c r="O650" t="s">
        <v>140</v>
      </c>
      <c r="P650" t="s">
        <v>118</v>
      </c>
      <c r="Q650" s="57" t="s">
        <v>76</v>
      </c>
      <c r="R650" s="57" t="s">
        <v>1353</v>
      </c>
      <c r="S650" t="s">
        <v>104</v>
      </c>
      <c r="U650" s="57" t="s">
        <v>104</v>
      </c>
      <c r="W650" t="s">
        <v>150</v>
      </c>
      <c r="X650" t="s">
        <v>1360</v>
      </c>
      <c r="Y650" s="57" t="s">
        <v>104</v>
      </c>
      <c r="AA650" t="s">
        <v>104</v>
      </c>
      <c r="AC650" s="57" t="s">
        <v>104</v>
      </c>
      <c r="AE650" t="s">
        <v>150</v>
      </c>
      <c r="AF650" s="96" t="s">
        <v>1355</v>
      </c>
      <c r="AG650" s="57" t="s">
        <v>104</v>
      </c>
      <c r="AH650" s="98">
        <v>1</v>
      </c>
      <c r="AI650" s="29">
        <f t="shared" si="5"/>
        <v>30</v>
      </c>
      <c r="AK650"/>
      <c r="AL650" s="261" t="s">
        <v>1679</v>
      </c>
      <c r="AM650" s="102">
        <v>19.5</v>
      </c>
      <c r="AO650" s="262" t="s">
        <v>1533</v>
      </c>
      <c r="AP650" s="103">
        <v>10.5</v>
      </c>
      <c r="AU650" s="102"/>
      <c r="AW650" s="102"/>
      <c r="AY650" s="4">
        <v>2</v>
      </c>
      <c r="BA650" s="106"/>
    </row>
    <row r="651" spans="1:53" ht="12" customHeight="1" x14ac:dyDescent="0.35">
      <c r="A651" s="96" t="s">
        <v>2028</v>
      </c>
      <c r="B651" t="s">
        <v>2432</v>
      </c>
      <c r="C651" t="s">
        <v>72</v>
      </c>
      <c r="D651" t="s">
        <v>1388</v>
      </c>
      <c r="E651" t="s">
        <v>1379</v>
      </c>
      <c r="F651" t="s">
        <v>2591</v>
      </c>
      <c r="G651" t="s">
        <v>2592</v>
      </c>
      <c r="H651">
        <v>2025</v>
      </c>
      <c r="I651" s="4" t="s">
        <v>55</v>
      </c>
      <c r="J651">
        <v>145</v>
      </c>
      <c r="K651" s="97">
        <v>399</v>
      </c>
      <c r="L651" t="str">
        <f>VLOOKUP(K651,Data!$L$1:$M$601,2,FALSE)</f>
        <v>x-large</v>
      </c>
      <c r="M651">
        <v>145</v>
      </c>
      <c r="N651" s="4">
        <f>VLOOKUP(L651,Data!$M$1:$N$701,2,FALSE)</f>
        <v>30</v>
      </c>
      <c r="O651" t="s">
        <v>69</v>
      </c>
      <c r="P651" t="s">
        <v>94</v>
      </c>
      <c r="Q651" s="57" t="s">
        <v>76</v>
      </c>
      <c r="R651" s="57" t="s">
        <v>1353</v>
      </c>
      <c r="S651" t="s">
        <v>104</v>
      </c>
      <c r="U651" s="57" t="s">
        <v>104</v>
      </c>
      <c r="W651" t="s">
        <v>150</v>
      </c>
      <c r="X651" t="s">
        <v>1360</v>
      </c>
      <c r="Y651" s="57" t="s">
        <v>104</v>
      </c>
      <c r="AA651" t="s">
        <v>104</v>
      </c>
      <c r="AC651" s="57" t="s">
        <v>104</v>
      </c>
      <c r="AE651" t="s">
        <v>150</v>
      </c>
      <c r="AF651" s="96" t="s">
        <v>1355</v>
      </c>
      <c r="AG651" s="57" t="s">
        <v>104</v>
      </c>
      <c r="AH651" s="98">
        <v>1</v>
      </c>
      <c r="AI651" s="29">
        <f t="shared" si="5"/>
        <v>30</v>
      </c>
      <c r="AJ651" s="138">
        <v>5</v>
      </c>
      <c r="AK651"/>
      <c r="AL651" s="262" t="s">
        <v>1683</v>
      </c>
      <c r="AM651" s="102">
        <v>6</v>
      </c>
      <c r="AO651" s="261" t="s">
        <v>1537</v>
      </c>
      <c r="AP651" s="103">
        <v>4</v>
      </c>
      <c r="AU651" s="102"/>
      <c r="AW651" s="102"/>
      <c r="AY651" s="4">
        <v>2</v>
      </c>
      <c r="BA651" s="106"/>
    </row>
    <row r="652" spans="1:53" ht="12" customHeight="1" x14ac:dyDescent="0.35">
      <c r="A652" s="96" t="s">
        <v>2029</v>
      </c>
      <c r="B652" t="s">
        <v>2433</v>
      </c>
      <c r="C652" t="s">
        <v>72</v>
      </c>
      <c r="D652" t="s">
        <v>1388</v>
      </c>
      <c r="E652" t="s">
        <v>1379</v>
      </c>
      <c r="F652" t="s">
        <v>2591</v>
      </c>
      <c r="G652" t="s">
        <v>2592</v>
      </c>
      <c r="H652">
        <v>2025</v>
      </c>
      <c r="I652" s="4" t="s">
        <v>55</v>
      </c>
      <c r="J652"/>
      <c r="K652" s="97">
        <v>400</v>
      </c>
      <c r="L652" t="str">
        <f>VLOOKUP(K652,Data!$L$1:$M$601,2,FALSE)</f>
        <v>x-large</v>
      </c>
      <c r="N652" s="4">
        <f>VLOOKUP(L652,Data!$M$1:$N$701,2,FALSE)</f>
        <v>30</v>
      </c>
      <c r="O652" t="s">
        <v>140</v>
      </c>
      <c r="P652" t="s">
        <v>118</v>
      </c>
      <c r="Q652" s="57" t="s">
        <v>76</v>
      </c>
      <c r="R652" s="57" t="s">
        <v>1353</v>
      </c>
      <c r="S652" t="s">
        <v>104</v>
      </c>
      <c r="U652" s="57" t="s">
        <v>104</v>
      </c>
      <c r="W652" t="s">
        <v>150</v>
      </c>
      <c r="X652" t="s">
        <v>1360</v>
      </c>
      <c r="Y652" s="57" t="s">
        <v>104</v>
      </c>
      <c r="AA652" t="s">
        <v>104</v>
      </c>
      <c r="AC652" s="57" t="s">
        <v>104</v>
      </c>
      <c r="AE652" t="s">
        <v>150</v>
      </c>
      <c r="AF652" s="96" t="s">
        <v>1355</v>
      </c>
      <c r="AG652" s="57" t="s">
        <v>104</v>
      </c>
      <c r="AH652" s="98">
        <v>1</v>
      </c>
      <c r="AI652" s="29">
        <f t="shared" si="5"/>
        <v>30</v>
      </c>
      <c r="AJ652" s="138">
        <v>-10</v>
      </c>
      <c r="AK652"/>
      <c r="AL652" s="261" t="s">
        <v>1684</v>
      </c>
      <c r="AM652" s="102">
        <v>6</v>
      </c>
      <c r="AO652" s="262" t="s">
        <v>1541</v>
      </c>
      <c r="AP652" s="103">
        <v>4</v>
      </c>
      <c r="AU652" s="102"/>
      <c r="AW652" s="102"/>
      <c r="AY652" s="4">
        <v>0.5</v>
      </c>
      <c r="BA652" s="106"/>
    </row>
    <row r="653" spans="1:53" ht="12" customHeight="1" x14ac:dyDescent="0.35">
      <c r="A653" s="96" t="s">
        <v>2030</v>
      </c>
      <c r="B653" t="s">
        <v>2434</v>
      </c>
      <c r="C653" t="s">
        <v>72</v>
      </c>
      <c r="D653" t="s">
        <v>1388</v>
      </c>
      <c r="E653" t="s">
        <v>1379</v>
      </c>
      <c r="F653" t="s">
        <v>2591</v>
      </c>
      <c r="G653" t="s">
        <v>2592</v>
      </c>
      <c r="H653">
        <v>2025</v>
      </c>
      <c r="I653" s="4" t="s">
        <v>79</v>
      </c>
      <c r="J653">
        <v>146</v>
      </c>
      <c r="K653" s="97">
        <v>401</v>
      </c>
      <c r="L653" t="str">
        <f>VLOOKUP(K653,Data!$L$1:$M$601,2,FALSE)</f>
        <v>x-large</v>
      </c>
      <c r="M653">
        <v>146</v>
      </c>
      <c r="N653" s="4">
        <f>VLOOKUP(L653,Data!$M$1:$N$701,2,FALSE)</f>
        <v>30</v>
      </c>
      <c r="O653" t="s">
        <v>69</v>
      </c>
      <c r="P653" t="s">
        <v>94</v>
      </c>
      <c r="Q653" s="57" t="s">
        <v>76</v>
      </c>
      <c r="R653" s="57" t="s">
        <v>1353</v>
      </c>
      <c r="S653" t="s">
        <v>104</v>
      </c>
      <c r="U653" s="57" t="s">
        <v>104</v>
      </c>
      <c r="W653" t="s">
        <v>150</v>
      </c>
      <c r="X653" t="s">
        <v>1360</v>
      </c>
      <c r="Y653" s="57" t="s">
        <v>104</v>
      </c>
      <c r="AA653" t="s">
        <v>104</v>
      </c>
      <c r="AC653" s="57" t="s">
        <v>104</v>
      </c>
      <c r="AE653" t="s">
        <v>150</v>
      </c>
      <c r="AF653" s="96" t="s">
        <v>1355</v>
      </c>
      <c r="AG653" s="57" t="s">
        <v>104</v>
      </c>
      <c r="AH653" s="98">
        <v>1</v>
      </c>
      <c r="AI653" s="29">
        <f t="shared" si="5"/>
        <v>30</v>
      </c>
      <c r="AJ653" s="138">
        <v>5</v>
      </c>
      <c r="AK653"/>
      <c r="AL653" s="262" t="s">
        <v>1688</v>
      </c>
      <c r="AM653" s="102">
        <v>6</v>
      </c>
      <c r="AO653" s="261" t="s">
        <v>1543</v>
      </c>
      <c r="AP653" s="103">
        <v>4</v>
      </c>
      <c r="AU653" s="102"/>
      <c r="AW653" s="102"/>
      <c r="AY653" s="4">
        <v>0.5</v>
      </c>
      <c r="BA653" s="106"/>
    </row>
    <row r="654" spans="1:53" ht="12" customHeight="1" x14ac:dyDescent="0.35">
      <c r="A654" s="96" t="s">
        <v>2031</v>
      </c>
      <c r="B654" t="s">
        <v>2435</v>
      </c>
      <c r="C654" t="s">
        <v>72</v>
      </c>
      <c r="D654" t="s">
        <v>1388</v>
      </c>
      <c r="E654" t="s">
        <v>1379</v>
      </c>
      <c r="F654" t="s">
        <v>2591</v>
      </c>
      <c r="G654" t="s">
        <v>2592</v>
      </c>
      <c r="H654">
        <v>2025</v>
      </c>
      <c r="I654" s="4" t="s">
        <v>79</v>
      </c>
      <c r="J654">
        <v>147</v>
      </c>
      <c r="K654" s="97">
        <v>402</v>
      </c>
      <c r="L654" t="str">
        <f>VLOOKUP(K654,Data!$L$1:$M$601,2,FALSE)</f>
        <v>x-large</v>
      </c>
      <c r="M654">
        <v>147</v>
      </c>
      <c r="N654" s="4">
        <f>VLOOKUP(L654,Data!$M$1:$N$701,2,FALSE)</f>
        <v>30</v>
      </c>
      <c r="O654" t="s">
        <v>140</v>
      </c>
      <c r="P654" t="s">
        <v>118</v>
      </c>
      <c r="Q654" s="57" t="s">
        <v>76</v>
      </c>
      <c r="R654" s="57" t="s">
        <v>1353</v>
      </c>
      <c r="S654" t="s">
        <v>104</v>
      </c>
      <c r="U654" s="57" t="s">
        <v>104</v>
      </c>
      <c r="W654" t="s">
        <v>150</v>
      </c>
      <c r="X654" t="s">
        <v>1360</v>
      </c>
      <c r="Y654" s="57" t="s">
        <v>104</v>
      </c>
      <c r="AA654" t="s">
        <v>104</v>
      </c>
      <c r="AC654" s="57" t="s">
        <v>104</v>
      </c>
      <c r="AE654" t="s">
        <v>150</v>
      </c>
      <c r="AF654" s="96" t="s">
        <v>1355</v>
      </c>
      <c r="AG654" s="57" t="s">
        <v>104</v>
      </c>
      <c r="AH654" s="98">
        <v>1</v>
      </c>
      <c r="AI654" s="29">
        <f t="shared" si="5"/>
        <v>30</v>
      </c>
      <c r="AK654"/>
      <c r="AL654" s="261" t="s">
        <v>1691</v>
      </c>
      <c r="AM654" s="102">
        <v>6</v>
      </c>
      <c r="AO654" s="262" t="s">
        <v>1547</v>
      </c>
      <c r="AP654" s="103">
        <v>4</v>
      </c>
      <c r="AU654" s="102"/>
      <c r="AW654" s="102"/>
      <c r="AY654" s="4">
        <v>0</v>
      </c>
      <c r="BA654" s="106"/>
    </row>
    <row r="655" spans="1:53" ht="12" customHeight="1" x14ac:dyDescent="0.35">
      <c r="A655" s="96" t="s">
        <v>2032</v>
      </c>
      <c r="B655" t="s">
        <v>2436</v>
      </c>
      <c r="C655" t="s">
        <v>72</v>
      </c>
      <c r="D655" t="s">
        <v>1388</v>
      </c>
      <c r="E655" t="s">
        <v>1379</v>
      </c>
      <c r="F655" t="s">
        <v>2591</v>
      </c>
      <c r="G655" t="s">
        <v>2592</v>
      </c>
      <c r="H655">
        <v>2025</v>
      </c>
      <c r="I655" s="4" t="s">
        <v>55</v>
      </c>
      <c r="J655"/>
      <c r="K655" s="97">
        <v>403</v>
      </c>
      <c r="L655" t="str">
        <f>VLOOKUP(K655,Data!$L$1:$M$601,2,FALSE)</f>
        <v>x-large</v>
      </c>
      <c r="N655" s="4">
        <f>VLOOKUP(L655,Data!$M$1:$N$701,2,FALSE)</f>
        <v>30</v>
      </c>
      <c r="O655" t="s">
        <v>140</v>
      </c>
      <c r="P655" t="s">
        <v>118</v>
      </c>
      <c r="Q655" s="57" t="s">
        <v>76</v>
      </c>
      <c r="R655" s="57" t="s">
        <v>1353</v>
      </c>
      <c r="S655" t="s">
        <v>104</v>
      </c>
      <c r="U655" s="57" t="s">
        <v>104</v>
      </c>
      <c r="W655" t="s">
        <v>150</v>
      </c>
      <c r="X655" t="s">
        <v>1360</v>
      </c>
      <c r="Y655" s="57" t="s">
        <v>104</v>
      </c>
      <c r="AA655" t="s">
        <v>104</v>
      </c>
      <c r="AC655" s="57" t="s">
        <v>104</v>
      </c>
      <c r="AE655" t="s">
        <v>150</v>
      </c>
      <c r="AF655" s="96" t="s">
        <v>1355</v>
      </c>
      <c r="AG655" s="57" t="s">
        <v>104</v>
      </c>
      <c r="AH655" s="98">
        <v>1</v>
      </c>
      <c r="AI655" s="29">
        <f t="shared" si="5"/>
        <v>30</v>
      </c>
      <c r="AJ655" s="138">
        <v>10</v>
      </c>
      <c r="AK655"/>
      <c r="AL655" s="262" t="s">
        <v>1694</v>
      </c>
      <c r="AM655" s="102">
        <v>6</v>
      </c>
      <c r="AO655" s="261" t="s">
        <v>1550</v>
      </c>
      <c r="AP655" s="103">
        <v>8</v>
      </c>
      <c r="AQ655" s="261" t="s">
        <v>1651</v>
      </c>
      <c r="AR655" s="102">
        <v>6</v>
      </c>
      <c r="AU655" s="102"/>
      <c r="AW655" s="102"/>
      <c r="AY655" s="4">
        <v>0</v>
      </c>
      <c r="BA655" s="106"/>
    </row>
    <row r="656" spans="1:53" ht="12" customHeight="1" x14ac:dyDescent="0.35">
      <c r="A656" s="96" t="s">
        <v>2033</v>
      </c>
      <c r="B656" t="s">
        <v>2437</v>
      </c>
      <c r="C656" t="s">
        <v>72</v>
      </c>
      <c r="D656" t="s">
        <v>1388</v>
      </c>
      <c r="E656" t="s">
        <v>1379</v>
      </c>
      <c r="F656" t="s">
        <v>2591</v>
      </c>
      <c r="G656" t="s">
        <v>2592</v>
      </c>
      <c r="H656">
        <v>2025</v>
      </c>
      <c r="I656" s="159" t="s">
        <v>55</v>
      </c>
      <c r="J656">
        <v>148</v>
      </c>
      <c r="K656" s="97">
        <v>404</v>
      </c>
      <c r="L656" t="s">
        <v>64</v>
      </c>
      <c r="M656">
        <v>148</v>
      </c>
      <c r="N656" s="4">
        <v>10</v>
      </c>
      <c r="O656" t="s">
        <v>69</v>
      </c>
      <c r="P656" t="s">
        <v>94</v>
      </c>
      <c r="Q656" s="57" t="s">
        <v>76</v>
      </c>
      <c r="R656" s="57" t="s">
        <v>1353</v>
      </c>
      <c r="S656" t="s">
        <v>104</v>
      </c>
      <c r="U656" s="57" t="s">
        <v>104</v>
      </c>
      <c r="W656" t="s">
        <v>150</v>
      </c>
      <c r="X656" t="s">
        <v>1360</v>
      </c>
      <c r="Y656" s="57" t="s">
        <v>104</v>
      </c>
      <c r="AA656" t="s">
        <v>104</v>
      </c>
      <c r="AC656" s="57" t="s">
        <v>104</v>
      </c>
      <c r="AE656" t="s">
        <v>150</v>
      </c>
      <c r="AF656" s="96" t="s">
        <v>1355</v>
      </c>
      <c r="AG656" s="57" t="s">
        <v>104</v>
      </c>
      <c r="AH656" s="98">
        <v>1</v>
      </c>
      <c r="AI656" s="29">
        <f t="shared" si="5"/>
        <v>10</v>
      </c>
      <c r="AJ656" s="138">
        <v>-5</v>
      </c>
      <c r="AK656"/>
      <c r="AL656" s="261" t="s">
        <v>1698</v>
      </c>
      <c r="AM656" s="102">
        <v>5</v>
      </c>
      <c r="AN656" s="102"/>
      <c r="AO656" s="262"/>
      <c r="AU656" s="102"/>
      <c r="AW656" s="102"/>
      <c r="AY656" s="4">
        <v>0</v>
      </c>
      <c r="AZ656" s="161"/>
      <c r="BA656" s="106"/>
    </row>
    <row r="657" spans="1:53" ht="12" customHeight="1" x14ac:dyDescent="0.35">
      <c r="A657" s="96" t="s">
        <v>2034</v>
      </c>
      <c r="B657" t="s">
        <v>2438</v>
      </c>
      <c r="C657" t="s">
        <v>72</v>
      </c>
      <c r="D657" t="s">
        <v>69</v>
      </c>
      <c r="E657" t="s">
        <v>1379</v>
      </c>
      <c r="F657" t="s">
        <v>2591</v>
      </c>
      <c r="G657" t="s">
        <v>2592</v>
      </c>
      <c r="H657">
        <v>2025</v>
      </c>
      <c r="I657" s="4" t="s">
        <v>79</v>
      </c>
      <c r="J657">
        <v>149</v>
      </c>
      <c r="K657" s="97">
        <v>405</v>
      </c>
      <c r="L657" t="str">
        <f>VLOOKUP(K657,Data!$L$1:$M$601,2,FALSE)</f>
        <v>x-large</v>
      </c>
      <c r="M657">
        <v>149</v>
      </c>
      <c r="N657" s="4">
        <f>VLOOKUP(L657,Data!$M$1:$N$701,2,FALSE)</f>
        <v>30</v>
      </c>
      <c r="O657" t="s">
        <v>140</v>
      </c>
      <c r="P657" t="s">
        <v>118</v>
      </c>
      <c r="Q657" s="57" t="s">
        <v>76</v>
      </c>
      <c r="R657" s="57" t="s">
        <v>1353</v>
      </c>
      <c r="S657" t="s">
        <v>104</v>
      </c>
      <c r="U657" s="57" t="s">
        <v>104</v>
      </c>
      <c r="W657" t="s">
        <v>150</v>
      </c>
      <c r="X657" t="s">
        <v>1360</v>
      </c>
      <c r="Y657" s="57" t="s">
        <v>104</v>
      </c>
      <c r="AA657" t="s">
        <v>104</v>
      </c>
      <c r="AC657" s="57" t="s">
        <v>104</v>
      </c>
      <c r="AE657" t="s">
        <v>150</v>
      </c>
      <c r="AF657" s="96" t="s">
        <v>1355</v>
      </c>
      <c r="AG657" s="57" t="s">
        <v>104</v>
      </c>
      <c r="AH657" s="98">
        <v>1</v>
      </c>
      <c r="AI657" s="29">
        <f t="shared" si="5"/>
        <v>30</v>
      </c>
      <c r="AK657"/>
      <c r="AL657" s="262" t="s">
        <v>1702</v>
      </c>
      <c r="AM657" s="102">
        <v>4.3</v>
      </c>
      <c r="AN657" s="102"/>
      <c r="AO657" s="261" t="s">
        <v>1557</v>
      </c>
      <c r="AP657" s="103">
        <v>1.7</v>
      </c>
      <c r="AQ657" s="261" t="s">
        <v>1651</v>
      </c>
      <c r="AR657" s="102">
        <v>4</v>
      </c>
      <c r="AS657" s="262" t="s">
        <v>1669</v>
      </c>
      <c r="AT657" s="105">
        <v>3</v>
      </c>
      <c r="AU657" s="102" t="s">
        <v>130</v>
      </c>
      <c r="AV657" s="97">
        <v>7</v>
      </c>
      <c r="AW657" s="102"/>
      <c r="AY657" s="4">
        <v>0</v>
      </c>
      <c r="BA657" s="106"/>
    </row>
    <row r="658" spans="1:53" ht="12" customHeight="1" x14ac:dyDescent="0.35">
      <c r="A658" s="96" t="s">
        <v>2035</v>
      </c>
      <c r="B658" t="s">
        <v>2439</v>
      </c>
      <c r="C658" t="s">
        <v>72</v>
      </c>
      <c r="D658" t="s">
        <v>1388</v>
      </c>
      <c r="E658" t="s">
        <v>1379</v>
      </c>
      <c r="F658" t="s">
        <v>2591</v>
      </c>
      <c r="G658" t="s">
        <v>2592</v>
      </c>
      <c r="H658">
        <v>2025</v>
      </c>
      <c r="I658" s="4" t="s">
        <v>79</v>
      </c>
      <c r="J658"/>
      <c r="K658" s="97">
        <v>406</v>
      </c>
      <c r="L658" t="str">
        <f>VLOOKUP(K658,Data!$L$1:$M$601,2,FALSE)</f>
        <v>x-large</v>
      </c>
      <c r="N658" s="4">
        <f>VLOOKUP(L658,Data!$M$1:$N$701,2,FALSE)</f>
        <v>30</v>
      </c>
      <c r="O658" t="s">
        <v>140</v>
      </c>
      <c r="P658" t="s">
        <v>118</v>
      </c>
      <c r="Q658" s="57" t="s">
        <v>76</v>
      </c>
      <c r="R658" s="57" t="s">
        <v>1353</v>
      </c>
      <c r="S658" t="s">
        <v>104</v>
      </c>
      <c r="U658" s="57" t="s">
        <v>104</v>
      </c>
      <c r="W658" t="s">
        <v>150</v>
      </c>
      <c r="X658" t="s">
        <v>1360</v>
      </c>
      <c r="Y658" s="57" t="s">
        <v>104</v>
      </c>
      <c r="AA658" t="s">
        <v>104</v>
      </c>
      <c r="AC658" s="57" t="s">
        <v>104</v>
      </c>
      <c r="AE658" t="s">
        <v>150</v>
      </c>
      <c r="AF658" s="96" t="s">
        <v>1355</v>
      </c>
      <c r="AG658" s="57" t="s">
        <v>104</v>
      </c>
      <c r="AH658" s="98">
        <v>1</v>
      </c>
      <c r="AI658" s="29">
        <f t="shared" si="5"/>
        <v>30</v>
      </c>
      <c r="AJ658" s="138">
        <v>5</v>
      </c>
      <c r="AK658"/>
      <c r="AL658" s="261" t="s">
        <v>1706</v>
      </c>
      <c r="AM658" s="102">
        <v>6</v>
      </c>
      <c r="AN658" s="102"/>
      <c r="AO658" s="262" t="s">
        <v>1561</v>
      </c>
      <c r="AP658" s="103">
        <v>4</v>
      </c>
      <c r="AU658" s="102"/>
      <c r="AW658" s="102"/>
      <c r="AY658" s="4">
        <v>0</v>
      </c>
      <c r="BA658" s="106"/>
    </row>
    <row r="659" spans="1:53" ht="12" customHeight="1" x14ac:dyDescent="0.35">
      <c r="A659" s="96" t="s">
        <v>2036</v>
      </c>
      <c r="B659" t="s">
        <v>2440</v>
      </c>
      <c r="C659" t="s">
        <v>72</v>
      </c>
      <c r="D659" t="s">
        <v>1388</v>
      </c>
      <c r="E659" t="s">
        <v>1379</v>
      </c>
      <c r="F659" t="s">
        <v>2591</v>
      </c>
      <c r="G659" t="s">
        <v>2592</v>
      </c>
      <c r="H659">
        <v>2025</v>
      </c>
      <c r="I659" s="4" t="s">
        <v>55</v>
      </c>
      <c r="J659">
        <v>150</v>
      </c>
      <c r="K659" s="97">
        <v>407</v>
      </c>
      <c r="L659" t="str">
        <f>VLOOKUP(K659,Data!$L$1:$M$601,2,FALSE)</f>
        <v>x-large</v>
      </c>
      <c r="M659">
        <v>150</v>
      </c>
      <c r="N659" s="4">
        <f>VLOOKUP(L659,Data!$M$1:$N$701,2,FALSE)</f>
        <v>30</v>
      </c>
      <c r="O659" t="s">
        <v>140</v>
      </c>
      <c r="P659" t="s">
        <v>118</v>
      </c>
      <c r="Q659" s="57" t="s">
        <v>76</v>
      </c>
      <c r="R659" s="57" t="s">
        <v>1353</v>
      </c>
      <c r="S659" t="s">
        <v>104</v>
      </c>
      <c r="U659" s="57" t="s">
        <v>104</v>
      </c>
      <c r="W659" t="s">
        <v>150</v>
      </c>
      <c r="X659" t="s">
        <v>1360</v>
      </c>
      <c r="Y659" s="57" t="s">
        <v>104</v>
      </c>
      <c r="AA659" t="s">
        <v>104</v>
      </c>
      <c r="AC659" s="57" t="s">
        <v>104</v>
      </c>
      <c r="AE659" t="s">
        <v>150</v>
      </c>
      <c r="AF659" s="96" t="s">
        <v>1355</v>
      </c>
      <c r="AG659" s="57" t="s">
        <v>104</v>
      </c>
      <c r="AH659" s="98">
        <v>1</v>
      </c>
      <c r="AI659" s="29">
        <f t="shared" si="5"/>
        <v>30</v>
      </c>
      <c r="AJ659" s="138">
        <v>5</v>
      </c>
      <c r="AK659"/>
      <c r="AL659" s="262" t="s">
        <v>1708</v>
      </c>
      <c r="AM659" s="102">
        <v>6</v>
      </c>
      <c r="AO659" s="261" t="s">
        <v>1564</v>
      </c>
      <c r="AP659" s="103">
        <v>4</v>
      </c>
      <c r="AU659" s="102"/>
      <c r="AW659" s="102"/>
      <c r="AY659" s="4">
        <v>0</v>
      </c>
      <c r="BA659" s="106"/>
    </row>
    <row r="660" spans="1:53" ht="12" customHeight="1" x14ac:dyDescent="0.35">
      <c r="A660" s="96" t="s">
        <v>2037</v>
      </c>
      <c r="B660" t="s">
        <v>2441</v>
      </c>
      <c r="C660" t="s">
        <v>72</v>
      </c>
      <c r="D660" t="s">
        <v>1388</v>
      </c>
      <c r="E660" t="s">
        <v>1379</v>
      </c>
      <c r="F660" t="s">
        <v>2591</v>
      </c>
      <c r="G660" t="s">
        <v>2592</v>
      </c>
      <c r="H660">
        <v>2025</v>
      </c>
      <c r="I660" s="4" t="s">
        <v>79</v>
      </c>
      <c r="J660">
        <v>151</v>
      </c>
      <c r="K660" s="97">
        <v>408</v>
      </c>
      <c r="L660" t="str">
        <f>VLOOKUP(K660,Data!$L$1:$M$601,2,FALSE)</f>
        <v>x-large</v>
      </c>
      <c r="M660">
        <v>151</v>
      </c>
      <c r="N660" s="4">
        <f>VLOOKUP(L660,Data!$M$1:$N$701,2,FALSE)</f>
        <v>30</v>
      </c>
      <c r="O660" t="s">
        <v>140</v>
      </c>
      <c r="P660" t="s">
        <v>118</v>
      </c>
      <c r="Q660" s="57" t="s">
        <v>76</v>
      </c>
      <c r="R660" s="57" t="s">
        <v>1353</v>
      </c>
      <c r="S660" t="s">
        <v>104</v>
      </c>
      <c r="U660" s="57" t="s">
        <v>104</v>
      </c>
      <c r="W660" t="s">
        <v>150</v>
      </c>
      <c r="X660" t="s">
        <v>1360</v>
      </c>
      <c r="Y660" s="57" t="s">
        <v>104</v>
      </c>
      <c r="AA660" t="s">
        <v>104</v>
      </c>
      <c r="AC660" s="57" t="s">
        <v>104</v>
      </c>
      <c r="AE660" t="s">
        <v>150</v>
      </c>
      <c r="AF660" s="96" t="s">
        <v>1355</v>
      </c>
      <c r="AG660" s="57" t="s">
        <v>104</v>
      </c>
      <c r="AH660" s="98">
        <v>1</v>
      </c>
      <c r="AI660" s="29">
        <f t="shared" si="5"/>
        <v>30</v>
      </c>
      <c r="AK660"/>
      <c r="AL660" s="261" t="s">
        <v>1712</v>
      </c>
      <c r="AM660" s="102">
        <v>5</v>
      </c>
      <c r="AO660" s="262"/>
      <c r="AS660" s="262" t="s">
        <v>1669</v>
      </c>
      <c r="AT660" s="105">
        <v>10</v>
      </c>
      <c r="AU660" s="102"/>
      <c r="AW660" s="102"/>
      <c r="AY660" s="4">
        <v>0</v>
      </c>
      <c r="BA660" s="106"/>
    </row>
    <row r="661" spans="1:53" ht="12" customHeight="1" x14ac:dyDescent="0.35">
      <c r="A661" s="96" t="s">
        <v>2038</v>
      </c>
      <c r="B661" t="s">
        <v>2442</v>
      </c>
      <c r="C661" t="s">
        <v>143</v>
      </c>
      <c r="D661" t="s">
        <v>1392</v>
      </c>
      <c r="E661" t="s">
        <v>1387</v>
      </c>
      <c r="F661" t="s">
        <v>2591</v>
      </c>
      <c r="G661" t="s">
        <v>2592</v>
      </c>
      <c r="H661">
        <v>2025</v>
      </c>
      <c r="I661" s="4" t="s">
        <v>55</v>
      </c>
      <c r="J661"/>
      <c r="K661" s="97">
        <v>409</v>
      </c>
      <c r="L661" t="str">
        <f>VLOOKUP(K661,Data!$L$1:$M$601,2,FALSE)</f>
        <v>x-large</v>
      </c>
      <c r="N661" s="4">
        <f>VLOOKUP(L661,Data!$M$1:$N$701,2,FALSE)</f>
        <v>30</v>
      </c>
      <c r="O661" t="s">
        <v>117</v>
      </c>
      <c r="P661" t="s">
        <v>94</v>
      </c>
      <c r="Q661" s="57" t="s">
        <v>76</v>
      </c>
      <c r="R661" s="57" t="s">
        <v>1353</v>
      </c>
      <c r="S661" t="s">
        <v>104</v>
      </c>
      <c r="U661" s="57" t="s">
        <v>104</v>
      </c>
      <c r="W661" t="s">
        <v>150</v>
      </c>
      <c r="X661" t="s">
        <v>1360</v>
      </c>
      <c r="Y661" s="57" t="s">
        <v>104</v>
      </c>
      <c r="AA661" t="s">
        <v>104</v>
      </c>
      <c r="AC661" s="57" t="s">
        <v>104</v>
      </c>
      <c r="AE661" t="s">
        <v>150</v>
      </c>
      <c r="AF661" s="96" t="s">
        <v>1355</v>
      </c>
      <c r="AG661" s="57" t="s">
        <v>104</v>
      </c>
      <c r="AH661" s="98">
        <v>1</v>
      </c>
      <c r="AI661" s="29">
        <f t="shared" si="5"/>
        <v>30</v>
      </c>
      <c r="AK661"/>
      <c r="AL661" s="262" t="s">
        <v>1715</v>
      </c>
      <c r="AM661" s="102">
        <v>3</v>
      </c>
      <c r="AO661" s="261" t="s">
        <v>1572</v>
      </c>
      <c r="AP661" s="103">
        <v>7</v>
      </c>
      <c r="AU661" s="102"/>
      <c r="AW661" s="102"/>
      <c r="AY661" s="4">
        <v>0</v>
      </c>
      <c r="BA661" s="106"/>
    </row>
    <row r="662" spans="1:53" ht="12" customHeight="1" x14ac:dyDescent="0.35">
      <c r="A662" s="96" t="s">
        <v>2039</v>
      </c>
      <c r="B662" t="s">
        <v>2443</v>
      </c>
      <c r="C662" t="s">
        <v>143</v>
      </c>
      <c r="D662" t="s">
        <v>1392</v>
      </c>
      <c r="E662" t="s">
        <v>1387</v>
      </c>
      <c r="F662" t="s">
        <v>2591</v>
      </c>
      <c r="G662" t="s">
        <v>2592</v>
      </c>
      <c r="H662">
        <v>2025</v>
      </c>
      <c r="I662" s="4" t="s">
        <v>55</v>
      </c>
      <c r="J662">
        <v>152</v>
      </c>
      <c r="K662" s="97">
        <v>410</v>
      </c>
      <c r="L662" t="str">
        <f>VLOOKUP(K662,Data!$L$1:$M$601,2,FALSE)</f>
        <v>x-large</v>
      </c>
      <c r="M662">
        <v>152</v>
      </c>
      <c r="N662" s="4">
        <f>VLOOKUP(L662,Data!$M$1:$N$701,2,FALSE)</f>
        <v>30</v>
      </c>
      <c r="O662" t="s">
        <v>140</v>
      </c>
      <c r="P662" t="s">
        <v>118</v>
      </c>
      <c r="Q662" s="57" t="s">
        <v>76</v>
      </c>
      <c r="R662" s="57" t="s">
        <v>1353</v>
      </c>
      <c r="S662" t="s">
        <v>104</v>
      </c>
      <c r="U662" s="57" t="s">
        <v>104</v>
      </c>
      <c r="W662" t="s">
        <v>150</v>
      </c>
      <c r="X662" t="s">
        <v>1360</v>
      </c>
      <c r="Y662" s="57" t="s">
        <v>104</v>
      </c>
      <c r="AA662" t="s">
        <v>104</v>
      </c>
      <c r="AC662" s="57" t="s">
        <v>104</v>
      </c>
      <c r="AE662" t="s">
        <v>150</v>
      </c>
      <c r="AF662" s="96" t="s">
        <v>1355</v>
      </c>
      <c r="AG662" s="57" t="s">
        <v>104</v>
      </c>
      <c r="AH662" s="98">
        <v>1</v>
      </c>
      <c r="AI662" s="29">
        <f t="shared" si="5"/>
        <v>30</v>
      </c>
      <c r="AK662"/>
      <c r="AL662" s="261" t="s">
        <v>1718</v>
      </c>
      <c r="AM662" s="102">
        <v>6</v>
      </c>
      <c r="AO662" s="262" t="s">
        <v>1576</v>
      </c>
      <c r="AP662" s="103">
        <v>14</v>
      </c>
      <c r="AS662" s="261" t="s">
        <v>1679</v>
      </c>
      <c r="AT662" s="105">
        <v>10</v>
      </c>
      <c r="AU662" s="102"/>
      <c r="AW662" s="102"/>
      <c r="AY662" s="4">
        <v>0</v>
      </c>
      <c r="BA662" s="106"/>
    </row>
    <row r="663" spans="1:53" ht="12" customHeight="1" x14ac:dyDescent="0.35">
      <c r="A663" s="96" t="s">
        <v>2040</v>
      </c>
      <c r="B663" t="s">
        <v>2444</v>
      </c>
      <c r="C663" t="s">
        <v>143</v>
      </c>
      <c r="D663" t="s">
        <v>1392</v>
      </c>
      <c r="E663" t="s">
        <v>1387</v>
      </c>
      <c r="F663" t="s">
        <v>2591</v>
      </c>
      <c r="G663" t="s">
        <v>2592</v>
      </c>
      <c r="H663">
        <v>2025</v>
      </c>
      <c r="I663" s="4" t="s">
        <v>55</v>
      </c>
      <c r="J663">
        <v>153</v>
      </c>
      <c r="K663" s="97">
        <v>411</v>
      </c>
      <c r="L663" t="str">
        <f>VLOOKUP(K663,Data!$L$1:$M$601,2,FALSE)</f>
        <v>x-large</v>
      </c>
      <c r="M663">
        <v>153</v>
      </c>
      <c r="N663" s="4">
        <f>VLOOKUP(L663,Data!$M$1:$N$701,2,FALSE)</f>
        <v>30</v>
      </c>
      <c r="O663" t="s">
        <v>69</v>
      </c>
      <c r="P663" t="s">
        <v>94</v>
      </c>
      <c r="Q663" s="57" t="s">
        <v>76</v>
      </c>
      <c r="R663" s="57" t="s">
        <v>1353</v>
      </c>
      <c r="S663" t="s">
        <v>104</v>
      </c>
      <c r="U663" s="57" t="s">
        <v>104</v>
      </c>
      <c r="W663" t="s">
        <v>150</v>
      </c>
      <c r="X663" t="s">
        <v>1362</v>
      </c>
      <c r="Y663" s="57" t="s">
        <v>104</v>
      </c>
      <c r="AA663" t="s">
        <v>104</v>
      </c>
      <c r="AC663" s="57" t="s">
        <v>104</v>
      </c>
      <c r="AE663" t="s">
        <v>150</v>
      </c>
      <c r="AF663" s="96" t="s">
        <v>1355</v>
      </c>
      <c r="AG663" s="57" t="s">
        <v>150</v>
      </c>
      <c r="AH663" s="98">
        <v>1.5</v>
      </c>
      <c r="AI663" s="29">
        <f t="shared" si="5"/>
        <v>45</v>
      </c>
      <c r="AK663" s="107" t="s">
        <v>1380</v>
      </c>
      <c r="AL663" s="262" t="s">
        <v>1722</v>
      </c>
      <c r="AM663" s="102">
        <v>9</v>
      </c>
      <c r="AO663" s="261" t="s">
        <v>1580</v>
      </c>
      <c r="AP663" s="103">
        <v>9</v>
      </c>
      <c r="AQ663" s="261" t="s">
        <v>1651</v>
      </c>
      <c r="AR663" s="102">
        <v>5</v>
      </c>
      <c r="AU663" s="102"/>
      <c r="AW663" s="102"/>
      <c r="AY663" s="4">
        <v>0</v>
      </c>
      <c r="BA663" s="106"/>
    </row>
    <row r="664" spans="1:53" ht="12" customHeight="1" x14ac:dyDescent="0.35">
      <c r="A664" s="96" t="s">
        <v>2041</v>
      </c>
      <c r="B664" t="s">
        <v>2445</v>
      </c>
      <c r="C664" t="s">
        <v>143</v>
      </c>
      <c r="D664" t="s">
        <v>1392</v>
      </c>
      <c r="E664" t="s">
        <v>1385</v>
      </c>
      <c r="F664" t="s">
        <v>2591</v>
      </c>
      <c r="G664" t="s">
        <v>2592</v>
      </c>
      <c r="H664">
        <v>2025</v>
      </c>
      <c r="I664" s="4" t="s">
        <v>79</v>
      </c>
      <c r="J664"/>
      <c r="K664" s="97">
        <v>412</v>
      </c>
      <c r="L664" t="str">
        <f>VLOOKUP(K664,Data!$L$1:$M$601,2,FALSE)</f>
        <v>x-large</v>
      </c>
      <c r="N664" s="4">
        <f>VLOOKUP(L664,Data!$M$1:$N$701,2,FALSE)</f>
        <v>30</v>
      </c>
      <c r="O664" t="s">
        <v>117</v>
      </c>
      <c r="P664" t="s">
        <v>94</v>
      </c>
      <c r="Q664" s="57" t="s">
        <v>76</v>
      </c>
      <c r="R664" s="57" t="s">
        <v>1353</v>
      </c>
      <c r="S664" t="s">
        <v>104</v>
      </c>
      <c r="U664" s="57" t="s">
        <v>104</v>
      </c>
      <c r="W664" t="s">
        <v>150</v>
      </c>
      <c r="X664" t="s">
        <v>1360</v>
      </c>
      <c r="Y664" s="57" t="s">
        <v>104</v>
      </c>
      <c r="AA664" t="s">
        <v>104</v>
      </c>
      <c r="AC664" s="57" t="s">
        <v>104</v>
      </c>
      <c r="AE664" t="s">
        <v>56</v>
      </c>
      <c r="AF664" s="96" t="s">
        <v>1355</v>
      </c>
      <c r="AG664" s="57" t="s">
        <v>81</v>
      </c>
      <c r="AH664" s="98">
        <v>0.8</v>
      </c>
      <c r="AI664" s="29">
        <f t="shared" si="5"/>
        <v>24</v>
      </c>
      <c r="AK664" t="s">
        <v>1391</v>
      </c>
      <c r="AL664" s="261" t="s">
        <v>1725</v>
      </c>
      <c r="AM664" s="102">
        <v>4</v>
      </c>
      <c r="AO664" s="262"/>
      <c r="AU664" s="102"/>
      <c r="AW664" s="102"/>
      <c r="AY664" s="4">
        <v>0</v>
      </c>
      <c r="AZ664" s="4" t="s">
        <v>1369</v>
      </c>
      <c r="BA664" s="106"/>
    </row>
    <row r="665" spans="1:53" ht="12" customHeight="1" x14ac:dyDescent="0.35">
      <c r="A665" s="96" t="s">
        <v>2042</v>
      </c>
      <c r="B665" t="s">
        <v>2446</v>
      </c>
      <c r="C665" t="s">
        <v>143</v>
      </c>
      <c r="D665" t="s">
        <v>1392</v>
      </c>
      <c r="E665" t="s">
        <v>1385</v>
      </c>
      <c r="F665" t="s">
        <v>2591</v>
      </c>
      <c r="G665" t="s">
        <v>2592</v>
      </c>
      <c r="H665">
        <v>2025</v>
      </c>
      <c r="I665" s="4" t="s">
        <v>79</v>
      </c>
      <c r="J665">
        <v>154</v>
      </c>
      <c r="K665" s="97">
        <v>413</v>
      </c>
      <c r="L665" t="str">
        <f>VLOOKUP(K665,Data!$L$1:$M$601,2,FALSE)</f>
        <v>x-large</v>
      </c>
      <c r="M665">
        <v>154</v>
      </c>
      <c r="N665" s="4">
        <f>VLOOKUP(L665,Data!$M$1:$N$701,2,FALSE)</f>
        <v>30</v>
      </c>
      <c r="O665" t="s">
        <v>140</v>
      </c>
      <c r="P665" t="s">
        <v>118</v>
      </c>
      <c r="Q665" s="57" t="s">
        <v>76</v>
      </c>
      <c r="R665" s="57" t="s">
        <v>1353</v>
      </c>
      <c r="S665" t="s">
        <v>104</v>
      </c>
      <c r="U665" s="57" t="s">
        <v>104</v>
      </c>
      <c r="W665" t="s">
        <v>150</v>
      </c>
      <c r="X665" t="s">
        <v>1360</v>
      </c>
      <c r="Y665" s="57" t="s">
        <v>104</v>
      </c>
      <c r="AA665" t="s">
        <v>104</v>
      </c>
      <c r="AC665" s="57" t="s">
        <v>104</v>
      </c>
      <c r="AE665" t="s">
        <v>150</v>
      </c>
      <c r="AF665" s="96" t="s">
        <v>1355</v>
      </c>
      <c r="AG665" s="57" t="s">
        <v>104</v>
      </c>
      <c r="AH665" s="98">
        <v>1</v>
      </c>
      <c r="AI665" s="29">
        <f t="shared" si="5"/>
        <v>30</v>
      </c>
      <c r="AK665"/>
      <c r="AL665" s="262" t="s">
        <v>1728</v>
      </c>
      <c r="AM665" s="102">
        <v>6</v>
      </c>
      <c r="AO665" s="261" t="s">
        <v>1586</v>
      </c>
      <c r="AP665" s="103">
        <v>4</v>
      </c>
      <c r="AS665" s="261" t="s">
        <v>1679</v>
      </c>
      <c r="AT665" s="105">
        <v>10</v>
      </c>
      <c r="AU665" s="102"/>
      <c r="AW665" s="102"/>
      <c r="AY665" s="4">
        <v>0</v>
      </c>
      <c r="BA665" s="106"/>
    </row>
    <row r="666" spans="1:53" s="10" customFormat="1" ht="12" customHeight="1" x14ac:dyDescent="0.35">
      <c r="A666" s="96" t="s">
        <v>2043</v>
      </c>
      <c r="B666" t="s">
        <v>2447</v>
      </c>
      <c r="C666" t="s">
        <v>143</v>
      </c>
      <c r="D666" t="s">
        <v>1392</v>
      </c>
      <c r="E666" t="s">
        <v>1385</v>
      </c>
      <c r="F666" t="s">
        <v>2591</v>
      </c>
      <c r="G666" t="s">
        <v>2592</v>
      </c>
      <c r="H666">
        <v>2025</v>
      </c>
      <c r="I666" s="4" t="s">
        <v>79</v>
      </c>
      <c r="J666">
        <v>155</v>
      </c>
      <c r="K666" s="97">
        <v>414</v>
      </c>
      <c r="L666" t="str">
        <f>VLOOKUP(K666,Data!$L$1:$M$601,2,FALSE)</f>
        <v>x-large</v>
      </c>
      <c r="M666">
        <v>155</v>
      </c>
      <c r="N666" s="4">
        <f>VLOOKUP(L666,Data!$M$1:$N$701,2,FALSE)</f>
        <v>30</v>
      </c>
      <c r="O666" t="s">
        <v>69</v>
      </c>
      <c r="P666" t="s">
        <v>94</v>
      </c>
      <c r="Q666" s="57" t="s">
        <v>76</v>
      </c>
      <c r="R666" s="57" t="s">
        <v>1353</v>
      </c>
      <c r="S666" t="s">
        <v>104</v>
      </c>
      <c r="T666"/>
      <c r="U666" s="57" t="s">
        <v>104</v>
      </c>
      <c r="V666" s="57"/>
      <c r="W666" t="s">
        <v>150</v>
      </c>
      <c r="X666" t="s">
        <v>1360</v>
      </c>
      <c r="Y666" s="57" t="s">
        <v>104</v>
      </c>
      <c r="Z666" s="57"/>
      <c r="AA666" t="s">
        <v>104</v>
      </c>
      <c r="AB666"/>
      <c r="AC666" s="57" t="s">
        <v>104</v>
      </c>
      <c r="AD666" s="57"/>
      <c r="AE666" t="s">
        <v>150</v>
      </c>
      <c r="AF666" s="96" t="s">
        <v>1355</v>
      </c>
      <c r="AG666" s="57" t="s">
        <v>104</v>
      </c>
      <c r="AH666" s="98">
        <v>1</v>
      </c>
      <c r="AI666" s="29">
        <f t="shared" si="5"/>
        <v>30</v>
      </c>
      <c r="AJ666" s="138"/>
      <c r="AK666"/>
      <c r="AL666" s="261" t="s">
        <v>1731</v>
      </c>
      <c r="AM666" s="102">
        <v>5</v>
      </c>
      <c r="AN666" s="101"/>
      <c r="AO666" s="262" t="s">
        <v>1590</v>
      </c>
      <c r="AP666" s="103">
        <v>8.5</v>
      </c>
      <c r="AQ666" s="261" t="s">
        <v>1651</v>
      </c>
      <c r="AR666" s="102">
        <v>4</v>
      </c>
      <c r="AS666" s="104"/>
      <c r="AT666" s="105"/>
      <c r="AU666" s="102"/>
      <c r="AV666" s="97"/>
      <c r="AW666" s="102"/>
      <c r="AX666" s="97"/>
      <c r="AY666" s="4">
        <v>2</v>
      </c>
      <c r="AZ666" s="4"/>
      <c r="BA666" s="106"/>
    </row>
    <row r="667" spans="1:53" ht="12" customHeight="1" x14ac:dyDescent="0.35">
      <c r="A667" s="96" t="s">
        <v>2044</v>
      </c>
      <c r="B667" t="s">
        <v>2448</v>
      </c>
      <c r="C667" t="s">
        <v>143</v>
      </c>
      <c r="D667" t="s">
        <v>1400</v>
      </c>
      <c r="E667" t="s">
        <v>1379</v>
      </c>
      <c r="F667" t="s">
        <v>2591</v>
      </c>
      <c r="G667" t="s">
        <v>2592</v>
      </c>
      <c r="H667">
        <v>2025</v>
      </c>
      <c r="I667" s="4" t="s">
        <v>244</v>
      </c>
      <c r="J667"/>
      <c r="K667" s="97">
        <v>415</v>
      </c>
      <c r="L667" t="str">
        <f>VLOOKUP(K667,Data!$L$1:$M$601,2,FALSE)</f>
        <v>x-large</v>
      </c>
      <c r="N667" s="4">
        <f>VLOOKUP(L667,Data!$M$1:$N$701,2,FALSE)</f>
        <v>30</v>
      </c>
      <c r="O667" t="s">
        <v>140</v>
      </c>
      <c r="P667" t="s">
        <v>118</v>
      </c>
      <c r="Q667" s="57" t="s">
        <v>76</v>
      </c>
      <c r="R667" s="57" t="s">
        <v>1353</v>
      </c>
      <c r="S667" t="s">
        <v>104</v>
      </c>
      <c r="U667" s="57" t="s">
        <v>104</v>
      </c>
      <c r="W667" t="s">
        <v>150</v>
      </c>
      <c r="X667" t="s">
        <v>1360</v>
      </c>
      <c r="Y667" s="57" t="s">
        <v>104</v>
      </c>
      <c r="AA667" t="s">
        <v>104</v>
      </c>
      <c r="AC667" s="57" t="s">
        <v>104</v>
      </c>
      <c r="AE667" t="s">
        <v>56</v>
      </c>
      <c r="AF667" s="96" t="s">
        <v>1355</v>
      </c>
      <c r="AG667" s="57" t="s">
        <v>104</v>
      </c>
      <c r="AH667" s="98">
        <v>1</v>
      </c>
      <c r="AI667" s="29">
        <f t="shared" si="5"/>
        <v>30</v>
      </c>
      <c r="AK667"/>
      <c r="AL667" s="262" t="s">
        <v>1734</v>
      </c>
      <c r="AM667" s="102">
        <v>20</v>
      </c>
      <c r="AO667" s="261"/>
      <c r="AU667" s="102"/>
      <c r="AW667" s="102"/>
      <c r="AY667" s="4">
        <v>2</v>
      </c>
      <c r="BA667" s="106"/>
    </row>
    <row r="668" spans="1:53" ht="12" customHeight="1" x14ac:dyDescent="0.35">
      <c r="A668" s="96" t="s">
        <v>2045</v>
      </c>
      <c r="B668" t="s">
        <v>2449</v>
      </c>
      <c r="C668" t="s">
        <v>143</v>
      </c>
      <c r="D668" t="s">
        <v>1394</v>
      </c>
      <c r="E668" t="s">
        <v>1379</v>
      </c>
      <c r="F668" t="s">
        <v>2591</v>
      </c>
      <c r="G668" t="s">
        <v>2592</v>
      </c>
      <c r="H668">
        <v>2025</v>
      </c>
      <c r="I668" s="4" t="s">
        <v>79</v>
      </c>
      <c r="J668">
        <v>156</v>
      </c>
      <c r="K668" s="97">
        <v>416</v>
      </c>
      <c r="L668" t="str">
        <f>VLOOKUP(K668,Data!$L$1:$M$601,2,FALSE)</f>
        <v>x-large</v>
      </c>
      <c r="M668">
        <v>156</v>
      </c>
      <c r="N668" s="4">
        <f>VLOOKUP(L668,Data!$M$1:$N$701,2,FALSE)</f>
        <v>30</v>
      </c>
      <c r="O668" t="s">
        <v>117</v>
      </c>
      <c r="P668" t="s">
        <v>94</v>
      </c>
      <c r="Q668" s="57" t="s">
        <v>76</v>
      </c>
      <c r="R668" s="57" t="s">
        <v>1353</v>
      </c>
      <c r="S668" t="s">
        <v>104</v>
      </c>
      <c r="U668" s="57" t="s">
        <v>104</v>
      </c>
      <c r="W668" t="s">
        <v>150</v>
      </c>
      <c r="X668" t="s">
        <v>1360</v>
      </c>
      <c r="Y668" s="57" t="s">
        <v>104</v>
      </c>
      <c r="AA668" t="s">
        <v>104</v>
      </c>
      <c r="AC668" s="57" t="s">
        <v>104</v>
      </c>
      <c r="AE668" t="s">
        <v>56</v>
      </c>
      <c r="AF668" s="96" t="s">
        <v>1355</v>
      </c>
      <c r="AG668" s="57" t="s">
        <v>81</v>
      </c>
      <c r="AH668" s="98">
        <v>0.8</v>
      </c>
      <c r="AI668" s="29">
        <f t="shared" si="5"/>
        <v>24</v>
      </c>
      <c r="AK668" t="s">
        <v>1391</v>
      </c>
      <c r="AL668" s="261" t="s">
        <v>1738</v>
      </c>
      <c r="AM668" s="102">
        <v>3</v>
      </c>
      <c r="AO668" s="262" t="s">
        <v>1598</v>
      </c>
      <c r="AP668" s="103">
        <v>1</v>
      </c>
      <c r="AU668" s="102"/>
      <c r="AW668" s="102"/>
      <c r="AY668" s="4">
        <v>0</v>
      </c>
      <c r="AZ668" s="4" t="s">
        <v>1369</v>
      </c>
      <c r="BA668" s="106"/>
    </row>
    <row r="669" spans="1:53" ht="12" customHeight="1" x14ac:dyDescent="0.35">
      <c r="A669" s="96" t="s">
        <v>2046</v>
      </c>
      <c r="B669" t="s">
        <v>2450</v>
      </c>
      <c r="C669" t="s">
        <v>143</v>
      </c>
      <c r="D669" t="s">
        <v>1394</v>
      </c>
      <c r="E669" t="s">
        <v>1379</v>
      </c>
      <c r="F669" t="s">
        <v>2591</v>
      </c>
      <c r="G669" t="s">
        <v>2592</v>
      </c>
      <c r="H669">
        <v>2025</v>
      </c>
      <c r="I669" s="4" t="s">
        <v>79</v>
      </c>
      <c r="J669">
        <v>157</v>
      </c>
      <c r="K669" s="97">
        <v>417</v>
      </c>
      <c r="L669" t="str">
        <f>VLOOKUP(K669,Data!$L$1:$M$601,2,FALSE)</f>
        <v>x-large</v>
      </c>
      <c r="M669">
        <v>157</v>
      </c>
      <c r="N669" s="4">
        <f>VLOOKUP(L669,Data!$M$1:$N$701,2,FALSE)</f>
        <v>30</v>
      </c>
      <c r="O669" t="s">
        <v>140</v>
      </c>
      <c r="P669" t="s">
        <v>118</v>
      </c>
      <c r="Q669" s="57" t="s">
        <v>76</v>
      </c>
      <c r="R669" s="57" t="s">
        <v>1353</v>
      </c>
      <c r="S669" t="s">
        <v>104</v>
      </c>
      <c r="U669" s="57" t="s">
        <v>104</v>
      </c>
      <c r="W669" t="s">
        <v>150</v>
      </c>
      <c r="X669" t="s">
        <v>1360</v>
      </c>
      <c r="Y669" s="57" t="s">
        <v>104</v>
      </c>
      <c r="AA669" t="s">
        <v>104</v>
      </c>
      <c r="AC669" s="57" t="s">
        <v>104</v>
      </c>
      <c r="AE669" t="s">
        <v>150</v>
      </c>
      <c r="AF669" s="96" t="s">
        <v>1355</v>
      </c>
      <c r="AG669" s="57" t="s">
        <v>104</v>
      </c>
      <c r="AH669" s="98">
        <v>1</v>
      </c>
      <c r="AI669" s="29">
        <f t="shared" si="5"/>
        <v>30</v>
      </c>
      <c r="AK669"/>
      <c r="AL669" s="262" t="s">
        <v>1742</v>
      </c>
      <c r="AM669" s="102">
        <v>6</v>
      </c>
      <c r="AO669" s="261" t="s">
        <v>1602</v>
      </c>
      <c r="AP669" s="103">
        <v>8</v>
      </c>
      <c r="AQ669" s="261" t="s">
        <v>1651</v>
      </c>
      <c r="AR669" s="102">
        <v>6</v>
      </c>
      <c r="AU669" s="102"/>
      <c r="AW669" s="102"/>
      <c r="AY669" s="4">
        <v>1.5</v>
      </c>
      <c r="BA669" s="106"/>
    </row>
    <row r="670" spans="1:53" ht="12" customHeight="1" x14ac:dyDescent="0.35">
      <c r="A670" s="96" t="s">
        <v>2047</v>
      </c>
      <c r="B670" t="s">
        <v>2451</v>
      </c>
      <c r="C670" t="s">
        <v>143</v>
      </c>
      <c r="D670" t="s">
        <v>1394</v>
      </c>
      <c r="E670" t="s">
        <v>1379</v>
      </c>
      <c r="F670" t="s">
        <v>2591</v>
      </c>
      <c r="G670" t="s">
        <v>2592</v>
      </c>
      <c r="H670">
        <v>2025</v>
      </c>
      <c r="I670" s="4" t="s">
        <v>79</v>
      </c>
      <c r="J670"/>
      <c r="K670" s="97">
        <v>418</v>
      </c>
      <c r="L670" t="str">
        <f>VLOOKUP(K670,Data!$L$1:$M$601,2,FALSE)</f>
        <v>x-large</v>
      </c>
      <c r="N670" s="4">
        <f>VLOOKUP(L670,Data!$M$1:$N$701,2,FALSE)</f>
        <v>30</v>
      </c>
      <c r="O670" t="s">
        <v>69</v>
      </c>
      <c r="P670" t="s">
        <v>94</v>
      </c>
      <c r="Q670" s="57" t="s">
        <v>76</v>
      </c>
      <c r="R670" s="57" t="s">
        <v>1353</v>
      </c>
      <c r="S670" t="s">
        <v>104</v>
      </c>
      <c r="U670" s="57" t="s">
        <v>104</v>
      </c>
      <c r="W670" t="s">
        <v>150</v>
      </c>
      <c r="X670" t="s">
        <v>1360</v>
      </c>
      <c r="Y670" s="57" t="s">
        <v>104</v>
      </c>
      <c r="AA670" t="s">
        <v>104</v>
      </c>
      <c r="AC670" s="57" t="s">
        <v>104</v>
      </c>
      <c r="AE670" t="s">
        <v>150</v>
      </c>
      <c r="AF670" s="96" t="s">
        <v>1355</v>
      </c>
      <c r="AG670" s="57" t="s">
        <v>104</v>
      </c>
      <c r="AH670" s="98">
        <v>1</v>
      </c>
      <c r="AI670" s="29">
        <f t="shared" si="5"/>
        <v>30</v>
      </c>
      <c r="AJ670" s="138">
        <v>10</v>
      </c>
      <c r="AK670"/>
      <c r="AL670" s="261" t="s">
        <v>1745</v>
      </c>
      <c r="AM670" s="102">
        <v>17</v>
      </c>
      <c r="AO670" s="262" t="s">
        <v>1605</v>
      </c>
      <c r="AP670" s="103">
        <v>3</v>
      </c>
      <c r="AU670" s="102"/>
      <c r="AW670" s="102"/>
      <c r="AY670" s="4">
        <v>1.5</v>
      </c>
      <c r="BA670" s="106"/>
    </row>
    <row r="671" spans="1:53" ht="12" customHeight="1" x14ac:dyDescent="0.35">
      <c r="A671" s="96" t="s">
        <v>2048</v>
      </c>
      <c r="B671" t="s">
        <v>2452</v>
      </c>
      <c r="C671" t="s">
        <v>143</v>
      </c>
      <c r="D671" t="s">
        <v>1394</v>
      </c>
      <c r="E671" t="s">
        <v>1379</v>
      </c>
      <c r="F671" t="s">
        <v>2591</v>
      </c>
      <c r="G671" t="s">
        <v>2592</v>
      </c>
      <c r="H671">
        <v>2025</v>
      </c>
      <c r="I671" s="4" t="s">
        <v>55</v>
      </c>
      <c r="J671">
        <v>158</v>
      </c>
      <c r="K671" s="97">
        <v>419</v>
      </c>
      <c r="L671" t="str">
        <f>VLOOKUP(K671,Data!$L$1:$M$601,2,FALSE)</f>
        <v>x-large</v>
      </c>
      <c r="M671">
        <v>158</v>
      </c>
      <c r="N671" s="4">
        <f>VLOOKUP(L671,Data!$M$1:$N$701,2,FALSE)</f>
        <v>30</v>
      </c>
      <c r="O671" t="s">
        <v>140</v>
      </c>
      <c r="P671" t="s">
        <v>118</v>
      </c>
      <c r="Q671" s="57" t="s">
        <v>76</v>
      </c>
      <c r="R671" s="57" t="s">
        <v>1353</v>
      </c>
      <c r="S671" t="s">
        <v>104</v>
      </c>
      <c r="U671" s="57" t="s">
        <v>104</v>
      </c>
      <c r="W671" t="s">
        <v>150</v>
      </c>
      <c r="X671" t="s">
        <v>1360</v>
      </c>
      <c r="Y671" s="57" t="s">
        <v>104</v>
      </c>
      <c r="AA671" t="s">
        <v>104</v>
      </c>
      <c r="AC671" s="57" t="s">
        <v>104</v>
      </c>
      <c r="AE671" t="s">
        <v>150</v>
      </c>
      <c r="AF671" s="96" t="s">
        <v>1355</v>
      </c>
      <c r="AG671" s="57" t="s">
        <v>104</v>
      </c>
      <c r="AH671" s="98">
        <v>1</v>
      </c>
      <c r="AI671" s="29">
        <f t="shared" si="5"/>
        <v>30</v>
      </c>
      <c r="AJ671" s="138">
        <v>10</v>
      </c>
      <c r="AK671"/>
      <c r="AL671" s="262" t="s">
        <v>1747</v>
      </c>
      <c r="AM671" s="102">
        <v>16.5</v>
      </c>
      <c r="AO671" s="261" t="s">
        <v>1608</v>
      </c>
      <c r="AP671" s="103">
        <v>3.5</v>
      </c>
      <c r="AU671" s="102"/>
      <c r="AW671" s="102"/>
      <c r="AY671" s="4">
        <v>0</v>
      </c>
      <c r="BA671" s="106"/>
    </row>
    <row r="672" spans="1:53" ht="12" customHeight="1" x14ac:dyDescent="0.35">
      <c r="A672" s="96" t="s">
        <v>2049</v>
      </c>
      <c r="B672" t="s">
        <v>2453</v>
      </c>
      <c r="C672" t="s">
        <v>143</v>
      </c>
      <c r="D672" t="s">
        <v>1392</v>
      </c>
      <c r="E672" t="s">
        <v>1379</v>
      </c>
      <c r="F672" t="s">
        <v>2591</v>
      </c>
      <c r="G672" t="s">
        <v>2592</v>
      </c>
      <c r="H672">
        <v>2025</v>
      </c>
      <c r="I672" s="4" t="s">
        <v>55</v>
      </c>
      <c r="J672">
        <v>159</v>
      </c>
      <c r="K672" s="97">
        <v>420</v>
      </c>
      <c r="L672" t="str">
        <f>VLOOKUP(K672,Data!$L$1:$M$601,2,FALSE)</f>
        <v>x-large</v>
      </c>
      <c r="M672">
        <v>159</v>
      </c>
      <c r="N672" s="4">
        <f>VLOOKUP(L672,Data!$M$1:$N$701,2,FALSE)</f>
        <v>30</v>
      </c>
      <c r="O672" t="s">
        <v>140</v>
      </c>
      <c r="P672" t="s">
        <v>118</v>
      </c>
      <c r="Q672" s="57" t="s">
        <v>76</v>
      </c>
      <c r="R672" s="57" t="s">
        <v>1353</v>
      </c>
      <c r="S672" t="s">
        <v>104</v>
      </c>
      <c r="U672" s="57" t="s">
        <v>104</v>
      </c>
      <c r="W672" t="s">
        <v>150</v>
      </c>
      <c r="X672" t="s">
        <v>1360</v>
      </c>
      <c r="Y672" s="57" t="s">
        <v>104</v>
      </c>
      <c r="AA672" t="s">
        <v>104</v>
      </c>
      <c r="AC672" s="57" t="s">
        <v>104</v>
      </c>
      <c r="AE672" t="s">
        <v>150</v>
      </c>
      <c r="AF672" s="96" t="s">
        <v>1355</v>
      </c>
      <c r="AG672" s="57" t="s">
        <v>104</v>
      </c>
      <c r="AH672" s="98">
        <v>1</v>
      </c>
      <c r="AI672" s="29">
        <f t="shared" si="5"/>
        <v>30</v>
      </c>
      <c r="AK672"/>
      <c r="AL672" s="261" t="s">
        <v>694</v>
      </c>
      <c r="AM672" s="102">
        <v>15</v>
      </c>
      <c r="AO672" s="262" t="s">
        <v>1611</v>
      </c>
      <c r="AP672" s="103">
        <v>5</v>
      </c>
      <c r="AS672" s="261" t="s">
        <v>1679</v>
      </c>
      <c r="AT672" s="105">
        <v>10</v>
      </c>
      <c r="AU672" s="102"/>
      <c r="AW672" s="102"/>
      <c r="AY672" s="4">
        <v>0</v>
      </c>
      <c r="BA672" s="106"/>
    </row>
    <row r="673" spans="1:53" ht="12" customHeight="1" x14ac:dyDescent="0.35">
      <c r="A673" s="96" t="s">
        <v>2050</v>
      </c>
      <c r="B673" t="s">
        <v>2454</v>
      </c>
      <c r="C673" t="s">
        <v>143</v>
      </c>
      <c r="D673" t="s">
        <v>1394</v>
      </c>
      <c r="E673" t="s">
        <v>1385</v>
      </c>
      <c r="F673" t="s">
        <v>2591</v>
      </c>
      <c r="G673" t="s">
        <v>2592</v>
      </c>
      <c r="H673">
        <v>2025</v>
      </c>
      <c r="I673" s="4" t="s">
        <v>79</v>
      </c>
      <c r="J673"/>
      <c r="K673" s="97">
        <v>421</v>
      </c>
      <c r="L673" t="str">
        <f>VLOOKUP(K673,Data!$L$1:$M$601,2,FALSE)</f>
        <v>x-large</v>
      </c>
      <c r="N673" s="4">
        <f>VLOOKUP(L673,Data!$M$1:$N$701,2,FALSE)</f>
        <v>30</v>
      </c>
      <c r="O673" t="s">
        <v>140</v>
      </c>
      <c r="P673" t="s">
        <v>118</v>
      </c>
      <c r="Q673" s="57" t="s">
        <v>76</v>
      </c>
      <c r="R673" s="57" t="s">
        <v>1353</v>
      </c>
      <c r="S673" t="s">
        <v>104</v>
      </c>
      <c r="U673" s="57" t="s">
        <v>150</v>
      </c>
      <c r="W673" t="s">
        <v>150</v>
      </c>
      <c r="X673" t="s">
        <v>1360</v>
      </c>
      <c r="Y673" s="57" t="s">
        <v>104</v>
      </c>
      <c r="AA673" t="s">
        <v>104</v>
      </c>
      <c r="AC673" s="57" t="s">
        <v>104</v>
      </c>
      <c r="AE673" t="s">
        <v>150</v>
      </c>
      <c r="AF673" s="96" t="s">
        <v>1355</v>
      </c>
      <c r="AG673" s="57" t="s">
        <v>104</v>
      </c>
      <c r="AH673" s="98">
        <v>1</v>
      </c>
      <c r="AI673" s="29">
        <f t="shared" si="5"/>
        <v>30</v>
      </c>
      <c r="AK673"/>
      <c r="AL673" s="262" t="s">
        <v>1446</v>
      </c>
      <c r="AM673" s="102">
        <v>10</v>
      </c>
      <c r="AO673" s="261"/>
      <c r="AU673" s="102"/>
      <c r="AW673" s="102"/>
      <c r="AY673" s="4">
        <v>0</v>
      </c>
      <c r="BA673" s="106"/>
    </row>
    <row r="674" spans="1:53" ht="12" customHeight="1" x14ac:dyDescent="0.35">
      <c r="A674" s="96" t="s">
        <v>2051</v>
      </c>
      <c r="B674" t="s">
        <v>2455</v>
      </c>
      <c r="C674" t="s">
        <v>77</v>
      </c>
      <c r="D674" t="s">
        <v>1394</v>
      </c>
      <c r="E674" t="s">
        <v>1387</v>
      </c>
      <c r="F674" t="s">
        <v>2591</v>
      </c>
      <c r="G674" t="s">
        <v>2592</v>
      </c>
      <c r="H674">
        <v>2025</v>
      </c>
      <c r="I674" s="4" t="s">
        <v>55</v>
      </c>
      <c r="J674">
        <v>160</v>
      </c>
      <c r="K674" s="97">
        <v>422</v>
      </c>
      <c r="L674" t="str">
        <f>VLOOKUP(K674,Data!$L$1:$M$601,2,FALSE)</f>
        <v>x-large</v>
      </c>
      <c r="M674">
        <v>160</v>
      </c>
      <c r="N674" s="4">
        <f>VLOOKUP(L674,Data!$M$1:$N$701,2,FALSE)</f>
        <v>30</v>
      </c>
      <c r="O674" t="s">
        <v>69</v>
      </c>
      <c r="P674" t="s">
        <v>94</v>
      </c>
      <c r="Q674" s="57" t="s">
        <v>76</v>
      </c>
      <c r="R674" s="57" t="s">
        <v>1353</v>
      </c>
      <c r="S674" t="s">
        <v>104</v>
      </c>
      <c r="U674" s="57" t="s">
        <v>104</v>
      </c>
      <c r="W674" t="s">
        <v>104</v>
      </c>
      <c r="X674" t="s">
        <v>1401</v>
      </c>
      <c r="Y674" s="57" t="s">
        <v>104</v>
      </c>
      <c r="AA674" t="s">
        <v>104</v>
      </c>
      <c r="AC674" s="57" t="s">
        <v>104</v>
      </c>
      <c r="AE674" t="s">
        <v>150</v>
      </c>
      <c r="AF674" s="96" t="s">
        <v>1355</v>
      </c>
      <c r="AG674" s="57" t="s">
        <v>81</v>
      </c>
      <c r="AH674" s="98">
        <v>0.5</v>
      </c>
      <c r="AI674" s="29">
        <f t="shared" si="5"/>
        <v>15</v>
      </c>
      <c r="AK674"/>
      <c r="AL674" s="261" t="s">
        <v>1450</v>
      </c>
      <c r="AM674" s="102">
        <v>5</v>
      </c>
      <c r="AO674" s="262" t="s">
        <v>1616</v>
      </c>
      <c r="AP674" s="103">
        <v>5</v>
      </c>
      <c r="AU674" s="102"/>
      <c r="AW674" s="102"/>
      <c r="AY674" s="4">
        <v>0</v>
      </c>
      <c r="BA674" s="106"/>
    </row>
    <row r="675" spans="1:53" ht="12" customHeight="1" x14ac:dyDescent="0.35">
      <c r="A675" s="96" t="s">
        <v>2052</v>
      </c>
      <c r="B675" t="s">
        <v>2456</v>
      </c>
      <c r="C675" t="s">
        <v>143</v>
      </c>
      <c r="D675" t="s">
        <v>1394</v>
      </c>
      <c r="E675" t="s">
        <v>1379</v>
      </c>
      <c r="F675" t="s">
        <v>2591</v>
      </c>
      <c r="G675" t="s">
        <v>2592</v>
      </c>
      <c r="H675">
        <v>2025</v>
      </c>
      <c r="I675" s="4" t="s">
        <v>79</v>
      </c>
      <c r="J675">
        <v>161</v>
      </c>
      <c r="K675" s="97">
        <v>423</v>
      </c>
      <c r="L675" t="str">
        <f>VLOOKUP(K675,Data!$L$1:$M$601,2,FALSE)</f>
        <v>x-large</v>
      </c>
      <c r="M675">
        <v>161</v>
      </c>
      <c r="N675" s="4">
        <f>VLOOKUP(L675,Data!$M$1:$N$701,2,FALSE)</f>
        <v>30</v>
      </c>
      <c r="O675" t="s">
        <v>140</v>
      </c>
      <c r="P675" t="s">
        <v>118</v>
      </c>
      <c r="Q675" s="57" t="s">
        <v>76</v>
      </c>
      <c r="R675" s="57" t="s">
        <v>1353</v>
      </c>
      <c r="S675" t="s">
        <v>104</v>
      </c>
      <c r="U675" s="57" t="s">
        <v>104</v>
      </c>
      <c r="W675" t="s">
        <v>150</v>
      </c>
      <c r="X675" t="s">
        <v>1360</v>
      </c>
      <c r="Y675" s="57" t="s">
        <v>104</v>
      </c>
      <c r="AA675" t="s">
        <v>104</v>
      </c>
      <c r="AC675" s="57" t="s">
        <v>104</v>
      </c>
      <c r="AE675" t="s">
        <v>150</v>
      </c>
      <c r="AF675" s="96" t="s">
        <v>1355</v>
      </c>
      <c r="AG675" s="57" t="s">
        <v>104</v>
      </c>
      <c r="AH675" s="98">
        <v>1</v>
      </c>
      <c r="AI675" s="29">
        <f t="shared" si="5"/>
        <v>30</v>
      </c>
      <c r="AK675"/>
      <c r="AL675" s="262" t="s">
        <v>1454</v>
      </c>
      <c r="AM675" s="102">
        <v>3</v>
      </c>
      <c r="AO675" s="261" t="s">
        <v>1618</v>
      </c>
      <c r="AP675" s="103">
        <v>1</v>
      </c>
      <c r="AQ675" s="261" t="s">
        <v>1651</v>
      </c>
      <c r="AR675" s="102">
        <v>1</v>
      </c>
      <c r="AU675" s="102"/>
      <c r="AW675" s="102"/>
      <c r="AY675" s="4">
        <v>3.5</v>
      </c>
      <c r="BA675" s="106"/>
    </row>
    <row r="676" spans="1:53" ht="12" customHeight="1" x14ac:dyDescent="0.35">
      <c r="A676" s="96" t="s">
        <v>2053</v>
      </c>
      <c r="B676" t="s">
        <v>2457</v>
      </c>
      <c r="C676" t="s">
        <v>143</v>
      </c>
      <c r="D676" t="s">
        <v>1394</v>
      </c>
      <c r="E676" t="s">
        <v>1379</v>
      </c>
      <c r="F676" t="s">
        <v>2591</v>
      </c>
      <c r="G676" t="s">
        <v>2592</v>
      </c>
      <c r="H676">
        <v>2025</v>
      </c>
      <c r="I676" s="4" t="s">
        <v>79</v>
      </c>
      <c r="J676"/>
      <c r="K676" s="97">
        <v>424</v>
      </c>
      <c r="L676" t="str">
        <f>VLOOKUP(K676,Data!$L$1:$M$601,2,FALSE)</f>
        <v>x-large</v>
      </c>
      <c r="N676" s="4">
        <f>VLOOKUP(L676,Data!$M$1:$N$701,2,FALSE)</f>
        <v>30</v>
      </c>
      <c r="O676" t="s">
        <v>140</v>
      </c>
      <c r="P676" t="s">
        <v>118</v>
      </c>
      <c r="Q676" s="57" t="s">
        <v>76</v>
      </c>
      <c r="R676" s="57" t="s">
        <v>1353</v>
      </c>
      <c r="S676" t="s">
        <v>104</v>
      </c>
      <c r="U676" s="57" t="s">
        <v>104</v>
      </c>
      <c r="W676" t="s">
        <v>150</v>
      </c>
      <c r="X676" t="s">
        <v>1360</v>
      </c>
      <c r="Y676" s="57" t="s">
        <v>104</v>
      </c>
      <c r="AA676" t="s">
        <v>104</v>
      </c>
      <c r="AC676" s="57" t="s">
        <v>104</v>
      </c>
      <c r="AE676" t="s">
        <v>150</v>
      </c>
      <c r="AF676" s="96" t="s">
        <v>1355</v>
      </c>
      <c r="AG676" s="57" t="s">
        <v>104</v>
      </c>
      <c r="AH676" s="98">
        <v>1</v>
      </c>
      <c r="AI676" s="29">
        <f t="shared" si="5"/>
        <v>30</v>
      </c>
      <c r="AK676"/>
      <c r="AL676" s="261" t="s">
        <v>1458</v>
      </c>
      <c r="AM676" s="102">
        <v>3</v>
      </c>
      <c r="AO676" s="262" t="s">
        <v>1620</v>
      </c>
      <c r="AP676" s="103">
        <v>7</v>
      </c>
      <c r="AU676" s="102"/>
      <c r="AW676" s="102"/>
      <c r="AY676" s="4">
        <v>3.5</v>
      </c>
      <c r="BA676" s="106"/>
    </row>
    <row r="677" spans="1:53" ht="12" customHeight="1" x14ac:dyDescent="0.35">
      <c r="A677" s="96" t="s">
        <v>2054</v>
      </c>
      <c r="B677" t="s">
        <v>2458</v>
      </c>
      <c r="C677" t="s">
        <v>143</v>
      </c>
      <c r="D677" t="s">
        <v>1394</v>
      </c>
      <c r="E677" t="s">
        <v>1379</v>
      </c>
      <c r="F677" t="s">
        <v>2591</v>
      </c>
      <c r="G677" t="s">
        <v>2592</v>
      </c>
      <c r="H677">
        <v>2025</v>
      </c>
      <c r="I677" s="4" t="s">
        <v>244</v>
      </c>
      <c r="J677">
        <v>162</v>
      </c>
      <c r="K677" s="97">
        <v>425</v>
      </c>
      <c r="L677" t="str">
        <f>VLOOKUP(K677,Data!$L$1:$M$601,2,FALSE)</f>
        <v>x-large</v>
      </c>
      <c r="M677">
        <v>162</v>
      </c>
      <c r="N677" s="4">
        <f>VLOOKUP(L677,Data!$M$1:$N$701,2,FALSE)</f>
        <v>30</v>
      </c>
      <c r="O677" t="s">
        <v>140</v>
      </c>
      <c r="P677" t="s">
        <v>118</v>
      </c>
      <c r="Q677" s="57" t="s">
        <v>76</v>
      </c>
      <c r="R677" s="57" t="s">
        <v>1353</v>
      </c>
      <c r="S677" t="s">
        <v>104</v>
      </c>
      <c r="U677" s="57" t="s">
        <v>104</v>
      </c>
      <c r="W677" t="s">
        <v>150</v>
      </c>
      <c r="X677" t="s">
        <v>1360</v>
      </c>
      <c r="Y677" s="57" t="s">
        <v>104</v>
      </c>
      <c r="AA677" t="s">
        <v>104</v>
      </c>
      <c r="AC677" s="57" t="s">
        <v>104</v>
      </c>
      <c r="AE677" t="s">
        <v>150</v>
      </c>
      <c r="AF677" s="96" t="s">
        <v>1355</v>
      </c>
      <c r="AG677" s="57" t="s">
        <v>104</v>
      </c>
      <c r="AH677" s="98">
        <v>1</v>
      </c>
      <c r="AI677" s="29">
        <f t="shared" si="5"/>
        <v>30</v>
      </c>
      <c r="AK677"/>
      <c r="AL677" s="262" t="s">
        <v>1462</v>
      </c>
      <c r="AM677" s="102">
        <v>6</v>
      </c>
      <c r="AO677" s="261" t="s">
        <v>1624</v>
      </c>
      <c r="AP677" s="103">
        <v>14</v>
      </c>
      <c r="AU677" s="102"/>
      <c r="AW677" s="102"/>
      <c r="AY677" s="4">
        <v>0</v>
      </c>
      <c r="BA677" s="106"/>
    </row>
    <row r="678" spans="1:53" ht="12" customHeight="1" x14ac:dyDescent="0.35">
      <c r="A678" s="96" t="s">
        <v>2055</v>
      </c>
      <c r="B678" t="s">
        <v>2459</v>
      </c>
      <c r="C678" t="s">
        <v>143</v>
      </c>
      <c r="D678" t="s">
        <v>1394</v>
      </c>
      <c r="E678" t="s">
        <v>1385</v>
      </c>
      <c r="F678" t="s">
        <v>2591</v>
      </c>
      <c r="G678" t="s">
        <v>2592</v>
      </c>
      <c r="H678">
        <v>2025</v>
      </c>
      <c r="I678" s="4" t="s">
        <v>79</v>
      </c>
      <c r="J678">
        <v>163</v>
      </c>
      <c r="K678" s="97">
        <v>426</v>
      </c>
      <c r="L678" t="str">
        <f>VLOOKUP(K678,Data!$L$1:$M$601,2,FALSE)</f>
        <v>x-large</v>
      </c>
      <c r="M678">
        <v>163</v>
      </c>
      <c r="N678" s="4">
        <f>VLOOKUP(L678,Data!$M$1:$N$701,2,FALSE)</f>
        <v>30</v>
      </c>
      <c r="O678" t="s">
        <v>140</v>
      </c>
      <c r="P678" t="s">
        <v>118</v>
      </c>
      <c r="Q678" s="57" t="s">
        <v>76</v>
      </c>
      <c r="U678" s="57" t="s">
        <v>104</v>
      </c>
      <c r="W678" t="s">
        <v>150</v>
      </c>
      <c r="X678" t="s">
        <v>1360</v>
      </c>
      <c r="Y678" s="57" t="s">
        <v>104</v>
      </c>
      <c r="AA678" t="s">
        <v>104</v>
      </c>
      <c r="AC678" s="57" t="s">
        <v>104</v>
      </c>
      <c r="AE678" t="s">
        <v>56</v>
      </c>
      <c r="AF678" s="96" t="s">
        <v>1355</v>
      </c>
      <c r="AG678" s="57" t="s">
        <v>81</v>
      </c>
      <c r="AH678" s="98">
        <v>1</v>
      </c>
      <c r="AI678" s="29">
        <f t="shared" si="5"/>
        <v>30</v>
      </c>
      <c r="AK678"/>
      <c r="AL678" s="261" t="s">
        <v>1464</v>
      </c>
      <c r="AM678" s="102">
        <v>5</v>
      </c>
      <c r="AO678" s="262"/>
      <c r="AU678" s="102"/>
      <c r="AW678" s="102"/>
      <c r="AY678" s="4">
        <v>0</v>
      </c>
      <c r="AZ678" s="4" t="s">
        <v>1369</v>
      </c>
      <c r="BA678" s="106"/>
    </row>
    <row r="679" spans="1:53" ht="12" customHeight="1" x14ac:dyDescent="0.35">
      <c r="A679" s="96" t="s">
        <v>2056</v>
      </c>
      <c r="B679" t="s">
        <v>2460</v>
      </c>
      <c r="C679" t="s">
        <v>143</v>
      </c>
      <c r="D679" t="s">
        <v>1394</v>
      </c>
      <c r="E679" t="s">
        <v>1385</v>
      </c>
      <c r="F679" t="s">
        <v>2591</v>
      </c>
      <c r="G679" t="s">
        <v>2592</v>
      </c>
      <c r="H679">
        <v>2025</v>
      </c>
      <c r="I679" s="4" t="s">
        <v>79</v>
      </c>
      <c r="J679"/>
      <c r="K679" s="97">
        <v>427</v>
      </c>
      <c r="L679" t="str">
        <f>VLOOKUP(K679,Data!$L$1:$M$601,2,FALSE)</f>
        <v>x-large</v>
      </c>
      <c r="N679" s="4">
        <f>VLOOKUP(L679,Data!$M$1:$N$701,2,FALSE)</f>
        <v>30</v>
      </c>
      <c r="O679" t="s">
        <v>69</v>
      </c>
      <c r="P679" t="s">
        <v>94</v>
      </c>
      <c r="Q679" s="57" t="s">
        <v>76</v>
      </c>
      <c r="R679" s="57" t="s">
        <v>1353</v>
      </c>
      <c r="S679" t="s">
        <v>104</v>
      </c>
      <c r="U679" s="57" t="s">
        <v>104</v>
      </c>
      <c r="W679" t="s">
        <v>150</v>
      </c>
      <c r="X679" t="s">
        <v>1360</v>
      </c>
      <c r="Y679" s="57" t="s">
        <v>104</v>
      </c>
      <c r="AA679" t="s">
        <v>104</v>
      </c>
      <c r="AC679" s="57" t="s">
        <v>104</v>
      </c>
      <c r="AE679" t="s">
        <v>56</v>
      </c>
      <c r="AF679" s="96" t="s">
        <v>1355</v>
      </c>
      <c r="AG679" s="57" t="s">
        <v>81</v>
      </c>
      <c r="AH679" s="98">
        <v>1</v>
      </c>
      <c r="AI679" s="29">
        <f t="shared" si="5"/>
        <v>30</v>
      </c>
      <c r="AK679"/>
      <c r="AL679" s="262" t="s">
        <v>1468</v>
      </c>
      <c r="AM679" s="102">
        <v>5</v>
      </c>
      <c r="AO679" s="261"/>
      <c r="AU679" s="102"/>
      <c r="AW679" s="102"/>
      <c r="AY679" s="4">
        <v>0</v>
      </c>
      <c r="BA679" s="106"/>
    </row>
    <row r="680" spans="1:53" ht="12" customHeight="1" x14ac:dyDescent="0.35">
      <c r="A680" s="96" t="s">
        <v>2057</v>
      </c>
      <c r="B680" t="s">
        <v>2461</v>
      </c>
      <c r="C680" t="s">
        <v>143</v>
      </c>
      <c r="D680" t="s">
        <v>1394</v>
      </c>
      <c r="E680" t="s">
        <v>1379</v>
      </c>
      <c r="F680" t="s">
        <v>2591</v>
      </c>
      <c r="G680" t="s">
        <v>2592</v>
      </c>
      <c r="H680">
        <v>2025</v>
      </c>
      <c r="I680" s="4" t="s">
        <v>55</v>
      </c>
      <c r="J680">
        <v>164</v>
      </c>
      <c r="K680" s="97">
        <v>428</v>
      </c>
      <c r="L680" t="str">
        <f>VLOOKUP(K680,Data!$L$1:$M$601,2,FALSE)</f>
        <v>x-large</v>
      </c>
      <c r="M680">
        <v>164</v>
      </c>
      <c r="N680" s="4">
        <f>VLOOKUP(L680,Data!$M$1:$N$701,2,FALSE)</f>
        <v>30</v>
      </c>
      <c r="O680" t="s">
        <v>140</v>
      </c>
      <c r="P680" t="s">
        <v>118</v>
      </c>
      <c r="Q680" s="57" t="s">
        <v>76</v>
      </c>
      <c r="R680" s="57" t="s">
        <v>1353</v>
      </c>
      <c r="S680" t="s">
        <v>104</v>
      </c>
      <c r="U680" s="57" t="s">
        <v>104</v>
      </c>
      <c r="W680" t="s">
        <v>150</v>
      </c>
      <c r="X680" t="s">
        <v>1360</v>
      </c>
      <c r="Y680" s="57" t="s">
        <v>104</v>
      </c>
      <c r="AA680" t="s">
        <v>104</v>
      </c>
      <c r="AC680" s="57" t="s">
        <v>104</v>
      </c>
      <c r="AE680" t="s">
        <v>150</v>
      </c>
      <c r="AF680" s="96" t="s">
        <v>1355</v>
      </c>
      <c r="AG680" s="57" t="s">
        <v>104</v>
      </c>
      <c r="AH680" s="98">
        <v>1</v>
      </c>
      <c r="AI680" s="51">
        <f t="shared" si="5"/>
        <v>30</v>
      </c>
      <c r="AK680"/>
      <c r="AL680" s="261" t="s">
        <v>1471</v>
      </c>
      <c r="AM680" s="102">
        <v>6</v>
      </c>
      <c r="AN680" s="101" t="s">
        <v>1390</v>
      </c>
      <c r="AO680" s="262" t="s">
        <v>1635</v>
      </c>
      <c r="AP680" s="103">
        <v>4</v>
      </c>
      <c r="AU680" s="102"/>
      <c r="AW680" s="102"/>
      <c r="AY680" s="4">
        <v>0</v>
      </c>
      <c r="BA680" s="106"/>
    </row>
    <row r="681" spans="1:53" ht="12" customHeight="1" x14ac:dyDescent="0.35">
      <c r="A681" s="96" t="s">
        <v>2058</v>
      </c>
      <c r="B681" t="s">
        <v>2462</v>
      </c>
      <c r="C681" t="s">
        <v>254</v>
      </c>
      <c r="D681" t="s">
        <v>1388</v>
      </c>
      <c r="E681" t="s">
        <v>1379</v>
      </c>
      <c r="F681" t="s">
        <v>2591</v>
      </c>
      <c r="G681" t="s">
        <v>2592</v>
      </c>
      <c r="H681">
        <v>2025</v>
      </c>
      <c r="I681" s="4" t="s">
        <v>55</v>
      </c>
      <c r="J681">
        <v>165</v>
      </c>
      <c r="K681" s="97">
        <v>429</v>
      </c>
      <c r="L681" t="str">
        <f>VLOOKUP(K681,Data!$L$1:$M$601,2,FALSE)</f>
        <v>x-large</v>
      </c>
      <c r="M681">
        <v>165</v>
      </c>
      <c r="N681" s="4">
        <f>VLOOKUP(L681,Data!$M$1:$N$701,2,FALSE)</f>
        <v>30</v>
      </c>
      <c r="O681" t="s">
        <v>69</v>
      </c>
      <c r="P681" t="s">
        <v>94</v>
      </c>
      <c r="Q681" s="57" t="s">
        <v>76</v>
      </c>
      <c r="R681" s="57" t="s">
        <v>1353</v>
      </c>
      <c r="S681" t="s">
        <v>104</v>
      </c>
      <c r="U681" s="57" t="s">
        <v>104</v>
      </c>
      <c r="W681" t="s">
        <v>150</v>
      </c>
      <c r="X681" t="s">
        <v>1360</v>
      </c>
      <c r="Y681" s="57" t="s">
        <v>104</v>
      </c>
      <c r="AA681" t="s">
        <v>104</v>
      </c>
      <c r="AC681" s="57" t="s">
        <v>104</v>
      </c>
      <c r="AE681" t="s">
        <v>56</v>
      </c>
      <c r="AF681" s="96" t="s">
        <v>1355</v>
      </c>
      <c r="AG681" s="57" t="s">
        <v>81</v>
      </c>
      <c r="AH681" s="98">
        <v>0.5</v>
      </c>
      <c r="AI681" s="29">
        <f t="shared" si="5"/>
        <v>15</v>
      </c>
      <c r="AK681" t="s">
        <v>1396</v>
      </c>
      <c r="AL681" s="262" t="s">
        <v>1474</v>
      </c>
      <c r="AM681" s="102">
        <v>2.5</v>
      </c>
      <c r="AO681" s="261"/>
      <c r="AU681" s="102"/>
      <c r="AW681" s="102"/>
      <c r="AY681" s="4">
        <v>0</v>
      </c>
      <c r="BA681" s="106"/>
    </row>
    <row r="682" spans="1:53" ht="12" customHeight="1" x14ac:dyDescent="0.35">
      <c r="A682" s="96" t="s">
        <v>2059</v>
      </c>
      <c r="B682" t="s">
        <v>2463</v>
      </c>
      <c r="C682" t="s">
        <v>254</v>
      </c>
      <c r="D682" t="s">
        <v>1388</v>
      </c>
      <c r="E682" t="s">
        <v>1379</v>
      </c>
      <c r="F682" t="s">
        <v>2591</v>
      </c>
      <c r="G682" t="s">
        <v>2592</v>
      </c>
      <c r="H682">
        <v>2025</v>
      </c>
      <c r="I682" s="4" t="s">
        <v>55</v>
      </c>
      <c r="J682"/>
      <c r="K682" s="97">
        <v>430</v>
      </c>
      <c r="L682" t="str">
        <f>VLOOKUP(K682,Data!$L$1:$M$601,2,FALSE)</f>
        <v>x-large</v>
      </c>
      <c r="N682" s="4">
        <f>VLOOKUP(L682,Data!$M$1:$N$701,2,FALSE)</f>
        <v>30</v>
      </c>
      <c r="O682" t="s">
        <v>140</v>
      </c>
      <c r="P682" t="s">
        <v>118</v>
      </c>
      <c r="Q682" s="57" t="s">
        <v>76</v>
      </c>
      <c r="R682" s="57" t="s">
        <v>1353</v>
      </c>
      <c r="S682" t="s">
        <v>104</v>
      </c>
      <c r="U682" s="57" t="s">
        <v>104</v>
      </c>
      <c r="W682" t="s">
        <v>150</v>
      </c>
      <c r="X682" t="s">
        <v>1360</v>
      </c>
      <c r="Y682" s="57" t="s">
        <v>104</v>
      </c>
      <c r="AA682" t="s">
        <v>104</v>
      </c>
      <c r="AC682" s="57" t="s">
        <v>104</v>
      </c>
      <c r="AE682" t="s">
        <v>56</v>
      </c>
      <c r="AF682" s="96" t="s">
        <v>1355</v>
      </c>
      <c r="AG682" s="57" t="s">
        <v>81</v>
      </c>
      <c r="AH682" s="98">
        <v>0.5</v>
      </c>
      <c r="AI682" s="29">
        <f t="shared" si="5"/>
        <v>15</v>
      </c>
      <c r="AK682" t="s">
        <v>1396</v>
      </c>
      <c r="AL682" s="261" t="s">
        <v>1478</v>
      </c>
      <c r="AM682" s="102">
        <v>2.5</v>
      </c>
      <c r="AO682" s="262"/>
      <c r="AU682" s="102"/>
      <c r="AW682" s="102"/>
      <c r="AY682" s="4">
        <v>0</v>
      </c>
      <c r="BA682" s="106"/>
    </row>
    <row r="683" spans="1:53" ht="12" customHeight="1" x14ac:dyDescent="0.35">
      <c r="A683" s="96" t="s">
        <v>2060</v>
      </c>
      <c r="B683" t="s">
        <v>2464</v>
      </c>
      <c r="C683" t="s">
        <v>254</v>
      </c>
      <c r="D683" t="s">
        <v>1388</v>
      </c>
      <c r="E683" t="s">
        <v>1387</v>
      </c>
      <c r="F683" t="s">
        <v>2591</v>
      </c>
      <c r="G683" t="s">
        <v>2592</v>
      </c>
      <c r="H683">
        <v>2025</v>
      </c>
      <c r="I683" s="4" t="s">
        <v>55</v>
      </c>
      <c r="J683">
        <v>166</v>
      </c>
      <c r="K683" s="97">
        <v>431</v>
      </c>
      <c r="L683" t="str">
        <f>VLOOKUP(K683,Data!$L$1:$M$601,2,FALSE)</f>
        <v>x-large</v>
      </c>
      <c r="M683">
        <v>166</v>
      </c>
      <c r="N683" s="4">
        <f>VLOOKUP(L683,Data!$M$1:$N$701,2,FALSE)</f>
        <v>30</v>
      </c>
      <c r="O683" t="s">
        <v>140</v>
      </c>
      <c r="P683" t="s">
        <v>118</v>
      </c>
      <c r="Q683" s="57" t="s">
        <v>76</v>
      </c>
      <c r="R683" s="57" t="s">
        <v>1353</v>
      </c>
      <c r="S683" t="s">
        <v>104</v>
      </c>
      <c r="U683" s="57" t="s">
        <v>104</v>
      </c>
      <c r="W683" t="s">
        <v>150</v>
      </c>
      <c r="X683" t="s">
        <v>1360</v>
      </c>
      <c r="Y683" s="57" t="s">
        <v>104</v>
      </c>
      <c r="AA683" t="s">
        <v>104</v>
      </c>
      <c r="AC683" s="57" t="s">
        <v>104</v>
      </c>
      <c r="AE683" t="s">
        <v>56</v>
      </c>
      <c r="AF683" s="96" t="s">
        <v>1355</v>
      </c>
      <c r="AG683" s="57" t="s">
        <v>81</v>
      </c>
      <c r="AH683" s="98">
        <v>0.5</v>
      </c>
      <c r="AI683" s="29">
        <f t="shared" si="5"/>
        <v>15</v>
      </c>
      <c r="AK683" t="s">
        <v>1396</v>
      </c>
      <c r="AL683" s="262" t="s">
        <v>1481</v>
      </c>
      <c r="AM683" s="102">
        <v>2.5</v>
      </c>
      <c r="AU683" s="102"/>
      <c r="AW683" s="102"/>
      <c r="AY683" s="4">
        <v>10</v>
      </c>
      <c r="BA683" s="106"/>
    </row>
    <row r="684" spans="1:53" ht="12" customHeight="1" x14ac:dyDescent="0.35">
      <c r="A684" s="96" t="s">
        <v>2061</v>
      </c>
      <c r="B684" t="s">
        <v>2465</v>
      </c>
      <c r="C684" t="s">
        <v>254</v>
      </c>
      <c r="D684" t="s">
        <v>1388</v>
      </c>
      <c r="E684" t="s">
        <v>1387</v>
      </c>
      <c r="F684" t="s">
        <v>2591</v>
      </c>
      <c r="G684" t="s">
        <v>2592</v>
      </c>
      <c r="H684">
        <v>2025</v>
      </c>
      <c r="I684" s="4" t="s">
        <v>55</v>
      </c>
      <c r="J684">
        <v>167</v>
      </c>
      <c r="K684" s="97">
        <v>432</v>
      </c>
      <c r="L684" t="str">
        <f>VLOOKUP(K684,Data!$L$1:$M$601,2,FALSE)</f>
        <v>x-large</v>
      </c>
      <c r="M684">
        <v>167</v>
      </c>
      <c r="N684" s="4">
        <f>VLOOKUP(L684,Data!$M$1:$N$701,2,FALSE)</f>
        <v>30</v>
      </c>
      <c r="O684" t="s">
        <v>69</v>
      </c>
      <c r="P684" t="s">
        <v>94</v>
      </c>
      <c r="Q684" s="57" t="s">
        <v>76</v>
      </c>
      <c r="R684" s="57" t="s">
        <v>1353</v>
      </c>
      <c r="S684" t="s">
        <v>104</v>
      </c>
      <c r="U684" s="57" t="s">
        <v>104</v>
      </c>
      <c r="W684" t="s">
        <v>150</v>
      </c>
      <c r="X684" t="s">
        <v>1360</v>
      </c>
      <c r="Y684" s="57" t="s">
        <v>104</v>
      </c>
      <c r="AA684" t="s">
        <v>104</v>
      </c>
      <c r="AC684" s="57" t="s">
        <v>104</v>
      </c>
      <c r="AE684" t="s">
        <v>56</v>
      </c>
      <c r="AF684" s="96" t="s">
        <v>1355</v>
      </c>
      <c r="AG684" s="57" t="s">
        <v>81</v>
      </c>
      <c r="AH684" s="98">
        <v>0.5</v>
      </c>
      <c r="AI684" s="29">
        <f t="shared" si="5"/>
        <v>15</v>
      </c>
      <c r="AK684" t="s">
        <v>1396</v>
      </c>
      <c r="AL684" s="261" t="s">
        <v>1484</v>
      </c>
      <c r="AM684" s="102">
        <v>2.5</v>
      </c>
      <c r="AU684" s="102"/>
      <c r="AW684" s="102"/>
      <c r="AY684" s="4">
        <v>0</v>
      </c>
      <c r="BA684" s="106"/>
    </row>
    <row r="685" spans="1:53" ht="12" customHeight="1" x14ac:dyDescent="0.35">
      <c r="A685" s="96" t="s">
        <v>2062</v>
      </c>
      <c r="B685" t="s">
        <v>2466</v>
      </c>
      <c r="C685" t="s">
        <v>254</v>
      </c>
      <c r="D685" t="s">
        <v>1388</v>
      </c>
      <c r="E685" t="s">
        <v>1387</v>
      </c>
      <c r="F685" t="s">
        <v>2591</v>
      </c>
      <c r="G685" t="s">
        <v>2592</v>
      </c>
      <c r="H685">
        <v>2025</v>
      </c>
      <c r="I685" s="4" t="s">
        <v>79</v>
      </c>
      <c r="J685"/>
      <c r="K685" s="97">
        <v>433</v>
      </c>
      <c r="L685" t="str">
        <f>VLOOKUP(K685,Data!$L$1:$M$601,2,FALSE)</f>
        <v>x-large</v>
      </c>
      <c r="N685" s="4">
        <f>VLOOKUP(L685,Data!$M$1:$N$701,2,FALSE)</f>
        <v>30</v>
      </c>
      <c r="O685" t="s">
        <v>140</v>
      </c>
      <c r="P685" t="s">
        <v>118</v>
      </c>
      <c r="Q685" s="57" t="s">
        <v>76</v>
      </c>
      <c r="R685" s="57" t="s">
        <v>1353</v>
      </c>
      <c r="S685" t="s">
        <v>104</v>
      </c>
      <c r="U685" s="57" t="s">
        <v>104</v>
      </c>
      <c r="W685" t="s">
        <v>150</v>
      </c>
      <c r="X685" t="s">
        <v>1360</v>
      </c>
      <c r="Y685" s="57" t="s">
        <v>104</v>
      </c>
      <c r="AA685" t="s">
        <v>104</v>
      </c>
      <c r="AC685" s="57" t="s">
        <v>104</v>
      </c>
      <c r="AE685" t="s">
        <v>56</v>
      </c>
      <c r="AF685" s="96" t="s">
        <v>1355</v>
      </c>
      <c r="AG685" s="57" t="s">
        <v>81</v>
      </c>
      <c r="AH685" s="98">
        <v>0.5</v>
      </c>
      <c r="AI685" s="29">
        <f t="shared" si="5"/>
        <v>15</v>
      </c>
      <c r="AK685" t="s">
        <v>1396</v>
      </c>
      <c r="AL685" s="262" t="s">
        <v>1488</v>
      </c>
      <c r="AM685" s="102">
        <v>1.5</v>
      </c>
      <c r="AO685" s="103" t="s">
        <v>943</v>
      </c>
      <c r="AP685" s="103">
        <v>1</v>
      </c>
      <c r="AU685" s="102"/>
      <c r="AW685" s="102"/>
      <c r="AY685" s="4">
        <v>0</v>
      </c>
      <c r="BA685" s="106"/>
    </row>
    <row r="686" spans="1:53" ht="12" customHeight="1" x14ac:dyDescent="0.35">
      <c r="A686" s="96" t="s">
        <v>2063</v>
      </c>
      <c r="B686" t="s">
        <v>2467</v>
      </c>
      <c r="C686" t="s">
        <v>254</v>
      </c>
      <c r="D686" t="s">
        <v>1388</v>
      </c>
      <c r="E686" t="s">
        <v>1387</v>
      </c>
      <c r="F686" t="s">
        <v>2591</v>
      </c>
      <c r="G686" t="s">
        <v>2592</v>
      </c>
      <c r="H686">
        <v>2025</v>
      </c>
      <c r="I686" s="4" t="s">
        <v>79</v>
      </c>
      <c r="J686">
        <v>168</v>
      </c>
      <c r="K686" s="97">
        <v>434</v>
      </c>
      <c r="L686" t="str">
        <f>VLOOKUP(K686,Data!$L$1:$M$601,2,FALSE)</f>
        <v>x-large</v>
      </c>
      <c r="M686">
        <v>168</v>
      </c>
      <c r="N686" s="4">
        <f>VLOOKUP(L686,Data!$M$1:$N$701,2,FALSE)</f>
        <v>30</v>
      </c>
      <c r="O686" t="s">
        <v>69</v>
      </c>
      <c r="P686" t="s">
        <v>94</v>
      </c>
      <c r="Q686" s="57" t="s">
        <v>76</v>
      </c>
      <c r="R686" s="57" t="s">
        <v>1353</v>
      </c>
      <c r="S686" t="s">
        <v>104</v>
      </c>
      <c r="U686" s="57" t="s">
        <v>104</v>
      </c>
      <c r="W686" t="s">
        <v>150</v>
      </c>
      <c r="X686" t="s">
        <v>1360</v>
      </c>
      <c r="Y686" s="57" t="s">
        <v>104</v>
      </c>
      <c r="AA686" t="s">
        <v>104</v>
      </c>
      <c r="AC686" s="57" t="s">
        <v>104</v>
      </c>
      <c r="AE686" t="s">
        <v>56</v>
      </c>
      <c r="AF686" s="96" t="s">
        <v>1355</v>
      </c>
      <c r="AG686" s="57" t="s">
        <v>81</v>
      </c>
      <c r="AH686" s="98">
        <v>0.5</v>
      </c>
      <c r="AI686" s="29">
        <f t="shared" si="5"/>
        <v>15</v>
      </c>
      <c r="AK686" t="s">
        <v>1396</v>
      </c>
      <c r="AL686" s="261" t="s">
        <v>1492</v>
      </c>
      <c r="AM686" s="102">
        <v>1.5</v>
      </c>
      <c r="AO686" s="103" t="s">
        <v>943</v>
      </c>
      <c r="AP686" s="103">
        <v>1</v>
      </c>
      <c r="AU686" s="102"/>
      <c r="AW686" s="102"/>
      <c r="AY686" s="4">
        <v>0</v>
      </c>
      <c r="BA686" s="106"/>
    </row>
    <row r="687" spans="1:53" ht="12" customHeight="1" x14ac:dyDescent="0.35">
      <c r="A687" s="96" t="s">
        <v>2064</v>
      </c>
      <c r="B687" t="s">
        <v>2468</v>
      </c>
      <c r="C687" t="s">
        <v>254</v>
      </c>
      <c r="D687" t="s">
        <v>1388</v>
      </c>
      <c r="E687" t="s">
        <v>1379</v>
      </c>
      <c r="F687" t="s">
        <v>2591</v>
      </c>
      <c r="G687" t="s">
        <v>2592</v>
      </c>
      <c r="H687">
        <v>2025</v>
      </c>
      <c r="I687" s="4" t="s">
        <v>55</v>
      </c>
      <c r="J687">
        <v>169</v>
      </c>
      <c r="K687" s="97">
        <v>435</v>
      </c>
      <c r="L687" t="str">
        <f>VLOOKUP(K687,Data!$L$1:$M$601,2,FALSE)</f>
        <v>x-large</v>
      </c>
      <c r="M687">
        <v>169</v>
      </c>
      <c r="N687" s="4">
        <f>VLOOKUP(L687,Data!$M$1:$N$701,2,FALSE)</f>
        <v>30</v>
      </c>
      <c r="O687" t="s">
        <v>69</v>
      </c>
      <c r="P687" t="s">
        <v>94</v>
      </c>
      <c r="Q687" s="57" t="s">
        <v>76</v>
      </c>
      <c r="R687" s="57" t="s">
        <v>1353</v>
      </c>
      <c r="S687" t="s">
        <v>104</v>
      </c>
      <c r="U687" s="57" t="s">
        <v>104</v>
      </c>
      <c r="W687" t="s">
        <v>150</v>
      </c>
      <c r="X687" t="s">
        <v>1360</v>
      </c>
      <c r="Y687" s="57" t="s">
        <v>104</v>
      </c>
      <c r="AA687" t="s">
        <v>104</v>
      </c>
      <c r="AC687" s="57" t="s">
        <v>104</v>
      </c>
      <c r="AE687" t="s">
        <v>56</v>
      </c>
      <c r="AF687" s="96" t="s">
        <v>1355</v>
      </c>
      <c r="AG687" s="57" t="s">
        <v>81</v>
      </c>
      <c r="AH687" s="98">
        <v>0.5</v>
      </c>
      <c r="AI687" s="29">
        <f t="shared" si="5"/>
        <v>15</v>
      </c>
      <c r="AK687" t="s">
        <v>1396</v>
      </c>
      <c r="AL687" s="262" t="s">
        <v>1495</v>
      </c>
      <c r="AM687" s="102">
        <v>2.5</v>
      </c>
      <c r="AU687" s="102"/>
      <c r="AW687" s="102"/>
      <c r="AY687" s="4">
        <v>0</v>
      </c>
      <c r="BA687" s="106"/>
    </row>
    <row r="688" spans="1:53" ht="12" customHeight="1" x14ac:dyDescent="0.35">
      <c r="A688" s="96" t="s">
        <v>2065</v>
      </c>
      <c r="B688" t="s">
        <v>2469</v>
      </c>
      <c r="C688" t="s">
        <v>254</v>
      </c>
      <c r="D688" t="s">
        <v>1388</v>
      </c>
      <c r="E688" t="s">
        <v>1379</v>
      </c>
      <c r="F688" t="s">
        <v>2591</v>
      </c>
      <c r="G688" t="s">
        <v>2592</v>
      </c>
      <c r="H688">
        <v>2025</v>
      </c>
      <c r="I688" s="4" t="s">
        <v>55</v>
      </c>
      <c r="J688"/>
      <c r="K688" s="97">
        <v>436</v>
      </c>
      <c r="L688" t="str">
        <f>VLOOKUP(K688,Data!$L$1:$M$601,2,FALSE)</f>
        <v>x-large</v>
      </c>
      <c r="N688" s="4">
        <f>VLOOKUP(L688,Data!$M$1:$N$701,2,FALSE)</f>
        <v>30</v>
      </c>
      <c r="O688" t="s">
        <v>140</v>
      </c>
      <c r="P688" t="s">
        <v>118</v>
      </c>
      <c r="Q688" s="57" t="s">
        <v>76</v>
      </c>
      <c r="R688" s="57" t="s">
        <v>1353</v>
      </c>
      <c r="S688" t="s">
        <v>104</v>
      </c>
      <c r="U688" s="57" t="s">
        <v>104</v>
      </c>
      <c r="W688" t="s">
        <v>150</v>
      </c>
      <c r="X688" t="s">
        <v>1360</v>
      </c>
      <c r="Y688" s="57" t="s">
        <v>104</v>
      </c>
      <c r="AA688" t="s">
        <v>104</v>
      </c>
      <c r="AC688" s="57" t="s">
        <v>104</v>
      </c>
      <c r="AE688" t="s">
        <v>56</v>
      </c>
      <c r="AF688" s="96" t="s">
        <v>1355</v>
      </c>
      <c r="AG688" s="57" t="s">
        <v>81</v>
      </c>
      <c r="AH688" s="98">
        <v>0.5</v>
      </c>
      <c r="AI688" s="29">
        <f t="shared" ref="AI688:AI750" si="6">N688*AH688</f>
        <v>15</v>
      </c>
      <c r="AK688" t="s">
        <v>1396</v>
      </c>
      <c r="AL688" s="261" t="s">
        <v>1498</v>
      </c>
      <c r="AM688" s="102">
        <v>2.5</v>
      </c>
      <c r="AU688" s="102"/>
      <c r="AW688" s="102"/>
      <c r="AY688" s="4">
        <v>3.5</v>
      </c>
      <c r="BA688" s="106"/>
    </row>
    <row r="689" spans="1:53" ht="12" customHeight="1" x14ac:dyDescent="0.35">
      <c r="A689" s="96" t="s">
        <v>2066</v>
      </c>
      <c r="B689" t="s">
        <v>2470</v>
      </c>
      <c r="C689" t="s">
        <v>254</v>
      </c>
      <c r="D689" t="s">
        <v>1388</v>
      </c>
      <c r="E689" t="s">
        <v>1379</v>
      </c>
      <c r="F689" t="s">
        <v>2591</v>
      </c>
      <c r="G689" t="s">
        <v>2592</v>
      </c>
      <c r="H689">
        <v>2025</v>
      </c>
      <c r="I689" s="4" t="s">
        <v>55</v>
      </c>
      <c r="J689">
        <v>170</v>
      </c>
      <c r="K689" s="97">
        <v>437</v>
      </c>
      <c r="L689" t="str">
        <f>VLOOKUP(K689,Data!$L$1:$M$601,2,FALSE)</f>
        <v>x-large</v>
      </c>
      <c r="M689">
        <v>170</v>
      </c>
      <c r="N689" s="4">
        <f>VLOOKUP(L689,Data!$M$1:$N$701,2,FALSE)</f>
        <v>30</v>
      </c>
      <c r="O689" t="s">
        <v>69</v>
      </c>
      <c r="P689" t="s">
        <v>94</v>
      </c>
      <c r="Q689" s="57" t="s">
        <v>76</v>
      </c>
      <c r="R689" s="57" t="s">
        <v>1353</v>
      </c>
      <c r="S689" t="s">
        <v>104</v>
      </c>
      <c r="U689" s="57" t="s">
        <v>104</v>
      </c>
      <c r="W689" t="s">
        <v>150</v>
      </c>
      <c r="X689" t="s">
        <v>1360</v>
      </c>
      <c r="Y689" s="57" t="s">
        <v>104</v>
      </c>
      <c r="AA689" t="s">
        <v>104</v>
      </c>
      <c r="AC689" s="57" t="s">
        <v>104</v>
      </c>
      <c r="AE689" t="s">
        <v>56</v>
      </c>
      <c r="AF689" s="96" t="s">
        <v>1355</v>
      </c>
      <c r="AG689" s="57" t="s">
        <v>81</v>
      </c>
      <c r="AH689" s="98">
        <v>0.5</v>
      </c>
      <c r="AI689" s="29">
        <f t="shared" si="6"/>
        <v>15</v>
      </c>
      <c r="AK689" t="s">
        <v>1396</v>
      </c>
      <c r="AL689" s="262" t="s">
        <v>1501</v>
      </c>
      <c r="AM689" s="102">
        <v>1.5</v>
      </c>
      <c r="AN689" s="262" t="s">
        <v>1454</v>
      </c>
      <c r="AO689" s="262" t="s">
        <v>1454</v>
      </c>
      <c r="AP689" s="103">
        <v>1</v>
      </c>
      <c r="AU689" s="102"/>
      <c r="AW689" s="102"/>
      <c r="AY689" s="4">
        <v>0</v>
      </c>
      <c r="BA689" s="106"/>
    </row>
    <row r="690" spans="1:53" ht="12" customHeight="1" x14ac:dyDescent="0.35">
      <c r="A690" s="96" t="s">
        <v>2067</v>
      </c>
      <c r="B690" t="s">
        <v>2471</v>
      </c>
      <c r="C690" t="s">
        <v>254</v>
      </c>
      <c r="D690" t="s">
        <v>1388</v>
      </c>
      <c r="E690" t="s">
        <v>1379</v>
      </c>
      <c r="F690" t="s">
        <v>2591</v>
      </c>
      <c r="G690" t="s">
        <v>2592</v>
      </c>
      <c r="H690">
        <v>2025</v>
      </c>
      <c r="I690" s="4" t="s">
        <v>55</v>
      </c>
      <c r="J690">
        <v>171</v>
      </c>
      <c r="K690" s="97">
        <v>438</v>
      </c>
      <c r="L690" t="str">
        <f>VLOOKUP(K690,Data!$L$1:$M$601,2,FALSE)</f>
        <v>x-large</v>
      </c>
      <c r="M690">
        <v>171</v>
      </c>
      <c r="N690" s="4">
        <f>VLOOKUP(L690,Data!$M$1:$N$701,2,FALSE)</f>
        <v>30</v>
      </c>
      <c r="O690" t="s">
        <v>140</v>
      </c>
      <c r="P690" t="s">
        <v>118</v>
      </c>
      <c r="Q690" s="57" t="s">
        <v>76</v>
      </c>
      <c r="R690" s="57" t="s">
        <v>1353</v>
      </c>
      <c r="S690" t="s">
        <v>104</v>
      </c>
      <c r="U690" s="57" t="s">
        <v>104</v>
      </c>
      <c r="W690" t="s">
        <v>150</v>
      </c>
      <c r="X690" t="s">
        <v>1360</v>
      </c>
      <c r="Y690" s="57" t="s">
        <v>104</v>
      </c>
      <c r="AA690" t="s">
        <v>104</v>
      </c>
      <c r="AC690" s="57" t="s">
        <v>104</v>
      </c>
      <c r="AE690" t="s">
        <v>56</v>
      </c>
      <c r="AF690" s="96" t="s">
        <v>1355</v>
      </c>
      <c r="AG690" s="57" t="s">
        <v>81</v>
      </c>
      <c r="AH690" s="98">
        <v>0.5</v>
      </c>
      <c r="AI690" s="29">
        <f t="shared" si="6"/>
        <v>15</v>
      </c>
      <c r="AK690" t="s">
        <v>1396</v>
      </c>
      <c r="AL690" s="261" t="s">
        <v>1504</v>
      </c>
      <c r="AM690" s="102">
        <v>1.5</v>
      </c>
      <c r="AN690" s="262" t="s">
        <v>1454</v>
      </c>
      <c r="AO690" s="262" t="s">
        <v>1454</v>
      </c>
      <c r="AP690" s="103">
        <v>1</v>
      </c>
      <c r="AU690" s="102"/>
      <c r="AW690" s="102"/>
      <c r="AY690" s="4">
        <v>0</v>
      </c>
      <c r="BA690" s="106"/>
    </row>
    <row r="691" spans="1:53" ht="12" customHeight="1" x14ac:dyDescent="0.35">
      <c r="A691" s="96" t="s">
        <v>2068</v>
      </c>
      <c r="B691" t="s">
        <v>2472</v>
      </c>
      <c r="C691" t="s">
        <v>254</v>
      </c>
      <c r="D691" t="s">
        <v>1388</v>
      </c>
      <c r="E691" t="s">
        <v>1379</v>
      </c>
      <c r="F691" t="s">
        <v>2591</v>
      </c>
      <c r="G691" t="s">
        <v>2592</v>
      </c>
      <c r="H691">
        <v>2025</v>
      </c>
      <c r="I691" s="4" t="s">
        <v>79</v>
      </c>
      <c r="J691"/>
      <c r="K691" s="97">
        <v>439</v>
      </c>
      <c r="L691" t="str">
        <f>VLOOKUP(K691,Data!$L$1:$M$601,2,FALSE)</f>
        <v>x-large</v>
      </c>
      <c r="N691" s="4">
        <f>VLOOKUP(L691,Data!$M$1:$N$701,2,FALSE)</f>
        <v>30</v>
      </c>
      <c r="O691" t="s">
        <v>69</v>
      </c>
      <c r="P691" t="s">
        <v>94</v>
      </c>
      <c r="Q691" s="57" t="s">
        <v>76</v>
      </c>
      <c r="R691" s="57" t="s">
        <v>1353</v>
      </c>
      <c r="S691" t="s">
        <v>104</v>
      </c>
      <c r="U691" s="57" t="s">
        <v>104</v>
      </c>
      <c r="W691" t="s">
        <v>150</v>
      </c>
      <c r="X691" t="s">
        <v>1360</v>
      </c>
      <c r="Y691" s="57" t="s">
        <v>104</v>
      </c>
      <c r="AA691" t="s">
        <v>104</v>
      </c>
      <c r="AC691" s="57" t="s">
        <v>104</v>
      </c>
      <c r="AE691" t="s">
        <v>56</v>
      </c>
      <c r="AF691" s="96" t="s">
        <v>1355</v>
      </c>
      <c r="AG691" s="57" t="s">
        <v>81</v>
      </c>
      <c r="AH691" s="98">
        <v>0.5</v>
      </c>
      <c r="AI691" s="29">
        <f t="shared" si="6"/>
        <v>15</v>
      </c>
      <c r="AK691" t="s">
        <v>1396</v>
      </c>
      <c r="AL691" s="262" t="s">
        <v>1507</v>
      </c>
      <c r="AM691" s="102">
        <v>2.5</v>
      </c>
      <c r="AU691" s="102"/>
      <c r="AW691" s="102"/>
      <c r="AY691" s="4">
        <v>6</v>
      </c>
      <c r="BA691" s="106"/>
    </row>
    <row r="692" spans="1:53" ht="12" customHeight="1" x14ac:dyDescent="0.35">
      <c r="A692" s="96" t="s">
        <v>2069</v>
      </c>
      <c r="B692" t="s">
        <v>2473</v>
      </c>
      <c r="C692" t="s">
        <v>254</v>
      </c>
      <c r="D692" t="s">
        <v>1388</v>
      </c>
      <c r="E692" t="s">
        <v>1379</v>
      </c>
      <c r="F692" t="s">
        <v>2591</v>
      </c>
      <c r="G692" t="s">
        <v>2592</v>
      </c>
      <c r="H692">
        <v>2025</v>
      </c>
      <c r="I692" s="4" t="s">
        <v>79</v>
      </c>
      <c r="J692">
        <v>172</v>
      </c>
      <c r="K692" s="97">
        <v>440</v>
      </c>
      <c r="L692" t="str">
        <f>VLOOKUP(K692,Data!$L$1:$M$601,2,FALSE)</f>
        <v>x-large</v>
      </c>
      <c r="M692">
        <v>172</v>
      </c>
      <c r="N692" s="4">
        <f>VLOOKUP(L692,Data!$M$1:$N$701,2,FALSE)</f>
        <v>30</v>
      </c>
      <c r="O692" t="s">
        <v>140</v>
      </c>
      <c r="P692" t="s">
        <v>118</v>
      </c>
      <c r="Q692" s="57" t="s">
        <v>76</v>
      </c>
      <c r="R692" s="57" t="s">
        <v>1353</v>
      </c>
      <c r="S692" t="s">
        <v>104</v>
      </c>
      <c r="U692" s="57" t="s">
        <v>104</v>
      </c>
      <c r="W692" t="s">
        <v>150</v>
      </c>
      <c r="X692" t="s">
        <v>1360</v>
      </c>
      <c r="Y692" s="57" t="s">
        <v>104</v>
      </c>
      <c r="AA692" t="s">
        <v>104</v>
      </c>
      <c r="AC692" s="57" t="s">
        <v>104</v>
      </c>
      <c r="AE692" t="s">
        <v>56</v>
      </c>
      <c r="AF692" s="96" t="s">
        <v>1355</v>
      </c>
      <c r="AG692" s="57" t="s">
        <v>81</v>
      </c>
      <c r="AH692" s="98">
        <v>0.5</v>
      </c>
      <c r="AI692" s="29">
        <f t="shared" si="6"/>
        <v>15</v>
      </c>
      <c r="AK692" t="s">
        <v>1396</v>
      </c>
      <c r="AL692" s="261" t="s">
        <v>1511</v>
      </c>
      <c r="AM692" s="102">
        <v>2.5</v>
      </c>
      <c r="AU692" s="102"/>
      <c r="AW692" s="102"/>
      <c r="AY692" s="4">
        <v>0</v>
      </c>
      <c r="BA692" s="106"/>
    </row>
    <row r="693" spans="1:53" ht="12" customHeight="1" x14ac:dyDescent="0.35">
      <c r="A693" s="96" t="s">
        <v>2070</v>
      </c>
      <c r="B693" t="s">
        <v>2474</v>
      </c>
      <c r="C693" t="s">
        <v>254</v>
      </c>
      <c r="D693" t="s">
        <v>1388</v>
      </c>
      <c r="E693" t="s">
        <v>1387</v>
      </c>
      <c r="F693" t="s">
        <v>2591</v>
      </c>
      <c r="G693" t="s">
        <v>2592</v>
      </c>
      <c r="H693">
        <v>2025</v>
      </c>
      <c r="I693" s="4" t="s">
        <v>55</v>
      </c>
      <c r="J693">
        <v>173</v>
      </c>
      <c r="K693" s="97">
        <v>441</v>
      </c>
      <c r="L693" t="str">
        <f>VLOOKUP(K693,Data!$L$1:$M$601,2,FALSE)</f>
        <v>x-large</v>
      </c>
      <c r="M693">
        <v>173</v>
      </c>
      <c r="N693" s="4">
        <f>VLOOKUP(L693,Data!$M$1:$N$701,2,FALSE)</f>
        <v>30</v>
      </c>
      <c r="O693" t="s">
        <v>69</v>
      </c>
      <c r="P693" t="s">
        <v>94</v>
      </c>
      <c r="Q693" s="57" t="s">
        <v>76</v>
      </c>
      <c r="R693" s="57" t="s">
        <v>1353</v>
      </c>
      <c r="S693" t="s">
        <v>104</v>
      </c>
      <c r="U693" s="57" t="s">
        <v>104</v>
      </c>
      <c r="W693" t="s">
        <v>150</v>
      </c>
      <c r="X693" t="s">
        <v>1360</v>
      </c>
      <c r="Y693" s="57" t="s">
        <v>150</v>
      </c>
      <c r="Z693" s="57" t="s">
        <v>1364</v>
      </c>
      <c r="AA693" t="s">
        <v>104</v>
      </c>
      <c r="AC693" s="57" t="s">
        <v>104</v>
      </c>
      <c r="AE693" t="s">
        <v>56</v>
      </c>
      <c r="AF693" s="96" t="s">
        <v>1355</v>
      </c>
      <c r="AG693" s="57" t="s">
        <v>81</v>
      </c>
      <c r="AH693" s="98">
        <v>1</v>
      </c>
      <c r="AI693" s="29">
        <f t="shared" si="6"/>
        <v>30</v>
      </c>
      <c r="AK693" s="152" t="s">
        <v>1389</v>
      </c>
      <c r="AL693" s="262" t="s">
        <v>1515</v>
      </c>
      <c r="AM693" s="102">
        <v>5</v>
      </c>
      <c r="AN693" s="102"/>
      <c r="AU693" s="102"/>
      <c r="AW693" s="102"/>
      <c r="AY693" s="4">
        <v>2</v>
      </c>
      <c r="BA693" s="106"/>
    </row>
    <row r="694" spans="1:53" ht="12" customHeight="1" x14ac:dyDescent="0.35">
      <c r="A694" s="96" t="s">
        <v>2071</v>
      </c>
      <c r="B694" t="s">
        <v>2475</v>
      </c>
      <c r="C694" t="s">
        <v>254</v>
      </c>
      <c r="D694" t="s">
        <v>1388</v>
      </c>
      <c r="E694" t="s">
        <v>1387</v>
      </c>
      <c r="F694" t="s">
        <v>2591</v>
      </c>
      <c r="G694" t="s">
        <v>2592</v>
      </c>
      <c r="H694">
        <v>2025</v>
      </c>
      <c r="I694" s="4" t="s">
        <v>55</v>
      </c>
      <c r="J694"/>
      <c r="K694" s="97">
        <v>442</v>
      </c>
      <c r="L694" t="str">
        <f>VLOOKUP(K694,Data!$L$1:$M$601,2,FALSE)</f>
        <v>x-large</v>
      </c>
      <c r="N694" s="4">
        <f>VLOOKUP(L694,Data!$M$1:$N$701,2,FALSE)</f>
        <v>30</v>
      </c>
      <c r="O694" t="s">
        <v>140</v>
      </c>
      <c r="P694" t="s">
        <v>118</v>
      </c>
      <c r="Q694" s="57" t="s">
        <v>76</v>
      </c>
      <c r="R694" s="57" t="s">
        <v>1353</v>
      </c>
      <c r="S694" t="s">
        <v>104</v>
      </c>
      <c r="U694" s="57" t="s">
        <v>104</v>
      </c>
      <c r="W694" t="s">
        <v>150</v>
      </c>
      <c r="X694" t="s">
        <v>1360</v>
      </c>
      <c r="Y694" s="57" t="s">
        <v>150</v>
      </c>
      <c r="Z694" s="57" t="s">
        <v>1364</v>
      </c>
      <c r="AA694" t="s">
        <v>104</v>
      </c>
      <c r="AC694" s="57" t="s">
        <v>104</v>
      </c>
      <c r="AE694" t="s">
        <v>56</v>
      </c>
      <c r="AF694" s="96" t="s">
        <v>1355</v>
      </c>
      <c r="AG694" s="57" t="s">
        <v>81</v>
      </c>
      <c r="AH694" s="98">
        <v>1</v>
      </c>
      <c r="AI694" s="29">
        <f t="shared" si="6"/>
        <v>30</v>
      </c>
      <c r="AK694" s="152" t="s">
        <v>1389</v>
      </c>
      <c r="AL694" s="261" t="s">
        <v>1519</v>
      </c>
      <c r="AM694" s="102">
        <v>5</v>
      </c>
      <c r="AN694" s="102"/>
      <c r="AU694" s="102"/>
      <c r="AW694" s="102"/>
      <c r="AY694" s="4">
        <v>4</v>
      </c>
      <c r="BA694" s="106"/>
    </row>
    <row r="695" spans="1:53" ht="12" customHeight="1" x14ac:dyDescent="0.35">
      <c r="A695" s="96" t="s">
        <v>2072</v>
      </c>
      <c r="B695" t="s">
        <v>2476</v>
      </c>
      <c r="C695" t="s">
        <v>254</v>
      </c>
      <c r="D695" t="s">
        <v>1388</v>
      </c>
      <c r="E695" t="s">
        <v>1387</v>
      </c>
      <c r="F695" t="s">
        <v>2591</v>
      </c>
      <c r="G695" t="s">
        <v>2592</v>
      </c>
      <c r="H695">
        <v>2025</v>
      </c>
      <c r="I695" s="4" t="s">
        <v>79</v>
      </c>
      <c r="J695">
        <v>174</v>
      </c>
      <c r="K695" s="97">
        <v>443</v>
      </c>
      <c r="L695" t="str">
        <f>VLOOKUP(K695,Data!$L$1:$M$601,2,FALSE)</f>
        <v>x-large</v>
      </c>
      <c r="M695">
        <v>174</v>
      </c>
      <c r="N695" s="4">
        <f>VLOOKUP(L695,Data!$M$1:$N$701,2,FALSE)</f>
        <v>30</v>
      </c>
      <c r="O695" t="s">
        <v>69</v>
      </c>
      <c r="P695" t="s">
        <v>94</v>
      </c>
      <c r="Q695" s="57" t="s">
        <v>76</v>
      </c>
      <c r="R695" s="57" t="s">
        <v>1353</v>
      </c>
      <c r="S695" t="s">
        <v>104</v>
      </c>
      <c r="U695" s="57" t="s">
        <v>104</v>
      </c>
      <c r="W695" t="s">
        <v>150</v>
      </c>
      <c r="X695" t="s">
        <v>1360</v>
      </c>
      <c r="Y695" s="57" t="s">
        <v>150</v>
      </c>
      <c r="Z695" s="57" t="s">
        <v>1364</v>
      </c>
      <c r="AA695" t="s">
        <v>104</v>
      </c>
      <c r="AC695" s="57" t="s">
        <v>104</v>
      </c>
      <c r="AE695" t="s">
        <v>56</v>
      </c>
      <c r="AF695" s="96" t="s">
        <v>1355</v>
      </c>
      <c r="AG695" s="57" t="s">
        <v>81</v>
      </c>
      <c r="AH695" s="98">
        <v>1</v>
      </c>
      <c r="AI695" s="29">
        <f t="shared" si="6"/>
        <v>30</v>
      </c>
      <c r="AK695" s="152" t="s">
        <v>1389</v>
      </c>
      <c r="AL695" s="262" t="s">
        <v>1523</v>
      </c>
      <c r="AM695" s="102">
        <v>3</v>
      </c>
      <c r="AO695" s="262" t="s">
        <v>1474</v>
      </c>
      <c r="AP695" s="103">
        <v>2</v>
      </c>
      <c r="AU695" s="102"/>
      <c r="AW695" s="102"/>
      <c r="AY695" s="4">
        <v>8</v>
      </c>
      <c r="BA695" s="106"/>
    </row>
    <row r="696" spans="1:53" ht="12" customHeight="1" x14ac:dyDescent="0.35">
      <c r="A696" s="96" t="s">
        <v>2073</v>
      </c>
      <c r="B696" t="s">
        <v>2477</v>
      </c>
      <c r="C696" t="s">
        <v>254</v>
      </c>
      <c r="D696" t="s">
        <v>1388</v>
      </c>
      <c r="E696" t="s">
        <v>1387</v>
      </c>
      <c r="F696" t="s">
        <v>2591</v>
      </c>
      <c r="G696" t="s">
        <v>2592</v>
      </c>
      <c r="H696">
        <v>2025</v>
      </c>
      <c r="I696" s="4" t="s">
        <v>79</v>
      </c>
      <c r="J696">
        <v>175</v>
      </c>
      <c r="K696" s="97">
        <v>444</v>
      </c>
      <c r="L696" t="str">
        <f>VLOOKUP(K696,Data!$L$1:$M$601,2,FALSE)</f>
        <v>x-large</v>
      </c>
      <c r="M696">
        <v>175</v>
      </c>
      <c r="N696" s="4">
        <f>VLOOKUP(L696,Data!$M$1:$N$701,2,FALSE)</f>
        <v>30</v>
      </c>
      <c r="O696" t="s">
        <v>140</v>
      </c>
      <c r="P696" t="s">
        <v>118</v>
      </c>
      <c r="Q696" s="57" t="s">
        <v>76</v>
      </c>
      <c r="R696" s="57" t="s">
        <v>1353</v>
      </c>
      <c r="S696" t="s">
        <v>104</v>
      </c>
      <c r="U696" s="57" t="s">
        <v>104</v>
      </c>
      <c r="W696" t="s">
        <v>150</v>
      </c>
      <c r="X696" t="s">
        <v>1360</v>
      </c>
      <c r="Y696" s="57" t="s">
        <v>150</v>
      </c>
      <c r="Z696" s="57" t="s">
        <v>1364</v>
      </c>
      <c r="AA696" t="s">
        <v>104</v>
      </c>
      <c r="AC696" s="57" t="s">
        <v>104</v>
      </c>
      <c r="AE696" t="s">
        <v>150</v>
      </c>
      <c r="AF696" s="96" t="s">
        <v>1355</v>
      </c>
      <c r="AG696" s="57" t="s">
        <v>81</v>
      </c>
      <c r="AH696" s="98">
        <v>1</v>
      </c>
      <c r="AI696" s="29">
        <f t="shared" si="6"/>
        <v>30</v>
      </c>
      <c r="AK696" s="152" t="s">
        <v>1389</v>
      </c>
      <c r="AL696" s="261" t="s">
        <v>1527</v>
      </c>
      <c r="AM696" s="102">
        <v>3</v>
      </c>
      <c r="AO696" s="262" t="s">
        <v>1474</v>
      </c>
      <c r="AP696" s="103">
        <v>1</v>
      </c>
      <c r="AU696" s="102"/>
      <c r="AW696" s="102"/>
      <c r="AY696" s="4">
        <v>4</v>
      </c>
      <c r="BA696" s="106"/>
    </row>
    <row r="697" spans="1:53" ht="12" customHeight="1" x14ac:dyDescent="0.35">
      <c r="A697" s="96" t="s">
        <v>2074</v>
      </c>
      <c r="B697" t="s">
        <v>2478</v>
      </c>
      <c r="C697" t="s">
        <v>254</v>
      </c>
      <c r="D697" t="s">
        <v>1388</v>
      </c>
      <c r="E697" t="s">
        <v>1379</v>
      </c>
      <c r="F697" t="s">
        <v>2591</v>
      </c>
      <c r="G697" t="s">
        <v>2592</v>
      </c>
      <c r="H697">
        <v>2025</v>
      </c>
      <c r="I697" s="4" t="s">
        <v>79</v>
      </c>
      <c r="J697"/>
      <c r="K697" s="97">
        <v>445</v>
      </c>
      <c r="L697" t="str">
        <f>VLOOKUP(K697,Data!$L$1:$M$601,2,FALSE)</f>
        <v>x-large</v>
      </c>
      <c r="N697" s="4">
        <f>VLOOKUP(L697,Data!$M$1:$N$701,2,FALSE)</f>
        <v>30</v>
      </c>
      <c r="O697" t="s">
        <v>69</v>
      </c>
      <c r="P697" t="s">
        <v>94</v>
      </c>
      <c r="Q697" s="57" t="s">
        <v>76</v>
      </c>
      <c r="R697" s="57" t="s">
        <v>1353</v>
      </c>
      <c r="S697" t="s">
        <v>104</v>
      </c>
      <c r="U697" s="57" t="s">
        <v>104</v>
      </c>
      <c r="W697" t="s">
        <v>150</v>
      </c>
      <c r="X697" t="s">
        <v>1360</v>
      </c>
      <c r="Y697" s="57" t="s">
        <v>104</v>
      </c>
      <c r="AA697" t="s">
        <v>104</v>
      </c>
      <c r="AC697" s="57" t="s">
        <v>104</v>
      </c>
      <c r="AE697" t="s">
        <v>56</v>
      </c>
      <c r="AF697" s="96" t="s">
        <v>1355</v>
      </c>
      <c r="AG697" s="57" t="s">
        <v>81</v>
      </c>
      <c r="AH697" s="98">
        <v>0.5</v>
      </c>
      <c r="AI697" s="29">
        <f t="shared" si="6"/>
        <v>15</v>
      </c>
      <c r="AK697" t="s">
        <v>1396</v>
      </c>
      <c r="AL697" s="262" t="s">
        <v>1530</v>
      </c>
      <c r="AM697" s="102">
        <v>2.5</v>
      </c>
      <c r="AU697" s="102"/>
      <c r="AW697" s="102"/>
      <c r="AY697" s="4">
        <v>0</v>
      </c>
      <c r="BA697" s="106"/>
    </row>
    <row r="698" spans="1:53" ht="12" customHeight="1" x14ac:dyDescent="0.35">
      <c r="A698" s="96" t="s">
        <v>2075</v>
      </c>
      <c r="B698" t="s">
        <v>2479</v>
      </c>
      <c r="C698" t="s">
        <v>254</v>
      </c>
      <c r="D698" t="s">
        <v>1388</v>
      </c>
      <c r="E698" t="s">
        <v>1379</v>
      </c>
      <c r="F698" t="s">
        <v>2591</v>
      </c>
      <c r="G698" t="s">
        <v>2592</v>
      </c>
      <c r="H698">
        <v>2025</v>
      </c>
      <c r="I698" s="4" t="s">
        <v>79</v>
      </c>
      <c r="J698">
        <v>176</v>
      </c>
      <c r="K698" s="97">
        <v>446</v>
      </c>
      <c r="L698" t="str">
        <f>VLOOKUP(K698,Data!$L$1:$M$601,2,FALSE)</f>
        <v>x-large</v>
      </c>
      <c r="M698">
        <v>176</v>
      </c>
      <c r="N698" s="4">
        <f>VLOOKUP(L698,Data!$M$1:$N$701,2,FALSE)</f>
        <v>30</v>
      </c>
      <c r="O698" t="s">
        <v>140</v>
      </c>
      <c r="P698" t="s">
        <v>118</v>
      </c>
      <c r="Q698" s="57" t="s">
        <v>76</v>
      </c>
      <c r="R698" s="57" t="s">
        <v>1353</v>
      </c>
      <c r="S698" t="s">
        <v>104</v>
      </c>
      <c r="U698" s="57" t="s">
        <v>104</v>
      </c>
      <c r="W698" t="s">
        <v>150</v>
      </c>
      <c r="X698" t="s">
        <v>1360</v>
      </c>
      <c r="Y698" s="57" t="s">
        <v>104</v>
      </c>
      <c r="AA698" t="s">
        <v>104</v>
      </c>
      <c r="AC698" s="57" t="s">
        <v>104</v>
      </c>
      <c r="AE698" t="s">
        <v>56</v>
      </c>
      <c r="AF698" s="96" t="s">
        <v>1355</v>
      </c>
      <c r="AG698" s="57" t="s">
        <v>81</v>
      </c>
      <c r="AH698" s="98">
        <v>0.5</v>
      </c>
      <c r="AI698" s="29">
        <f t="shared" si="6"/>
        <v>15</v>
      </c>
      <c r="AK698" t="s">
        <v>1396</v>
      </c>
      <c r="AL698" s="261" t="s">
        <v>1533</v>
      </c>
      <c r="AM698" s="102">
        <v>2.5</v>
      </c>
      <c r="AU698" s="102"/>
      <c r="AW698" s="102"/>
      <c r="AY698" s="4">
        <v>0</v>
      </c>
      <c r="BA698" s="106"/>
    </row>
    <row r="699" spans="1:53" ht="12" customHeight="1" x14ac:dyDescent="0.35">
      <c r="A699" s="96" t="s">
        <v>2076</v>
      </c>
      <c r="B699" t="s">
        <v>2480</v>
      </c>
      <c r="C699" t="s">
        <v>254</v>
      </c>
      <c r="D699" t="s">
        <v>1388</v>
      </c>
      <c r="E699" t="s">
        <v>1387</v>
      </c>
      <c r="F699" t="s">
        <v>2591</v>
      </c>
      <c r="G699" t="s">
        <v>2592</v>
      </c>
      <c r="H699">
        <v>2025</v>
      </c>
      <c r="I699" s="4" t="s">
        <v>55</v>
      </c>
      <c r="J699">
        <v>177</v>
      </c>
      <c r="K699" s="97">
        <v>447</v>
      </c>
      <c r="L699" t="str">
        <f>VLOOKUP(K699,Data!$L$1:$M$601,2,FALSE)</f>
        <v>x-large</v>
      </c>
      <c r="M699">
        <v>177</v>
      </c>
      <c r="N699" s="4">
        <f>VLOOKUP(L699,Data!$M$1:$N$701,2,FALSE)</f>
        <v>30</v>
      </c>
      <c r="O699" t="s">
        <v>69</v>
      </c>
      <c r="P699" t="s">
        <v>94</v>
      </c>
      <c r="Q699" s="57" t="s">
        <v>76</v>
      </c>
      <c r="R699" s="57" t="s">
        <v>1353</v>
      </c>
      <c r="S699" t="s">
        <v>104</v>
      </c>
      <c r="U699" s="57" t="s">
        <v>104</v>
      </c>
      <c r="W699" t="s">
        <v>150</v>
      </c>
      <c r="X699" t="s">
        <v>1360</v>
      </c>
      <c r="Y699" s="57" t="s">
        <v>104</v>
      </c>
      <c r="AA699" t="s">
        <v>104</v>
      </c>
      <c r="AC699" s="57" t="s">
        <v>104</v>
      </c>
      <c r="AE699" t="s">
        <v>56</v>
      </c>
      <c r="AF699" s="96" t="s">
        <v>1355</v>
      </c>
      <c r="AG699" s="57" t="s">
        <v>81</v>
      </c>
      <c r="AH699" s="98">
        <v>0.5</v>
      </c>
      <c r="AI699" s="29">
        <f t="shared" si="6"/>
        <v>15</v>
      </c>
      <c r="AK699" t="s">
        <v>1396</v>
      </c>
      <c r="AL699" s="262" t="s">
        <v>1537</v>
      </c>
      <c r="AM699" s="102">
        <v>2.5</v>
      </c>
      <c r="AU699" s="102"/>
      <c r="AW699" s="102"/>
      <c r="AY699" s="4">
        <v>0</v>
      </c>
      <c r="BA699" s="106"/>
    </row>
    <row r="700" spans="1:53" ht="12" customHeight="1" x14ac:dyDescent="0.35">
      <c r="A700" s="96" t="s">
        <v>2077</v>
      </c>
      <c r="B700" t="s">
        <v>2481</v>
      </c>
      <c r="C700" t="s">
        <v>254</v>
      </c>
      <c r="D700" t="s">
        <v>1388</v>
      </c>
      <c r="E700" t="s">
        <v>1387</v>
      </c>
      <c r="F700" t="s">
        <v>2591</v>
      </c>
      <c r="G700" t="s">
        <v>2592</v>
      </c>
      <c r="H700">
        <v>2025</v>
      </c>
      <c r="I700" s="4" t="s">
        <v>55</v>
      </c>
      <c r="J700"/>
      <c r="K700" s="97">
        <v>448</v>
      </c>
      <c r="L700" t="str">
        <f>VLOOKUP(K700,Data!$L$1:$M$601,2,FALSE)</f>
        <v>x-large</v>
      </c>
      <c r="N700" s="4">
        <f>VLOOKUP(L700,Data!$M$1:$N$701,2,FALSE)</f>
        <v>30</v>
      </c>
      <c r="O700" t="s">
        <v>140</v>
      </c>
      <c r="P700" t="s">
        <v>118</v>
      </c>
      <c r="Q700" s="57" t="s">
        <v>76</v>
      </c>
      <c r="R700" s="57" t="s">
        <v>1353</v>
      </c>
      <c r="S700" t="s">
        <v>104</v>
      </c>
      <c r="U700" s="57" t="s">
        <v>104</v>
      </c>
      <c r="W700" t="s">
        <v>150</v>
      </c>
      <c r="X700" t="s">
        <v>1360</v>
      </c>
      <c r="Y700" s="57" t="s">
        <v>104</v>
      </c>
      <c r="AA700" t="s">
        <v>104</v>
      </c>
      <c r="AC700" s="57" t="s">
        <v>104</v>
      </c>
      <c r="AE700" t="s">
        <v>56</v>
      </c>
      <c r="AF700" s="96" t="s">
        <v>1355</v>
      </c>
      <c r="AG700" s="57" t="s">
        <v>81</v>
      </c>
      <c r="AH700" s="98">
        <v>0.5</v>
      </c>
      <c r="AI700" s="29">
        <f t="shared" si="6"/>
        <v>15</v>
      </c>
      <c r="AK700" t="s">
        <v>1396</v>
      </c>
      <c r="AL700" s="261" t="s">
        <v>1541</v>
      </c>
      <c r="AM700" s="102">
        <v>2.5</v>
      </c>
      <c r="AU700" s="102"/>
      <c r="AW700" s="102"/>
      <c r="AY700" s="4">
        <v>0</v>
      </c>
      <c r="BA700" s="106"/>
    </row>
    <row r="701" spans="1:53" ht="12" customHeight="1" x14ac:dyDescent="0.35">
      <c r="A701" s="96" t="s">
        <v>2078</v>
      </c>
      <c r="B701" t="s">
        <v>2482</v>
      </c>
      <c r="C701" t="s">
        <v>254</v>
      </c>
      <c r="D701" t="s">
        <v>1388</v>
      </c>
      <c r="E701" t="s">
        <v>1387</v>
      </c>
      <c r="F701" t="s">
        <v>2591</v>
      </c>
      <c r="G701" t="s">
        <v>2592</v>
      </c>
      <c r="H701">
        <v>2025</v>
      </c>
      <c r="I701" s="4" t="s">
        <v>79</v>
      </c>
      <c r="J701">
        <v>178</v>
      </c>
      <c r="K701" s="97">
        <v>449</v>
      </c>
      <c r="L701" t="str">
        <f>VLOOKUP(K701,Data!$L$1:$M$601,2,FALSE)</f>
        <v>x-large</v>
      </c>
      <c r="M701">
        <v>178</v>
      </c>
      <c r="N701" s="4">
        <f>VLOOKUP(L701,Data!$M$1:$N$701,2,FALSE)</f>
        <v>30</v>
      </c>
      <c r="O701" t="s">
        <v>69</v>
      </c>
      <c r="P701" t="s">
        <v>94</v>
      </c>
      <c r="Q701" s="57" t="s">
        <v>76</v>
      </c>
      <c r="R701" s="57" t="s">
        <v>1353</v>
      </c>
      <c r="S701" t="s">
        <v>104</v>
      </c>
      <c r="U701" s="57" t="s">
        <v>104</v>
      </c>
      <c r="W701" t="s">
        <v>150</v>
      </c>
      <c r="X701" t="s">
        <v>1360</v>
      </c>
      <c r="Y701" s="57" t="s">
        <v>104</v>
      </c>
      <c r="AA701" t="s">
        <v>104</v>
      </c>
      <c r="AC701" s="57" t="s">
        <v>104</v>
      </c>
      <c r="AE701" t="s">
        <v>56</v>
      </c>
      <c r="AF701" s="96" t="s">
        <v>1355</v>
      </c>
      <c r="AG701" s="57" t="s">
        <v>81</v>
      </c>
      <c r="AH701" s="98">
        <v>0.5</v>
      </c>
      <c r="AI701" s="29">
        <f t="shared" si="6"/>
        <v>15</v>
      </c>
      <c r="AK701" t="s">
        <v>1396</v>
      </c>
      <c r="AL701" s="262" t="s">
        <v>1543</v>
      </c>
      <c r="AM701" s="102">
        <v>2.5</v>
      </c>
      <c r="AU701" s="102"/>
      <c r="AW701" s="102"/>
      <c r="AY701" s="4">
        <v>3</v>
      </c>
      <c r="BA701" s="106"/>
    </row>
    <row r="702" spans="1:53" ht="12" customHeight="1" x14ac:dyDescent="0.35">
      <c r="A702" s="96" t="s">
        <v>2079</v>
      </c>
      <c r="B702" t="s">
        <v>2483</v>
      </c>
      <c r="C702" t="s">
        <v>254</v>
      </c>
      <c r="D702" t="s">
        <v>1388</v>
      </c>
      <c r="E702" t="s">
        <v>1387</v>
      </c>
      <c r="F702" t="s">
        <v>2591</v>
      </c>
      <c r="G702" t="s">
        <v>2592</v>
      </c>
      <c r="H702">
        <v>2025</v>
      </c>
      <c r="I702" s="4" t="s">
        <v>79</v>
      </c>
      <c r="J702">
        <v>179</v>
      </c>
      <c r="K702" s="97">
        <v>450</v>
      </c>
      <c r="L702" t="str">
        <f>VLOOKUP(K702,Data!$L$1:$M$601,2,FALSE)</f>
        <v>x-large</v>
      </c>
      <c r="M702">
        <v>179</v>
      </c>
      <c r="N702" s="4">
        <f>VLOOKUP(L702,Data!$M$1:$N$701,2,FALSE)</f>
        <v>30</v>
      </c>
      <c r="O702" t="s">
        <v>140</v>
      </c>
      <c r="P702" t="s">
        <v>118</v>
      </c>
      <c r="Q702" s="57" t="s">
        <v>76</v>
      </c>
      <c r="R702" s="57" t="s">
        <v>1353</v>
      </c>
      <c r="S702" t="s">
        <v>104</v>
      </c>
      <c r="U702" s="57" t="s">
        <v>104</v>
      </c>
      <c r="W702" t="s">
        <v>150</v>
      </c>
      <c r="X702" t="s">
        <v>1360</v>
      </c>
      <c r="Y702" s="57" t="s">
        <v>104</v>
      </c>
      <c r="AA702" t="s">
        <v>104</v>
      </c>
      <c r="AC702" s="57" t="s">
        <v>104</v>
      </c>
      <c r="AE702" t="s">
        <v>56</v>
      </c>
      <c r="AF702" s="96" t="s">
        <v>1355</v>
      </c>
      <c r="AG702" s="57" t="s">
        <v>81</v>
      </c>
      <c r="AH702" s="98">
        <v>0.5</v>
      </c>
      <c r="AI702" s="29">
        <f t="shared" si="6"/>
        <v>15</v>
      </c>
      <c r="AK702" t="s">
        <v>1396</v>
      </c>
      <c r="AL702" s="261" t="s">
        <v>1547</v>
      </c>
      <c r="AM702" s="102">
        <v>2.5</v>
      </c>
      <c r="AU702" s="102"/>
      <c r="AW702" s="102"/>
      <c r="AY702" s="4">
        <v>3</v>
      </c>
      <c r="BA702" s="106"/>
    </row>
    <row r="703" spans="1:53" ht="12" customHeight="1" x14ac:dyDescent="0.35">
      <c r="A703" s="96" t="s">
        <v>2080</v>
      </c>
      <c r="B703" t="s">
        <v>2484</v>
      </c>
      <c r="C703" t="s">
        <v>254</v>
      </c>
      <c r="D703" t="s">
        <v>1388</v>
      </c>
      <c r="E703" t="s">
        <v>1387</v>
      </c>
      <c r="F703" t="s">
        <v>2591</v>
      </c>
      <c r="G703" t="s">
        <v>2592</v>
      </c>
      <c r="H703">
        <v>2025</v>
      </c>
      <c r="I703" s="4" t="s">
        <v>79</v>
      </c>
      <c r="J703"/>
      <c r="K703" s="97">
        <v>451</v>
      </c>
      <c r="L703" t="str">
        <f>VLOOKUP(K703,Data!$L$1:$M$601,2,FALSE)</f>
        <v>x-large</v>
      </c>
      <c r="N703" s="4">
        <f>VLOOKUP(L703,Data!$M$1:$N$701,2,FALSE)</f>
        <v>30</v>
      </c>
      <c r="O703" t="s">
        <v>140</v>
      </c>
      <c r="P703" t="s">
        <v>118</v>
      </c>
      <c r="Q703" s="57" t="s">
        <v>76</v>
      </c>
      <c r="R703" s="57" t="s">
        <v>1353</v>
      </c>
      <c r="S703" t="s">
        <v>104</v>
      </c>
      <c r="U703" s="57" t="s">
        <v>104</v>
      </c>
      <c r="W703" t="s">
        <v>150</v>
      </c>
      <c r="X703" t="s">
        <v>1360</v>
      </c>
      <c r="Y703" s="57" t="s">
        <v>150</v>
      </c>
      <c r="Z703" s="57" t="s">
        <v>1364</v>
      </c>
      <c r="AA703" t="s">
        <v>104</v>
      </c>
      <c r="AC703" s="57" t="s">
        <v>104</v>
      </c>
      <c r="AE703" t="s">
        <v>56</v>
      </c>
      <c r="AF703" s="96" t="s">
        <v>1355</v>
      </c>
      <c r="AG703" s="57" t="s">
        <v>81</v>
      </c>
      <c r="AH703" s="98">
        <v>1</v>
      </c>
      <c r="AI703" s="29">
        <f t="shared" si="6"/>
        <v>30</v>
      </c>
      <c r="AK703" s="152" t="s">
        <v>1389</v>
      </c>
      <c r="AL703" s="262" t="s">
        <v>1550</v>
      </c>
      <c r="AM703" s="102">
        <v>5</v>
      </c>
      <c r="AU703" s="102"/>
      <c r="AW703" s="102"/>
      <c r="AY703" s="4">
        <v>16</v>
      </c>
      <c r="BA703" s="106"/>
    </row>
    <row r="704" spans="1:53" ht="12" customHeight="1" x14ac:dyDescent="0.35">
      <c r="A704" s="96" t="s">
        <v>2081</v>
      </c>
      <c r="B704" t="s">
        <v>2485</v>
      </c>
      <c r="C704" t="s">
        <v>254</v>
      </c>
      <c r="D704" t="s">
        <v>1388</v>
      </c>
      <c r="E704" t="s">
        <v>1387</v>
      </c>
      <c r="F704" t="s">
        <v>2591</v>
      </c>
      <c r="G704" t="s">
        <v>2592</v>
      </c>
      <c r="H704">
        <v>2025</v>
      </c>
      <c r="I704" s="4" t="s">
        <v>79</v>
      </c>
      <c r="J704">
        <v>180</v>
      </c>
      <c r="K704" s="97">
        <v>452</v>
      </c>
      <c r="L704" t="str">
        <f>VLOOKUP(K704,Data!$L$1:$M$601,2,FALSE)</f>
        <v>x-large</v>
      </c>
      <c r="M704">
        <v>180</v>
      </c>
      <c r="N704" s="4">
        <f>VLOOKUP(L704,Data!$M$1:$N$701,2,FALSE)</f>
        <v>30</v>
      </c>
      <c r="O704" t="s">
        <v>69</v>
      </c>
      <c r="P704" t="s">
        <v>94</v>
      </c>
      <c r="Q704" s="57" t="s">
        <v>76</v>
      </c>
      <c r="R704" s="57" t="s">
        <v>1353</v>
      </c>
      <c r="S704" t="s">
        <v>104</v>
      </c>
      <c r="U704" s="57" t="s">
        <v>104</v>
      </c>
      <c r="W704" t="s">
        <v>150</v>
      </c>
      <c r="X704" t="s">
        <v>1360</v>
      </c>
      <c r="Y704" s="57" t="s">
        <v>150</v>
      </c>
      <c r="Z704" s="57" t="s">
        <v>1364</v>
      </c>
      <c r="AA704" t="s">
        <v>104</v>
      </c>
      <c r="AC704" s="57" t="s">
        <v>104</v>
      </c>
      <c r="AE704" t="s">
        <v>150</v>
      </c>
      <c r="AF704" s="96" t="s">
        <v>1355</v>
      </c>
      <c r="AG704" s="57" t="s">
        <v>81</v>
      </c>
      <c r="AH704" s="98">
        <v>1</v>
      </c>
      <c r="AI704" s="29">
        <f t="shared" si="6"/>
        <v>30</v>
      </c>
      <c r="AK704" s="152" t="s">
        <v>1389</v>
      </c>
      <c r="AL704" s="261" t="s">
        <v>1554</v>
      </c>
      <c r="AM704" s="102">
        <v>5</v>
      </c>
      <c r="AU704" s="102"/>
      <c r="AW704" s="102"/>
      <c r="AY704" s="4">
        <v>10</v>
      </c>
      <c r="BA704" s="106"/>
    </row>
    <row r="705" spans="1:53" ht="12" customHeight="1" x14ac:dyDescent="0.35">
      <c r="A705" s="96" t="s">
        <v>2082</v>
      </c>
      <c r="B705" t="s">
        <v>2486</v>
      </c>
      <c r="C705" t="s">
        <v>143</v>
      </c>
      <c r="D705" t="s">
        <v>1394</v>
      </c>
      <c r="E705" t="s">
        <v>1387</v>
      </c>
      <c r="F705" t="s">
        <v>2591</v>
      </c>
      <c r="G705" t="s">
        <v>2592</v>
      </c>
      <c r="H705">
        <v>2025</v>
      </c>
      <c r="I705" s="4" t="s">
        <v>79</v>
      </c>
      <c r="J705">
        <v>181</v>
      </c>
      <c r="K705" s="97">
        <v>453</v>
      </c>
      <c r="L705" t="str">
        <f>VLOOKUP(K705,Data!$L$1:$M$601,2,FALSE)</f>
        <v>x-large</v>
      </c>
      <c r="M705">
        <v>181</v>
      </c>
      <c r="N705" s="4">
        <f>VLOOKUP(L705,Data!$M$1:$N$701,2,FALSE)</f>
        <v>30</v>
      </c>
      <c r="O705" t="s">
        <v>117</v>
      </c>
      <c r="P705" t="s">
        <v>94</v>
      </c>
      <c r="Q705" s="57" t="s">
        <v>76</v>
      </c>
      <c r="R705" s="57" t="s">
        <v>1353</v>
      </c>
      <c r="S705" t="s">
        <v>104</v>
      </c>
      <c r="U705" s="57" t="s">
        <v>104</v>
      </c>
      <c r="W705" t="s">
        <v>150</v>
      </c>
      <c r="X705" t="s">
        <v>1360</v>
      </c>
      <c r="Y705" s="57" t="s">
        <v>104</v>
      </c>
      <c r="AA705" t="s">
        <v>104</v>
      </c>
      <c r="AC705" s="57" t="s">
        <v>104</v>
      </c>
      <c r="AE705" t="s">
        <v>56</v>
      </c>
      <c r="AF705" s="96" t="s">
        <v>1355</v>
      </c>
      <c r="AG705" s="57" t="s">
        <v>81</v>
      </c>
      <c r="AH705" s="98">
        <v>0.8</v>
      </c>
      <c r="AI705" s="29">
        <f t="shared" si="6"/>
        <v>24</v>
      </c>
      <c r="AK705" t="s">
        <v>1391</v>
      </c>
      <c r="AL705" s="262" t="s">
        <v>1557</v>
      </c>
      <c r="AM705" s="102">
        <v>3</v>
      </c>
      <c r="AO705" s="261" t="s">
        <v>1464</v>
      </c>
      <c r="AP705" s="103">
        <v>1</v>
      </c>
      <c r="AU705" s="102"/>
      <c r="AW705" s="102"/>
      <c r="AY705" s="4">
        <v>0</v>
      </c>
      <c r="AZ705" s="4" t="s">
        <v>1369</v>
      </c>
      <c r="BA705" s="106"/>
    </row>
    <row r="706" spans="1:53" ht="12" customHeight="1" x14ac:dyDescent="0.35">
      <c r="A706" s="96" t="s">
        <v>2083</v>
      </c>
      <c r="B706" t="s">
        <v>2487</v>
      </c>
      <c r="C706" t="s">
        <v>143</v>
      </c>
      <c r="D706" t="s">
        <v>1394</v>
      </c>
      <c r="E706" t="s">
        <v>1387</v>
      </c>
      <c r="F706" t="s">
        <v>2591</v>
      </c>
      <c r="G706" t="s">
        <v>2592</v>
      </c>
      <c r="H706">
        <v>2025</v>
      </c>
      <c r="I706" s="4" t="s">
        <v>79</v>
      </c>
      <c r="J706"/>
      <c r="K706" s="97">
        <v>454</v>
      </c>
      <c r="L706" t="str">
        <f>VLOOKUP(K706,Data!$L$1:$M$601,2,FALSE)</f>
        <v>x-large</v>
      </c>
      <c r="N706" s="4">
        <f>VLOOKUP(L706,Data!$M$1:$N$701,2,FALSE)</f>
        <v>30</v>
      </c>
      <c r="O706" t="s">
        <v>69</v>
      </c>
      <c r="P706" t="s">
        <v>94</v>
      </c>
      <c r="Q706" s="57" t="s">
        <v>76</v>
      </c>
      <c r="R706" s="57" t="s">
        <v>1353</v>
      </c>
      <c r="S706" t="s">
        <v>104</v>
      </c>
      <c r="U706" s="57" t="s">
        <v>104</v>
      </c>
      <c r="W706" t="s">
        <v>150</v>
      </c>
      <c r="X706" t="s">
        <v>1360</v>
      </c>
      <c r="Y706" s="57" t="s">
        <v>104</v>
      </c>
      <c r="AA706" t="s">
        <v>104</v>
      </c>
      <c r="AC706" s="57" t="s">
        <v>104</v>
      </c>
      <c r="AE706" t="s">
        <v>150</v>
      </c>
      <c r="AF706" s="96" t="s">
        <v>1355</v>
      </c>
      <c r="AG706" s="57" t="s">
        <v>104</v>
      </c>
      <c r="AH706" s="98">
        <v>1</v>
      </c>
      <c r="AI706" s="29">
        <f t="shared" si="6"/>
        <v>30</v>
      </c>
      <c r="AK706"/>
      <c r="AL706" s="261" t="s">
        <v>1561</v>
      </c>
      <c r="AM706" s="102">
        <v>7</v>
      </c>
      <c r="AO706" s="261" t="s">
        <v>1464</v>
      </c>
      <c r="AP706" s="103">
        <v>3</v>
      </c>
      <c r="AU706" s="102"/>
      <c r="AW706" s="102"/>
      <c r="AY706" s="4">
        <v>0</v>
      </c>
      <c r="BA706" s="106"/>
    </row>
    <row r="707" spans="1:53" ht="12" customHeight="1" x14ac:dyDescent="0.35">
      <c r="A707" s="96" t="s">
        <v>2084</v>
      </c>
      <c r="B707" t="s">
        <v>2488</v>
      </c>
      <c r="C707" t="s">
        <v>143</v>
      </c>
      <c r="D707" t="s">
        <v>1392</v>
      </c>
      <c r="E707" t="s">
        <v>1387</v>
      </c>
      <c r="F707" t="s">
        <v>2591</v>
      </c>
      <c r="G707" t="s">
        <v>2592</v>
      </c>
      <c r="H707">
        <v>2025</v>
      </c>
      <c r="I707" s="4" t="s">
        <v>55</v>
      </c>
      <c r="J707">
        <v>182</v>
      </c>
      <c r="K707" s="97">
        <v>455</v>
      </c>
      <c r="L707" t="str">
        <f>VLOOKUP(K707,Data!$L$1:$M$601,2,FALSE)</f>
        <v>x-large</v>
      </c>
      <c r="M707">
        <v>182</v>
      </c>
      <c r="N707" s="4">
        <f>VLOOKUP(L707,Data!$M$1:$N$701,2,FALSE)</f>
        <v>30</v>
      </c>
      <c r="O707" t="s">
        <v>117</v>
      </c>
      <c r="P707" t="s">
        <v>94</v>
      </c>
      <c r="Q707" s="57" t="s">
        <v>76</v>
      </c>
      <c r="R707" s="57" t="s">
        <v>1353</v>
      </c>
      <c r="S707" t="s">
        <v>104</v>
      </c>
      <c r="U707" s="57" t="s">
        <v>104</v>
      </c>
      <c r="W707" t="s">
        <v>150</v>
      </c>
      <c r="X707" t="s">
        <v>1360</v>
      </c>
      <c r="Y707" s="57" t="s">
        <v>104</v>
      </c>
      <c r="AA707" t="s">
        <v>104</v>
      </c>
      <c r="AC707" s="57" t="s">
        <v>104</v>
      </c>
      <c r="AE707" t="s">
        <v>150</v>
      </c>
      <c r="AF707" s="96" t="s">
        <v>1355</v>
      </c>
      <c r="AG707" s="57" t="s">
        <v>104</v>
      </c>
      <c r="AH707" s="98">
        <v>1</v>
      </c>
      <c r="AI707" s="29">
        <f t="shared" si="6"/>
        <v>30</v>
      </c>
      <c r="AK707"/>
      <c r="AL707" s="262" t="s">
        <v>1564</v>
      </c>
      <c r="AM707" s="102">
        <v>5</v>
      </c>
      <c r="AU707" s="102"/>
      <c r="AW707" s="102"/>
      <c r="AY707" s="4">
        <v>4</v>
      </c>
      <c r="AZ707" s="4" t="s">
        <v>1369</v>
      </c>
      <c r="BA707" s="106"/>
    </row>
    <row r="708" spans="1:53" ht="12" customHeight="1" x14ac:dyDescent="0.35">
      <c r="A708" s="96" t="s">
        <v>2085</v>
      </c>
      <c r="B708" t="s">
        <v>2489</v>
      </c>
      <c r="C708" t="s">
        <v>143</v>
      </c>
      <c r="D708" t="s">
        <v>1392</v>
      </c>
      <c r="E708" t="s">
        <v>1387</v>
      </c>
      <c r="F708" t="s">
        <v>2591</v>
      </c>
      <c r="G708" t="s">
        <v>2592</v>
      </c>
      <c r="H708">
        <v>2025</v>
      </c>
      <c r="I708" s="4" t="s">
        <v>55</v>
      </c>
      <c r="J708">
        <v>183</v>
      </c>
      <c r="K708" s="97">
        <v>456</v>
      </c>
      <c r="L708" t="str">
        <f>VLOOKUP(K708,Data!$L$1:$M$601,2,FALSE)</f>
        <v>x-large</v>
      </c>
      <c r="M708">
        <v>183</v>
      </c>
      <c r="N708" s="4">
        <f>VLOOKUP(L708,Data!$M$1:$N$701,2,FALSE)</f>
        <v>30</v>
      </c>
      <c r="O708" t="s">
        <v>140</v>
      </c>
      <c r="P708" t="s">
        <v>118</v>
      </c>
      <c r="Q708" s="57" t="s">
        <v>76</v>
      </c>
      <c r="R708" s="57" t="s">
        <v>1353</v>
      </c>
      <c r="S708" t="s">
        <v>104</v>
      </c>
      <c r="U708" s="57" t="s">
        <v>104</v>
      </c>
      <c r="W708" t="s">
        <v>150</v>
      </c>
      <c r="X708" t="s">
        <v>1360</v>
      </c>
      <c r="Y708" s="57" t="s">
        <v>104</v>
      </c>
      <c r="AA708" t="s">
        <v>104</v>
      </c>
      <c r="AC708" s="57" t="s">
        <v>104</v>
      </c>
      <c r="AE708" t="s">
        <v>150</v>
      </c>
      <c r="AF708" s="96" t="s">
        <v>1355</v>
      </c>
      <c r="AG708" s="57" t="s">
        <v>104</v>
      </c>
      <c r="AH708" s="98">
        <v>1</v>
      </c>
      <c r="AI708" s="29">
        <f t="shared" si="6"/>
        <v>30</v>
      </c>
      <c r="AK708"/>
      <c r="AL708" s="261" t="s">
        <v>1568</v>
      </c>
      <c r="AM708" s="102">
        <v>6</v>
      </c>
      <c r="AO708" s="103" t="s">
        <v>943</v>
      </c>
      <c r="AP708" s="103">
        <v>4</v>
      </c>
      <c r="AS708" s="261" t="s">
        <v>1464</v>
      </c>
      <c r="AT708" s="105">
        <v>10</v>
      </c>
      <c r="AU708" s="102"/>
      <c r="AW708" s="102"/>
      <c r="AY708" s="4">
        <v>8</v>
      </c>
      <c r="BA708" s="106"/>
    </row>
    <row r="709" spans="1:53" ht="12" customHeight="1" x14ac:dyDescent="0.35">
      <c r="A709" s="96" t="s">
        <v>2086</v>
      </c>
      <c r="B709" t="s">
        <v>2490</v>
      </c>
      <c r="C709" t="s">
        <v>143</v>
      </c>
      <c r="D709" t="s">
        <v>1392</v>
      </c>
      <c r="E709" t="s">
        <v>1387</v>
      </c>
      <c r="F709" t="s">
        <v>2591</v>
      </c>
      <c r="G709" t="s">
        <v>2592</v>
      </c>
      <c r="H709">
        <v>2025</v>
      </c>
      <c r="I709" s="4" t="s">
        <v>55</v>
      </c>
      <c r="J709"/>
      <c r="K709" s="97">
        <v>457</v>
      </c>
      <c r="L709" t="str">
        <f>VLOOKUP(K709,Data!$L$1:$M$601,2,FALSE)</f>
        <v>x-large</v>
      </c>
      <c r="N709" s="4">
        <f>VLOOKUP(L709,Data!$M$1:$N$701,2,FALSE)</f>
        <v>30</v>
      </c>
      <c r="O709" t="s">
        <v>69</v>
      </c>
      <c r="P709" t="s">
        <v>45</v>
      </c>
      <c r="Q709" s="57" t="s">
        <v>76</v>
      </c>
      <c r="R709" s="57" t="s">
        <v>1353</v>
      </c>
      <c r="S709" t="s">
        <v>104</v>
      </c>
      <c r="U709" s="57" t="s">
        <v>104</v>
      </c>
      <c r="W709" t="s">
        <v>150</v>
      </c>
      <c r="X709" t="s">
        <v>1360</v>
      </c>
      <c r="Y709" s="57" t="s">
        <v>104</v>
      </c>
      <c r="AA709" t="s">
        <v>104</v>
      </c>
      <c r="AC709" s="57" t="s">
        <v>104</v>
      </c>
      <c r="AE709" t="s">
        <v>150</v>
      </c>
      <c r="AF709" s="96" t="s">
        <v>1355</v>
      </c>
      <c r="AG709" s="57" t="s">
        <v>104</v>
      </c>
      <c r="AH709" s="98">
        <v>1</v>
      </c>
      <c r="AI709" s="29">
        <f t="shared" si="6"/>
        <v>30</v>
      </c>
      <c r="AK709"/>
      <c r="AL709" s="262" t="s">
        <v>1572</v>
      </c>
      <c r="AM709" s="102">
        <v>10</v>
      </c>
      <c r="AU709" s="102"/>
      <c r="AW709" s="102"/>
      <c r="AY709" s="4">
        <v>1.4</v>
      </c>
      <c r="BA709" s="106"/>
    </row>
    <row r="710" spans="1:53" ht="12" customHeight="1" x14ac:dyDescent="0.35">
      <c r="A710" s="96" t="s">
        <v>2087</v>
      </c>
      <c r="B710" t="s">
        <v>2491</v>
      </c>
      <c r="C710" t="s">
        <v>143</v>
      </c>
      <c r="D710" t="s">
        <v>1394</v>
      </c>
      <c r="E710" t="s">
        <v>1387</v>
      </c>
      <c r="F710" t="s">
        <v>2591</v>
      </c>
      <c r="G710" t="s">
        <v>2592</v>
      </c>
      <c r="H710">
        <v>2025</v>
      </c>
      <c r="I710" s="4" t="s">
        <v>79</v>
      </c>
      <c r="J710">
        <v>184</v>
      </c>
      <c r="K710" s="97">
        <v>458</v>
      </c>
      <c r="L710" t="str">
        <f>VLOOKUP(K710,Data!$L$1:$M$601,2,FALSE)</f>
        <v>x-large</v>
      </c>
      <c r="M710">
        <v>184</v>
      </c>
      <c r="N710" s="4">
        <f>VLOOKUP(L710,Data!$M$1:$N$701,2,FALSE)</f>
        <v>30</v>
      </c>
      <c r="O710" t="s">
        <v>117</v>
      </c>
      <c r="P710" t="s">
        <v>94</v>
      </c>
      <c r="Q710" s="57" t="s">
        <v>76</v>
      </c>
      <c r="R710" s="57" t="s">
        <v>1353</v>
      </c>
      <c r="S710" t="s">
        <v>104</v>
      </c>
      <c r="U710" s="57" t="s">
        <v>104</v>
      </c>
      <c r="W710" t="s">
        <v>150</v>
      </c>
      <c r="X710" t="s">
        <v>1360</v>
      </c>
      <c r="Y710" s="57" t="s">
        <v>104</v>
      </c>
      <c r="AA710" t="s">
        <v>104</v>
      </c>
      <c r="AC710" s="57" t="s">
        <v>104</v>
      </c>
      <c r="AE710" t="s">
        <v>56</v>
      </c>
      <c r="AF710" s="96" t="s">
        <v>1355</v>
      </c>
      <c r="AG710" s="57" t="s">
        <v>81</v>
      </c>
      <c r="AH710" s="98">
        <v>0.8</v>
      </c>
      <c r="AI710" s="29">
        <f t="shared" si="6"/>
        <v>24</v>
      </c>
      <c r="AK710" t="s">
        <v>1391</v>
      </c>
      <c r="AL710" s="261" t="s">
        <v>1576</v>
      </c>
      <c r="AM710" s="102">
        <v>4</v>
      </c>
      <c r="AU710" s="102"/>
      <c r="AW710" s="102"/>
      <c r="AY710" s="4">
        <v>5.05</v>
      </c>
      <c r="AZ710" s="4" t="s">
        <v>1369</v>
      </c>
      <c r="BA710" s="106"/>
    </row>
    <row r="711" spans="1:53" ht="12" customHeight="1" x14ac:dyDescent="0.35">
      <c r="A711" s="96" t="s">
        <v>2088</v>
      </c>
      <c r="B711" t="s">
        <v>2492</v>
      </c>
      <c r="C711" t="s">
        <v>143</v>
      </c>
      <c r="D711" t="s">
        <v>1394</v>
      </c>
      <c r="E711" t="s">
        <v>1387</v>
      </c>
      <c r="F711" t="s">
        <v>2591</v>
      </c>
      <c r="G711" t="s">
        <v>2592</v>
      </c>
      <c r="H711">
        <v>2025</v>
      </c>
      <c r="I711" s="4" t="s">
        <v>79</v>
      </c>
      <c r="J711">
        <v>185</v>
      </c>
      <c r="K711" s="97">
        <v>459</v>
      </c>
      <c r="L711" t="str">
        <f>VLOOKUP(K711,Data!$L$1:$M$601,2,FALSE)</f>
        <v>x-large</v>
      </c>
      <c r="M711">
        <v>185</v>
      </c>
      <c r="N711" s="4">
        <f>VLOOKUP(L711,Data!$M$1:$N$701,2,FALSE)</f>
        <v>30</v>
      </c>
      <c r="O711" t="s">
        <v>69</v>
      </c>
      <c r="P711" t="s">
        <v>94</v>
      </c>
      <c r="Q711" s="57" t="s">
        <v>76</v>
      </c>
      <c r="R711" s="57" t="s">
        <v>1353</v>
      </c>
      <c r="S711" t="s">
        <v>104</v>
      </c>
      <c r="U711" s="57" t="s">
        <v>104</v>
      </c>
      <c r="W711" t="s">
        <v>150</v>
      </c>
      <c r="X711" t="s">
        <v>1360</v>
      </c>
      <c r="Y711" s="57" t="s">
        <v>104</v>
      </c>
      <c r="AA711" t="s">
        <v>104</v>
      </c>
      <c r="AC711" s="57" t="s">
        <v>104</v>
      </c>
      <c r="AE711" t="s">
        <v>150</v>
      </c>
      <c r="AF711" s="96" t="s">
        <v>1355</v>
      </c>
      <c r="AG711" s="57" t="s">
        <v>104</v>
      </c>
      <c r="AH711" s="98">
        <v>1</v>
      </c>
      <c r="AI711" s="29">
        <f t="shared" si="6"/>
        <v>30</v>
      </c>
      <c r="AK711"/>
      <c r="AL711" s="262" t="s">
        <v>1580</v>
      </c>
      <c r="AM711" s="102">
        <v>5</v>
      </c>
      <c r="AO711" s="103" t="s">
        <v>938</v>
      </c>
      <c r="AP711" s="103">
        <v>5</v>
      </c>
      <c r="AU711" s="102"/>
      <c r="AW711" s="102"/>
      <c r="AY711" s="4">
        <v>0</v>
      </c>
      <c r="BA711" s="106"/>
    </row>
    <row r="712" spans="1:53" ht="12" customHeight="1" x14ac:dyDescent="0.35">
      <c r="A712" s="96" t="s">
        <v>2089</v>
      </c>
      <c r="B712" t="s">
        <v>2493</v>
      </c>
      <c r="C712" t="s">
        <v>143</v>
      </c>
      <c r="D712" t="s">
        <v>1394</v>
      </c>
      <c r="E712" t="s">
        <v>1387</v>
      </c>
      <c r="F712" t="s">
        <v>2591</v>
      </c>
      <c r="G712" t="s">
        <v>2592</v>
      </c>
      <c r="H712">
        <v>2025</v>
      </c>
      <c r="I712" s="4" t="s">
        <v>79</v>
      </c>
      <c r="J712"/>
      <c r="K712" s="97">
        <v>460</v>
      </c>
      <c r="L712" t="str">
        <f>VLOOKUP(K712,Data!$L$1:$M$601,2,FALSE)</f>
        <v>x-large</v>
      </c>
      <c r="N712" s="4">
        <f>VLOOKUP(L712,Data!$M$1:$N$701,2,FALSE)</f>
        <v>30</v>
      </c>
      <c r="O712" t="s">
        <v>117</v>
      </c>
      <c r="P712" t="s">
        <v>94</v>
      </c>
      <c r="Q712" s="57" t="s">
        <v>76</v>
      </c>
      <c r="R712" s="57" t="s">
        <v>1353</v>
      </c>
      <c r="S712" t="s">
        <v>104</v>
      </c>
      <c r="U712" s="57" t="s">
        <v>104</v>
      </c>
      <c r="W712" t="s">
        <v>150</v>
      </c>
      <c r="X712" t="s">
        <v>1360</v>
      </c>
      <c r="Y712" s="57" t="s">
        <v>104</v>
      </c>
      <c r="AA712" t="s">
        <v>104</v>
      </c>
      <c r="AC712" s="57" t="s">
        <v>104</v>
      </c>
      <c r="AE712" t="s">
        <v>56</v>
      </c>
      <c r="AF712" s="96" t="s">
        <v>1355</v>
      </c>
      <c r="AG712" s="57" t="s">
        <v>81</v>
      </c>
      <c r="AH712" s="98">
        <v>0.8</v>
      </c>
      <c r="AI712" s="29">
        <f t="shared" si="6"/>
        <v>24</v>
      </c>
      <c r="AK712" t="s">
        <v>1391</v>
      </c>
      <c r="AL712" s="261" t="s">
        <v>1583</v>
      </c>
      <c r="AM712" s="102">
        <v>4</v>
      </c>
      <c r="AU712" s="102"/>
      <c r="AW712" s="102"/>
      <c r="AY712" s="4">
        <v>8</v>
      </c>
      <c r="AZ712" s="4" t="s">
        <v>1369</v>
      </c>
      <c r="BA712" s="106"/>
    </row>
    <row r="713" spans="1:53" ht="12" customHeight="1" x14ac:dyDescent="0.35">
      <c r="A713" s="96" t="s">
        <v>2090</v>
      </c>
      <c r="B713" t="s">
        <v>2494</v>
      </c>
      <c r="C713" t="s">
        <v>143</v>
      </c>
      <c r="D713" t="s">
        <v>1394</v>
      </c>
      <c r="E713" t="s">
        <v>1387</v>
      </c>
      <c r="F713" t="s">
        <v>2591</v>
      </c>
      <c r="G713" t="s">
        <v>2592</v>
      </c>
      <c r="H713">
        <v>2025</v>
      </c>
      <c r="I713" s="4" t="s">
        <v>79</v>
      </c>
      <c r="J713">
        <v>186</v>
      </c>
      <c r="K713" s="97">
        <v>461</v>
      </c>
      <c r="L713" t="str">
        <f>VLOOKUP(K713,Data!$L$1:$M$601,2,FALSE)</f>
        <v>x-large</v>
      </c>
      <c r="M713">
        <v>186</v>
      </c>
      <c r="N713" s="4">
        <f>VLOOKUP(L713,Data!$M$1:$N$701,2,FALSE)</f>
        <v>30</v>
      </c>
      <c r="O713" t="s">
        <v>69</v>
      </c>
      <c r="P713" t="s">
        <v>94</v>
      </c>
      <c r="Q713" s="57" t="s">
        <v>76</v>
      </c>
      <c r="R713" s="57" t="s">
        <v>1353</v>
      </c>
      <c r="S713" t="s">
        <v>150</v>
      </c>
      <c r="U713" s="57" t="s">
        <v>104</v>
      </c>
      <c r="W713" t="s">
        <v>150</v>
      </c>
      <c r="X713" t="s">
        <v>1360</v>
      </c>
      <c r="Y713" s="57" t="s">
        <v>104</v>
      </c>
      <c r="AA713" t="s">
        <v>104</v>
      </c>
      <c r="AC713" s="57" t="s">
        <v>104</v>
      </c>
      <c r="AE713" t="s">
        <v>150</v>
      </c>
      <c r="AF713" s="96" t="s">
        <v>1355</v>
      </c>
      <c r="AG713" s="57" t="s">
        <v>104</v>
      </c>
      <c r="AH713" s="98">
        <v>1</v>
      </c>
      <c r="AI713" s="29">
        <f t="shared" si="6"/>
        <v>30</v>
      </c>
      <c r="AK713"/>
      <c r="AL713" s="262" t="s">
        <v>1586</v>
      </c>
      <c r="AM713" s="102">
        <v>10</v>
      </c>
      <c r="AU713" s="102"/>
      <c r="AW713" s="102"/>
      <c r="AY713" s="4">
        <v>3.5</v>
      </c>
      <c r="BA713" s="106"/>
    </row>
    <row r="714" spans="1:53" ht="12" customHeight="1" x14ac:dyDescent="0.35">
      <c r="A714" s="96" t="s">
        <v>2091</v>
      </c>
      <c r="B714" t="s">
        <v>2495</v>
      </c>
      <c r="C714" t="s">
        <v>143</v>
      </c>
      <c r="D714" t="s">
        <v>1394</v>
      </c>
      <c r="E714" t="s">
        <v>1387</v>
      </c>
      <c r="F714" t="s">
        <v>2591</v>
      </c>
      <c r="G714" t="s">
        <v>2592</v>
      </c>
      <c r="H714">
        <v>2025</v>
      </c>
      <c r="I714" s="4" t="s">
        <v>79</v>
      </c>
      <c r="J714">
        <v>187</v>
      </c>
      <c r="K714" s="97">
        <v>462</v>
      </c>
      <c r="L714" t="str">
        <f>VLOOKUP(K714,Data!$L$1:$M$601,2,FALSE)</f>
        <v>x-large</v>
      </c>
      <c r="M714">
        <v>187</v>
      </c>
      <c r="N714" s="4">
        <f>VLOOKUP(L714,Data!$M$1:$N$701,2,FALSE)</f>
        <v>30</v>
      </c>
      <c r="O714" t="s">
        <v>140</v>
      </c>
      <c r="P714" t="s">
        <v>118</v>
      </c>
      <c r="Q714" s="57" t="s">
        <v>76</v>
      </c>
      <c r="R714" s="57" t="s">
        <v>1353</v>
      </c>
      <c r="S714" t="s">
        <v>104</v>
      </c>
      <c r="U714" s="57" t="s">
        <v>104</v>
      </c>
      <c r="W714" t="s">
        <v>150</v>
      </c>
      <c r="X714" t="s">
        <v>1360</v>
      </c>
      <c r="Y714" s="57" t="s">
        <v>104</v>
      </c>
      <c r="AA714" t="s">
        <v>104</v>
      </c>
      <c r="AC714" s="57" t="s">
        <v>104</v>
      </c>
      <c r="AE714" t="s">
        <v>150</v>
      </c>
      <c r="AF714" s="96" t="s">
        <v>1355</v>
      </c>
      <c r="AG714" s="57" t="s">
        <v>104</v>
      </c>
      <c r="AH714" s="98">
        <v>1</v>
      </c>
      <c r="AI714" s="29">
        <f t="shared" si="6"/>
        <v>30</v>
      </c>
      <c r="AK714"/>
      <c r="AL714" s="261" t="s">
        <v>1590</v>
      </c>
      <c r="AM714" s="102">
        <v>6</v>
      </c>
      <c r="AO714" s="261" t="s">
        <v>1547</v>
      </c>
      <c r="AP714" s="103">
        <v>4</v>
      </c>
      <c r="AU714" s="102"/>
      <c r="AW714" s="102"/>
      <c r="AY714" s="4">
        <v>0</v>
      </c>
      <c r="BA714" s="106"/>
    </row>
    <row r="715" spans="1:53" ht="12" customHeight="1" x14ac:dyDescent="0.35">
      <c r="A715" s="96" t="s">
        <v>2092</v>
      </c>
      <c r="B715" t="s">
        <v>2496</v>
      </c>
      <c r="C715" t="s">
        <v>143</v>
      </c>
      <c r="D715" t="s">
        <v>1394</v>
      </c>
      <c r="E715" t="s">
        <v>1387</v>
      </c>
      <c r="F715" t="s">
        <v>2591</v>
      </c>
      <c r="G715" t="s">
        <v>2592</v>
      </c>
      <c r="H715">
        <v>2025</v>
      </c>
      <c r="I715" s="4" t="s">
        <v>79</v>
      </c>
      <c r="J715"/>
      <c r="K715" s="97">
        <v>463</v>
      </c>
      <c r="L715" t="str">
        <f>VLOOKUP(K715,Data!$L$1:$M$601,2,FALSE)</f>
        <v>x-large</v>
      </c>
      <c r="N715" s="4">
        <f>VLOOKUP(L715,Data!$M$1:$N$701,2,FALSE)</f>
        <v>30</v>
      </c>
      <c r="O715" t="s">
        <v>117</v>
      </c>
      <c r="P715" t="s">
        <v>94</v>
      </c>
      <c r="Q715" s="57" t="s">
        <v>76</v>
      </c>
      <c r="R715" s="57" t="s">
        <v>1353</v>
      </c>
      <c r="S715" t="s">
        <v>104</v>
      </c>
      <c r="U715" s="57" t="s">
        <v>104</v>
      </c>
      <c r="W715" t="s">
        <v>150</v>
      </c>
      <c r="X715" t="s">
        <v>1360</v>
      </c>
      <c r="Y715" s="57" t="s">
        <v>104</v>
      </c>
      <c r="AA715" t="s">
        <v>104</v>
      </c>
      <c r="AC715" s="57" t="s">
        <v>104</v>
      </c>
      <c r="AE715" t="s">
        <v>56</v>
      </c>
      <c r="AF715" s="96" t="s">
        <v>1355</v>
      </c>
      <c r="AG715" s="57" t="s">
        <v>81</v>
      </c>
      <c r="AH715" s="98">
        <v>0.8</v>
      </c>
      <c r="AI715" s="29">
        <f t="shared" si="6"/>
        <v>24</v>
      </c>
      <c r="AK715" t="s">
        <v>1391</v>
      </c>
      <c r="AL715" s="262" t="s">
        <v>1594</v>
      </c>
      <c r="AM715" s="102">
        <v>3</v>
      </c>
      <c r="AO715" s="262" t="s">
        <v>1550</v>
      </c>
      <c r="AP715" s="103">
        <v>1</v>
      </c>
      <c r="AU715" s="102"/>
      <c r="AW715" s="102"/>
      <c r="AY715" s="4">
        <v>0</v>
      </c>
      <c r="AZ715" s="4" t="s">
        <v>1369</v>
      </c>
      <c r="BA715" s="106"/>
    </row>
    <row r="716" spans="1:53" ht="12" customHeight="1" x14ac:dyDescent="0.35">
      <c r="A716" s="96" t="s">
        <v>2093</v>
      </c>
      <c r="B716" t="s">
        <v>2497</v>
      </c>
      <c r="C716" t="s">
        <v>143</v>
      </c>
      <c r="D716" t="s">
        <v>1394</v>
      </c>
      <c r="E716" t="s">
        <v>1387</v>
      </c>
      <c r="F716" t="s">
        <v>2591</v>
      </c>
      <c r="G716" t="s">
        <v>2592</v>
      </c>
      <c r="H716">
        <v>2025</v>
      </c>
      <c r="I716" s="4" t="s">
        <v>79</v>
      </c>
      <c r="J716">
        <v>188</v>
      </c>
      <c r="K716" s="97">
        <v>464</v>
      </c>
      <c r="L716" t="str">
        <f>VLOOKUP(K716,Data!$L$1:$M$601,2,FALSE)</f>
        <v>x-large</v>
      </c>
      <c r="M716">
        <v>188</v>
      </c>
      <c r="N716" s="4">
        <f>VLOOKUP(L716,Data!$M$1:$N$701,2,FALSE)</f>
        <v>30</v>
      </c>
      <c r="O716" t="s">
        <v>69</v>
      </c>
      <c r="P716" t="s">
        <v>94</v>
      </c>
      <c r="Q716" s="57" t="s">
        <v>76</v>
      </c>
      <c r="R716" s="57" t="s">
        <v>1353</v>
      </c>
      <c r="S716" t="s">
        <v>104</v>
      </c>
      <c r="U716" s="57" t="s">
        <v>104</v>
      </c>
      <c r="W716" t="s">
        <v>150</v>
      </c>
      <c r="X716" t="s">
        <v>1360</v>
      </c>
      <c r="Y716" s="57" t="s">
        <v>104</v>
      </c>
      <c r="AA716" t="s">
        <v>104</v>
      </c>
      <c r="AC716" s="57" t="s">
        <v>104</v>
      </c>
      <c r="AE716" t="s">
        <v>150</v>
      </c>
      <c r="AF716" s="96" t="s">
        <v>1355</v>
      </c>
      <c r="AG716" s="57" t="s">
        <v>104</v>
      </c>
      <c r="AH716" s="98">
        <v>1</v>
      </c>
      <c r="AI716" s="29">
        <f t="shared" si="6"/>
        <v>30</v>
      </c>
      <c r="AK716"/>
      <c r="AL716" s="261" t="s">
        <v>1598</v>
      </c>
      <c r="AM716" s="102">
        <v>6</v>
      </c>
      <c r="AO716" s="261" t="s">
        <v>1554</v>
      </c>
      <c r="AP716" s="103">
        <v>4</v>
      </c>
      <c r="AU716" s="102"/>
      <c r="AW716" s="102"/>
      <c r="AY716" s="4">
        <v>0</v>
      </c>
      <c r="BA716" s="106"/>
    </row>
    <row r="717" spans="1:53" ht="12" customHeight="1" x14ac:dyDescent="0.35">
      <c r="A717" s="96" t="s">
        <v>2094</v>
      </c>
      <c r="B717" t="s">
        <v>2498</v>
      </c>
      <c r="C717" t="s">
        <v>143</v>
      </c>
      <c r="D717" t="s">
        <v>1392</v>
      </c>
      <c r="E717" t="s">
        <v>1387</v>
      </c>
      <c r="F717" t="s">
        <v>2591</v>
      </c>
      <c r="G717" t="s">
        <v>2592</v>
      </c>
      <c r="H717">
        <v>2025</v>
      </c>
      <c r="I717" s="4" t="s">
        <v>55</v>
      </c>
      <c r="J717">
        <v>189</v>
      </c>
      <c r="K717" s="97">
        <v>465</v>
      </c>
      <c r="L717" t="str">
        <f>VLOOKUP(K717,Data!$L$1:$M$601,2,FALSE)</f>
        <v>x-large</v>
      </c>
      <c r="M717">
        <v>189</v>
      </c>
      <c r="N717" s="4">
        <f>VLOOKUP(L717,Data!$M$1:$N$701,2,FALSE)</f>
        <v>30</v>
      </c>
      <c r="O717" t="s">
        <v>117</v>
      </c>
      <c r="P717" t="s">
        <v>94</v>
      </c>
      <c r="Q717" s="57" t="s">
        <v>76</v>
      </c>
      <c r="R717" s="57" t="s">
        <v>1353</v>
      </c>
      <c r="S717" t="s">
        <v>104</v>
      </c>
      <c r="U717" s="57" t="s">
        <v>104</v>
      </c>
      <c r="W717" t="s">
        <v>150</v>
      </c>
      <c r="X717" t="s">
        <v>1360</v>
      </c>
      <c r="Y717" s="57" t="s">
        <v>104</v>
      </c>
      <c r="AA717" t="s">
        <v>104</v>
      </c>
      <c r="AC717" s="57" t="s">
        <v>104</v>
      </c>
      <c r="AE717" t="s">
        <v>56</v>
      </c>
      <c r="AF717" s="96" t="s">
        <v>1355</v>
      </c>
      <c r="AG717" s="57" t="s">
        <v>81</v>
      </c>
      <c r="AH717" s="98">
        <v>0.8</v>
      </c>
      <c r="AI717" s="29">
        <f t="shared" si="6"/>
        <v>24</v>
      </c>
      <c r="AK717" t="s">
        <v>1391</v>
      </c>
      <c r="AL717" s="262" t="s">
        <v>1602</v>
      </c>
      <c r="AM717" s="102">
        <v>3</v>
      </c>
      <c r="AO717" s="262" t="s">
        <v>1557</v>
      </c>
      <c r="AP717" s="103">
        <v>1</v>
      </c>
      <c r="AU717" s="102"/>
      <c r="AW717" s="102"/>
      <c r="AY717" s="4">
        <v>0</v>
      </c>
      <c r="AZ717" s="4" t="s">
        <v>1369</v>
      </c>
      <c r="BA717" s="106"/>
    </row>
    <row r="718" spans="1:53" ht="12" customHeight="1" x14ac:dyDescent="0.35">
      <c r="A718" s="96" t="s">
        <v>2095</v>
      </c>
      <c r="B718" t="s">
        <v>2499</v>
      </c>
      <c r="C718" t="s">
        <v>143</v>
      </c>
      <c r="D718" t="s">
        <v>1392</v>
      </c>
      <c r="E718" t="s">
        <v>1387</v>
      </c>
      <c r="F718" t="s">
        <v>2591</v>
      </c>
      <c r="G718" t="s">
        <v>2592</v>
      </c>
      <c r="H718">
        <v>2025</v>
      </c>
      <c r="I718" s="4" t="s">
        <v>55</v>
      </c>
      <c r="J718"/>
      <c r="K718" s="97">
        <v>466</v>
      </c>
      <c r="L718" t="str">
        <f>VLOOKUP(K718,Data!$L$1:$M$601,2,FALSE)</f>
        <v>x-large</v>
      </c>
      <c r="N718" s="4">
        <f>VLOOKUP(L718,Data!$M$1:$N$701,2,FALSE)</f>
        <v>30</v>
      </c>
      <c r="O718" t="s">
        <v>140</v>
      </c>
      <c r="P718" t="s">
        <v>118</v>
      </c>
      <c r="Q718" s="57" t="s">
        <v>76</v>
      </c>
      <c r="R718" s="57" t="s">
        <v>1353</v>
      </c>
      <c r="S718" t="s">
        <v>104</v>
      </c>
      <c r="U718" s="57" t="s">
        <v>104</v>
      </c>
      <c r="W718" t="s">
        <v>150</v>
      </c>
      <c r="X718" t="s">
        <v>1360</v>
      </c>
      <c r="Y718" s="57" t="s">
        <v>104</v>
      </c>
      <c r="AA718" t="s">
        <v>104</v>
      </c>
      <c r="AC718" s="57" t="s">
        <v>104</v>
      </c>
      <c r="AE718" t="s">
        <v>150</v>
      </c>
      <c r="AF718" s="96" t="s">
        <v>1355</v>
      </c>
      <c r="AG718" s="57" t="s">
        <v>104</v>
      </c>
      <c r="AH718" s="98">
        <v>1</v>
      </c>
      <c r="AI718" s="29">
        <f t="shared" si="6"/>
        <v>30</v>
      </c>
      <c r="AL718" s="261" t="s">
        <v>1605</v>
      </c>
      <c r="AM718" s="102">
        <v>3.5</v>
      </c>
      <c r="AO718" s="261" t="s">
        <v>1561</v>
      </c>
      <c r="AP718" s="103">
        <v>1.5</v>
      </c>
      <c r="AU718" s="102"/>
      <c r="AW718" s="102"/>
      <c r="AY718" s="4">
        <v>8</v>
      </c>
      <c r="AZ718" s="4" t="s">
        <v>1369</v>
      </c>
      <c r="BA718" s="106"/>
    </row>
    <row r="719" spans="1:53" ht="12" customHeight="1" x14ac:dyDescent="0.35">
      <c r="A719" s="96" t="s">
        <v>2096</v>
      </c>
      <c r="B719" t="s">
        <v>2500</v>
      </c>
      <c r="C719" t="s">
        <v>143</v>
      </c>
      <c r="D719" t="s">
        <v>1392</v>
      </c>
      <c r="E719" t="s">
        <v>1387</v>
      </c>
      <c r="F719" t="s">
        <v>2591</v>
      </c>
      <c r="G719" t="s">
        <v>2592</v>
      </c>
      <c r="H719">
        <v>2025</v>
      </c>
      <c r="I719" s="4" t="s">
        <v>55</v>
      </c>
      <c r="J719">
        <v>190</v>
      </c>
      <c r="K719" s="97">
        <v>467</v>
      </c>
      <c r="L719" t="str">
        <f>VLOOKUP(K719,Data!$L$1:$M$601,2,FALSE)</f>
        <v>x-large</v>
      </c>
      <c r="M719">
        <v>190</v>
      </c>
      <c r="N719" s="4">
        <f>VLOOKUP(L719,Data!$M$1:$N$701,2,FALSE)</f>
        <v>30</v>
      </c>
      <c r="O719" t="s">
        <v>69</v>
      </c>
      <c r="P719" t="s">
        <v>94</v>
      </c>
      <c r="Q719" s="57" t="s">
        <v>76</v>
      </c>
      <c r="R719" s="57" t="s">
        <v>1353</v>
      </c>
      <c r="S719" t="s">
        <v>104</v>
      </c>
      <c r="U719" s="57" t="s">
        <v>104</v>
      </c>
      <c r="W719" t="s">
        <v>150</v>
      </c>
      <c r="X719" t="s">
        <v>1360</v>
      </c>
      <c r="Y719" s="57" t="s">
        <v>104</v>
      </c>
      <c r="AA719" t="s">
        <v>104</v>
      </c>
      <c r="AC719" s="57" t="s">
        <v>104</v>
      </c>
      <c r="AE719" t="s">
        <v>150</v>
      </c>
      <c r="AF719" s="96" t="s">
        <v>1355</v>
      </c>
      <c r="AG719" s="57" t="s">
        <v>104</v>
      </c>
      <c r="AH719" s="98">
        <v>1</v>
      </c>
      <c r="AI719" s="29">
        <f t="shared" si="6"/>
        <v>30</v>
      </c>
      <c r="AL719" s="262" t="s">
        <v>1608</v>
      </c>
      <c r="AM719" s="102">
        <v>5</v>
      </c>
      <c r="AO719" s="261" t="s">
        <v>1605</v>
      </c>
      <c r="AP719" s="103">
        <v>2.5</v>
      </c>
      <c r="AQ719" s="262" t="s">
        <v>1572</v>
      </c>
      <c r="AR719" s="102">
        <v>2.5</v>
      </c>
      <c r="AU719" s="102"/>
      <c r="AW719" s="102"/>
      <c r="AY719" s="4">
        <v>5</v>
      </c>
      <c r="BA719" s="106"/>
    </row>
    <row r="720" spans="1:53" ht="12" customHeight="1" x14ac:dyDescent="0.35">
      <c r="A720" s="96" t="s">
        <v>2097</v>
      </c>
      <c r="B720" t="s">
        <v>2501</v>
      </c>
      <c r="C720" t="s">
        <v>163</v>
      </c>
      <c r="D720" t="s">
        <v>1395</v>
      </c>
      <c r="E720" t="s">
        <v>1387</v>
      </c>
      <c r="F720" t="s">
        <v>2591</v>
      </c>
      <c r="G720" t="s">
        <v>2592</v>
      </c>
      <c r="H720">
        <v>2025</v>
      </c>
      <c r="I720" s="4" t="s">
        <v>55</v>
      </c>
      <c r="J720">
        <v>191</v>
      </c>
      <c r="K720" s="97">
        <v>468</v>
      </c>
      <c r="L720" t="str">
        <f>VLOOKUP(K720,Data!$L$1:$M$601,2,FALSE)</f>
        <v>x-large</v>
      </c>
      <c r="M720">
        <v>191</v>
      </c>
      <c r="N720" s="4">
        <f>VLOOKUP(L720,Data!$M$1:$N$701,2,FALSE)</f>
        <v>30</v>
      </c>
      <c r="O720" t="s">
        <v>117</v>
      </c>
      <c r="P720" t="s">
        <v>94</v>
      </c>
      <c r="Q720" s="57" t="s">
        <v>76</v>
      </c>
      <c r="R720" s="57" t="s">
        <v>1353</v>
      </c>
      <c r="S720" t="s">
        <v>104</v>
      </c>
      <c r="U720" s="57" t="s">
        <v>104</v>
      </c>
      <c r="W720" t="s">
        <v>150</v>
      </c>
      <c r="X720" t="s">
        <v>1360</v>
      </c>
      <c r="Y720" s="57" t="s">
        <v>150</v>
      </c>
      <c r="Z720" s="57" t="s">
        <v>1364</v>
      </c>
      <c r="AA720" t="s">
        <v>104</v>
      </c>
      <c r="AC720" s="57" t="s">
        <v>150</v>
      </c>
      <c r="AD720" s="57" t="s">
        <v>1377</v>
      </c>
      <c r="AE720" t="s">
        <v>150</v>
      </c>
      <c r="AF720" s="96" t="s">
        <v>1355</v>
      </c>
      <c r="AG720" s="57" t="s">
        <v>104</v>
      </c>
      <c r="AH720" s="98">
        <v>1</v>
      </c>
      <c r="AI720" s="29">
        <f t="shared" si="6"/>
        <v>30</v>
      </c>
      <c r="AK720" s="107"/>
      <c r="AL720" s="261" t="s">
        <v>1611</v>
      </c>
      <c r="AM720" s="102">
        <v>5</v>
      </c>
      <c r="AU720" s="102"/>
      <c r="AW720" s="102"/>
      <c r="AY720" s="4">
        <v>19</v>
      </c>
      <c r="AZ720" s="4" t="s">
        <v>1369</v>
      </c>
      <c r="BA720" s="106"/>
    </row>
    <row r="721" spans="1:53" ht="12" customHeight="1" x14ac:dyDescent="0.35">
      <c r="A721" s="96" t="s">
        <v>2098</v>
      </c>
      <c r="B721" t="s">
        <v>2502</v>
      </c>
      <c r="C721" t="s">
        <v>163</v>
      </c>
      <c r="D721" t="s">
        <v>1395</v>
      </c>
      <c r="E721" t="s">
        <v>1387</v>
      </c>
      <c r="F721" t="s">
        <v>2591</v>
      </c>
      <c r="G721" t="s">
        <v>2592</v>
      </c>
      <c r="H721">
        <v>2025</v>
      </c>
      <c r="I721" s="4" t="s">
        <v>55</v>
      </c>
      <c r="J721"/>
      <c r="K721" s="97">
        <v>469</v>
      </c>
      <c r="L721" t="str">
        <f>VLOOKUP(K721,Data!$L$1:$M$601,2,FALSE)</f>
        <v>x-large</v>
      </c>
      <c r="N721" s="4">
        <f>VLOOKUP(L721,Data!$M$1:$N$701,2,FALSE)</f>
        <v>30</v>
      </c>
      <c r="O721" t="s">
        <v>44</v>
      </c>
      <c r="P721" t="s">
        <v>94</v>
      </c>
      <c r="Q721" s="57" t="s">
        <v>76</v>
      </c>
      <c r="R721" s="57" t="s">
        <v>1353</v>
      </c>
      <c r="S721" t="s">
        <v>104</v>
      </c>
      <c r="U721" s="57" t="s">
        <v>104</v>
      </c>
      <c r="W721" t="s">
        <v>150</v>
      </c>
      <c r="X721" t="s">
        <v>1360</v>
      </c>
      <c r="Y721" s="57" t="s">
        <v>150</v>
      </c>
      <c r="Z721" s="57" t="s">
        <v>1364</v>
      </c>
      <c r="AA721" t="s">
        <v>104</v>
      </c>
      <c r="AC721" s="57" t="s">
        <v>150</v>
      </c>
      <c r="AD721" s="57" t="s">
        <v>1377</v>
      </c>
      <c r="AE721" t="s">
        <v>150</v>
      </c>
      <c r="AF721" s="96" t="s">
        <v>1355</v>
      </c>
      <c r="AG721" s="57" t="s">
        <v>150</v>
      </c>
      <c r="AH721" s="98">
        <v>1.25</v>
      </c>
      <c r="AI721" s="29">
        <f t="shared" si="6"/>
        <v>37.5</v>
      </c>
      <c r="AK721" s="107" t="s">
        <v>1380</v>
      </c>
      <c r="AL721" s="262" t="s">
        <v>1614</v>
      </c>
      <c r="AM721" s="102">
        <v>6</v>
      </c>
      <c r="AO721" s="261" t="s">
        <v>1561</v>
      </c>
      <c r="AP721" s="103">
        <v>8</v>
      </c>
      <c r="AQ721" s="261" t="s">
        <v>1554</v>
      </c>
      <c r="AR721" s="102">
        <v>4</v>
      </c>
      <c r="AU721" s="102"/>
      <c r="AW721" s="102"/>
      <c r="AY721" s="4">
        <v>4</v>
      </c>
      <c r="BA721" s="106"/>
    </row>
    <row r="722" spans="1:53" ht="12" customHeight="1" x14ac:dyDescent="0.35">
      <c r="A722" s="96" t="s">
        <v>2099</v>
      </c>
      <c r="B722" t="s">
        <v>2503</v>
      </c>
      <c r="C722" t="s">
        <v>163</v>
      </c>
      <c r="D722" t="s">
        <v>1395</v>
      </c>
      <c r="E722" t="s">
        <v>1387</v>
      </c>
      <c r="F722" t="s">
        <v>2591</v>
      </c>
      <c r="G722" t="s">
        <v>2592</v>
      </c>
      <c r="H722">
        <v>2025</v>
      </c>
      <c r="I722" s="4" t="s">
        <v>79</v>
      </c>
      <c r="J722">
        <v>192</v>
      </c>
      <c r="K722" s="97">
        <v>470</v>
      </c>
      <c r="L722" t="str">
        <f>VLOOKUP(K722,Data!$L$1:$M$601,2,FALSE)</f>
        <v>x-large</v>
      </c>
      <c r="M722">
        <v>192</v>
      </c>
      <c r="N722" s="4">
        <f>VLOOKUP(L722,Data!$M$1:$N$701,2,FALSE)</f>
        <v>30</v>
      </c>
      <c r="O722" t="s">
        <v>117</v>
      </c>
      <c r="P722" t="s">
        <v>94</v>
      </c>
      <c r="Q722" s="57" t="s">
        <v>76</v>
      </c>
      <c r="R722" s="57" t="s">
        <v>1353</v>
      </c>
      <c r="S722" t="s">
        <v>104</v>
      </c>
      <c r="U722" s="57" t="s">
        <v>104</v>
      </c>
      <c r="W722" t="s">
        <v>150</v>
      </c>
      <c r="X722" t="s">
        <v>1360</v>
      </c>
      <c r="Y722" s="57" t="s">
        <v>150</v>
      </c>
      <c r="Z722" s="57" t="s">
        <v>1364</v>
      </c>
      <c r="AA722" t="s">
        <v>104</v>
      </c>
      <c r="AC722" s="57" t="s">
        <v>150</v>
      </c>
      <c r="AD722" s="57" t="s">
        <v>1377</v>
      </c>
      <c r="AE722" t="s">
        <v>150</v>
      </c>
      <c r="AF722" s="96" t="s">
        <v>1355</v>
      </c>
      <c r="AG722" s="57" t="s">
        <v>104</v>
      </c>
      <c r="AH722" s="98">
        <v>1</v>
      </c>
      <c r="AI722" s="29">
        <f t="shared" si="6"/>
        <v>30</v>
      </c>
      <c r="AK722" s="107"/>
      <c r="AL722" s="261" t="s">
        <v>1616</v>
      </c>
      <c r="AM722" s="102">
        <v>5</v>
      </c>
      <c r="AU722" s="102"/>
      <c r="AW722" s="102"/>
      <c r="AY722" s="4">
        <v>0</v>
      </c>
      <c r="AZ722" s="4" t="s">
        <v>1369</v>
      </c>
      <c r="BA722" s="106"/>
    </row>
    <row r="723" spans="1:53" ht="12" customHeight="1" x14ac:dyDescent="0.35">
      <c r="A723" s="96" t="s">
        <v>2100</v>
      </c>
      <c r="B723" t="s">
        <v>2504</v>
      </c>
      <c r="C723" t="s">
        <v>163</v>
      </c>
      <c r="D723" t="s">
        <v>1395</v>
      </c>
      <c r="E723" t="s">
        <v>1387</v>
      </c>
      <c r="F723" t="s">
        <v>2591</v>
      </c>
      <c r="G723" t="s">
        <v>2592</v>
      </c>
      <c r="H723">
        <v>2025</v>
      </c>
      <c r="I723" s="4" t="s">
        <v>79</v>
      </c>
      <c r="J723">
        <v>193</v>
      </c>
      <c r="K723" s="97">
        <v>471</v>
      </c>
      <c r="L723" t="str">
        <f>VLOOKUP(K723,Data!$L$1:$M$601,2,FALSE)</f>
        <v>x-large</v>
      </c>
      <c r="M723">
        <v>193</v>
      </c>
      <c r="N723" s="4">
        <f>VLOOKUP(L723,Data!$M$1:$N$701,2,FALSE)</f>
        <v>30</v>
      </c>
      <c r="O723" t="s">
        <v>44</v>
      </c>
      <c r="P723" t="s">
        <v>94</v>
      </c>
      <c r="Q723" s="57" t="s">
        <v>76</v>
      </c>
      <c r="R723" s="57" t="s">
        <v>1353</v>
      </c>
      <c r="S723" t="s">
        <v>104</v>
      </c>
      <c r="U723" s="57" t="s">
        <v>104</v>
      </c>
      <c r="W723" t="s">
        <v>150</v>
      </c>
      <c r="X723" t="s">
        <v>1360</v>
      </c>
      <c r="Y723" s="57" t="s">
        <v>150</v>
      </c>
      <c r="Z723" s="57" t="s">
        <v>1364</v>
      </c>
      <c r="AA723" t="s">
        <v>104</v>
      </c>
      <c r="AC723" s="57" t="s">
        <v>150</v>
      </c>
      <c r="AD723" s="57" t="s">
        <v>1377</v>
      </c>
      <c r="AE723" t="s">
        <v>150</v>
      </c>
      <c r="AF723" s="96" t="s">
        <v>1355</v>
      </c>
      <c r="AG723" s="57" t="s">
        <v>150</v>
      </c>
      <c r="AH723" s="98">
        <v>1.25</v>
      </c>
      <c r="AI723" s="29">
        <f t="shared" si="6"/>
        <v>37.5</v>
      </c>
      <c r="AK723" s="107" t="s">
        <v>1380</v>
      </c>
      <c r="AL723" s="262" t="s">
        <v>1618</v>
      </c>
      <c r="AM723" s="102">
        <v>23</v>
      </c>
      <c r="AN723" s="102"/>
      <c r="AO723" s="262" t="s">
        <v>1572</v>
      </c>
      <c r="AP723" s="102">
        <v>2</v>
      </c>
      <c r="AU723" s="102"/>
      <c r="AW723" s="102"/>
      <c r="AY723" s="4">
        <v>8</v>
      </c>
      <c r="BA723" s="106"/>
    </row>
    <row r="724" spans="1:53" ht="12" customHeight="1" x14ac:dyDescent="0.35">
      <c r="A724" s="96" t="s">
        <v>2101</v>
      </c>
      <c r="B724" t="s">
        <v>2505</v>
      </c>
      <c r="C724" t="s">
        <v>163</v>
      </c>
      <c r="D724" t="s">
        <v>1395</v>
      </c>
      <c r="E724" t="s">
        <v>1387</v>
      </c>
      <c r="F724" t="s">
        <v>2591</v>
      </c>
      <c r="G724" t="s">
        <v>2592</v>
      </c>
      <c r="H724">
        <v>2025</v>
      </c>
      <c r="I724" s="4" t="s">
        <v>55</v>
      </c>
      <c r="J724"/>
      <c r="K724" s="97">
        <v>472</v>
      </c>
      <c r="L724" t="str">
        <f>VLOOKUP(K724,Data!$L$1:$M$601,2,FALSE)</f>
        <v>x-large</v>
      </c>
      <c r="N724" s="4">
        <f>VLOOKUP(L724,Data!$M$1:$N$701,2,FALSE)</f>
        <v>30</v>
      </c>
      <c r="O724" t="s">
        <v>117</v>
      </c>
      <c r="P724" t="s">
        <v>94</v>
      </c>
      <c r="Q724" s="57" t="s">
        <v>76</v>
      </c>
      <c r="R724" s="57" t="s">
        <v>1353</v>
      </c>
      <c r="S724" t="s">
        <v>104</v>
      </c>
      <c r="U724" s="57" t="s">
        <v>104</v>
      </c>
      <c r="W724" t="s">
        <v>150</v>
      </c>
      <c r="X724" t="s">
        <v>1360</v>
      </c>
      <c r="Y724" s="57" t="s">
        <v>150</v>
      </c>
      <c r="Z724" s="57" t="s">
        <v>1364</v>
      </c>
      <c r="AA724" t="s">
        <v>104</v>
      </c>
      <c r="AC724" s="57" t="s">
        <v>150</v>
      </c>
      <c r="AD724" s="57" t="s">
        <v>1377</v>
      </c>
      <c r="AE724" t="s">
        <v>150</v>
      </c>
      <c r="AF724" s="96" t="s">
        <v>1355</v>
      </c>
      <c r="AG724" s="57" t="s">
        <v>150</v>
      </c>
      <c r="AH724" s="98">
        <v>2</v>
      </c>
      <c r="AI724" s="29">
        <f t="shared" si="6"/>
        <v>60</v>
      </c>
      <c r="AK724" s="107" t="s">
        <v>1380</v>
      </c>
      <c r="AL724" s="261" t="s">
        <v>1620</v>
      </c>
      <c r="AM724" s="102">
        <v>10</v>
      </c>
      <c r="AN724" s="102"/>
      <c r="AU724" s="102"/>
      <c r="AW724" s="102"/>
      <c r="AY724" s="4">
        <v>3.5</v>
      </c>
      <c r="AZ724" s="4" t="s">
        <v>1369</v>
      </c>
      <c r="BA724" s="106"/>
    </row>
    <row r="725" spans="1:53" ht="12" customHeight="1" x14ac:dyDescent="0.35">
      <c r="A725" s="96" t="s">
        <v>2102</v>
      </c>
      <c r="B725" t="s">
        <v>2506</v>
      </c>
      <c r="C725" t="s">
        <v>163</v>
      </c>
      <c r="D725" t="s">
        <v>1395</v>
      </c>
      <c r="E725" t="s">
        <v>1387</v>
      </c>
      <c r="F725" t="s">
        <v>2591</v>
      </c>
      <c r="G725" t="s">
        <v>2592</v>
      </c>
      <c r="H725">
        <v>2025</v>
      </c>
      <c r="I725" s="4" t="s">
        <v>55</v>
      </c>
      <c r="J725">
        <v>194</v>
      </c>
      <c r="K725" s="97">
        <v>473</v>
      </c>
      <c r="L725" t="str">
        <f>VLOOKUP(K725,Data!$L$1:$M$601,2,FALSE)</f>
        <v>x-large</v>
      </c>
      <c r="M725">
        <v>194</v>
      </c>
      <c r="N725" s="4">
        <f>VLOOKUP(L725,Data!$M$1:$N$701,2,FALSE)</f>
        <v>30</v>
      </c>
      <c r="O725" t="s">
        <v>44</v>
      </c>
      <c r="P725" t="s">
        <v>94</v>
      </c>
      <c r="Q725" s="57" t="s">
        <v>76</v>
      </c>
      <c r="R725" s="57" t="s">
        <v>1353</v>
      </c>
      <c r="S725" t="s">
        <v>104</v>
      </c>
      <c r="U725" s="57" t="s">
        <v>104</v>
      </c>
      <c r="W725" t="s">
        <v>150</v>
      </c>
      <c r="X725" t="s">
        <v>1360</v>
      </c>
      <c r="Y725" s="57" t="s">
        <v>150</v>
      </c>
      <c r="Z725" s="57" t="s">
        <v>1364</v>
      </c>
      <c r="AA725" t="s">
        <v>104</v>
      </c>
      <c r="AC725" s="57" t="s">
        <v>150</v>
      </c>
      <c r="AD725" s="57" t="s">
        <v>1377</v>
      </c>
      <c r="AE725" t="s">
        <v>150</v>
      </c>
      <c r="AF725" s="96" t="s">
        <v>1355</v>
      </c>
      <c r="AG725" s="57" t="s">
        <v>150</v>
      </c>
      <c r="AH725" s="98">
        <v>2</v>
      </c>
      <c r="AI725" s="29">
        <f t="shared" si="6"/>
        <v>60</v>
      </c>
      <c r="AK725" s="107" t="s">
        <v>1380</v>
      </c>
      <c r="AL725" s="262" t="s">
        <v>1624</v>
      </c>
      <c r="AM725" s="102">
        <v>6</v>
      </c>
      <c r="AO725" s="261" t="s">
        <v>1583</v>
      </c>
      <c r="AP725" s="103">
        <v>4</v>
      </c>
      <c r="AQ725" s="261" t="s">
        <v>1590</v>
      </c>
      <c r="AR725" s="102">
        <v>10</v>
      </c>
      <c r="AU725" s="102"/>
      <c r="AW725" s="102"/>
      <c r="AY725" s="4">
        <v>14</v>
      </c>
      <c r="BA725" s="106"/>
    </row>
    <row r="726" spans="1:53" ht="12" customHeight="1" x14ac:dyDescent="0.35">
      <c r="A726" s="96" t="s">
        <v>2103</v>
      </c>
      <c r="B726" t="s">
        <v>2507</v>
      </c>
      <c r="C726" t="s">
        <v>163</v>
      </c>
      <c r="D726" t="s">
        <v>1395</v>
      </c>
      <c r="E726" t="s">
        <v>1387</v>
      </c>
      <c r="F726" t="s">
        <v>2591</v>
      </c>
      <c r="G726" t="s">
        <v>2592</v>
      </c>
      <c r="H726">
        <v>2025</v>
      </c>
      <c r="I726" s="4" t="s">
        <v>55</v>
      </c>
      <c r="J726">
        <v>195</v>
      </c>
      <c r="K726" s="97">
        <v>474</v>
      </c>
      <c r="L726" t="str">
        <f>VLOOKUP(K726,Data!$L$1:$M$601,2,FALSE)</f>
        <v>x-large</v>
      </c>
      <c r="M726">
        <v>195</v>
      </c>
      <c r="N726" s="4">
        <f>VLOOKUP(L726,Data!$M$1:$N$701,2,FALSE)</f>
        <v>30</v>
      </c>
      <c r="O726" t="s">
        <v>117</v>
      </c>
      <c r="P726" t="s">
        <v>94</v>
      </c>
      <c r="Q726" s="57" t="s">
        <v>76</v>
      </c>
      <c r="R726" s="57" t="s">
        <v>1353</v>
      </c>
      <c r="S726" t="s">
        <v>104</v>
      </c>
      <c r="U726" s="57" t="s">
        <v>104</v>
      </c>
      <c r="W726" t="s">
        <v>150</v>
      </c>
      <c r="X726" t="s">
        <v>1360</v>
      </c>
      <c r="Y726" s="57" t="s">
        <v>104</v>
      </c>
      <c r="AA726" t="s">
        <v>150</v>
      </c>
      <c r="AB726" t="s">
        <v>1356</v>
      </c>
      <c r="AC726" s="57" t="s">
        <v>150</v>
      </c>
      <c r="AD726" s="57" t="s">
        <v>1377</v>
      </c>
      <c r="AE726" t="s">
        <v>150</v>
      </c>
      <c r="AF726" s="96" t="s">
        <v>1355</v>
      </c>
      <c r="AG726" s="57" t="s">
        <v>150</v>
      </c>
      <c r="AH726" s="98">
        <v>1.5</v>
      </c>
      <c r="AI726" s="29">
        <f t="shared" si="6"/>
        <v>45</v>
      </c>
      <c r="AK726" s="107" t="s">
        <v>1380</v>
      </c>
      <c r="AL726" s="261" t="s">
        <v>1628</v>
      </c>
      <c r="AM726" s="102">
        <v>7.5</v>
      </c>
      <c r="AU726" s="102"/>
      <c r="AW726" s="102"/>
      <c r="AY726" s="4">
        <v>1.5</v>
      </c>
      <c r="AZ726" s="4" t="s">
        <v>1369</v>
      </c>
      <c r="BA726" s="106"/>
    </row>
    <row r="727" spans="1:53" ht="12" customHeight="1" x14ac:dyDescent="0.35">
      <c r="A727" s="96" t="s">
        <v>2104</v>
      </c>
      <c r="B727" t="s">
        <v>2508</v>
      </c>
      <c r="C727" t="s">
        <v>163</v>
      </c>
      <c r="D727" t="s">
        <v>1395</v>
      </c>
      <c r="E727" t="s">
        <v>1387</v>
      </c>
      <c r="F727" t="s">
        <v>2591</v>
      </c>
      <c r="G727" t="s">
        <v>2592</v>
      </c>
      <c r="H727">
        <v>2025</v>
      </c>
      <c r="I727" s="4" t="s">
        <v>55</v>
      </c>
      <c r="J727"/>
      <c r="K727" s="97">
        <v>475</v>
      </c>
      <c r="L727" t="str">
        <f>VLOOKUP(K727,Data!$L$1:$M$601,2,FALSE)</f>
        <v>x-large</v>
      </c>
      <c r="N727" s="4">
        <f>VLOOKUP(L727,Data!$M$1:$N$701,2,FALSE)</f>
        <v>30</v>
      </c>
      <c r="O727" t="s">
        <v>44</v>
      </c>
      <c r="P727" t="s">
        <v>94</v>
      </c>
      <c r="Q727" s="57" t="s">
        <v>76</v>
      </c>
      <c r="R727" s="57" t="s">
        <v>1353</v>
      </c>
      <c r="S727" t="s">
        <v>104</v>
      </c>
      <c r="U727" s="57" t="s">
        <v>104</v>
      </c>
      <c r="W727" t="s">
        <v>150</v>
      </c>
      <c r="X727" t="s">
        <v>1360</v>
      </c>
      <c r="Y727" s="57" t="s">
        <v>104</v>
      </c>
      <c r="AA727" t="s">
        <v>104</v>
      </c>
      <c r="AC727" s="57" t="s">
        <v>150</v>
      </c>
      <c r="AD727" s="57" t="s">
        <v>1377</v>
      </c>
      <c r="AE727" t="s">
        <v>150</v>
      </c>
      <c r="AF727" s="96" t="s">
        <v>1355</v>
      </c>
      <c r="AG727" s="57" t="s">
        <v>104</v>
      </c>
      <c r="AH727" s="98">
        <v>1</v>
      </c>
      <c r="AI727" s="29">
        <f t="shared" si="6"/>
        <v>30</v>
      </c>
      <c r="AJ727" s="138">
        <v>-10</v>
      </c>
      <c r="AL727" s="262" t="s">
        <v>1631</v>
      </c>
      <c r="AM727" s="102">
        <v>4</v>
      </c>
      <c r="AO727" s="262" t="s">
        <v>1550</v>
      </c>
      <c r="AP727" s="103">
        <v>6</v>
      </c>
      <c r="AU727" s="102"/>
      <c r="AW727" s="102"/>
      <c r="AY727" s="4">
        <v>1.6</v>
      </c>
      <c r="BA727" s="106"/>
    </row>
    <row r="728" spans="1:53" ht="12" customHeight="1" x14ac:dyDescent="0.35">
      <c r="A728" s="96" t="s">
        <v>2105</v>
      </c>
      <c r="B728" t="s">
        <v>2509</v>
      </c>
      <c r="C728" t="s">
        <v>163</v>
      </c>
      <c r="D728" t="s">
        <v>1395</v>
      </c>
      <c r="E728" t="s">
        <v>1387</v>
      </c>
      <c r="F728" t="s">
        <v>2591</v>
      </c>
      <c r="G728" t="s">
        <v>2592</v>
      </c>
      <c r="H728">
        <v>2025</v>
      </c>
      <c r="I728" s="4" t="s">
        <v>79</v>
      </c>
      <c r="J728">
        <v>196</v>
      </c>
      <c r="K728" s="97">
        <v>476</v>
      </c>
      <c r="L728" t="str">
        <f>VLOOKUP(K728,Data!$L$1:$M$601,2,FALSE)</f>
        <v>x-large</v>
      </c>
      <c r="M728">
        <v>196</v>
      </c>
      <c r="N728" s="4">
        <f>VLOOKUP(L728,Data!$M$1:$N$701,2,FALSE)</f>
        <v>30</v>
      </c>
      <c r="O728" t="s">
        <v>117</v>
      </c>
      <c r="P728" t="s">
        <v>94</v>
      </c>
      <c r="Q728" s="57" t="s">
        <v>76</v>
      </c>
      <c r="R728" s="57" t="s">
        <v>1353</v>
      </c>
      <c r="S728" t="s">
        <v>104</v>
      </c>
      <c r="U728" s="57" t="s">
        <v>104</v>
      </c>
      <c r="W728" t="s">
        <v>150</v>
      </c>
      <c r="X728" t="s">
        <v>1360</v>
      </c>
      <c r="Y728" s="57" t="s">
        <v>104</v>
      </c>
      <c r="AA728" t="s">
        <v>104</v>
      </c>
      <c r="AC728" s="57" t="s">
        <v>150</v>
      </c>
      <c r="AD728" s="57" t="s">
        <v>1377</v>
      </c>
      <c r="AE728" t="s">
        <v>150</v>
      </c>
      <c r="AF728" s="96" t="s">
        <v>1355</v>
      </c>
      <c r="AG728" s="57" t="s">
        <v>104</v>
      </c>
      <c r="AH728" s="98">
        <v>1</v>
      </c>
      <c r="AI728" s="29">
        <f t="shared" si="6"/>
        <v>30</v>
      </c>
      <c r="AJ728" s="138">
        <v>-5</v>
      </c>
      <c r="AK728" s="107"/>
      <c r="AL728" s="261" t="s">
        <v>1635</v>
      </c>
      <c r="AM728" s="102">
        <v>5</v>
      </c>
      <c r="AU728" s="102"/>
      <c r="AW728" s="102"/>
      <c r="AY728" s="4">
        <v>3.2</v>
      </c>
      <c r="AZ728" s="4" t="s">
        <v>1369</v>
      </c>
      <c r="BA728" s="106"/>
    </row>
    <row r="729" spans="1:53" ht="12" customHeight="1" x14ac:dyDescent="0.35">
      <c r="A729" s="96" t="s">
        <v>2106</v>
      </c>
      <c r="B729" t="s">
        <v>2510</v>
      </c>
      <c r="C729" t="s">
        <v>163</v>
      </c>
      <c r="D729" t="s">
        <v>1395</v>
      </c>
      <c r="E729" t="s">
        <v>1387</v>
      </c>
      <c r="F729" t="s">
        <v>2591</v>
      </c>
      <c r="G729" t="s">
        <v>2592</v>
      </c>
      <c r="H729">
        <v>2025</v>
      </c>
      <c r="I729" s="4" t="s">
        <v>79</v>
      </c>
      <c r="J729">
        <v>197</v>
      </c>
      <c r="K729" s="97">
        <v>477</v>
      </c>
      <c r="L729" t="str">
        <f>VLOOKUP(K729,Data!$L$1:$M$601,2,FALSE)</f>
        <v>x-large</v>
      </c>
      <c r="M729">
        <v>197</v>
      </c>
      <c r="N729" s="4">
        <f>VLOOKUP(L729,Data!$M$1:$N$701,2,FALSE)</f>
        <v>30</v>
      </c>
      <c r="O729" t="s">
        <v>44</v>
      </c>
      <c r="P729" t="s">
        <v>94</v>
      </c>
      <c r="Q729" s="57" t="s">
        <v>76</v>
      </c>
      <c r="R729" s="57" t="s">
        <v>1353</v>
      </c>
      <c r="S729" t="s">
        <v>104</v>
      </c>
      <c r="U729" s="57" t="s">
        <v>104</v>
      </c>
      <c r="W729" t="s">
        <v>150</v>
      </c>
      <c r="X729" t="s">
        <v>1360</v>
      </c>
      <c r="Y729" s="57" t="s">
        <v>104</v>
      </c>
      <c r="AA729" t="s">
        <v>104</v>
      </c>
      <c r="AC729" s="57" t="s">
        <v>150</v>
      </c>
      <c r="AD729" s="57" t="s">
        <v>1377</v>
      </c>
      <c r="AE729" t="s">
        <v>150</v>
      </c>
      <c r="AF729" s="96" t="s">
        <v>1355</v>
      </c>
      <c r="AG729" s="57" t="s">
        <v>104</v>
      </c>
      <c r="AH729" s="98">
        <v>1</v>
      </c>
      <c r="AI729" s="29">
        <f t="shared" si="6"/>
        <v>30</v>
      </c>
      <c r="AK729" s="107"/>
      <c r="AL729" s="262" t="s">
        <v>1639</v>
      </c>
      <c r="AM729" s="102">
        <v>4</v>
      </c>
      <c r="AN729" s="102"/>
      <c r="AO729" s="261" t="s">
        <v>1576</v>
      </c>
      <c r="AP729" s="103">
        <v>5</v>
      </c>
      <c r="AQ729" s="262" t="s">
        <v>1537</v>
      </c>
      <c r="AR729" s="102">
        <v>11</v>
      </c>
      <c r="AU729" s="102"/>
      <c r="AW729" s="102"/>
      <c r="AY729" s="4">
        <v>0</v>
      </c>
      <c r="BA729" s="106"/>
    </row>
    <row r="730" spans="1:53" ht="12" customHeight="1" x14ac:dyDescent="0.35">
      <c r="A730" s="96" t="s">
        <v>2107</v>
      </c>
      <c r="B730" t="s">
        <v>2511</v>
      </c>
      <c r="C730" t="s">
        <v>163</v>
      </c>
      <c r="D730" t="s">
        <v>1395</v>
      </c>
      <c r="E730" t="s">
        <v>1387</v>
      </c>
      <c r="F730" t="s">
        <v>2591</v>
      </c>
      <c r="G730" t="s">
        <v>2592</v>
      </c>
      <c r="H730">
        <v>2025</v>
      </c>
      <c r="I730" s="4" t="s">
        <v>79</v>
      </c>
      <c r="J730"/>
      <c r="K730" s="97">
        <v>478</v>
      </c>
      <c r="L730" t="str">
        <f>VLOOKUP(K730,Data!$L$1:$M$601,2,FALSE)</f>
        <v>x-large</v>
      </c>
      <c r="N730" s="4">
        <f>VLOOKUP(L730,Data!$M$1:$N$701,2,FALSE)</f>
        <v>30</v>
      </c>
      <c r="O730" t="s">
        <v>117</v>
      </c>
      <c r="P730" t="s">
        <v>94</v>
      </c>
      <c r="Q730" s="57" t="s">
        <v>76</v>
      </c>
      <c r="R730" s="57" t="s">
        <v>1353</v>
      </c>
      <c r="S730" t="s">
        <v>104</v>
      </c>
      <c r="U730" s="57" t="s">
        <v>104</v>
      </c>
      <c r="W730" t="s">
        <v>150</v>
      </c>
      <c r="X730" t="s">
        <v>1360</v>
      </c>
      <c r="Y730" s="57" t="s">
        <v>150</v>
      </c>
      <c r="Z730" s="57" t="s">
        <v>1364</v>
      </c>
      <c r="AA730" t="s">
        <v>104</v>
      </c>
      <c r="AC730" s="57" t="s">
        <v>150</v>
      </c>
      <c r="AD730" s="57" t="s">
        <v>1377</v>
      </c>
      <c r="AE730" t="s">
        <v>150</v>
      </c>
      <c r="AF730" s="96" t="s">
        <v>1355</v>
      </c>
      <c r="AG730" s="57" t="s">
        <v>150</v>
      </c>
      <c r="AH730" s="98">
        <v>2</v>
      </c>
      <c r="AI730" s="29">
        <f t="shared" si="6"/>
        <v>60</v>
      </c>
      <c r="AK730" s="107" t="s">
        <v>1380</v>
      </c>
      <c r="AL730" s="261" t="s">
        <v>1641</v>
      </c>
      <c r="AM730" s="102">
        <v>6</v>
      </c>
      <c r="AN730" s="102"/>
      <c r="AO730" s="262" t="s">
        <v>1580</v>
      </c>
      <c r="AP730" s="103">
        <v>1</v>
      </c>
      <c r="AU730" s="102"/>
      <c r="AW730" s="102"/>
      <c r="AY730" s="4">
        <v>0</v>
      </c>
      <c r="AZ730" s="4" t="s">
        <v>1369</v>
      </c>
      <c r="BA730" s="106"/>
    </row>
    <row r="731" spans="1:53" ht="12" customHeight="1" x14ac:dyDescent="0.35">
      <c r="A731" s="96" t="s">
        <v>2108</v>
      </c>
      <c r="B731" t="s">
        <v>2512</v>
      </c>
      <c r="C731" t="s">
        <v>163</v>
      </c>
      <c r="D731" t="s">
        <v>1395</v>
      </c>
      <c r="E731" t="s">
        <v>1387</v>
      </c>
      <c r="F731" t="s">
        <v>2591</v>
      </c>
      <c r="G731" t="s">
        <v>2592</v>
      </c>
      <c r="H731">
        <v>2025</v>
      </c>
      <c r="I731" s="4" t="s">
        <v>79</v>
      </c>
      <c r="J731">
        <v>198</v>
      </c>
      <c r="K731" s="97">
        <v>479</v>
      </c>
      <c r="L731" t="str">
        <f>VLOOKUP(K731,Data!$L$1:$M$601,2,FALSE)</f>
        <v>x-large</v>
      </c>
      <c r="M731">
        <v>198</v>
      </c>
      <c r="N731" s="4">
        <f>VLOOKUP(L731,Data!$M$1:$N$701,2,FALSE)</f>
        <v>30</v>
      </c>
      <c r="O731" t="s">
        <v>44</v>
      </c>
      <c r="P731" t="s">
        <v>94</v>
      </c>
      <c r="Q731" s="57" t="s">
        <v>76</v>
      </c>
      <c r="R731" s="57" t="s">
        <v>1353</v>
      </c>
      <c r="S731" t="s">
        <v>104</v>
      </c>
      <c r="U731" s="57" t="s">
        <v>104</v>
      </c>
      <c r="W731" t="s">
        <v>150</v>
      </c>
      <c r="X731" t="s">
        <v>1360</v>
      </c>
      <c r="Y731" s="57" t="s">
        <v>150</v>
      </c>
      <c r="Z731" s="57" t="s">
        <v>1364</v>
      </c>
      <c r="AA731" t="s">
        <v>104</v>
      </c>
      <c r="AC731" s="57" t="s">
        <v>150</v>
      </c>
      <c r="AD731" s="57" t="s">
        <v>1377</v>
      </c>
      <c r="AE731" t="s">
        <v>150</v>
      </c>
      <c r="AF731" s="96" t="s">
        <v>1355</v>
      </c>
      <c r="AG731" s="57" t="s">
        <v>150</v>
      </c>
      <c r="AH731" s="98">
        <v>2</v>
      </c>
      <c r="AI731" s="29">
        <f t="shared" si="6"/>
        <v>60</v>
      </c>
      <c r="AK731" s="107" t="s">
        <v>1380</v>
      </c>
      <c r="AL731" s="262" t="s">
        <v>1645</v>
      </c>
      <c r="AM731" s="102">
        <v>8</v>
      </c>
      <c r="AO731" s="261" t="s">
        <v>1583</v>
      </c>
      <c r="AP731" s="103">
        <v>7</v>
      </c>
      <c r="AQ731" s="262" t="s">
        <v>1537</v>
      </c>
      <c r="AR731" s="102">
        <v>8</v>
      </c>
      <c r="AU731" s="102"/>
      <c r="AW731" s="102"/>
      <c r="AY731" s="4">
        <v>0</v>
      </c>
      <c r="BA731" s="106"/>
    </row>
    <row r="732" spans="1:53" ht="12" customHeight="1" x14ac:dyDescent="0.35">
      <c r="A732" s="96" t="s">
        <v>2109</v>
      </c>
      <c r="B732" t="s">
        <v>2513</v>
      </c>
      <c r="C732" t="s">
        <v>163</v>
      </c>
      <c r="D732" t="s">
        <v>1395</v>
      </c>
      <c r="E732" t="s">
        <v>1387</v>
      </c>
      <c r="F732" t="s">
        <v>2591</v>
      </c>
      <c r="G732" t="s">
        <v>2592</v>
      </c>
      <c r="H732">
        <v>2025</v>
      </c>
      <c r="I732" s="4" t="s">
        <v>79</v>
      </c>
      <c r="J732">
        <v>199</v>
      </c>
      <c r="K732" s="97">
        <v>480</v>
      </c>
      <c r="L732" t="str">
        <f>VLOOKUP(K732,Data!$L$1:$M$601,2,FALSE)</f>
        <v>x-large</v>
      </c>
      <c r="M732">
        <v>199</v>
      </c>
      <c r="N732" s="4">
        <f>VLOOKUP(L732,Data!$M$1:$N$701,2,FALSE)</f>
        <v>30</v>
      </c>
      <c r="O732" t="s">
        <v>117</v>
      </c>
      <c r="P732" t="s">
        <v>94</v>
      </c>
      <c r="Q732" s="57" t="s">
        <v>76</v>
      </c>
      <c r="R732" s="57" t="s">
        <v>1353</v>
      </c>
      <c r="S732" t="s">
        <v>104</v>
      </c>
      <c r="U732" s="57" t="s">
        <v>104</v>
      </c>
      <c r="W732" t="s">
        <v>150</v>
      </c>
      <c r="X732" t="s">
        <v>1360</v>
      </c>
      <c r="Y732" s="57" t="s">
        <v>150</v>
      </c>
      <c r="Z732" s="57" t="s">
        <v>1364</v>
      </c>
      <c r="AA732" t="s">
        <v>104</v>
      </c>
      <c r="AC732" s="57" t="s">
        <v>150</v>
      </c>
      <c r="AD732" s="57" t="s">
        <v>1377</v>
      </c>
      <c r="AE732" t="s">
        <v>150</v>
      </c>
      <c r="AF732" s="96" t="s">
        <v>1355</v>
      </c>
      <c r="AG732" s="57" t="s">
        <v>150</v>
      </c>
      <c r="AH732" s="98">
        <v>2</v>
      </c>
      <c r="AI732" s="29">
        <f t="shared" si="6"/>
        <v>60</v>
      </c>
      <c r="AK732" s="107" t="s">
        <v>1380</v>
      </c>
      <c r="AL732" s="261" t="s">
        <v>1648</v>
      </c>
      <c r="AM732" s="102">
        <v>8</v>
      </c>
      <c r="AO732" s="262" t="s">
        <v>1586</v>
      </c>
      <c r="AP732" s="103">
        <v>2</v>
      </c>
      <c r="AU732" s="102"/>
      <c r="AW732" s="102"/>
      <c r="AY732" s="4">
        <v>0</v>
      </c>
      <c r="AZ732" s="4" t="s">
        <v>1369</v>
      </c>
      <c r="BA732" s="106"/>
    </row>
    <row r="733" spans="1:53" ht="12" customHeight="1" x14ac:dyDescent="0.35">
      <c r="A733" s="96" t="s">
        <v>2110</v>
      </c>
      <c r="B733" t="s">
        <v>2514</v>
      </c>
      <c r="C733" t="s">
        <v>163</v>
      </c>
      <c r="D733" t="s">
        <v>1395</v>
      </c>
      <c r="E733" t="s">
        <v>1387</v>
      </c>
      <c r="F733" t="s">
        <v>2591</v>
      </c>
      <c r="G733" t="s">
        <v>2592</v>
      </c>
      <c r="H733">
        <v>2025</v>
      </c>
      <c r="I733" s="4" t="s">
        <v>79</v>
      </c>
      <c r="J733"/>
      <c r="K733" s="97">
        <v>481</v>
      </c>
      <c r="L733" t="str">
        <f>VLOOKUP(K733,Data!$L$1:$M$601,2,FALSE)</f>
        <v>x-large</v>
      </c>
      <c r="N733" s="4">
        <f>VLOOKUP(L733,Data!$M$1:$N$701,2,FALSE)</f>
        <v>30</v>
      </c>
      <c r="O733" t="s">
        <v>44</v>
      </c>
      <c r="P733" t="s">
        <v>94</v>
      </c>
      <c r="Q733" s="57" t="s">
        <v>76</v>
      </c>
      <c r="R733" s="57" t="s">
        <v>1353</v>
      </c>
      <c r="S733" t="s">
        <v>104</v>
      </c>
      <c r="U733" s="57" t="s">
        <v>104</v>
      </c>
      <c r="W733" t="s">
        <v>150</v>
      </c>
      <c r="X733" t="s">
        <v>1360</v>
      </c>
      <c r="Y733" s="57" t="s">
        <v>150</v>
      </c>
      <c r="Z733" s="57" t="s">
        <v>1364</v>
      </c>
      <c r="AA733" t="s">
        <v>104</v>
      </c>
      <c r="AC733" s="57" t="s">
        <v>150</v>
      </c>
      <c r="AD733" s="57" t="s">
        <v>1377</v>
      </c>
      <c r="AE733" t="s">
        <v>150</v>
      </c>
      <c r="AF733" s="96" t="s">
        <v>1355</v>
      </c>
      <c r="AG733" s="57" t="s">
        <v>150</v>
      </c>
      <c r="AH733" s="98">
        <v>2</v>
      </c>
      <c r="AI733" s="29">
        <f t="shared" si="6"/>
        <v>60</v>
      </c>
      <c r="AK733" s="107" t="s">
        <v>1380</v>
      </c>
      <c r="AL733" s="262" t="s">
        <v>1651</v>
      </c>
      <c r="AM733" s="102">
        <v>8</v>
      </c>
      <c r="AO733" s="261" t="s">
        <v>1590</v>
      </c>
      <c r="AP733" s="103">
        <v>4</v>
      </c>
      <c r="AQ733" s="102" t="s">
        <v>943</v>
      </c>
      <c r="AR733" s="102">
        <v>8</v>
      </c>
      <c r="AU733" s="102"/>
      <c r="AW733" s="102"/>
      <c r="AY733" s="4">
        <v>0</v>
      </c>
      <c r="BA733" s="106"/>
    </row>
    <row r="734" spans="1:53" ht="12" customHeight="1" x14ac:dyDescent="0.35">
      <c r="A734" s="96" t="s">
        <v>2111</v>
      </c>
      <c r="B734" t="s">
        <v>2515</v>
      </c>
      <c r="C734" t="s">
        <v>163</v>
      </c>
      <c r="D734" t="s">
        <v>1395</v>
      </c>
      <c r="E734" t="s">
        <v>1387</v>
      </c>
      <c r="F734" t="s">
        <v>2591</v>
      </c>
      <c r="G734" t="s">
        <v>2592</v>
      </c>
      <c r="H734">
        <v>2025</v>
      </c>
      <c r="I734" s="4" t="s">
        <v>55</v>
      </c>
      <c r="J734">
        <v>200</v>
      </c>
      <c r="K734" s="97">
        <v>482</v>
      </c>
      <c r="L734" t="str">
        <f>VLOOKUP(K734,Data!$L$1:$M$601,2,FALSE)</f>
        <v>x-large</v>
      </c>
      <c r="M734">
        <v>200</v>
      </c>
      <c r="N734" s="4">
        <f>VLOOKUP(L734,Data!$M$1:$N$701,2,FALSE)</f>
        <v>30</v>
      </c>
      <c r="O734" t="s">
        <v>140</v>
      </c>
      <c r="P734" t="s">
        <v>118</v>
      </c>
      <c r="Q734" s="57" t="s">
        <v>76</v>
      </c>
      <c r="R734" s="57" t="s">
        <v>1353</v>
      </c>
      <c r="S734" t="s">
        <v>104</v>
      </c>
      <c r="U734" s="57" t="s">
        <v>104</v>
      </c>
      <c r="W734" t="s">
        <v>150</v>
      </c>
      <c r="X734" t="s">
        <v>1360</v>
      </c>
      <c r="Y734" s="57" t="s">
        <v>104</v>
      </c>
      <c r="AA734" t="s">
        <v>104</v>
      </c>
      <c r="AC734" s="57" t="s">
        <v>150</v>
      </c>
      <c r="AD734" s="57" t="s">
        <v>1377</v>
      </c>
      <c r="AE734" t="s">
        <v>150</v>
      </c>
      <c r="AF734" s="96" t="s">
        <v>1355</v>
      </c>
      <c r="AG734" s="57" t="s">
        <v>104</v>
      </c>
      <c r="AH734" s="98">
        <v>1</v>
      </c>
      <c r="AI734" s="30">
        <f t="shared" si="6"/>
        <v>30</v>
      </c>
      <c r="AJ734" s="138">
        <v>10</v>
      </c>
      <c r="AK734"/>
      <c r="AL734" s="261" t="s">
        <v>1654</v>
      </c>
      <c r="AM734" s="102">
        <v>10</v>
      </c>
      <c r="AO734" s="262" t="s">
        <v>1594</v>
      </c>
      <c r="AP734" s="103">
        <v>10</v>
      </c>
      <c r="AU734" s="102"/>
      <c r="AW734" s="102"/>
      <c r="AY734" s="4">
        <v>0</v>
      </c>
      <c r="BA734" s="106"/>
    </row>
    <row r="735" spans="1:53" ht="12" customHeight="1" x14ac:dyDescent="0.35">
      <c r="A735" s="96" t="s">
        <v>2112</v>
      </c>
      <c r="B735" t="s">
        <v>2516</v>
      </c>
      <c r="C735" t="s">
        <v>163</v>
      </c>
      <c r="D735" t="s">
        <v>1395</v>
      </c>
      <c r="E735" t="s">
        <v>1387</v>
      </c>
      <c r="F735" t="s">
        <v>2591</v>
      </c>
      <c r="G735" t="s">
        <v>2592</v>
      </c>
      <c r="H735">
        <v>2025</v>
      </c>
      <c r="I735" s="4" t="s">
        <v>55</v>
      </c>
      <c r="J735">
        <v>201</v>
      </c>
      <c r="K735" s="97">
        <v>483</v>
      </c>
      <c r="L735" t="str">
        <f>VLOOKUP(K735,Data!$L$1:$M$601,2,FALSE)</f>
        <v>x-large</v>
      </c>
      <c r="M735">
        <v>201</v>
      </c>
      <c r="N735" s="4">
        <f>VLOOKUP(L735,Data!$M$1:$N$701,2,FALSE)</f>
        <v>30</v>
      </c>
      <c r="O735" t="s">
        <v>117</v>
      </c>
      <c r="P735" t="s">
        <v>94</v>
      </c>
      <c r="Q735" s="57" t="s">
        <v>76</v>
      </c>
      <c r="R735" s="57" t="s">
        <v>1353</v>
      </c>
      <c r="S735" t="s">
        <v>104</v>
      </c>
      <c r="U735" s="57" t="s">
        <v>104</v>
      </c>
      <c r="W735" t="s">
        <v>150</v>
      </c>
      <c r="X735" t="s">
        <v>1365</v>
      </c>
      <c r="Y735" s="57" t="s">
        <v>150</v>
      </c>
      <c r="Z735" s="57" t="s">
        <v>1378</v>
      </c>
      <c r="AA735" t="s">
        <v>104</v>
      </c>
      <c r="AC735" s="57" t="s">
        <v>150</v>
      </c>
      <c r="AD735" s="57" t="s">
        <v>1377</v>
      </c>
      <c r="AE735" t="s">
        <v>150</v>
      </c>
      <c r="AF735" s="96" t="s">
        <v>1355</v>
      </c>
      <c r="AG735" s="57" t="s">
        <v>150</v>
      </c>
      <c r="AH735" s="98">
        <v>2</v>
      </c>
      <c r="AI735" s="30">
        <f t="shared" si="6"/>
        <v>60</v>
      </c>
      <c r="AK735" s="107" t="s">
        <v>1380</v>
      </c>
      <c r="AL735" s="262" t="s">
        <v>1658</v>
      </c>
      <c r="AM735" s="102">
        <v>4</v>
      </c>
      <c r="AO735" s="261" t="s">
        <v>1598</v>
      </c>
      <c r="AP735" s="103">
        <v>1</v>
      </c>
      <c r="AQ735" s="262" t="s">
        <v>1564</v>
      </c>
      <c r="AR735" s="102">
        <v>1</v>
      </c>
      <c r="AU735" s="102"/>
      <c r="AW735" s="102"/>
      <c r="AY735" s="4">
        <v>8</v>
      </c>
      <c r="AZ735" s="4" t="s">
        <v>1369</v>
      </c>
      <c r="BA735" s="106"/>
    </row>
    <row r="736" spans="1:53" ht="12" customHeight="1" x14ac:dyDescent="0.35">
      <c r="A736" s="96" t="s">
        <v>2113</v>
      </c>
      <c r="B736" t="s">
        <v>2517</v>
      </c>
      <c r="C736" t="s">
        <v>163</v>
      </c>
      <c r="D736" t="s">
        <v>1395</v>
      </c>
      <c r="E736" t="s">
        <v>1387</v>
      </c>
      <c r="F736" t="s">
        <v>2591</v>
      </c>
      <c r="G736" t="s">
        <v>2592</v>
      </c>
      <c r="H736">
        <v>2025</v>
      </c>
      <c r="I736" s="4" t="s">
        <v>55</v>
      </c>
      <c r="J736"/>
      <c r="K736" s="97">
        <v>484</v>
      </c>
      <c r="L736" t="str">
        <f>VLOOKUP(K736,Data!$L$1:$M$601,2,FALSE)</f>
        <v>x-large</v>
      </c>
      <c r="N736" s="4">
        <f>VLOOKUP(L736,Data!$M$1:$N$701,2,FALSE)</f>
        <v>30</v>
      </c>
      <c r="O736" t="s">
        <v>44</v>
      </c>
      <c r="P736" t="s">
        <v>94</v>
      </c>
      <c r="Q736" s="57" t="s">
        <v>76</v>
      </c>
      <c r="R736" s="57" t="s">
        <v>1353</v>
      </c>
      <c r="S736" t="s">
        <v>104</v>
      </c>
      <c r="U736" s="57" t="s">
        <v>104</v>
      </c>
      <c r="W736" t="s">
        <v>150</v>
      </c>
      <c r="X736" t="s">
        <v>1365</v>
      </c>
      <c r="Y736" s="57" t="s">
        <v>150</v>
      </c>
      <c r="Z736" s="57" t="s">
        <v>1378</v>
      </c>
      <c r="AA736" t="s">
        <v>104</v>
      </c>
      <c r="AC736" s="57" t="s">
        <v>150</v>
      </c>
      <c r="AD736" s="57" t="s">
        <v>1377</v>
      </c>
      <c r="AE736" t="s">
        <v>150</v>
      </c>
      <c r="AF736" s="96" t="s">
        <v>1355</v>
      </c>
      <c r="AG736" s="57" t="s">
        <v>150</v>
      </c>
      <c r="AH736" s="98">
        <v>3</v>
      </c>
      <c r="AI736" s="30">
        <f t="shared" si="6"/>
        <v>90</v>
      </c>
      <c r="AK736" s="107" t="s">
        <v>1380</v>
      </c>
      <c r="AL736" s="261" t="s">
        <v>1661</v>
      </c>
      <c r="AM736" s="102">
        <v>15</v>
      </c>
      <c r="AO736" s="262" t="s">
        <v>1602</v>
      </c>
      <c r="AP736" s="103">
        <v>2</v>
      </c>
      <c r="AQ736" s="261" t="s">
        <v>1598</v>
      </c>
      <c r="AR736" s="102">
        <v>2</v>
      </c>
      <c r="AU736" s="102"/>
      <c r="AW736" s="102"/>
      <c r="AY736" s="4">
        <v>1.6</v>
      </c>
      <c r="BA736" s="106"/>
    </row>
    <row r="737" spans="1:54" ht="12" customHeight="1" x14ac:dyDescent="0.35">
      <c r="A737" s="96" t="s">
        <v>2114</v>
      </c>
      <c r="B737" t="s">
        <v>2518</v>
      </c>
      <c r="C737" t="s">
        <v>163</v>
      </c>
      <c r="D737" t="s">
        <v>1395</v>
      </c>
      <c r="E737" t="s">
        <v>1387</v>
      </c>
      <c r="F737" t="s">
        <v>2591</v>
      </c>
      <c r="G737" t="s">
        <v>2592</v>
      </c>
      <c r="H737">
        <v>2025</v>
      </c>
      <c r="I737" s="4" t="s">
        <v>55</v>
      </c>
      <c r="J737">
        <v>202</v>
      </c>
      <c r="K737" s="97">
        <v>485</v>
      </c>
      <c r="L737" t="str">
        <f>VLOOKUP(K737,Data!$L$1:$M$601,2,FALSE)</f>
        <v>x-large</v>
      </c>
      <c r="M737">
        <v>202</v>
      </c>
      <c r="N737" s="4">
        <f>VLOOKUP(L737,Data!$M$1:$N$701,2,FALSE)</f>
        <v>30</v>
      </c>
      <c r="O737" t="s">
        <v>117</v>
      </c>
      <c r="P737" t="s">
        <v>94</v>
      </c>
      <c r="Q737" s="57" t="s">
        <v>76</v>
      </c>
      <c r="R737" s="57" t="s">
        <v>1353</v>
      </c>
      <c r="S737" t="s">
        <v>104</v>
      </c>
      <c r="U737" s="57" t="s">
        <v>104</v>
      </c>
      <c r="W737" t="s">
        <v>150</v>
      </c>
      <c r="X737" t="s">
        <v>1360</v>
      </c>
      <c r="Y737" s="57" t="s">
        <v>150</v>
      </c>
      <c r="Z737" s="57" t="s">
        <v>1364</v>
      </c>
      <c r="AA737" t="s">
        <v>104</v>
      </c>
      <c r="AC737" s="57" t="s">
        <v>150</v>
      </c>
      <c r="AD737" s="57" t="s">
        <v>1377</v>
      </c>
      <c r="AE737" t="s">
        <v>150</v>
      </c>
      <c r="AF737" s="96" t="s">
        <v>1355</v>
      </c>
      <c r="AG737" s="57" t="s">
        <v>150</v>
      </c>
      <c r="AH737" s="98">
        <v>2</v>
      </c>
      <c r="AI737" s="30">
        <f t="shared" si="6"/>
        <v>60</v>
      </c>
      <c r="AK737" s="107" t="s">
        <v>1380</v>
      </c>
      <c r="AL737" s="262" t="s">
        <v>1665</v>
      </c>
      <c r="AM737" s="102">
        <v>10</v>
      </c>
      <c r="AS737" s="211"/>
      <c r="AT737" s="97"/>
      <c r="AY737" s="4">
        <v>2.6</v>
      </c>
      <c r="AZ737" s="4" t="s">
        <v>1369</v>
      </c>
      <c r="BA737" s="106"/>
    </row>
    <row r="738" spans="1:54" ht="12" customHeight="1" x14ac:dyDescent="0.35">
      <c r="A738" s="96" t="s">
        <v>2115</v>
      </c>
      <c r="B738" t="s">
        <v>2519</v>
      </c>
      <c r="C738" t="s">
        <v>163</v>
      </c>
      <c r="D738" t="s">
        <v>1395</v>
      </c>
      <c r="E738" t="s">
        <v>1387</v>
      </c>
      <c r="F738" t="s">
        <v>2591</v>
      </c>
      <c r="G738" t="s">
        <v>2592</v>
      </c>
      <c r="H738">
        <v>2025</v>
      </c>
      <c r="I738" s="4" t="s">
        <v>55</v>
      </c>
      <c r="J738">
        <v>203</v>
      </c>
      <c r="K738" s="97">
        <v>486</v>
      </c>
      <c r="L738" t="str">
        <f>VLOOKUP(K738,Data!$L$1:$M$601,2,FALSE)</f>
        <v>x-large</v>
      </c>
      <c r="M738">
        <v>203</v>
      </c>
      <c r="N738" s="4">
        <f>VLOOKUP(L738,Data!$M$1:$N$701,2,FALSE)</f>
        <v>30</v>
      </c>
      <c r="O738" t="s">
        <v>44</v>
      </c>
      <c r="P738" t="s">
        <v>94</v>
      </c>
      <c r="Q738" s="57" t="s">
        <v>76</v>
      </c>
      <c r="R738" s="57" t="s">
        <v>1353</v>
      </c>
      <c r="S738" t="s">
        <v>104</v>
      </c>
      <c r="U738" s="57" t="s">
        <v>104</v>
      </c>
      <c r="W738" t="s">
        <v>150</v>
      </c>
      <c r="X738" t="s">
        <v>1360</v>
      </c>
      <c r="Y738" s="57" t="s">
        <v>150</v>
      </c>
      <c r="Z738" s="57" t="s">
        <v>1364</v>
      </c>
      <c r="AA738" t="s">
        <v>104</v>
      </c>
      <c r="AC738" s="57" t="s">
        <v>150</v>
      </c>
      <c r="AD738" s="57" t="s">
        <v>1377</v>
      </c>
      <c r="AE738" t="s">
        <v>150</v>
      </c>
      <c r="AF738" s="96" t="s">
        <v>1355</v>
      </c>
      <c r="AG738" s="57" t="s">
        <v>150</v>
      </c>
      <c r="AH738" s="98">
        <v>2</v>
      </c>
      <c r="AI738" s="30">
        <f t="shared" si="6"/>
        <v>60</v>
      </c>
      <c r="AK738" s="107" t="s">
        <v>1380</v>
      </c>
      <c r="AL738" s="261" t="s">
        <v>1669</v>
      </c>
      <c r="AM738" s="102">
        <v>20</v>
      </c>
      <c r="AS738" s="211"/>
      <c r="AT738" s="97"/>
      <c r="AY738" s="4">
        <v>1</v>
      </c>
      <c r="BA738" s="106"/>
    </row>
    <row r="739" spans="1:54" ht="12" customHeight="1" x14ac:dyDescent="0.35">
      <c r="A739" s="96" t="s">
        <v>2116</v>
      </c>
      <c r="B739" t="s">
        <v>2520</v>
      </c>
      <c r="C739" t="s">
        <v>163</v>
      </c>
      <c r="D739" t="s">
        <v>1395</v>
      </c>
      <c r="E739" t="s">
        <v>1387</v>
      </c>
      <c r="F739" t="s">
        <v>2591</v>
      </c>
      <c r="G739" t="s">
        <v>2592</v>
      </c>
      <c r="H739">
        <v>2025</v>
      </c>
      <c r="I739" s="4" t="s">
        <v>55</v>
      </c>
      <c r="J739"/>
      <c r="K739" s="97">
        <v>487</v>
      </c>
      <c r="L739" t="str">
        <f>VLOOKUP(K739,Data!$L$1:$M$601,2,FALSE)</f>
        <v>x-large</v>
      </c>
      <c r="N739" s="4">
        <f>VLOOKUP(L739,Data!$M$1:$N$701,2,FALSE)</f>
        <v>30</v>
      </c>
      <c r="O739" t="s">
        <v>117</v>
      </c>
      <c r="P739" t="s">
        <v>94</v>
      </c>
      <c r="Q739" s="57" t="s">
        <v>76</v>
      </c>
      <c r="R739" s="57" t="s">
        <v>1353</v>
      </c>
      <c r="S739" t="s">
        <v>104</v>
      </c>
      <c r="U739" s="57" t="s">
        <v>104</v>
      </c>
      <c r="W739" t="s">
        <v>150</v>
      </c>
      <c r="X739" t="s">
        <v>1360</v>
      </c>
      <c r="Y739" s="57" t="s">
        <v>104</v>
      </c>
      <c r="AA739" t="s">
        <v>104</v>
      </c>
      <c r="AB739" t="s">
        <v>1356</v>
      </c>
      <c r="AC739" s="57" t="s">
        <v>150</v>
      </c>
      <c r="AD739" s="57" t="s">
        <v>1377</v>
      </c>
      <c r="AE739" t="s">
        <v>150</v>
      </c>
      <c r="AF739" s="96" t="s">
        <v>1355</v>
      </c>
      <c r="AG739" s="57" t="s">
        <v>150</v>
      </c>
      <c r="AH739" s="98">
        <v>1.5</v>
      </c>
      <c r="AI739" s="30">
        <f t="shared" si="6"/>
        <v>45</v>
      </c>
      <c r="AK739" s="107" t="s">
        <v>1380</v>
      </c>
      <c r="AL739" s="262" t="s">
        <v>1672</v>
      </c>
      <c r="AM739" s="102">
        <v>6</v>
      </c>
      <c r="AO739" s="261" t="s">
        <v>1598</v>
      </c>
      <c r="AP739" s="103">
        <v>1.5</v>
      </c>
      <c r="AS739" s="211"/>
      <c r="AT739" s="97"/>
      <c r="AY739" s="4">
        <v>0</v>
      </c>
      <c r="AZ739" s="4" t="s">
        <v>1369</v>
      </c>
      <c r="BA739" s="106"/>
    </row>
    <row r="740" spans="1:54" ht="12" customHeight="1" x14ac:dyDescent="0.35">
      <c r="A740" s="96" t="s">
        <v>2117</v>
      </c>
      <c r="B740" t="s">
        <v>2521</v>
      </c>
      <c r="C740" t="s">
        <v>163</v>
      </c>
      <c r="D740" t="s">
        <v>1395</v>
      </c>
      <c r="E740" t="s">
        <v>1387</v>
      </c>
      <c r="F740" t="s">
        <v>2591</v>
      </c>
      <c r="G740" t="s">
        <v>2592</v>
      </c>
      <c r="H740">
        <v>2025</v>
      </c>
      <c r="I740" s="4" t="s">
        <v>55</v>
      </c>
      <c r="J740">
        <v>204</v>
      </c>
      <c r="K740" s="97">
        <v>488</v>
      </c>
      <c r="L740" t="str">
        <f>VLOOKUP(K740,Data!$L$1:$M$601,2,FALSE)</f>
        <v>x-large</v>
      </c>
      <c r="M740">
        <v>204</v>
      </c>
      <c r="N740" s="4">
        <f>VLOOKUP(L740,Data!$M$1:$N$701,2,FALSE)</f>
        <v>30</v>
      </c>
      <c r="O740" t="s">
        <v>44</v>
      </c>
      <c r="P740" t="s">
        <v>94</v>
      </c>
      <c r="Q740" s="57" t="s">
        <v>76</v>
      </c>
      <c r="R740" s="57" t="s">
        <v>1353</v>
      </c>
      <c r="S740" t="s">
        <v>104</v>
      </c>
      <c r="U740" s="57" t="s">
        <v>104</v>
      </c>
      <c r="W740" t="s">
        <v>150</v>
      </c>
      <c r="X740" t="s">
        <v>1360</v>
      </c>
      <c r="Y740" s="57" t="s">
        <v>104</v>
      </c>
      <c r="AA740" t="s">
        <v>104</v>
      </c>
      <c r="AC740" s="57" t="s">
        <v>150</v>
      </c>
      <c r="AD740" s="57" t="s">
        <v>1377</v>
      </c>
      <c r="AE740" t="s">
        <v>150</v>
      </c>
      <c r="AF740" s="96" t="s">
        <v>1355</v>
      </c>
      <c r="AG740" s="57" t="s">
        <v>104</v>
      </c>
      <c r="AH740" s="98">
        <v>1</v>
      </c>
      <c r="AI740" s="30">
        <f t="shared" si="6"/>
        <v>30</v>
      </c>
      <c r="AK740" s="107"/>
      <c r="AL740" s="261" t="s">
        <v>1675</v>
      </c>
      <c r="AM740" s="102">
        <v>2</v>
      </c>
      <c r="AO740" s="262" t="s">
        <v>1602</v>
      </c>
      <c r="AP740" s="103">
        <v>8</v>
      </c>
      <c r="AS740" s="211"/>
      <c r="AT740" s="97"/>
      <c r="AY740" s="4">
        <v>2</v>
      </c>
      <c r="BA740" s="106"/>
    </row>
    <row r="741" spans="1:54" ht="12" customHeight="1" x14ac:dyDescent="0.35">
      <c r="A741" s="96" t="s">
        <v>2118</v>
      </c>
      <c r="B741" t="s">
        <v>2522</v>
      </c>
      <c r="C741" t="s">
        <v>163</v>
      </c>
      <c r="D741" t="s">
        <v>1395</v>
      </c>
      <c r="E741" t="s">
        <v>1387</v>
      </c>
      <c r="F741" t="s">
        <v>2591</v>
      </c>
      <c r="G741" t="s">
        <v>2592</v>
      </c>
      <c r="H741">
        <v>2025</v>
      </c>
      <c r="I741" s="4" t="s">
        <v>79</v>
      </c>
      <c r="J741">
        <v>205</v>
      </c>
      <c r="K741" s="97">
        <v>489</v>
      </c>
      <c r="L741" t="str">
        <f>VLOOKUP(K741,Data!$L$1:$M$601,2,FALSE)</f>
        <v>x-large</v>
      </c>
      <c r="M741">
        <v>205</v>
      </c>
      <c r="N741" s="4">
        <f>VLOOKUP(L741,Data!$M$1:$N$701,2,FALSE)</f>
        <v>30</v>
      </c>
      <c r="O741" t="s">
        <v>117</v>
      </c>
      <c r="P741" t="s">
        <v>94</v>
      </c>
      <c r="Q741" s="57" t="s">
        <v>76</v>
      </c>
      <c r="R741" s="57" t="s">
        <v>1353</v>
      </c>
      <c r="S741" t="s">
        <v>104</v>
      </c>
      <c r="U741" s="57" t="s">
        <v>104</v>
      </c>
      <c r="W741" t="s">
        <v>150</v>
      </c>
      <c r="X741" t="s">
        <v>1365</v>
      </c>
      <c r="Y741" s="57" t="s">
        <v>150</v>
      </c>
      <c r="Z741" s="57" t="s">
        <v>1378</v>
      </c>
      <c r="AA741" t="s">
        <v>104</v>
      </c>
      <c r="AC741" s="57" t="s">
        <v>150</v>
      </c>
      <c r="AD741" s="57" t="s">
        <v>1377</v>
      </c>
      <c r="AE741" t="s">
        <v>150</v>
      </c>
      <c r="AF741" s="96" t="s">
        <v>1355</v>
      </c>
      <c r="AG741" s="57" t="s">
        <v>150</v>
      </c>
      <c r="AH741" s="98">
        <v>2</v>
      </c>
      <c r="AI741" s="30">
        <f t="shared" si="6"/>
        <v>60</v>
      </c>
      <c r="AK741" s="107" t="s">
        <v>1380</v>
      </c>
      <c r="AL741" s="262" t="s">
        <v>1679</v>
      </c>
      <c r="AM741" s="102">
        <v>4</v>
      </c>
      <c r="AO741" s="261" t="s">
        <v>1605</v>
      </c>
      <c r="AP741" s="103">
        <v>1</v>
      </c>
      <c r="AQ741" s="261" t="s">
        <v>1641</v>
      </c>
      <c r="AR741" s="102">
        <v>1</v>
      </c>
      <c r="AS741" s="211"/>
      <c r="AT741" s="97"/>
      <c r="AY741" s="4">
        <v>0</v>
      </c>
      <c r="AZ741" s="4" t="s">
        <v>1369</v>
      </c>
      <c r="BA741" s="106"/>
    </row>
    <row r="742" spans="1:54" ht="12" customHeight="1" x14ac:dyDescent="0.35">
      <c r="A742" s="96" t="s">
        <v>2119</v>
      </c>
      <c r="B742" t="s">
        <v>2523</v>
      </c>
      <c r="C742" t="s">
        <v>163</v>
      </c>
      <c r="D742" t="s">
        <v>1395</v>
      </c>
      <c r="E742" t="s">
        <v>1387</v>
      </c>
      <c r="F742" t="s">
        <v>2591</v>
      </c>
      <c r="G742" t="s">
        <v>2592</v>
      </c>
      <c r="H742">
        <v>2025</v>
      </c>
      <c r="I742" s="4" t="s">
        <v>79</v>
      </c>
      <c r="J742"/>
      <c r="K742" s="97">
        <v>490</v>
      </c>
      <c r="L742" t="str">
        <f>VLOOKUP(K742,Data!$L$1:$M$601,2,FALSE)</f>
        <v>x-large</v>
      </c>
      <c r="N742" s="4">
        <f>VLOOKUP(L742,Data!$M$1:$N$701,2,FALSE)</f>
        <v>30</v>
      </c>
      <c r="O742" t="s">
        <v>44</v>
      </c>
      <c r="P742" t="s">
        <v>94</v>
      </c>
      <c r="Q742" s="57" t="s">
        <v>76</v>
      </c>
      <c r="R742" s="57" t="s">
        <v>1353</v>
      </c>
      <c r="S742" t="s">
        <v>104</v>
      </c>
      <c r="U742" s="57" t="s">
        <v>104</v>
      </c>
      <c r="W742" t="s">
        <v>150</v>
      </c>
      <c r="X742" t="s">
        <v>1365</v>
      </c>
      <c r="Y742" s="57" t="s">
        <v>150</v>
      </c>
      <c r="Z742" s="57" t="s">
        <v>1378</v>
      </c>
      <c r="AA742" t="s">
        <v>104</v>
      </c>
      <c r="AC742" s="57" t="s">
        <v>150</v>
      </c>
      <c r="AD742" s="57" t="s">
        <v>1377</v>
      </c>
      <c r="AE742" t="s">
        <v>150</v>
      </c>
      <c r="AF742" s="96" t="s">
        <v>1355</v>
      </c>
      <c r="AG742" s="57" t="s">
        <v>150</v>
      </c>
      <c r="AH742" s="98">
        <v>3</v>
      </c>
      <c r="AI742" s="30">
        <f t="shared" si="6"/>
        <v>90</v>
      </c>
      <c r="AK742" s="107" t="s">
        <v>1380</v>
      </c>
      <c r="AL742" s="261" t="s">
        <v>1683</v>
      </c>
      <c r="AM742" s="102">
        <v>15</v>
      </c>
      <c r="AO742" s="262" t="s">
        <v>1608</v>
      </c>
      <c r="AP742" s="103">
        <v>2</v>
      </c>
      <c r="AQ742" s="261" t="s">
        <v>1641</v>
      </c>
      <c r="AR742" s="102">
        <v>2</v>
      </c>
      <c r="AS742" s="211"/>
      <c r="AT742" s="97"/>
      <c r="AY742" s="4">
        <v>0</v>
      </c>
      <c r="BA742" s="106"/>
    </row>
    <row r="743" spans="1:54" ht="12" customHeight="1" x14ac:dyDescent="0.35">
      <c r="A743" s="96" t="s">
        <v>2120</v>
      </c>
      <c r="B743" t="s">
        <v>2524</v>
      </c>
      <c r="C743" t="s">
        <v>163</v>
      </c>
      <c r="D743" t="s">
        <v>1395</v>
      </c>
      <c r="E743" t="s">
        <v>1387</v>
      </c>
      <c r="F743" t="s">
        <v>2591</v>
      </c>
      <c r="G743" t="s">
        <v>2592</v>
      </c>
      <c r="H743">
        <v>2025</v>
      </c>
      <c r="I743" s="4" t="s">
        <v>79</v>
      </c>
      <c r="J743">
        <v>206</v>
      </c>
      <c r="K743" s="97">
        <v>491</v>
      </c>
      <c r="L743" t="str">
        <f>VLOOKUP(K743,Data!$L$1:$M$601,2,FALSE)</f>
        <v>x-large</v>
      </c>
      <c r="M743">
        <v>206</v>
      </c>
      <c r="N743" s="4">
        <f>VLOOKUP(L743,Data!$M$1:$N$701,2,FALSE)</f>
        <v>30</v>
      </c>
      <c r="O743" t="s">
        <v>117</v>
      </c>
      <c r="P743" t="s">
        <v>94</v>
      </c>
      <c r="Q743" s="57" t="s">
        <v>76</v>
      </c>
      <c r="R743" s="57" t="s">
        <v>1353</v>
      </c>
      <c r="S743" t="s">
        <v>104</v>
      </c>
      <c r="U743" s="57" t="s">
        <v>104</v>
      </c>
      <c r="W743" t="s">
        <v>150</v>
      </c>
      <c r="X743" t="s">
        <v>1360</v>
      </c>
      <c r="Y743" s="57" t="s">
        <v>104</v>
      </c>
      <c r="AA743" t="s">
        <v>104</v>
      </c>
      <c r="AC743" s="57" t="s">
        <v>150</v>
      </c>
      <c r="AD743" s="57" t="s">
        <v>1377</v>
      </c>
      <c r="AE743" t="s">
        <v>150</v>
      </c>
      <c r="AF743" s="96" t="s">
        <v>1355</v>
      </c>
      <c r="AG743" s="57" t="s">
        <v>104</v>
      </c>
      <c r="AH743" s="98">
        <v>1</v>
      </c>
      <c r="AI743" s="29">
        <f t="shared" si="6"/>
        <v>30</v>
      </c>
      <c r="AL743" s="262" t="s">
        <v>1684</v>
      </c>
      <c r="AM743" s="102">
        <v>5</v>
      </c>
      <c r="AO743" s="261"/>
      <c r="AU743" s="102"/>
      <c r="AW743" s="102"/>
      <c r="AY743" s="4">
        <v>8</v>
      </c>
      <c r="AZ743" s="4" t="s">
        <v>1369</v>
      </c>
      <c r="BA743" s="106"/>
    </row>
    <row r="744" spans="1:54" ht="12" customHeight="1" x14ac:dyDescent="0.35">
      <c r="A744" s="96" t="s">
        <v>2121</v>
      </c>
      <c r="B744" t="s">
        <v>2525</v>
      </c>
      <c r="C744" t="s">
        <v>163</v>
      </c>
      <c r="D744" t="s">
        <v>1395</v>
      </c>
      <c r="E744" t="s">
        <v>1387</v>
      </c>
      <c r="F744" t="s">
        <v>2591</v>
      </c>
      <c r="G744" t="s">
        <v>2592</v>
      </c>
      <c r="H744">
        <v>2025</v>
      </c>
      <c r="I744" s="4" t="s">
        <v>79</v>
      </c>
      <c r="J744">
        <v>207</v>
      </c>
      <c r="K744" s="97">
        <v>492</v>
      </c>
      <c r="L744" t="str">
        <f>VLOOKUP(K744,Data!$L$1:$M$601,2,FALSE)</f>
        <v>x-large</v>
      </c>
      <c r="M744">
        <v>207</v>
      </c>
      <c r="N744" s="4">
        <f>VLOOKUP(L744,Data!$M$1:$N$701,2,FALSE)</f>
        <v>30</v>
      </c>
      <c r="O744" t="s">
        <v>44</v>
      </c>
      <c r="P744" t="s">
        <v>94</v>
      </c>
      <c r="Q744" s="57" t="s">
        <v>76</v>
      </c>
      <c r="R744" s="57" t="s">
        <v>1353</v>
      </c>
      <c r="S744" t="s">
        <v>104</v>
      </c>
      <c r="U744" s="57" t="s">
        <v>104</v>
      </c>
      <c r="W744" t="s">
        <v>150</v>
      </c>
      <c r="X744" t="s">
        <v>1360</v>
      </c>
      <c r="Y744" s="57" t="s">
        <v>104</v>
      </c>
      <c r="AA744" t="s">
        <v>104</v>
      </c>
      <c r="AC744" s="57" t="s">
        <v>150</v>
      </c>
      <c r="AD744" s="57" t="s">
        <v>1377</v>
      </c>
      <c r="AE744" t="s">
        <v>150</v>
      </c>
      <c r="AF744" s="96" t="s">
        <v>1355</v>
      </c>
      <c r="AG744" s="57" t="s">
        <v>104</v>
      </c>
      <c r="AH744" s="98">
        <v>1.5</v>
      </c>
      <c r="AI744" s="29">
        <f t="shared" si="6"/>
        <v>45</v>
      </c>
      <c r="AK744"/>
      <c r="AL744" s="261" t="s">
        <v>1688</v>
      </c>
      <c r="AM744" s="102">
        <v>9</v>
      </c>
      <c r="AO744" s="262" t="s">
        <v>1614</v>
      </c>
      <c r="AP744" s="103">
        <v>6</v>
      </c>
      <c r="AS744" s="261" t="s">
        <v>1669</v>
      </c>
      <c r="AT744" s="105">
        <v>5</v>
      </c>
      <c r="AU744" s="102"/>
      <c r="AW744" s="102"/>
      <c r="AY744" s="4">
        <v>0</v>
      </c>
      <c r="BA744" s="106"/>
    </row>
    <row r="745" spans="1:54" ht="12" customHeight="1" x14ac:dyDescent="0.35">
      <c r="A745" s="96" t="s">
        <v>2122</v>
      </c>
      <c r="B745" t="s">
        <v>2526</v>
      </c>
      <c r="C745" t="s">
        <v>269</v>
      </c>
      <c r="D745" t="s">
        <v>44</v>
      </c>
      <c r="E745" t="s">
        <v>1387</v>
      </c>
      <c r="F745" t="s">
        <v>2591</v>
      </c>
      <c r="G745" t="s">
        <v>2592</v>
      </c>
      <c r="H745">
        <v>2025</v>
      </c>
      <c r="I745" s="4" t="s">
        <v>79</v>
      </c>
      <c r="J745"/>
      <c r="K745" s="97">
        <v>493</v>
      </c>
      <c r="L745" t="str">
        <f>VLOOKUP(K745,Data!$L$1:$M$601,2,FALSE)</f>
        <v>x-large</v>
      </c>
      <c r="N745" s="4">
        <f>VLOOKUP(L745,Data!$M$1:$N$701,2,FALSE)</f>
        <v>30</v>
      </c>
      <c r="O745" t="s">
        <v>44</v>
      </c>
      <c r="P745" t="s">
        <v>94</v>
      </c>
      <c r="Q745" s="57" t="s">
        <v>76</v>
      </c>
      <c r="R745" s="57" t="s">
        <v>1353</v>
      </c>
      <c r="S745" t="s">
        <v>104</v>
      </c>
      <c r="U745" s="57" t="s">
        <v>104</v>
      </c>
      <c r="W745" t="s">
        <v>150</v>
      </c>
      <c r="X745" t="s">
        <v>1360</v>
      </c>
      <c r="Y745" s="57" t="s">
        <v>104</v>
      </c>
      <c r="AA745" t="s">
        <v>104</v>
      </c>
      <c r="AC745" s="57" t="s">
        <v>150</v>
      </c>
      <c r="AD745" s="57" t="s">
        <v>1377</v>
      </c>
      <c r="AE745" t="s">
        <v>150</v>
      </c>
      <c r="AF745" s="96" t="s">
        <v>1355</v>
      </c>
      <c r="AG745" s="57" t="s">
        <v>104</v>
      </c>
      <c r="AH745" s="98">
        <v>1</v>
      </c>
      <c r="AI745" s="29">
        <f t="shared" si="6"/>
        <v>30</v>
      </c>
      <c r="AJ745" s="138">
        <v>5</v>
      </c>
      <c r="AL745" s="262" t="s">
        <v>1691</v>
      </c>
      <c r="AM745" s="102">
        <v>5</v>
      </c>
      <c r="AN745" s="101" t="s">
        <v>1402</v>
      </c>
      <c r="AO745" s="261" t="s">
        <v>1616</v>
      </c>
      <c r="AP745" s="103">
        <v>5</v>
      </c>
      <c r="AU745" s="102"/>
      <c r="AW745" s="102"/>
      <c r="AY745" s="4">
        <v>0</v>
      </c>
      <c r="BA745" s="106"/>
    </row>
    <row r="746" spans="1:54" ht="12" customHeight="1" x14ac:dyDescent="0.35">
      <c r="A746" s="96" t="s">
        <v>2123</v>
      </c>
      <c r="B746" t="s">
        <v>2527</v>
      </c>
      <c r="C746" t="s">
        <v>269</v>
      </c>
      <c r="D746" t="s">
        <v>44</v>
      </c>
      <c r="E746" t="s">
        <v>1387</v>
      </c>
      <c r="F746" t="s">
        <v>2591</v>
      </c>
      <c r="G746" t="s">
        <v>2592</v>
      </c>
      <c r="H746">
        <v>2025</v>
      </c>
      <c r="I746" s="4" t="s">
        <v>79</v>
      </c>
      <c r="J746">
        <v>208</v>
      </c>
      <c r="K746" s="97">
        <v>494</v>
      </c>
      <c r="L746" t="str">
        <f>VLOOKUP(K746,Data!$L$1:$M$601,2,FALSE)</f>
        <v>x-large</v>
      </c>
      <c r="M746">
        <v>208</v>
      </c>
      <c r="N746" s="4">
        <f>VLOOKUP(L746,Data!$M$1:$N$701,2,FALSE)</f>
        <v>30</v>
      </c>
      <c r="O746" t="s">
        <v>44</v>
      </c>
      <c r="P746" t="s">
        <v>94</v>
      </c>
      <c r="Q746" s="57" t="s">
        <v>76</v>
      </c>
      <c r="R746" s="57" t="s">
        <v>1353</v>
      </c>
      <c r="S746" t="s">
        <v>104</v>
      </c>
      <c r="U746" s="57" t="s">
        <v>104</v>
      </c>
      <c r="W746" t="s">
        <v>150</v>
      </c>
      <c r="X746" t="s">
        <v>1360</v>
      </c>
      <c r="Y746" s="57" t="s">
        <v>104</v>
      </c>
      <c r="AA746" t="s">
        <v>104</v>
      </c>
      <c r="AC746" s="57" t="s">
        <v>150</v>
      </c>
      <c r="AD746" s="57" t="s">
        <v>1377</v>
      </c>
      <c r="AE746" t="s">
        <v>150</v>
      </c>
      <c r="AF746" s="96" t="s">
        <v>1355</v>
      </c>
      <c r="AG746" s="57" t="s">
        <v>104</v>
      </c>
      <c r="AH746" s="98">
        <v>1</v>
      </c>
      <c r="AI746" s="29">
        <f t="shared" si="6"/>
        <v>30</v>
      </c>
      <c r="AJ746" s="138">
        <v>5</v>
      </c>
      <c r="AL746" s="261" t="s">
        <v>1694</v>
      </c>
      <c r="AM746" s="102">
        <v>5</v>
      </c>
      <c r="AN746" s="101" t="s">
        <v>1402</v>
      </c>
      <c r="AO746" s="262" t="s">
        <v>1618</v>
      </c>
      <c r="AP746" s="103">
        <v>5</v>
      </c>
      <c r="AS746" s="261" t="s">
        <v>1661</v>
      </c>
      <c r="AT746" s="105">
        <v>5</v>
      </c>
      <c r="AU746" s="102"/>
      <c r="AW746" s="102"/>
      <c r="AY746" s="4">
        <v>0</v>
      </c>
      <c r="BA746" s="106"/>
    </row>
    <row r="747" spans="1:54" ht="12" customHeight="1" x14ac:dyDescent="0.35">
      <c r="A747" s="96" t="s">
        <v>2124</v>
      </c>
      <c r="B747" t="s">
        <v>2528</v>
      </c>
      <c r="C747" t="s">
        <v>269</v>
      </c>
      <c r="D747" t="s">
        <v>44</v>
      </c>
      <c r="E747" t="s">
        <v>1387</v>
      </c>
      <c r="F747" t="s">
        <v>2591</v>
      </c>
      <c r="G747" t="s">
        <v>2592</v>
      </c>
      <c r="H747">
        <v>2025</v>
      </c>
      <c r="I747" s="4" t="s">
        <v>79</v>
      </c>
      <c r="J747">
        <v>209</v>
      </c>
      <c r="K747" s="97">
        <v>495</v>
      </c>
      <c r="L747" t="str">
        <f>VLOOKUP(K747,Data!$L$1:$M$601,2,FALSE)</f>
        <v>x-large</v>
      </c>
      <c r="M747">
        <v>209</v>
      </c>
      <c r="N747" s="4">
        <f>VLOOKUP(L747,Data!$M$1:$N$701,2,FALSE)</f>
        <v>30</v>
      </c>
      <c r="O747" t="s">
        <v>44</v>
      </c>
      <c r="P747" t="s">
        <v>94</v>
      </c>
      <c r="Q747" s="57" t="s">
        <v>76</v>
      </c>
      <c r="R747" s="57" t="s">
        <v>1353</v>
      </c>
      <c r="S747" t="s">
        <v>104</v>
      </c>
      <c r="U747" s="57" t="s">
        <v>104</v>
      </c>
      <c r="W747" t="s">
        <v>150</v>
      </c>
      <c r="X747" t="s">
        <v>1360</v>
      </c>
      <c r="Y747" s="57" t="s">
        <v>104</v>
      </c>
      <c r="AA747" t="s">
        <v>104</v>
      </c>
      <c r="AC747" s="57" t="s">
        <v>150</v>
      </c>
      <c r="AD747" s="57" t="s">
        <v>1377</v>
      </c>
      <c r="AE747" t="s">
        <v>150</v>
      </c>
      <c r="AF747" s="96" t="s">
        <v>1355</v>
      </c>
      <c r="AG747" s="57" t="s">
        <v>104</v>
      </c>
      <c r="AH747" s="98">
        <v>1</v>
      </c>
      <c r="AI747" s="29">
        <f t="shared" si="6"/>
        <v>30</v>
      </c>
      <c r="AJ747" s="138">
        <v>5</v>
      </c>
      <c r="AL747" s="262" t="s">
        <v>1698</v>
      </c>
      <c r="AM747" s="102">
        <v>5</v>
      </c>
      <c r="AO747" s="261" t="s">
        <v>1620</v>
      </c>
      <c r="AP747" s="103">
        <v>5</v>
      </c>
      <c r="AS747" s="262" t="s">
        <v>1665</v>
      </c>
      <c r="AT747" s="105">
        <v>5</v>
      </c>
      <c r="AU747" s="102"/>
      <c r="AW747" s="102"/>
      <c r="AY747" s="4">
        <v>0</v>
      </c>
      <c r="BA747" s="106"/>
    </row>
    <row r="748" spans="1:54" ht="12" customHeight="1" x14ac:dyDescent="0.35">
      <c r="A748" s="96" t="s">
        <v>2125</v>
      </c>
      <c r="B748" t="s">
        <v>2529</v>
      </c>
      <c r="C748" t="s">
        <v>269</v>
      </c>
      <c r="D748" t="s">
        <v>44</v>
      </c>
      <c r="E748" t="s">
        <v>1387</v>
      </c>
      <c r="F748" t="s">
        <v>2591</v>
      </c>
      <c r="G748" t="s">
        <v>2592</v>
      </c>
      <c r="H748">
        <v>2025</v>
      </c>
      <c r="I748" s="4" t="s">
        <v>79</v>
      </c>
      <c r="J748"/>
      <c r="K748" s="97">
        <v>496</v>
      </c>
      <c r="L748" t="str">
        <f>VLOOKUP(K748,Data!$L$1:$M$601,2,FALSE)</f>
        <v>x-large</v>
      </c>
      <c r="N748" s="4">
        <f>VLOOKUP(L748,Data!$M$1:$N$701,2,FALSE)</f>
        <v>30</v>
      </c>
      <c r="O748" t="s">
        <v>44</v>
      </c>
      <c r="P748" t="s">
        <v>94</v>
      </c>
      <c r="Q748" s="57" t="s">
        <v>76</v>
      </c>
      <c r="R748" s="57" t="s">
        <v>1353</v>
      </c>
      <c r="S748" t="s">
        <v>104</v>
      </c>
      <c r="U748" s="57" t="s">
        <v>104</v>
      </c>
      <c r="W748" t="s">
        <v>150</v>
      </c>
      <c r="X748" t="s">
        <v>1360</v>
      </c>
      <c r="Y748" s="57" t="s">
        <v>104</v>
      </c>
      <c r="AA748" t="s">
        <v>104</v>
      </c>
      <c r="AC748" s="57" t="s">
        <v>150</v>
      </c>
      <c r="AD748" s="57" t="s">
        <v>1377</v>
      </c>
      <c r="AE748" t="s">
        <v>150</v>
      </c>
      <c r="AF748" s="96" t="s">
        <v>1355</v>
      </c>
      <c r="AG748" s="57" t="s">
        <v>104</v>
      </c>
      <c r="AH748" s="98">
        <v>1</v>
      </c>
      <c r="AI748" s="29">
        <f t="shared" si="6"/>
        <v>30</v>
      </c>
      <c r="AJ748" s="138">
        <v>5</v>
      </c>
      <c r="AK748" s="107"/>
      <c r="AL748" s="261" t="s">
        <v>1702</v>
      </c>
      <c r="AM748" s="102">
        <v>5</v>
      </c>
      <c r="AO748" s="262" t="s">
        <v>1624</v>
      </c>
      <c r="AP748" s="103">
        <v>2.5</v>
      </c>
      <c r="AQ748" s="261" t="s">
        <v>1641</v>
      </c>
      <c r="AR748" s="102">
        <v>2.5</v>
      </c>
      <c r="AS748" s="261" t="s">
        <v>1661</v>
      </c>
      <c r="AT748" s="105">
        <v>5</v>
      </c>
      <c r="AU748" s="102"/>
      <c r="AW748" s="102"/>
      <c r="AY748" s="4">
        <v>0</v>
      </c>
      <c r="BA748" s="106"/>
    </row>
    <row r="749" spans="1:54" ht="12" customHeight="1" x14ac:dyDescent="0.35">
      <c r="A749" s="96" t="s">
        <v>2126</v>
      </c>
      <c r="B749" t="s">
        <v>2530</v>
      </c>
      <c r="C749" t="s">
        <v>77</v>
      </c>
      <c r="D749" t="s">
        <v>140</v>
      </c>
      <c r="E749" t="s">
        <v>1379</v>
      </c>
      <c r="F749" t="s">
        <v>2591</v>
      </c>
      <c r="G749" t="s">
        <v>2592</v>
      </c>
      <c r="H749">
        <v>2025</v>
      </c>
      <c r="I749" s="4" t="s">
        <v>55</v>
      </c>
      <c r="J749"/>
      <c r="K749" s="97">
        <v>497</v>
      </c>
      <c r="L749" t="str">
        <f>VLOOKUP(K749,Data!$L$1:$M$601,2,FALSE)</f>
        <v>x-large</v>
      </c>
      <c r="N749" s="4">
        <f>VLOOKUP(L749,Data!$M$1:$N$701,2,FALSE)</f>
        <v>30</v>
      </c>
      <c r="O749" t="s">
        <v>140</v>
      </c>
      <c r="P749" t="s">
        <v>118</v>
      </c>
      <c r="Q749" s="57" t="s">
        <v>76</v>
      </c>
      <c r="R749" s="57" t="s">
        <v>1353</v>
      </c>
      <c r="S749" t="s">
        <v>104</v>
      </c>
      <c r="U749" s="57" t="s">
        <v>104</v>
      </c>
      <c r="W749" t="s">
        <v>150</v>
      </c>
      <c r="X749" t="s">
        <v>1360</v>
      </c>
      <c r="Y749" s="57" t="s">
        <v>104</v>
      </c>
      <c r="AA749" t="s">
        <v>104</v>
      </c>
      <c r="AC749" s="57" t="s">
        <v>150</v>
      </c>
      <c r="AE749" t="s">
        <v>150</v>
      </c>
      <c r="AF749" s="96" t="s">
        <v>1355</v>
      </c>
      <c r="AG749" s="57" t="s">
        <v>104</v>
      </c>
      <c r="AH749" s="98">
        <v>1</v>
      </c>
      <c r="AI749" s="29">
        <f t="shared" si="6"/>
        <v>30</v>
      </c>
      <c r="AL749" s="262" t="s">
        <v>1706</v>
      </c>
      <c r="AM749" s="102">
        <v>5</v>
      </c>
      <c r="AO749" s="261"/>
      <c r="AU749" s="102"/>
      <c r="AW749" s="102"/>
      <c r="AY749" s="4">
        <v>0</v>
      </c>
      <c r="BA749" s="106"/>
    </row>
    <row r="750" spans="1:54" ht="12" customHeight="1" x14ac:dyDescent="0.35">
      <c r="A750" s="96" t="s">
        <v>2127</v>
      </c>
      <c r="B750" t="s">
        <v>2531</v>
      </c>
      <c r="C750" t="s">
        <v>77</v>
      </c>
      <c r="D750" t="s">
        <v>140</v>
      </c>
      <c r="E750" t="s">
        <v>1379</v>
      </c>
      <c r="F750" t="s">
        <v>2591</v>
      </c>
      <c r="G750" t="s">
        <v>2592</v>
      </c>
      <c r="H750">
        <v>2025</v>
      </c>
      <c r="I750" s="4" t="s">
        <v>55</v>
      </c>
      <c r="J750"/>
      <c r="K750" s="97">
        <v>498</v>
      </c>
      <c r="L750" t="str">
        <f>VLOOKUP(K750,Data!$L$1:$M$601,2,FALSE)</f>
        <v>x-large</v>
      </c>
      <c r="N750" s="4">
        <f>VLOOKUP(L750,Data!$M$1:$N$701,2,FALSE)</f>
        <v>30</v>
      </c>
      <c r="O750" t="s">
        <v>140</v>
      </c>
      <c r="P750" t="s">
        <v>118</v>
      </c>
      <c r="Q750" s="57" t="s">
        <v>76</v>
      </c>
      <c r="R750" s="57" t="s">
        <v>1353</v>
      </c>
      <c r="S750" t="s">
        <v>104</v>
      </c>
      <c r="U750" s="57" t="s">
        <v>104</v>
      </c>
      <c r="W750" t="s">
        <v>150</v>
      </c>
      <c r="X750" t="s">
        <v>1360</v>
      </c>
      <c r="Y750" s="57" t="s">
        <v>104</v>
      </c>
      <c r="AA750" t="s">
        <v>104</v>
      </c>
      <c r="AC750" s="57" t="s">
        <v>150</v>
      </c>
      <c r="AE750" t="s">
        <v>150</v>
      </c>
      <c r="AF750" s="96" t="s">
        <v>1355</v>
      </c>
      <c r="AG750" s="57" t="s">
        <v>104</v>
      </c>
      <c r="AH750" s="98">
        <v>1</v>
      </c>
      <c r="AI750" s="29">
        <f t="shared" si="6"/>
        <v>30</v>
      </c>
      <c r="AL750" s="261" t="s">
        <v>1708</v>
      </c>
      <c r="AM750" s="102">
        <v>0</v>
      </c>
      <c r="AO750" s="262" t="s">
        <v>1631</v>
      </c>
      <c r="AP750" s="103">
        <v>5</v>
      </c>
      <c r="AQ750" s="261" t="s">
        <v>1669</v>
      </c>
      <c r="AR750" s="102">
        <v>10</v>
      </c>
      <c r="AU750" s="102"/>
      <c r="AW750" s="102"/>
      <c r="AY750" s="4">
        <v>0</v>
      </c>
      <c r="BA750" s="106"/>
    </row>
    <row r="751" spans="1:54" ht="12" customHeight="1" x14ac:dyDescent="0.35">
      <c r="A751" s="96" t="s">
        <v>2128</v>
      </c>
      <c r="B751" t="s">
        <v>2532</v>
      </c>
      <c r="C751" t="s">
        <v>77</v>
      </c>
      <c r="D751" t="s">
        <v>140</v>
      </c>
      <c r="E751" t="s">
        <v>1379</v>
      </c>
      <c r="F751" t="s">
        <v>2591</v>
      </c>
      <c r="G751" t="s">
        <v>2592</v>
      </c>
      <c r="H751">
        <v>2025</v>
      </c>
      <c r="I751" s="4" t="s">
        <v>55</v>
      </c>
      <c r="J751">
        <v>56</v>
      </c>
      <c r="K751" s="97">
        <v>499</v>
      </c>
      <c r="L751" t="str">
        <f>VLOOKUP(K751,Data!$L$1:$M$601,2,FALSE)</f>
        <v>x-large</v>
      </c>
      <c r="M751">
        <v>56</v>
      </c>
      <c r="N751" s="4">
        <f>VLOOKUP(L751,Data!$M$1:$N$701,2,FALSE)</f>
        <v>30</v>
      </c>
      <c r="O751" t="s">
        <v>140</v>
      </c>
      <c r="P751" t="s">
        <v>118</v>
      </c>
      <c r="Q751" s="57" t="s">
        <v>76</v>
      </c>
      <c r="R751" s="57" t="s">
        <v>1353</v>
      </c>
      <c r="S751" t="s">
        <v>104</v>
      </c>
      <c r="U751" s="57" t="s">
        <v>104</v>
      </c>
      <c r="W751" t="s">
        <v>150</v>
      </c>
      <c r="X751" t="s">
        <v>1360</v>
      </c>
      <c r="Y751" s="57" t="s">
        <v>104</v>
      </c>
      <c r="AA751" t="s">
        <v>104</v>
      </c>
      <c r="AC751" s="57" t="s">
        <v>150</v>
      </c>
      <c r="AE751" t="s">
        <v>150</v>
      </c>
      <c r="AF751" s="96" t="s">
        <v>1355</v>
      </c>
      <c r="AG751" s="57" t="s">
        <v>104</v>
      </c>
      <c r="AH751" s="98">
        <v>1</v>
      </c>
      <c r="AI751" s="29">
        <f t="shared" ref="AI751:AI813" si="7">N751*AH751</f>
        <v>30</v>
      </c>
      <c r="AL751" s="262" t="s">
        <v>1712</v>
      </c>
      <c r="AM751" s="102">
        <v>0</v>
      </c>
      <c r="AO751" s="261" t="s">
        <v>1635</v>
      </c>
      <c r="AP751" s="103">
        <v>10</v>
      </c>
      <c r="AQ751" s="261" t="s">
        <v>1669</v>
      </c>
      <c r="AR751" s="102">
        <v>10</v>
      </c>
      <c r="AU751" s="102"/>
      <c r="AW751" s="102"/>
      <c r="AY751" s="4">
        <v>0</v>
      </c>
      <c r="BA751" s="106"/>
    </row>
    <row r="752" spans="1:54" ht="12" customHeight="1" x14ac:dyDescent="0.35">
      <c r="A752" s="96" t="s">
        <v>1783</v>
      </c>
      <c r="B752" t="s">
        <v>2187</v>
      </c>
      <c r="C752" t="s">
        <v>72</v>
      </c>
      <c r="D752" t="s">
        <v>69</v>
      </c>
      <c r="E752" t="s">
        <v>1379</v>
      </c>
      <c r="F752" t="s">
        <v>2591</v>
      </c>
      <c r="G752" t="s">
        <v>2592</v>
      </c>
      <c r="H752">
        <v>2026</v>
      </c>
      <c r="I752" s="4" t="s">
        <v>55</v>
      </c>
      <c r="J752">
        <v>57</v>
      </c>
      <c r="K752" s="97">
        <v>500</v>
      </c>
      <c r="L752" t="str">
        <f>VLOOKUP(K752,Data!$L$1:$M$601,2,FALSE)</f>
        <v>x-large</v>
      </c>
      <c r="M752">
        <v>57</v>
      </c>
      <c r="N752" s="4">
        <f>VLOOKUP(L752,Data!$M$1:$N$701,2,FALSE)</f>
        <v>30</v>
      </c>
      <c r="O752" t="s">
        <v>69</v>
      </c>
      <c r="P752" t="s">
        <v>94</v>
      </c>
      <c r="Q752" s="57" t="s">
        <v>76</v>
      </c>
      <c r="R752" s="57" t="s">
        <v>1353</v>
      </c>
      <c r="S752" t="s">
        <v>104</v>
      </c>
      <c r="U752" s="57" t="s">
        <v>104</v>
      </c>
      <c r="W752" t="s">
        <v>150</v>
      </c>
      <c r="X752" t="s">
        <v>1360</v>
      </c>
      <c r="Y752" s="57" t="s">
        <v>104</v>
      </c>
      <c r="AA752" t="s">
        <v>104</v>
      </c>
      <c r="AC752" s="57" t="s">
        <v>104</v>
      </c>
      <c r="AE752" t="s">
        <v>150</v>
      </c>
      <c r="AF752" s="96" t="s">
        <v>1355</v>
      </c>
      <c r="AG752" s="57" t="s">
        <v>104</v>
      </c>
      <c r="AH752" s="98">
        <v>1</v>
      </c>
      <c r="AI752" s="29">
        <f t="shared" si="7"/>
        <v>30</v>
      </c>
      <c r="AJ752" s="151"/>
      <c r="AK752"/>
      <c r="AL752" s="261" t="s">
        <v>1715</v>
      </c>
      <c r="AM752" s="102">
        <v>15</v>
      </c>
      <c r="AO752" s="262" t="s">
        <v>1639</v>
      </c>
      <c r="AP752" s="103">
        <v>5</v>
      </c>
      <c r="AS752" s="139"/>
      <c r="AU752" s="102"/>
      <c r="AW752" s="102"/>
      <c r="AY752" s="4">
        <v>0</v>
      </c>
      <c r="BA752" s="106"/>
      <c r="BB752" s="6">
        <v>80</v>
      </c>
    </row>
    <row r="753" spans="1:53" ht="12" customHeight="1" x14ac:dyDescent="0.35">
      <c r="A753" s="96" t="s">
        <v>1784</v>
      </c>
      <c r="B753" t="s">
        <v>2188</v>
      </c>
      <c r="C753" t="s">
        <v>72</v>
      </c>
      <c r="D753" t="s">
        <v>69</v>
      </c>
      <c r="E753" t="s">
        <v>1379</v>
      </c>
      <c r="F753" t="s">
        <v>2591</v>
      </c>
      <c r="G753" t="s">
        <v>2592</v>
      </c>
      <c r="H753">
        <v>2026</v>
      </c>
      <c r="I753" s="4" t="s">
        <v>79</v>
      </c>
      <c r="J753">
        <v>58</v>
      </c>
      <c r="K753" s="97">
        <v>501</v>
      </c>
      <c r="L753" t="str">
        <f>VLOOKUP(K753,Data!$L$1:$M$601,2,FALSE)</f>
        <v>x-large</v>
      </c>
      <c r="M753">
        <v>58</v>
      </c>
      <c r="N753" s="4">
        <f>VLOOKUP(L753,Data!$M$1:$N$701,2,FALSE)</f>
        <v>30</v>
      </c>
      <c r="O753" t="s">
        <v>69</v>
      </c>
      <c r="P753" t="s">
        <v>94</v>
      </c>
      <c r="Q753" s="57" t="s">
        <v>76</v>
      </c>
      <c r="R753" s="57" t="s">
        <v>1353</v>
      </c>
      <c r="S753" t="s">
        <v>104</v>
      </c>
      <c r="U753" s="57" t="s">
        <v>104</v>
      </c>
      <c r="W753" t="s">
        <v>150</v>
      </c>
      <c r="X753" t="s">
        <v>1360</v>
      </c>
      <c r="Y753" s="57" t="s">
        <v>104</v>
      </c>
      <c r="AA753" t="s">
        <v>104</v>
      </c>
      <c r="AC753" s="57" t="s">
        <v>104</v>
      </c>
      <c r="AE753" t="s">
        <v>150</v>
      </c>
      <c r="AF753" s="96" t="s">
        <v>1355</v>
      </c>
      <c r="AG753" s="57" t="s">
        <v>104</v>
      </c>
      <c r="AH753" s="98">
        <v>1</v>
      </c>
      <c r="AI753" s="29">
        <f t="shared" si="7"/>
        <v>30</v>
      </c>
      <c r="AJ753" s="138" t="s">
        <v>1381</v>
      </c>
      <c r="AK753"/>
      <c r="AL753" s="262" t="s">
        <v>1718</v>
      </c>
      <c r="AM753" s="102">
        <v>10</v>
      </c>
      <c r="AO753" s="261"/>
      <c r="AS753" s="139"/>
      <c r="AU753" s="102"/>
      <c r="AW753" s="102"/>
      <c r="AY753" s="4">
        <v>0</v>
      </c>
      <c r="BA753" s="106"/>
    </row>
    <row r="754" spans="1:53" ht="12" customHeight="1" x14ac:dyDescent="0.35">
      <c r="A754" s="96" t="s">
        <v>1785</v>
      </c>
      <c r="B754" t="s">
        <v>2189</v>
      </c>
      <c r="C754" t="s">
        <v>72</v>
      </c>
      <c r="D754" t="s">
        <v>69</v>
      </c>
      <c r="E754" t="s">
        <v>1379</v>
      </c>
      <c r="F754" t="s">
        <v>2591</v>
      </c>
      <c r="G754" t="s">
        <v>2592</v>
      </c>
      <c r="H754">
        <v>2026</v>
      </c>
      <c r="I754" s="4" t="s">
        <v>55</v>
      </c>
      <c r="J754">
        <v>59</v>
      </c>
      <c r="K754" s="97">
        <v>502</v>
      </c>
      <c r="L754" t="str">
        <f>VLOOKUP(K754,Data!$L$1:$M$601,2,FALSE)</f>
        <v>x-large</v>
      </c>
      <c r="M754">
        <v>59</v>
      </c>
      <c r="N754" s="4">
        <f>VLOOKUP(L754,Data!$M$1:$N$701,2,FALSE)</f>
        <v>30</v>
      </c>
      <c r="O754" t="s">
        <v>69</v>
      </c>
      <c r="P754" t="s">
        <v>94</v>
      </c>
      <c r="Q754" s="57" t="s">
        <v>76</v>
      </c>
      <c r="R754" s="57" t="s">
        <v>1353</v>
      </c>
      <c r="S754" t="s">
        <v>104</v>
      </c>
      <c r="U754" s="57" t="s">
        <v>104</v>
      </c>
      <c r="W754" t="s">
        <v>150</v>
      </c>
      <c r="X754" t="s">
        <v>1360</v>
      </c>
      <c r="Y754" s="57" t="s">
        <v>104</v>
      </c>
      <c r="AA754" t="s">
        <v>104</v>
      </c>
      <c r="AC754" s="57" t="s">
        <v>104</v>
      </c>
      <c r="AE754" t="s">
        <v>150</v>
      </c>
      <c r="AF754" s="96" t="s">
        <v>1355</v>
      </c>
      <c r="AG754" s="57" t="s">
        <v>104</v>
      </c>
      <c r="AH754" s="98">
        <v>1</v>
      </c>
      <c r="AI754" s="29">
        <f t="shared" si="7"/>
        <v>30</v>
      </c>
      <c r="AK754"/>
      <c r="AL754" s="261" t="s">
        <v>1722</v>
      </c>
      <c r="AM754" s="102">
        <v>10</v>
      </c>
      <c r="AN754" s="101" t="s">
        <v>1382</v>
      </c>
      <c r="AO754" s="262"/>
      <c r="AU754" s="102"/>
      <c r="AW754" s="102"/>
      <c r="AY754" s="4">
        <v>0</v>
      </c>
      <c r="BA754" s="106"/>
    </row>
    <row r="755" spans="1:53" ht="12" customHeight="1" x14ac:dyDescent="0.35">
      <c r="A755" s="96" t="s">
        <v>1786</v>
      </c>
      <c r="B755" t="s">
        <v>2190</v>
      </c>
      <c r="C755" t="s">
        <v>72</v>
      </c>
      <c r="D755" t="s">
        <v>69</v>
      </c>
      <c r="E755" t="s">
        <v>1379</v>
      </c>
      <c r="F755" t="s">
        <v>2591</v>
      </c>
      <c r="G755" t="s">
        <v>2592</v>
      </c>
      <c r="H755">
        <v>2026</v>
      </c>
      <c r="I755" s="4" t="s">
        <v>79</v>
      </c>
      <c r="J755">
        <v>60</v>
      </c>
      <c r="K755" s="97">
        <v>503</v>
      </c>
      <c r="L755" t="str">
        <f>VLOOKUP(K755,Data!$L$1:$M$601,2,FALSE)</f>
        <v>x-large</v>
      </c>
      <c r="M755">
        <v>60</v>
      </c>
      <c r="N755" s="4">
        <f>VLOOKUP(L755,Data!$M$1:$N$701,2,FALSE)</f>
        <v>30</v>
      </c>
      <c r="O755" t="s">
        <v>69</v>
      </c>
      <c r="P755" t="s">
        <v>94</v>
      </c>
      <c r="Q755" s="57" t="s">
        <v>76</v>
      </c>
      <c r="R755" s="57" t="s">
        <v>1353</v>
      </c>
      <c r="S755" t="s">
        <v>104</v>
      </c>
      <c r="U755" s="57" t="s">
        <v>104</v>
      </c>
      <c r="W755" t="s">
        <v>150</v>
      </c>
      <c r="X755" t="s">
        <v>1360</v>
      </c>
      <c r="Y755" s="57" t="s">
        <v>104</v>
      </c>
      <c r="AA755" t="s">
        <v>104</v>
      </c>
      <c r="AC755" s="57" t="s">
        <v>104</v>
      </c>
      <c r="AE755" t="s">
        <v>150</v>
      </c>
      <c r="AF755" s="96" t="s">
        <v>1355</v>
      </c>
      <c r="AG755" s="57" t="s">
        <v>104</v>
      </c>
      <c r="AH755" s="98">
        <v>1</v>
      </c>
      <c r="AI755" s="29">
        <f t="shared" si="7"/>
        <v>30</v>
      </c>
      <c r="AK755"/>
      <c r="AL755" s="262" t="s">
        <v>1725</v>
      </c>
      <c r="AM755" s="102">
        <v>10</v>
      </c>
      <c r="AO755" s="261"/>
      <c r="AU755" s="102"/>
      <c r="AW755" s="102"/>
      <c r="AY755" s="4">
        <v>0</v>
      </c>
      <c r="BA755" s="106"/>
    </row>
    <row r="756" spans="1:53" ht="12" customHeight="1" x14ac:dyDescent="0.35">
      <c r="A756" s="96" t="s">
        <v>1787</v>
      </c>
      <c r="B756" t="s">
        <v>2191</v>
      </c>
      <c r="C756" t="s">
        <v>72</v>
      </c>
      <c r="D756" t="s">
        <v>69</v>
      </c>
      <c r="E756" t="s">
        <v>1379</v>
      </c>
      <c r="F756" t="s">
        <v>2591</v>
      </c>
      <c r="G756" t="s">
        <v>2592</v>
      </c>
      <c r="H756">
        <v>2026</v>
      </c>
      <c r="I756" s="4" t="s">
        <v>55</v>
      </c>
      <c r="J756">
        <v>61</v>
      </c>
      <c r="K756" s="97">
        <v>504</v>
      </c>
      <c r="L756" t="str">
        <f>VLOOKUP(K756,Data!$L$1:$M$601,2,FALSE)</f>
        <v>x-large</v>
      </c>
      <c r="M756">
        <v>61</v>
      </c>
      <c r="N756" s="4">
        <f>VLOOKUP(L756,Data!$M$1:$N$701,2,FALSE)</f>
        <v>30</v>
      </c>
      <c r="O756" t="s">
        <v>69</v>
      </c>
      <c r="P756" t="s">
        <v>94</v>
      </c>
      <c r="Q756" s="57" t="s">
        <v>76</v>
      </c>
      <c r="R756" s="57" t="s">
        <v>1353</v>
      </c>
      <c r="S756" t="s">
        <v>104</v>
      </c>
      <c r="U756" s="57" t="s">
        <v>104</v>
      </c>
      <c r="W756" t="s">
        <v>150</v>
      </c>
      <c r="X756" t="s">
        <v>1360</v>
      </c>
      <c r="Y756" s="57" t="s">
        <v>104</v>
      </c>
      <c r="AA756" t="s">
        <v>104</v>
      </c>
      <c r="AC756" s="57" t="s">
        <v>104</v>
      </c>
      <c r="AE756" t="s">
        <v>150</v>
      </c>
      <c r="AF756" s="96" t="s">
        <v>1355</v>
      </c>
      <c r="AG756" s="57" t="s">
        <v>104</v>
      </c>
      <c r="AH756" s="98">
        <v>1</v>
      </c>
      <c r="AI756" s="29">
        <f t="shared" si="7"/>
        <v>30</v>
      </c>
      <c r="AK756"/>
      <c r="AL756" s="261" t="s">
        <v>1728</v>
      </c>
      <c r="AM756" s="102">
        <v>10</v>
      </c>
      <c r="AO756" s="262"/>
      <c r="AS756" s="105"/>
      <c r="AU756" s="102"/>
      <c r="AW756" s="102"/>
      <c r="AY756" s="4">
        <v>2</v>
      </c>
      <c r="BA756" s="106"/>
    </row>
    <row r="757" spans="1:53" ht="12" customHeight="1" x14ac:dyDescent="0.35">
      <c r="A757" s="96" t="s">
        <v>1788</v>
      </c>
      <c r="B757" t="s">
        <v>2192</v>
      </c>
      <c r="C757" t="s">
        <v>72</v>
      </c>
      <c r="D757" t="s">
        <v>69</v>
      </c>
      <c r="E757" t="s">
        <v>1379</v>
      </c>
      <c r="F757" t="s">
        <v>2591</v>
      </c>
      <c r="G757" t="s">
        <v>2592</v>
      </c>
      <c r="H757">
        <v>2026</v>
      </c>
      <c r="I757" s="4" t="s">
        <v>79</v>
      </c>
      <c r="J757">
        <v>62</v>
      </c>
      <c r="K757" s="97">
        <v>505</v>
      </c>
      <c r="L757" t="str">
        <f>VLOOKUP(K757,Data!$L$1:$M$601,2,FALSE)</f>
        <v>x-large</v>
      </c>
      <c r="M757">
        <v>62</v>
      </c>
      <c r="N757" s="4">
        <f>VLOOKUP(L757,Data!$M$1:$N$701,2,FALSE)</f>
        <v>30</v>
      </c>
      <c r="O757" t="s">
        <v>69</v>
      </c>
      <c r="P757" t="s">
        <v>94</v>
      </c>
      <c r="Q757" s="57" t="s">
        <v>76</v>
      </c>
      <c r="R757" s="57" t="s">
        <v>1353</v>
      </c>
      <c r="S757" t="s">
        <v>104</v>
      </c>
      <c r="U757" s="57" t="s">
        <v>104</v>
      </c>
      <c r="W757" t="s">
        <v>150</v>
      </c>
      <c r="X757" t="s">
        <v>1360</v>
      </c>
      <c r="Y757" s="57" t="s">
        <v>104</v>
      </c>
      <c r="AA757" t="s">
        <v>104</v>
      </c>
      <c r="AC757" s="57" t="s">
        <v>104</v>
      </c>
      <c r="AE757" t="s">
        <v>150</v>
      </c>
      <c r="AF757" s="96" t="s">
        <v>1355</v>
      </c>
      <c r="AG757" s="57" t="s">
        <v>104</v>
      </c>
      <c r="AH757" s="98">
        <v>1</v>
      </c>
      <c r="AI757" s="29">
        <f t="shared" si="7"/>
        <v>30</v>
      </c>
      <c r="AK757"/>
      <c r="AL757" s="262" t="s">
        <v>1731</v>
      </c>
      <c r="AM757" s="102">
        <v>10</v>
      </c>
      <c r="AN757" s="101" t="s">
        <v>1382</v>
      </c>
      <c r="AS757" s="105"/>
      <c r="AU757" s="102"/>
      <c r="AW757" s="102"/>
      <c r="AY757" s="4">
        <v>3</v>
      </c>
      <c r="BA757" s="106"/>
    </row>
    <row r="758" spans="1:53" ht="12" customHeight="1" x14ac:dyDescent="0.35">
      <c r="A758" s="96" t="s">
        <v>1789</v>
      </c>
      <c r="B758" t="s">
        <v>2193</v>
      </c>
      <c r="C758" t="s">
        <v>2592</v>
      </c>
      <c r="D758" t="s">
        <v>44</v>
      </c>
      <c r="E758" t="s">
        <v>1387</v>
      </c>
      <c r="F758" t="s">
        <v>2591</v>
      </c>
      <c r="G758" t="s">
        <v>2592</v>
      </c>
      <c r="H758">
        <v>2026</v>
      </c>
      <c r="I758" s="4" t="s">
        <v>55</v>
      </c>
      <c r="J758">
        <v>63</v>
      </c>
      <c r="K758" s="97">
        <v>506</v>
      </c>
      <c r="L758" t="str">
        <f>VLOOKUP(K758,Data!$L$1:$M$601,2,FALSE)</f>
        <v>x-large</v>
      </c>
      <c r="M758">
        <v>63</v>
      </c>
      <c r="N758" s="4">
        <f>VLOOKUP(L758,Data!$M$1:$N$701,2,FALSE)</f>
        <v>30</v>
      </c>
      <c r="O758" t="s">
        <v>44</v>
      </c>
      <c r="P758" t="s">
        <v>94</v>
      </c>
      <c r="Q758" s="57" t="s">
        <v>76</v>
      </c>
      <c r="R758" s="57" t="s">
        <v>1353</v>
      </c>
      <c r="S758" t="s">
        <v>104</v>
      </c>
      <c r="U758" s="57" t="s">
        <v>104</v>
      </c>
      <c r="W758" t="s">
        <v>150</v>
      </c>
      <c r="X758" t="s">
        <v>1354</v>
      </c>
      <c r="Y758" s="57" t="s">
        <v>104</v>
      </c>
      <c r="AA758" t="s">
        <v>104</v>
      </c>
      <c r="AC758" s="57" t="s">
        <v>104</v>
      </c>
      <c r="AE758" t="s">
        <v>150</v>
      </c>
      <c r="AF758" s="96" t="s">
        <v>1355</v>
      </c>
      <c r="AG758" s="57" t="s">
        <v>104</v>
      </c>
      <c r="AH758" s="98">
        <v>1</v>
      </c>
      <c r="AI758" s="29">
        <f t="shared" si="7"/>
        <v>30</v>
      </c>
      <c r="AK758" s="107" t="s">
        <v>1380</v>
      </c>
      <c r="AL758" s="261" t="s">
        <v>1734</v>
      </c>
      <c r="AM758" s="102">
        <v>20</v>
      </c>
      <c r="AO758" s="261" t="s">
        <v>1669</v>
      </c>
      <c r="AP758" s="103">
        <v>5</v>
      </c>
      <c r="AQ758" s="262" t="s">
        <v>1684</v>
      </c>
      <c r="AR758" s="102">
        <v>4</v>
      </c>
      <c r="AU758" s="102"/>
      <c r="AW758" s="102"/>
      <c r="AY758" s="4">
        <v>3</v>
      </c>
      <c r="BA758" s="106"/>
    </row>
    <row r="759" spans="1:53" ht="12" customHeight="1" x14ac:dyDescent="0.35">
      <c r="A759" s="96" t="s">
        <v>1790</v>
      </c>
      <c r="B759" t="s">
        <v>2194</v>
      </c>
      <c r="C759" t="s">
        <v>2592</v>
      </c>
      <c r="D759" t="s">
        <v>44</v>
      </c>
      <c r="E759" t="s">
        <v>1385</v>
      </c>
      <c r="F759" t="s">
        <v>2591</v>
      </c>
      <c r="G759" t="s">
        <v>2592</v>
      </c>
      <c r="H759">
        <v>2026</v>
      </c>
      <c r="I759" s="4" t="s">
        <v>55</v>
      </c>
      <c r="J759">
        <v>64</v>
      </c>
      <c r="K759" s="97">
        <v>507</v>
      </c>
      <c r="L759" t="str">
        <f>VLOOKUP(K759,Data!$L$1:$M$601,2,FALSE)</f>
        <v>x-large</v>
      </c>
      <c r="M759">
        <v>64</v>
      </c>
      <c r="N759" s="4">
        <f>VLOOKUP(L759,Data!$M$1:$N$701,2,FALSE)</f>
        <v>30</v>
      </c>
      <c r="O759" t="s">
        <v>44</v>
      </c>
      <c r="P759" t="s">
        <v>94</v>
      </c>
      <c r="Q759" s="57" t="s">
        <v>76</v>
      </c>
      <c r="R759" s="57" t="s">
        <v>1353</v>
      </c>
      <c r="S759" t="s">
        <v>104</v>
      </c>
      <c r="U759" s="57" t="s">
        <v>104</v>
      </c>
      <c r="W759" t="s">
        <v>150</v>
      </c>
      <c r="X759" t="s">
        <v>1365</v>
      </c>
      <c r="Y759" s="57" t="s">
        <v>104</v>
      </c>
      <c r="AA759" t="s">
        <v>104</v>
      </c>
      <c r="AC759" s="57" t="s">
        <v>104</v>
      </c>
      <c r="AE759" t="s">
        <v>150</v>
      </c>
      <c r="AF759" s="96" t="s">
        <v>1355</v>
      </c>
      <c r="AG759" s="57" t="s">
        <v>150</v>
      </c>
      <c r="AH759" s="98">
        <v>1.5</v>
      </c>
      <c r="AI759" s="29">
        <f t="shared" si="7"/>
        <v>45</v>
      </c>
      <c r="AK759" s="107" t="s">
        <v>1380</v>
      </c>
      <c r="AL759" s="262" t="s">
        <v>1738</v>
      </c>
      <c r="AM759" s="102">
        <v>10</v>
      </c>
      <c r="AO759" s="262" t="s">
        <v>1672</v>
      </c>
      <c r="AP759" s="103">
        <v>5</v>
      </c>
      <c r="AS759" s="105"/>
      <c r="AU759" s="102"/>
      <c r="AW759" s="102"/>
      <c r="AY759" s="4">
        <v>3</v>
      </c>
      <c r="BA759" s="106"/>
    </row>
    <row r="760" spans="1:53" ht="12" customHeight="1" x14ac:dyDescent="0.35">
      <c r="A760" s="96" t="s">
        <v>1791</v>
      </c>
      <c r="B760" t="s">
        <v>2195</v>
      </c>
      <c r="C760" t="s">
        <v>2592</v>
      </c>
      <c r="D760" t="s">
        <v>44</v>
      </c>
      <c r="E760" t="s">
        <v>1385</v>
      </c>
      <c r="F760" t="s">
        <v>2591</v>
      </c>
      <c r="G760" t="s">
        <v>2592</v>
      </c>
      <c r="H760">
        <v>2026</v>
      </c>
      <c r="I760" s="4" t="s">
        <v>79</v>
      </c>
      <c r="J760">
        <v>65</v>
      </c>
      <c r="K760" s="97">
        <v>508</v>
      </c>
      <c r="L760" t="str">
        <f>VLOOKUP(K760,Data!$L$1:$M$601,2,FALSE)</f>
        <v>x-large</v>
      </c>
      <c r="M760">
        <v>65</v>
      </c>
      <c r="N760" s="4">
        <f>VLOOKUP(L760,Data!$M$1:$N$701,2,FALSE)</f>
        <v>30</v>
      </c>
      <c r="O760" t="s">
        <v>44</v>
      </c>
      <c r="P760" t="s">
        <v>94</v>
      </c>
      <c r="Q760" s="57" t="s">
        <v>76</v>
      </c>
      <c r="R760" s="57" t="s">
        <v>1353</v>
      </c>
      <c r="S760" t="s">
        <v>104</v>
      </c>
      <c r="U760" s="57" t="s">
        <v>104</v>
      </c>
      <c r="W760" t="s">
        <v>150</v>
      </c>
      <c r="X760" t="s">
        <v>1365</v>
      </c>
      <c r="Y760" s="57" t="s">
        <v>104</v>
      </c>
      <c r="AA760" t="s">
        <v>104</v>
      </c>
      <c r="AC760" s="57" t="s">
        <v>104</v>
      </c>
      <c r="AE760" t="s">
        <v>150</v>
      </c>
      <c r="AF760" s="96" t="s">
        <v>1355</v>
      </c>
      <c r="AG760" s="57" t="s">
        <v>150</v>
      </c>
      <c r="AH760" s="98">
        <v>1.5</v>
      </c>
      <c r="AI760" s="29">
        <f t="shared" si="7"/>
        <v>45</v>
      </c>
      <c r="AK760" s="107" t="s">
        <v>1380</v>
      </c>
      <c r="AL760" s="261" t="s">
        <v>1742</v>
      </c>
      <c r="AM760" s="102">
        <v>5</v>
      </c>
      <c r="AO760" s="261" t="s">
        <v>1675</v>
      </c>
      <c r="AP760" s="103">
        <v>2.5</v>
      </c>
      <c r="AU760" s="102"/>
      <c r="AW760" s="102"/>
      <c r="AY760" s="4">
        <v>0</v>
      </c>
      <c r="BA760" s="106"/>
    </row>
    <row r="761" spans="1:53" ht="12" customHeight="1" x14ac:dyDescent="0.35">
      <c r="A761" s="96" t="s">
        <v>1792</v>
      </c>
      <c r="B761" t="s">
        <v>2196</v>
      </c>
      <c r="C761" t="s">
        <v>120</v>
      </c>
      <c r="D761" t="s">
        <v>44</v>
      </c>
      <c r="E761" t="s">
        <v>1379</v>
      </c>
      <c r="F761" t="s">
        <v>2591</v>
      </c>
      <c r="G761" t="s">
        <v>2592</v>
      </c>
      <c r="H761">
        <v>2026</v>
      </c>
      <c r="I761" s="4" t="s">
        <v>55</v>
      </c>
      <c r="J761">
        <v>66</v>
      </c>
      <c r="K761" s="97">
        <v>509</v>
      </c>
      <c r="L761" t="str">
        <f>VLOOKUP(K761,Data!$L$1:$M$601,2,FALSE)</f>
        <v>x-large</v>
      </c>
      <c r="M761">
        <v>66</v>
      </c>
      <c r="N761" s="4">
        <f>VLOOKUP(L761,Data!$M$1:$N$701,2,FALSE)</f>
        <v>30</v>
      </c>
      <c r="O761" t="s">
        <v>44</v>
      </c>
      <c r="P761" t="s">
        <v>94</v>
      </c>
      <c r="Q761" s="57" t="s">
        <v>76</v>
      </c>
      <c r="R761" s="57" t="s">
        <v>1353</v>
      </c>
      <c r="S761" t="s">
        <v>104</v>
      </c>
      <c r="U761" s="57" t="s">
        <v>104</v>
      </c>
      <c r="W761" t="s">
        <v>150</v>
      </c>
      <c r="X761" t="s">
        <v>1354</v>
      </c>
      <c r="Y761" s="57" t="s">
        <v>104</v>
      </c>
      <c r="AA761" t="s">
        <v>104</v>
      </c>
      <c r="AC761" s="57" t="s">
        <v>104</v>
      </c>
      <c r="AE761" t="s">
        <v>150</v>
      </c>
      <c r="AF761" s="96" t="s">
        <v>1355</v>
      </c>
      <c r="AG761" s="57" t="s">
        <v>104</v>
      </c>
      <c r="AH761" s="98">
        <v>1</v>
      </c>
      <c r="AI761" s="29">
        <f t="shared" si="7"/>
        <v>30</v>
      </c>
      <c r="AL761" s="262" t="s">
        <v>1745</v>
      </c>
      <c r="AM761" s="102">
        <v>10</v>
      </c>
      <c r="AO761" s="262"/>
      <c r="AU761" s="102"/>
      <c r="AW761" s="102"/>
      <c r="AY761" s="4">
        <v>0</v>
      </c>
      <c r="BA761" s="106"/>
    </row>
    <row r="762" spans="1:53" ht="12" customHeight="1" x14ac:dyDescent="0.35">
      <c r="A762" s="96" t="s">
        <v>1793</v>
      </c>
      <c r="B762" t="s">
        <v>2197</v>
      </c>
      <c r="C762" t="s">
        <v>120</v>
      </c>
      <c r="D762" t="s">
        <v>44</v>
      </c>
      <c r="E762" t="s">
        <v>1379</v>
      </c>
      <c r="F762" t="s">
        <v>2591</v>
      </c>
      <c r="G762" t="s">
        <v>2592</v>
      </c>
      <c r="H762">
        <v>2026</v>
      </c>
      <c r="I762" s="4" t="s">
        <v>79</v>
      </c>
      <c r="J762">
        <v>67</v>
      </c>
      <c r="K762" s="97">
        <v>510</v>
      </c>
      <c r="L762" t="str">
        <f>VLOOKUP(K762,Data!$L$1:$M$601,2,FALSE)</f>
        <v>x-large</v>
      </c>
      <c r="M762">
        <v>67</v>
      </c>
      <c r="N762" s="4">
        <f>VLOOKUP(L762,Data!$M$1:$N$701,2,FALSE)</f>
        <v>30</v>
      </c>
      <c r="O762" t="s">
        <v>44</v>
      </c>
      <c r="P762" t="s">
        <v>94</v>
      </c>
      <c r="Q762" s="57" t="s">
        <v>76</v>
      </c>
      <c r="R762" s="57" t="s">
        <v>1353</v>
      </c>
      <c r="S762" t="s">
        <v>104</v>
      </c>
      <c r="U762" s="57" t="s">
        <v>104</v>
      </c>
      <c r="W762" t="s">
        <v>150</v>
      </c>
      <c r="X762" t="s">
        <v>1354</v>
      </c>
      <c r="Y762" s="57" t="s">
        <v>104</v>
      </c>
      <c r="AA762" t="s">
        <v>150</v>
      </c>
      <c r="AB762" t="s">
        <v>1356</v>
      </c>
      <c r="AC762" s="57" t="s">
        <v>104</v>
      </c>
      <c r="AE762" t="s">
        <v>150</v>
      </c>
      <c r="AF762" s="96" t="s">
        <v>1355</v>
      </c>
      <c r="AG762" s="57" t="s">
        <v>150</v>
      </c>
      <c r="AH762" s="98">
        <v>1</v>
      </c>
      <c r="AI762" s="29">
        <f t="shared" si="7"/>
        <v>30</v>
      </c>
      <c r="AK762" s="107"/>
      <c r="AL762" s="261" t="s">
        <v>1747</v>
      </c>
      <c r="AM762" s="102">
        <v>10</v>
      </c>
      <c r="AO762" s="261"/>
      <c r="AU762" s="102"/>
      <c r="AW762" s="102"/>
      <c r="AY762" s="4">
        <v>0</v>
      </c>
      <c r="BA762" s="106"/>
    </row>
    <row r="763" spans="1:53" ht="12" customHeight="1" x14ac:dyDescent="0.35">
      <c r="A763" s="96" t="s">
        <v>1794</v>
      </c>
      <c r="B763" t="s">
        <v>2198</v>
      </c>
      <c r="C763" t="s">
        <v>120</v>
      </c>
      <c r="D763" t="s">
        <v>44</v>
      </c>
      <c r="E763" t="s">
        <v>1379</v>
      </c>
      <c r="F763" t="s">
        <v>2591</v>
      </c>
      <c r="G763" t="s">
        <v>2592</v>
      </c>
      <c r="H763">
        <v>2026</v>
      </c>
      <c r="I763" s="4" t="s">
        <v>79</v>
      </c>
      <c r="J763">
        <v>68</v>
      </c>
      <c r="K763" s="97">
        <v>511</v>
      </c>
      <c r="L763" t="str">
        <f>VLOOKUP(K763,Data!$L$1:$M$601,2,FALSE)</f>
        <v>x-large</v>
      </c>
      <c r="M763">
        <v>68</v>
      </c>
      <c r="N763" s="4">
        <f>VLOOKUP(L763,Data!$M$1:$N$701,2,FALSE)</f>
        <v>30</v>
      </c>
      <c r="O763" t="s">
        <v>44</v>
      </c>
      <c r="P763" t="s">
        <v>94</v>
      </c>
      <c r="Q763" s="57" t="s">
        <v>76</v>
      </c>
      <c r="R763" s="57" t="s">
        <v>1353</v>
      </c>
      <c r="S763" t="s">
        <v>104</v>
      </c>
      <c r="U763" s="57" t="s">
        <v>104</v>
      </c>
      <c r="W763" t="s">
        <v>150</v>
      </c>
      <c r="X763" t="s">
        <v>1354</v>
      </c>
      <c r="Y763" s="57" t="s">
        <v>104</v>
      </c>
      <c r="AA763" t="s">
        <v>104</v>
      </c>
      <c r="AC763" s="57" t="s">
        <v>104</v>
      </c>
      <c r="AE763" t="s">
        <v>56</v>
      </c>
      <c r="AF763" s="96" t="s">
        <v>1355</v>
      </c>
      <c r="AG763" s="57" t="s">
        <v>104</v>
      </c>
      <c r="AH763" s="98">
        <v>1</v>
      </c>
      <c r="AI763" s="29">
        <f t="shared" si="7"/>
        <v>30</v>
      </c>
      <c r="AL763" s="262" t="s">
        <v>1751</v>
      </c>
      <c r="AM763" s="102">
        <v>5</v>
      </c>
      <c r="AO763" s="262"/>
      <c r="AU763" s="102"/>
      <c r="AW763" s="102"/>
      <c r="AY763" s="4">
        <v>0</v>
      </c>
      <c r="BA763" s="106"/>
    </row>
    <row r="764" spans="1:53" ht="12" customHeight="1" x14ac:dyDescent="0.35">
      <c r="A764" s="96" t="s">
        <v>1795</v>
      </c>
      <c r="B764" t="s">
        <v>2199</v>
      </c>
      <c r="C764" t="s">
        <v>120</v>
      </c>
      <c r="D764" t="s">
        <v>44</v>
      </c>
      <c r="E764" t="s">
        <v>1379</v>
      </c>
      <c r="F764" t="s">
        <v>2591</v>
      </c>
      <c r="G764" t="s">
        <v>2592</v>
      </c>
      <c r="H764">
        <v>2026</v>
      </c>
      <c r="I764" s="4" t="s">
        <v>55</v>
      </c>
      <c r="J764">
        <v>69</v>
      </c>
      <c r="K764" s="97">
        <v>512</v>
      </c>
      <c r="L764" t="str">
        <f>VLOOKUP(K764,Data!$L$1:$M$601,2,FALSE)</f>
        <v>x-large</v>
      </c>
      <c r="M764">
        <v>69</v>
      </c>
      <c r="N764" s="4">
        <f>VLOOKUP(L764,Data!$M$1:$N$701,2,FALSE)</f>
        <v>30</v>
      </c>
      <c r="O764" t="s">
        <v>44</v>
      </c>
      <c r="P764" t="s">
        <v>94</v>
      </c>
      <c r="Q764" s="57" t="s">
        <v>76</v>
      </c>
      <c r="R764" s="57" t="s">
        <v>1353</v>
      </c>
      <c r="S764" t="s">
        <v>104</v>
      </c>
      <c r="U764" s="57" t="s">
        <v>104</v>
      </c>
      <c r="W764" t="s">
        <v>150</v>
      </c>
      <c r="X764" t="s">
        <v>1354</v>
      </c>
      <c r="Y764" s="57" t="s">
        <v>104</v>
      </c>
      <c r="AA764" t="s">
        <v>150</v>
      </c>
      <c r="AC764" s="57" t="s">
        <v>104</v>
      </c>
      <c r="AE764" t="s">
        <v>56</v>
      </c>
      <c r="AF764" s="96" t="s">
        <v>1355</v>
      </c>
      <c r="AG764" s="57" t="s">
        <v>104</v>
      </c>
      <c r="AH764" s="98">
        <v>1</v>
      </c>
      <c r="AI764" s="29">
        <f t="shared" si="7"/>
        <v>30</v>
      </c>
      <c r="AK764" s="152"/>
      <c r="AL764" s="261" t="s">
        <v>1755</v>
      </c>
      <c r="AM764" s="102">
        <v>5</v>
      </c>
      <c r="AU764" s="102"/>
      <c r="AW764" s="102"/>
      <c r="AY764" s="4">
        <v>0</v>
      </c>
      <c r="BA764" s="106"/>
    </row>
    <row r="765" spans="1:53" ht="12" customHeight="1" x14ac:dyDescent="0.35">
      <c r="A765" s="96" t="s">
        <v>1796</v>
      </c>
      <c r="B765" t="s">
        <v>2200</v>
      </c>
      <c r="C765" t="s">
        <v>120</v>
      </c>
      <c r="D765" t="s">
        <v>44</v>
      </c>
      <c r="E765" t="s">
        <v>1379</v>
      </c>
      <c r="F765" t="s">
        <v>2591</v>
      </c>
      <c r="G765" t="s">
        <v>2592</v>
      </c>
      <c r="H765">
        <v>2026</v>
      </c>
      <c r="I765" s="4" t="s">
        <v>55</v>
      </c>
      <c r="J765">
        <v>70</v>
      </c>
      <c r="K765" s="97">
        <v>513</v>
      </c>
      <c r="L765" t="str">
        <f>VLOOKUP(K765,Data!$L$1:$M$601,2,FALSE)</f>
        <v>x-large</v>
      </c>
      <c r="M765">
        <v>70</v>
      </c>
      <c r="N765" s="4">
        <f>VLOOKUP(L765,Data!$M$1:$N$701,2,FALSE)</f>
        <v>30</v>
      </c>
      <c r="O765" t="s">
        <v>44</v>
      </c>
      <c r="P765" t="s">
        <v>94</v>
      </c>
      <c r="Q765" s="57" t="s">
        <v>76</v>
      </c>
      <c r="R765" s="57" t="s">
        <v>1353</v>
      </c>
      <c r="S765" t="s">
        <v>104</v>
      </c>
      <c r="U765" s="57" t="s">
        <v>104</v>
      </c>
      <c r="W765" t="s">
        <v>150</v>
      </c>
      <c r="X765" t="s">
        <v>1354</v>
      </c>
      <c r="Y765" s="57" t="s">
        <v>104</v>
      </c>
      <c r="AA765" t="s">
        <v>104</v>
      </c>
      <c r="AC765" s="57" t="s">
        <v>104</v>
      </c>
      <c r="AE765" t="s">
        <v>56</v>
      </c>
      <c r="AF765" s="96" t="s">
        <v>1355</v>
      </c>
      <c r="AG765" s="57" t="s">
        <v>81</v>
      </c>
      <c r="AH765" s="98">
        <v>0.8</v>
      </c>
      <c r="AI765" s="29">
        <f t="shared" si="7"/>
        <v>24</v>
      </c>
      <c r="AK765" s="152" t="s">
        <v>1386</v>
      </c>
      <c r="AL765" s="262" t="s">
        <v>1758</v>
      </c>
      <c r="AM765" s="102">
        <v>4</v>
      </c>
      <c r="AU765" s="102"/>
      <c r="AW765" s="102"/>
      <c r="AY765" s="4">
        <v>2</v>
      </c>
      <c r="BA765" s="106"/>
    </row>
    <row r="766" spans="1:53" ht="12" customHeight="1" x14ac:dyDescent="0.35">
      <c r="A766" s="96" t="s">
        <v>1797</v>
      </c>
      <c r="B766" t="s">
        <v>2201</v>
      </c>
      <c r="C766" t="s">
        <v>47</v>
      </c>
      <c r="D766" t="s">
        <v>69</v>
      </c>
      <c r="E766" t="s">
        <v>1379</v>
      </c>
      <c r="F766" t="s">
        <v>2591</v>
      </c>
      <c r="G766" t="s">
        <v>2592</v>
      </c>
      <c r="H766">
        <v>2026</v>
      </c>
      <c r="I766" s="4" t="s">
        <v>55</v>
      </c>
      <c r="J766">
        <v>71</v>
      </c>
      <c r="K766" s="97">
        <v>514</v>
      </c>
      <c r="L766" t="str">
        <f>VLOOKUP(K766,Data!$L$1:$M$601,2,FALSE)</f>
        <v>x-large</v>
      </c>
      <c r="M766">
        <v>71</v>
      </c>
      <c r="N766" s="4">
        <f>VLOOKUP(L766,Data!$M$1:$N$701,2,FALSE)</f>
        <v>30</v>
      </c>
      <c r="O766" t="s">
        <v>69</v>
      </c>
      <c r="P766" t="s">
        <v>94</v>
      </c>
      <c r="Q766" s="57" t="s">
        <v>76</v>
      </c>
      <c r="R766" s="57" t="s">
        <v>1353</v>
      </c>
      <c r="S766" t="s">
        <v>104</v>
      </c>
      <c r="U766" s="57" t="s">
        <v>104</v>
      </c>
      <c r="W766" t="s">
        <v>150</v>
      </c>
      <c r="X766" t="s">
        <v>1360</v>
      </c>
      <c r="Y766" s="57" t="s">
        <v>104</v>
      </c>
      <c r="AA766" t="s">
        <v>104</v>
      </c>
      <c r="AC766" s="57" t="s">
        <v>104</v>
      </c>
      <c r="AE766" t="s">
        <v>56</v>
      </c>
      <c r="AF766" s="96" t="s">
        <v>1355</v>
      </c>
      <c r="AG766" s="57" t="s">
        <v>81</v>
      </c>
      <c r="AH766" s="98">
        <v>0.8</v>
      </c>
      <c r="AI766" s="29">
        <f t="shared" si="7"/>
        <v>24</v>
      </c>
      <c r="AK766" s="152" t="s">
        <v>1386</v>
      </c>
      <c r="AL766" s="261" t="s">
        <v>1762</v>
      </c>
      <c r="AM766" s="102">
        <v>4</v>
      </c>
      <c r="AU766" s="102"/>
      <c r="AW766" s="102"/>
      <c r="AY766" s="4">
        <v>2.5</v>
      </c>
      <c r="BA766" s="106"/>
    </row>
    <row r="767" spans="1:53" ht="12" customHeight="1" x14ac:dyDescent="0.35">
      <c r="A767" s="96" t="s">
        <v>1798</v>
      </c>
      <c r="B767" t="s">
        <v>2202</v>
      </c>
      <c r="C767" t="s">
        <v>47</v>
      </c>
      <c r="D767" t="s">
        <v>69</v>
      </c>
      <c r="E767" t="s">
        <v>1379</v>
      </c>
      <c r="F767" t="s">
        <v>2591</v>
      </c>
      <c r="G767" t="s">
        <v>2592</v>
      </c>
      <c r="H767">
        <v>2026</v>
      </c>
      <c r="I767" s="4" t="s">
        <v>79</v>
      </c>
      <c r="J767">
        <v>72</v>
      </c>
      <c r="K767" s="97">
        <v>515</v>
      </c>
      <c r="L767" t="str">
        <f>VLOOKUP(K767,Data!$L$1:$M$601,2,FALSE)</f>
        <v>x-large</v>
      </c>
      <c r="M767">
        <v>72</v>
      </c>
      <c r="N767" s="4">
        <f>VLOOKUP(L767,Data!$M$1:$N$701,2,FALSE)</f>
        <v>30</v>
      </c>
      <c r="O767" t="s">
        <v>69</v>
      </c>
      <c r="P767" t="s">
        <v>94</v>
      </c>
      <c r="Q767" s="57" t="s">
        <v>76</v>
      </c>
      <c r="R767" s="57" t="s">
        <v>1353</v>
      </c>
      <c r="S767" t="s">
        <v>104</v>
      </c>
      <c r="U767" s="57" t="s">
        <v>104</v>
      </c>
      <c r="W767" t="s">
        <v>150</v>
      </c>
      <c r="X767" t="s">
        <v>1360</v>
      </c>
      <c r="Y767" s="57" t="s">
        <v>104</v>
      </c>
      <c r="AA767" t="s">
        <v>104</v>
      </c>
      <c r="AC767" s="57" t="s">
        <v>104</v>
      </c>
      <c r="AE767" t="s">
        <v>56</v>
      </c>
      <c r="AF767" s="96" t="s">
        <v>1355</v>
      </c>
      <c r="AG767" s="57" t="s">
        <v>81</v>
      </c>
      <c r="AH767" s="98">
        <v>0.8</v>
      </c>
      <c r="AI767" s="29">
        <f t="shared" si="7"/>
        <v>24</v>
      </c>
      <c r="AK767" s="152" t="s">
        <v>1386</v>
      </c>
      <c r="AL767" s="262" t="s">
        <v>1765</v>
      </c>
      <c r="AM767" s="102">
        <v>4</v>
      </c>
      <c r="AO767" s="139"/>
      <c r="AU767" s="102"/>
      <c r="AW767" s="102"/>
      <c r="AY767" s="4">
        <v>2.5</v>
      </c>
      <c r="BA767" s="106"/>
    </row>
    <row r="768" spans="1:53" ht="12" customHeight="1" x14ac:dyDescent="0.35">
      <c r="A768" s="96" t="s">
        <v>1799</v>
      </c>
      <c r="B768" t="s">
        <v>2203</v>
      </c>
      <c r="C768" t="s">
        <v>47</v>
      </c>
      <c r="D768" t="s">
        <v>69</v>
      </c>
      <c r="E768" t="s">
        <v>1379</v>
      </c>
      <c r="F768" t="s">
        <v>2591</v>
      </c>
      <c r="G768" t="s">
        <v>2592</v>
      </c>
      <c r="H768">
        <v>2026</v>
      </c>
      <c r="I768" s="4" t="s">
        <v>55</v>
      </c>
      <c r="J768">
        <v>73</v>
      </c>
      <c r="K768" s="97">
        <v>516</v>
      </c>
      <c r="L768" t="str">
        <f>VLOOKUP(K768,Data!$L$1:$M$601,2,FALSE)</f>
        <v>x-large</v>
      </c>
      <c r="M768">
        <v>73</v>
      </c>
      <c r="N768" s="4">
        <f>VLOOKUP(L768,Data!$M$1:$N$701,2,FALSE)</f>
        <v>30</v>
      </c>
      <c r="O768" t="s">
        <v>69</v>
      </c>
      <c r="P768" t="s">
        <v>94</v>
      </c>
      <c r="Q768" s="57" t="s">
        <v>76</v>
      </c>
      <c r="R768" s="57" t="s">
        <v>1353</v>
      </c>
      <c r="S768" t="s">
        <v>104</v>
      </c>
      <c r="U768" s="57" t="s">
        <v>104</v>
      </c>
      <c r="W768" t="s">
        <v>150</v>
      </c>
      <c r="X768" t="s">
        <v>1360</v>
      </c>
      <c r="Y768" s="57" t="s">
        <v>104</v>
      </c>
      <c r="AA768" t="s">
        <v>104</v>
      </c>
      <c r="AC768" s="57" t="s">
        <v>104</v>
      </c>
      <c r="AE768" t="s">
        <v>56</v>
      </c>
      <c r="AF768" s="96" t="s">
        <v>1355</v>
      </c>
      <c r="AG768" s="57" t="s">
        <v>81</v>
      </c>
      <c r="AH768" s="98">
        <v>0.8</v>
      </c>
      <c r="AI768" s="29">
        <f t="shared" si="7"/>
        <v>24</v>
      </c>
      <c r="AK768" s="152" t="s">
        <v>1386</v>
      </c>
      <c r="AL768" s="261" t="s">
        <v>1769</v>
      </c>
      <c r="AM768" s="102">
        <v>4</v>
      </c>
      <c r="AU768" s="102"/>
      <c r="AW768" s="102"/>
      <c r="AY768" s="4">
        <v>2</v>
      </c>
      <c r="BA768" s="106"/>
    </row>
    <row r="769" spans="1:53" ht="12" customHeight="1" x14ac:dyDescent="0.35">
      <c r="A769" s="96" t="s">
        <v>1800</v>
      </c>
      <c r="B769" t="s">
        <v>2204</v>
      </c>
      <c r="C769" t="s">
        <v>47</v>
      </c>
      <c r="D769" t="s">
        <v>69</v>
      </c>
      <c r="E769" t="s">
        <v>1379</v>
      </c>
      <c r="F769" t="s">
        <v>2591</v>
      </c>
      <c r="G769" t="s">
        <v>2592</v>
      </c>
      <c r="H769">
        <v>2026</v>
      </c>
      <c r="I769" s="4" t="s">
        <v>79</v>
      </c>
      <c r="J769">
        <v>74</v>
      </c>
      <c r="K769" s="97">
        <v>517</v>
      </c>
      <c r="L769" t="str">
        <f>VLOOKUP(K769,Data!$L$1:$M$601,2,FALSE)</f>
        <v>x-large</v>
      </c>
      <c r="M769">
        <v>74</v>
      </c>
      <c r="N769" s="4">
        <f>VLOOKUP(L769,Data!$M$1:$N$701,2,FALSE)</f>
        <v>30</v>
      </c>
      <c r="O769" t="s">
        <v>69</v>
      </c>
      <c r="P769" t="s">
        <v>94</v>
      </c>
      <c r="Q769" s="57" t="s">
        <v>76</v>
      </c>
      <c r="R769" s="57" t="s">
        <v>1353</v>
      </c>
      <c r="S769" t="s">
        <v>104</v>
      </c>
      <c r="U769" s="57" t="s">
        <v>104</v>
      </c>
      <c r="W769" t="s">
        <v>150</v>
      </c>
      <c r="X769" t="s">
        <v>1360</v>
      </c>
      <c r="Y769" s="57" t="s">
        <v>104</v>
      </c>
      <c r="AA769" t="s">
        <v>104</v>
      </c>
      <c r="AC769" s="57" t="s">
        <v>104</v>
      </c>
      <c r="AE769" t="s">
        <v>56</v>
      </c>
      <c r="AF769" s="96" t="s">
        <v>1355</v>
      </c>
      <c r="AG769" s="57" t="s">
        <v>81</v>
      </c>
      <c r="AH769" s="98">
        <v>0.8</v>
      </c>
      <c r="AI769" s="29">
        <f t="shared" si="7"/>
        <v>24</v>
      </c>
      <c r="AK769" s="152" t="s">
        <v>1386</v>
      </c>
      <c r="AL769" s="262" t="s">
        <v>1771</v>
      </c>
      <c r="AM769" s="102">
        <v>4</v>
      </c>
      <c r="AU769" s="102"/>
      <c r="AW769" s="102"/>
      <c r="AY769" s="4">
        <v>4</v>
      </c>
      <c r="BA769" s="106"/>
    </row>
    <row r="770" spans="1:53" ht="12" customHeight="1" x14ac:dyDescent="0.35">
      <c r="A770" s="96" t="s">
        <v>1801</v>
      </c>
      <c r="B770" t="s">
        <v>2205</v>
      </c>
      <c r="C770" t="s">
        <v>47</v>
      </c>
      <c r="D770" t="s">
        <v>69</v>
      </c>
      <c r="E770" t="s">
        <v>1379</v>
      </c>
      <c r="F770" t="s">
        <v>2591</v>
      </c>
      <c r="G770" t="s">
        <v>2592</v>
      </c>
      <c r="H770">
        <v>2026</v>
      </c>
      <c r="I770" s="4" t="s">
        <v>79</v>
      </c>
      <c r="J770">
        <v>75</v>
      </c>
      <c r="K770" s="97">
        <v>518</v>
      </c>
      <c r="L770" t="str">
        <f>VLOOKUP(K770,Data!$L$1:$M$601,2,FALSE)</f>
        <v>x-large</v>
      </c>
      <c r="M770">
        <v>75</v>
      </c>
      <c r="N770" s="4">
        <f>VLOOKUP(L770,Data!$M$1:$N$701,2,FALSE)</f>
        <v>30</v>
      </c>
      <c r="O770" t="s">
        <v>69</v>
      </c>
      <c r="P770" t="s">
        <v>94</v>
      </c>
      <c r="Q770" s="57" t="s">
        <v>76</v>
      </c>
      <c r="R770" s="57" t="s">
        <v>1353</v>
      </c>
      <c r="S770" t="s">
        <v>104</v>
      </c>
      <c r="U770" s="57" t="s">
        <v>104</v>
      </c>
      <c r="W770" t="s">
        <v>150</v>
      </c>
      <c r="X770" t="s">
        <v>1360</v>
      </c>
      <c r="Y770" s="57" t="s">
        <v>104</v>
      </c>
      <c r="AA770" t="s">
        <v>150</v>
      </c>
      <c r="AC770" s="57" t="s">
        <v>104</v>
      </c>
      <c r="AE770" t="s">
        <v>150</v>
      </c>
      <c r="AF770" s="96" t="s">
        <v>1355</v>
      </c>
      <c r="AG770" s="57" t="s">
        <v>81</v>
      </c>
      <c r="AH770" s="98">
        <v>1</v>
      </c>
      <c r="AI770" s="29">
        <f t="shared" si="7"/>
        <v>30</v>
      </c>
      <c r="AK770" s="152"/>
      <c r="AL770" s="261" t="s">
        <v>1774</v>
      </c>
      <c r="AM770" s="102">
        <v>10</v>
      </c>
      <c r="AU770" s="102"/>
      <c r="AW770" s="102"/>
      <c r="AY770" s="4">
        <v>0</v>
      </c>
      <c r="BA770" s="106"/>
    </row>
    <row r="771" spans="1:53" ht="12" customHeight="1" x14ac:dyDescent="0.35">
      <c r="A771" s="96" t="s">
        <v>1802</v>
      </c>
      <c r="B771" t="s">
        <v>2206</v>
      </c>
      <c r="C771" t="s">
        <v>47</v>
      </c>
      <c r="D771" t="s">
        <v>69</v>
      </c>
      <c r="E771" t="s">
        <v>1379</v>
      </c>
      <c r="F771" t="s">
        <v>2591</v>
      </c>
      <c r="G771" t="s">
        <v>2592</v>
      </c>
      <c r="H771">
        <v>2026</v>
      </c>
      <c r="I771" s="4" t="s">
        <v>55</v>
      </c>
      <c r="J771">
        <v>76</v>
      </c>
      <c r="K771" s="97">
        <v>519</v>
      </c>
      <c r="L771" t="str">
        <f>VLOOKUP(K771,Data!$L$1:$M$601,2,FALSE)</f>
        <v>x-large</v>
      </c>
      <c r="M771">
        <v>76</v>
      </c>
      <c r="N771" s="4">
        <f>VLOOKUP(L771,Data!$M$1:$N$701,2,FALSE)</f>
        <v>30</v>
      </c>
      <c r="O771" t="s">
        <v>69</v>
      </c>
      <c r="P771" t="s">
        <v>94</v>
      </c>
      <c r="Q771" s="57" t="s">
        <v>76</v>
      </c>
      <c r="R771" s="57" t="s">
        <v>1353</v>
      </c>
      <c r="S771" t="s">
        <v>104</v>
      </c>
      <c r="U771" s="57" t="s">
        <v>104</v>
      </c>
      <c r="W771" t="s">
        <v>150</v>
      </c>
      <c r="X771" t="s">
        <v>1360</v>
      </c>
      <c r="Y771" s="57" t="s">
        <v>104</v>
      </c>
      <c r="AA771" t="s">
        <v>104</v>
      </c>
      <c r="AC771" s="57" t="s">
        <v>104</v>
      </c>
      <c r="AE771" t="s">
        <v>56</v>
      </c>
      <c r="AF771" s="96" t="s">
        <v>1355</v>
      </c>
      <c r="AG771" s="57" t="s">
        <v>104</v>
      </c>
      <c r="AH771" s="98">
        <v>1</v>
      </c>
      <c r="AI771" s="29">
        <f t="shared" si="7"/>
        <v>30</v>
      </c>
      <c r="AK771" s="152"/>
      <c r="AL771" s="262" t="s">
        <v>1777</v>
      </c>
      <c r="AM771" s="102">
        <v>10</v>
      </c>
      <c r="AU771" s="102"/>
      <c r="AW771" s="102"/>
      <c r="AY771" s="4">
        <v>0</v>
      </c>
      <c r="BA771" s="106"/>
    </row>
    <row r="772" spans="1:53" ht="12" customHeight="1" x14ac:dyDescent="0.35">
      <c r="A772" s="96" t="s">
        <v>1803</v>
      </c>
      <c r="B772" t="s">
        <v>2207</v>
      </c>
      <c r="C772" t="s">
        <v>77</v>
      </c>
      <c r="D772" t="s">
        <v>69</v>
      </c>
      <c r="E772" t="s">
        <v>1379</v>
      </c>
      <c r="F772" t="s">
        <v>2591</v>
      </c>
      <c r="G772" t="s">
        <v>2592</v>
      </c>
      <c r="H772">
        <v>2026</v>
      </c>
      <c r="I772" s="4" t="s">
        <v>258</v>
      </c>
      <c r="J772">
        <v>77</v>
      </c>
      <c r="K772" s="97">
        <v>520</v>
      </c>
      <c r="L772" t="str">
        <f>VLOOKUP(K772,Data!$L$1:$M$601,2,FALSE)</f>
        <v>x-large</v>
      </c>
      <c r="M772">
        <v>77</v>
      </c>
      <c r="N772" s="4">
        <f>VLOOKUP(L772,Data!$M$1:$N$701,2,FALSE)</f>
        <v>30</v>
      </c>
      <c r="O772" t="s">
        <v>69</v>
      </c>
      <c r="P772" t="s">
        <v>94</v>
      </c>
      <c r="Q772" s="57" t="s">
        <v>76</v>
      </c>
      <c r="R772" s="57" t="s">
        <v>1353</v>
      </c>
      <c r="S772" t="s">
        <v>104</v>
      </c>
      <c r="U772" s="57" t="s">
        <v>104</v>
      </c>
      <c r="W772" t="s">
        <v>150</v>
      </c>
      <c r="X772" t="s">
        <v>1354</v>
      </c>
      <c r="Y772" s="57" t="s">
        <v>150</v>
      </c>
      <c r="AG772" s="57" t="s">
        <v>104</v>
      </c>
      <c r="AH772" s="98">
        <v>1</v>
      </c>
      <c r="AI772" s="29">
        <f t="shared" si="7"/>
        <v>30</v>
      </c>
      <c r="AK772" s="152"/>
      <c r="AL772" s="261" t="s">
        <v>1781</v>
      </c>
      <c r="AM772" s="102">
        <v>6</v>
      </c>
      <c r="AO772" s="103" t="s">
        <v>943</v>
      </c>
      <c r="AP772" s="103">
        <v>4</v>
      </c>
      <c r="AU772" s="102"/>
      <c r="AW772" s="102"/>
      <c r="AY772" s="4">
        <v>0</v>
      </c>
      <c r="BA772" s="106"/>
    </row>
    <row r="773" spans="1:53" ht="12" customHeight="1" x14ac:dyDescent="0.35">
      <c r="A773" s="96" t="s">
        <v>1804</v>
      </c>
      <c r="B773" t="s">
        <v>2208</v>
      </c>
      <c r="C773" t="s">
        <v>96</v>
      </c>
      <c r="D773" t="s">
        <v>44</v>
      </c>
      <c r="E773" t="s">
        <v>1385</v>
      </c>
      <c r="F773" t="s">
        <v>2591</v>
      </c>
      <c r="G773" t="s">
        <v>2592</v>
      </c>
      <c r="H773">
        <v>2026</v>
      </c>
      <c r="I773" s="4" t="s">
        <v>55</v>
      </c>
      <c r="J773">
        <v>78</v>
      </c>
      <c r="K773" s="97">
        <v>521</v>
      </c>
      <c r="L773" t="str">
        <f>VLOOKUP(K773,Data!$L$1:$M$601,2,FALSE)</f>
        <v>x-large</v>
      </c>
      <c r="M773">
        <v>78</v>
      </c>
      <c r="N773" s="4">
        <f>VLOOKUP(L773,Data!$M$1:$N$701,2,FALSE)</f>
        <v>30</v>
      </c>
      <c r="O773" t="s">
        <v>44</v>
      </c>
      <c r="P773" t="s">
        <v>94</v>
      </c>
      <c r="Q773" s="57" t="s">
        <v>76</v>
      </c>
      <c r="R773" s="57" t="s">
        <v>1353</v>
      </c>
      <c r="S773" t="s">
        <v>104</v>
      </c>
      <c r="U773" s="57" t="s">
        <v>104</v>
      </c>
      <c r="W773" t="s">
        <v>150</v>
      </c>
      <c r="X773" t="s">
        <v>1362</v>
      </c>
      <c r="Y773" s="57" t="s">
        <v>104</v>
      </c>
      <c r="AA773" t="s">
        <v>104</v>
      </c>
      <c r="AC773" s="57" t="s">
        <v>104</v>
      </c>
      <c r="AE773" t="s">
        <v>150</v>
      </c>
      <c r="AF773" s="96" t="s">
        <v>1355</v>
      </c>
      <c r="AG773" s="57" t="s">
        <v>150</v>
      </c>
      <c r="AH773" s="98">
        <v>1.5</v>
      </c>
      <c r="AI773" s="29">
        <f t="shared" si="7"/>
        <v>45</v>
      </c>
      <c r="AK773" s="107" t="s">
        <v>1380</v>
      </c>
      <c r="AL773" s="262" t="s">
        <v>1446</v>
      </c>
      <c r="AM773" s="102">
        <v>30</v>
      </c>
      <c r="AU773" s="102"/>
      <c r="AW773" s="102"/>
      <c r="AY773" s="4">
        <v>3</v>
      </c>
      <c r="BA773" s="106"/>
    </row>
    <row r="774" spans="1:53" ht="12" customHeight="1" x14ac:dyDescent="0.35">
      <c r="A774" s="96" t="s">
        <v>1805</v>
      </c>
      <c r="B774" t="s">
        <v>2209</v>
      </c>
      <c r="C774" t="s">
        <v>96</v>
      </c>
      <c r="D774" t="s">
        <v>44</v>
      </c>
      <c r="E774" t="s">
        <v>1387</v>
      </c>
      <c r="F774" t="s">
        <v>2591</v>
      </c>
      <c r="G774" t="s">
        <v>2592</v>
      </c>
      <c r="H774">
        <v>2026</v>
      </c>
      <c r="I774" s="4" t="s">
        <v>79</v>
      </c>
      <c r="J774">
        <v>79</v>
      </c>
      <c r="K774" s="97">
        <v>522</v>
      </c>
      <c r="L774" t="str">
        <f>VLOOKUP(K774,Data!$L$1:$M$601,2,FALSE)</f>
        <v>x-large</v>
      </c>
      <c r="M774">
        <v>79</v>
      </c>
      <c r="N774" s="4">
        <f>VLOOKUP(L774,Data!$M$1:$N$701,2,FALSE)</f>
        <v>30</v>
      </c>
      <c r="O774" t="s">
        <v>44</v>
      </c>
      <c r="P774" t="s">
        <v>70</v>
      </c>
      <c r="Q774" s="57" t="s">
        <v>76</v>
      </c>
      <c r="R774" s="57" t="s">
        <v>1353</v>
      </c>
      <c r="S774" t="s">
        <v>104</v>
      </c>
      <c r="U774" s="57" t="s">
        <v>104</v>
      </c>
      <c r="W774" t="s">
        <v>150</v>
      </c>
      <c r="X774" t="s">
        <v>1362</v>
      </c>
      <c r="Y774" s="57" t="s">
        <v>104</v>
      </c>
      <c r="AA774" t="s">
        <v>104</v>
      </c>
      <c r="AC774" s="57" t="s">
        <v>104</v>
      </c>
      <c r="AE774" t="s">
        <v>150</v>
      </c>
      <c r="AF774" s="96" t="s">
        <v>1355</v>
      </c>
      <c r="AG774" s="57" t="s">
        <v>150</v>
      </c>
      <c r="AH774" s="98">
        <v>1.5</v>
      </c>
      <c r="AI774" s="29">
        <f t="shared" si="7"/>
        <v>45</v>
      </c>
      <c r="AK774" s="107" t="s">
        <v>1380</v>
      </c>
      <c r="AL774" s="261" t="s">
        <v>1450</v>
      </c>
      <c r="AM774" s="102">
        <v>12.5</v>
      </c>
      <c r="AO774" s="262" t="s">
        <v>1751</v>
      </c>
      <c r="AP774" s="103">
        <v>7</v>
      </c>
      <c r="AQ774" s="102" t="s">
        <v>943</v>
      </c>
      <c r="AR774" s="102">
        <v>10.5</v>
      </c>
      <c r="AS774" s="262" t="s">
        <v>1765</v>
      </c>
      <c r="AT774" s="105">
        <v>5</v>
      </c>
      <c r="AU774" s="102"/>
      <c r="AW774" s="102"/>
      <c r="AY774" s="4">
        <v>4.5</v>
      </c>
      <c r="BA774" s="106"/>
    </row>
    <row r="775" spans="1:53" ht="12" customHeight="1" x14ac:dyDescent="0.35">
      <c r="A775" s="96" t="s">
        <v>1806</v>
      </c>
      <c r="B775" t="s">
        <v>2210</v>
      </c>
      <c r="C775" t="s">
        <v>96</v>
      </c>
      <c r="D775" t="s">
        <v>44</v>
      </c>
      <c r="E775" t="s">
        <v>1387</v>
      </c>
      <c r="F775" t="s">
        <v>2591</v>
      </c>
      <c r="G775" t="s">
        <v>2592</v>
      </c>
      <c r="H775">
        <v>2026</v>
      </c>
      <c r="I775" s="4" t="s">
        <v>55</v>
      </c>
      <c r="J775">
        <v>80</v>
      </c>
      <c r="K775" s="97">
        <v>523</v>
      </c>
      <c r="L775" t="str">
        <f>VLOOKUP(K775,Data!$L$1:$M$601,2,FALSE)</f>
        <v>x-large</v>
      </c>
      <c r="M775">
        <v>80</v>
      </c>
      <c r="N775" s="4">
        <f>VLOOKUP(L775,Data!$M$1:$N$701,2,FALSE)</f>
        <v>30</v>
      </c>
      <c r="O775" t="s">
        <v>44</v>
      </c>
      <c r="P775" t="s">
        <v>94</v>
      </c>
      <c r="Q775" s="57" t="s">
        <v>76</v>
      </c>
      <c r="R775" s="57" t="s">
        <v>1353</v>
      </c>
      <c r="S775" t="s">
        <v>104</v>
      </c>
      <c r="U775" s="57" t="s">
        <v>104</v>
      </c>
      <c r="W775" t="s">
        <v>150</v>
      </c>
      <c r="X775" t="s">
        <v>1362</v>
      </c>
      <c r="Y775" s="57" t="s">
        <v>104</v>
      </c>
      <c r="AA775" t="s">
        <v>104</v>
      </c>
      <c r="AC775" s="57" t="s">
        <v>104</v>
      </c>
      <c r="AE775" t="s">
        <v>150</v>
      </c>
      <c r="AF775" s="96" t="s">
        <v>1355</v>
      </c>
      <c r="AG775" s="57" t="s">
        <v>150</v>
      </c>
      <c r="AH775" s="98">
        <v>1.5</v>
      </c>
      <c r="AI775" s="29">
        <f t="shared" si="7"/>
        <v>45</v>
      </c>
      <c r="AK775" s="107" t="s">
        <v>1380</v>
      </c>
      <c r="AL775" s="262" t="s">
        <v>1454</v>
      </c>
      <c r="AM775" s="102">
        <v>11</v>
      </c>
      <c r="AO775" s="261" t="s">
        <v>1755</v>
      </c>
      <c r="AP775" s="103">
        <v>13</v>
      </c>
      <c r="AQ775" s="102" t="s">
        <v>943</v>
      </c>
      <c r="AR775" s="102">
        <v>6</v>
      </c>
      <c r="AS775" s="261" t="s">
        <v>1769</v>
      </c>
      <c r="AT775" s="105">
        <v>5</v>
      </c>
      <c r="AU775" s="102"/>
      <c r="AW775" s="102"/>
      <c r="AY775" s="4">
        <v>0</v>
      </c>
      <c r="BA775" s="106"/>
    </row>
    <row r="776" spans="1:53" ht="12" customHeight="1" x14ac:dyDescent="0.35">
      <c r="A776" s="96" t="s">
        <v>1807</v>
      </c>
      <c r="B776" t="s">
        <v>2211</v>
      </c>
      <c r="C776" t="s">
        <v>96</v>
      </c>
      <c r="D776" t="s">
        <v>44</v>
      </c>
      <c r="E776" t="s">
        <v>1385</v>
      </c>
      <c r="F776" t="s">
        <v>2591</v>
      </c>
      <c r="G776" t="s">
        <v>2592</v>
      </c>
      <c r="H776">
        <v>2026</v>
      </c>
      <c r="I776" s="4" t="s">
        <v>79</v>
      </c>
      <c r="J776">
        <v>81</v>
      </c>
      <c r="K776" s="97">
        <v>524</v>
      </c>
      <c r="L776" t="str">
        <f>VLOOKUP(K776,Data!$L$1:$M$601,2,FALSE)</f>
        <v>x-large</v>
      </c>
      <c r="M776">
        <v>81</v>
      </c>
      <c r="N776" s="4">
        <f>VLOOKUP(L776,Data!$M$1:$N$701,2,FALSE)</f>
        <v>30</v>
      </c>
      <c r="O776" t="s">
        <v>44</v>
      </c>
      <c r="P776" t="s">
        <v>94</v>
      </c>
      <c r="Q776" s="57" t="s">
        <v>76</v>
      </c>
      <c r="R776" s="57" t="s">
        <v>1353</v>
      </c>
      <c r="S776" t="s">
        <v>104</v>
      </c>
      <c r="U776" s="57" t="s">
        <v>104</v>
      </c>
      <c r="W776" t="s">
        <v>150</v>
      </c>
      <c r="X776" t="s">
        <v>1354</v>
      </c>
      <c r="Y776" s="57" t="s">
        <v>104</v>
      </c>
      <c r="AA776" t="s">
        <v>104</v>
      </c>
      <c r="AC776" s="57" t="s">
        <v>104</v>
      </c>
      <c r="AE776" t="s">
        <v>150</v>
      </c>
      <c r="AF776" s="96" t="s">
        <v>1355</v>
      </c>
      <c r="AG776" s="57" t="s">
        <v>150</v>
      </c>
      <c r="AH776" s="98">
        <v>1.5</v>
      </c>
      <c r="AI776" s="29">
        <f t="shared" si="7"/>
        <v>45</v>
      </c>
      <c r="AK776" s="107" t="s">
        <v>1380</v>
      </c>
      <c r="AL776" s="261" t="s">
        <v>1458</v>
      </c>
      <c r="AM776" s="102">
        <v>20</v>
      </c>
      <c r="AO776" s="262" t="s">
        <v>1758</v>
      </c>
      <c r="AP776" s="103">
        <v>10</v>
      </c>
      <c r="AU776" s="102"/>
      <c r="AW776" s="102"/>
      <c r="AY776" s="4">
        <v>0</v>
      </c>
      <c r="BA776" s="106"/>
    </row>
    <row r="777" spans="1:53" ht="12" customHeight="1" x14ac:dyDescent="0.35">
      <c r="A777" s="96" t="s">
        <v>1808</v>
      </c>
      <c r="B777" t="s">
        <v>2212</v>
      </c>
      <c r="C777" t="s">
        <v>96</v>
      </c>
      <c r="D777" t="s">
        <v>44</v>
      </c>
      <c r="E777" t="s">
        <v>1387</v>
      </c>
      <c r="F777" t="s">
        <v>2591</v>
      </c>
      <c r="G777" t="s">
        <v>2592</v>
      </c>
      <c r="H777">
        <v>2026</v>
      </c>
      <c r="I777" s="4" t="s">
        <v>55</v>
      </c>
      <c r="J777">
        <v>82</v>
      </c>
      <c r="K777" s="97">
        <v>525</v>
      </c>
      <c r="L777" t="str">
        <f>VLOOKUP(K777,Data!$L$1:$M$601,2,FALSE)</f>
        <v>x-large</v>
      </c>
      <c r="M777">
        <v>82</v>
      </c>
      <c r="N777" s="4">
        <f>VLOOKUP(L777,Data!$M$1:$N$701,2,FALSE)</f>
        <v>30</v>
      </c>
      <c r="O777" t="s">
        <v>44</v>
      </c>
      <c r="P777" t="s">
        <v>94</v>
      </c>
      <c r="Q777" s="57" t="s">
        <v>76</v>
      </c>
      <c r="R777" s="57" t="s">
        <v>1353</v>
      </c>
      <c r="S777" t="s">
        <v>104</v>
      </c>
      <c r="U777" s="57" t="s">
        <v>104</v>
      </c>
      <c r="W777" t="s">
        <v>150</v>
      </c>
      <c r="X777" t="s">
        <v>1354</v>
      </c>
      <c r="Y777" s="57" t="s">
        <v>104</v>
      </c>
      <c r="AA777" t="s">
        <v>104</v>
      </c>
      <c r="AC777" s="57" t="s">
        <v>104</v>
      </c>
      <c r="AE777" t="s">
        <v>150</v>
      </c>
      <c r="AF777" s="96" t="s">
        <v>1355</v>
      </c>
      <c r="AG777" s="57" t="s">
        <v>150</v>
      </c>
      <c r="AH777" s="98">
        <v>1.5</v>
      </c>
      <c r="AI777" s="29">
        <f t="shared" si="7"/>
        <v>45</v>
      </c>
      <c r="AL777" s="262" t="s">
        <v>1462</v>
      </c>
      <c r="AM777" s="102">
        <v>10</v>
      </c>
      <c r="AO777" s="261" t="s">
        <v>1762</v>
      </c>
      <c r="AP777" s="103">
        <v>20</v>
      </c>
      <c r="AU777" s="102"/>
      <c r="AW777" s="102"/>
      <c r="AY777" s="4">
        <v>0</v>
      </c>
      <c r="BA777" s="106"/>
    </row>
    <row r="778" spans="1:53" ht="12" customHeight="1" x14ac:dyDescent="0.35">
      <c r="A778" s="96" t="s">
        <v>1809</v>
      </c>
      <c r="B778" t="s">
        <v>2213</v>
      </c>
      <c r="C778" t="s">
        <v>96</v>
      </c>
      <c r="D778" t="s">
        <v>44</v>
      </c>
      <c r="E778" t="s">
        <v>1379</v>
      </c>
      <c r="F778" t="s">
        <v>2591</v>
      </c>
      <c r="G778" t="s">
        <v>2592</v>
      </c>
      <c r="H778">
        <v>2026</v>
      </c>
      <c r="I778" s="4" t="s">
        <v>55</v>
      </c>
      <c r="J778">
        <v>83</v>
      </c>
      <c r="K778" s="97">
        <v>526</v>
      </c>
      <c r="L778" t="str">
        <f>VLOOKUP(K778,Data!$L$1:$M$601,2,FALSE)</f>
        <v>x-large</v>
      </c>
      <c r="M778">
        <v>83</v>
      </c>
      <c r="N778" s="4">
        <f>VLOOKUP(L778,Data!$M$1:$N$701,2,FALSE)</f>
        <v>30</v>
      </c>
      <c r="O778" t="s">
        <v>44</v>
      </c>
      <c r="P778" t="s">
        <v>94</v>
      </c>
      <c r="Q778" s="57" t="s">
        <v>76</v>
      </c>
      <c r="R778" s="57" t="s">
        <v>1353</v>
      </c>
      <c r="S778" t="s">
        <v>104</v>
      </c>
      <c r="U778" s="57" t="s">
        <v>104</v>
      </c>
      <c r="W778" t="s">
        <v>150</v>
      </c>
      <c r="X778" t="s">
        <v>1354</v>
      </c>
      <c r="Y778" s="57" t="s">
        <v>104</v>
      </c>
      <c r="AA778" t="s">
        <v>104</v>
      </c>
      <c r="AC778" s="57" t="s">
        <v>104</v>
      </c>
      <c r="AE778" t="s">
        <v>150</v>
      </c>
      <c r="AF778" s="96" t="s">
        <v>1355</v>
      </c>
      <c r="AG778" s="57" t="s">
        <v>104</v>
      </c>
      <c r="AH778" s="98">
        <v>1</v>
      </c>
      <c r="AI778" s="29">
        <f t="shared" si="7"/>
        <v>30</v>
      </c>
      <c r="AL778" s="261" t="s">
        <v>1464</v>
      </c>
      <c r="AM778" s="102">
        <v>10</v>
      </c>
      <c r="AU778" s="102"/>
      <c r="AW778" s="102"/>
      <c r="AY778" s="4">
        <v>0</v>
      </c>
      <c r="BA778" s="106"/>
    </row>
    <row r="779" spans="1:53" ht="12" customHeight="1" x14ac:dyDescent="0.35">
      <c r="A779" s="96" t="s">
        <v>1810</v>
      </c>
      <c r="B779" t="s">
        <v>2214</v>
      </c>
      <c r="C779" t="s">
        <v>96</v>
      </c>
      <c r="D779" t="s">
        <v>44</v>
      </c>
      <c r="E779" t="s">
        <v>1379</v>
      </c>
      <c r="F779" t="s">
        <v>2591</v>
      </c>
      <c r="G779" t="s">
        <v>2592</v>
      </c>
      <c r="H779">
        <v>2026</v>
      </c>
      <c r="I779" s="4" t="s">
        <v>55</v>
      </c>
      <c r="J779">
        <v>84</v>
      </c>
      <c r="K779" s="97">
        <v>527</v>
      </c>
      <c r="L779" t="str">
        <f>VLOOKUP(K779,Data!$L$1:$M$601,2,FALSE)</f>
        <v>x-large</v>
      </c>
      <c r="M779">
        <v>84</v>
      </c>
      <c r="N779" s="4">
        <f>VLOOKUP(L779,Data!$M$1:$N$701,2,FALSE)</f>
        <v>30</v>
      </c>
      <c r="O779" t="s">
        <v>44</v>
      </c>
      <c r="P779" t="s">
        <v>94</v>
      </c>
      <c r="Q779" s="57" t="s">
        <v>76</v>
      </c>
      <c r="R779" s="57" t="s">
        <v>1353</v>
      </c>
      <c r="S779" t="s">
        <v>104</v>
      </c>
      <c r="U779" s="57" t="s">
        <v>104</v>
      </c>
      <c r="W779" t="s">
        <v>150</v>
      </c>
      <c r="X779" t="s">
        <v>1354</v>
      </c>
      <c r="Y779" s="57" t="s">
        <v>104</v>
      </c>
      <c r="AA779" t="s">
        <v>150</v>
      </c>
      <c r="AB779" t="s">
        <v>1356</v>
      </c>
      <c r="AC779" s="57" t="s">
        <v>104</v>
      </c>
      <c r="AE779" t="s">
        <v>150</v>
      </c>
      <c r="AF779" s="96" t="s">
        <v>1355</v>
      </c>
      <c r="AG779" s="57" t="s">
        <v>104</v>
      </c>
      <c r="AH779" s="98">
        <v>1</v>
      </c>
      <c r="AI779" s="29">
        <f t="shared" si="7"/>
        <v>30</v>
      </c>
      <c r="AK779" s="107"/>
      <c r="AL779" s="262" t="s">
        <v>1468</v>
      </c>
      <c r="AM779" s="102">
        <v>10</v>
      </c>
      <c r="AU779" s="102"/>
      <c r="AW779" s="102"/>
      <c r="AY779" s="4">
        <v>0</v>
      </c>
      <c r="BA779" s="106"/>
    </row>
    <row r="780" spans="1:53" ht="12" customHeight="1" x14ac:dyDescent="0.35">
      <c r="A780" s="96" t="s">
        <v>1811</v>
      </c>
      <c r="B780" t="s">
        <v>2215</v>
      </c>
      <c r="C780" t="s">
        <v>96</v>
      </c>
      <c r="D780" t="s">
        <v>44</v>
      </c>
      <c r="E780" t="s">
        <v>1379</v>
      </c>
      <c r="F780" t="s">
        <v>2591</v>
      </c>
      <c r="G780" t="s">
        <v>2592</v>
      </c>
      <c r="H780">
        <v>2026</v>
      </c>
      <c r="I780" s="4" t="s">
        <v>55</v>
      </c>
      <c r="J780">
        <v>85</v>
      </c>
      <c r="K780" s="97">
        <v>528</v>
      </c>
      <c r="L780" t="str">
        <f>VLOOKUP(K780,Data!$L$1:$M$601,2,FALSE)</f>
        <v>x-large</v>
      </c>
      <c r="M780">
        <v>85</v>
      </c>
      <c r="N780" s="4">
        <f>VLOOKUP(L780,Data!$M$1:$N$701,2,FALSE)</f>
        <v>30</v>
      </c>
      <c r="O780" t="s">
        <v>44</v>
      </c>
      <c r="P780" t="s">
        <v>94</v>
      </c>
      <c r="Q780" s="57" t="s">
        <v>76</v>
      </c>
      <c r="R780" s="57" t="s">
        <v>1353</v>
      </c>
      <c r="S780" t="s">
        <v>104</v>
      </c>
      <c r="U780" s="57" t="s">
        <v>104</v>
      </c>
      <c r="W780" t="s">
        <v>150</v>
      </c>
      <c r="X780" t="s">
        <v>1354</v>
      </c>
      <c r="Y780" s="57" t="s">
        <v>104</v>
      </c>
      <c r="AA780" t="s">
        <v>104</v>
      </c>
      <c r="AC780" s="57" t="s">
        <v>104</v>
      </c>
      <c r="AE780" t="s">
        <v>150</v>
      </c>
      <c r="AF780" s="96" t="s">
        <v>1355</v>
      </c>
      <c r="AG780" s="57" t="s">
        <v>104</v>
      </c>
      <c r="AH780" s="98">
        <v>1</v>
      </c>
      <c r="AI780" s="29">
        <f t="shared" si="7"/>
        <v>30</v>
      </c>
      <c r="AL780" s="261" t="s">
        <v>1471</v>
      </c>
      <c r="AM780" s="102">
        <v>10</v>
      </c>
      <c r="AU780" s="102"/>
      <c r="AW780" s="102"/>
      <c r="AY780" s="4">
        <v>4</v>
      </c>
      <c r="BA780" s="106"/>
    </row>
    <row r="781" spans="1:53" ht="12" customHeight="1" x14ac:dyDescent="0.35">
      <c r="A781" s="96" t="s">
        <v>1812</v>
      </c>
      <c r="B781" t="s">
        <v>2216</v>
      </c>
      <c r="C781" t="s">
        <v>96</v>
      </c>
      <c r="D781" t="s">
        <v>44</v>
      </c>
      <c r="E781" t="s">
        <v>1379</v>
      </c>
      <c r="F781" t="s">
        <v>2591</v>
      </c>
      <c r="G781" t="s">
        <v>2592</v>
      </c>
      <c r="H781">
        <v>2026</v>
      </c>
      <c r="I781" s="4" t="s">
        <v>79</v>
      </c>
      <c r="J781">
        <v>86</v>
      </c>
      <c r="K781" s="97">
        <v>529</v>
      </c>
      <c r="L781" t="str">
        <f>VLOOKUP(K781,Data!$L$1:$M$601,2,FALSE)</f>
        <v>x-large</v>
      </c>
      <c r="M781">
        <v>86</v>
      </c>
      <c r="N781" s="4">
        <f>VLOOKUP(L781,Data!$M$1:$N$701,2,FALSE)</f>
        <v>30</v>
      </c>
      <c r="O781" t="s">
        <v>44</v>
      </c>
      <c r="P781" t="s">
        <v>94</v>
      </c>
      <c r="Q781" s="57" t="s">
        <v>76</v>
      </c>
      <c r="R781" s="57" t="s">
        <v>1353</v>
      </c>
      <c r="S781" t="s">
        <v>104</v>
      </c>
      <c r="U781" s="57" t="s">
        <v>104</v>
      </c>
      <c r="W781" t="s">
        <v>150</v>
      </c>
      <c r="X781" t="s">
        <v>1354</v>
      </c>
      <c r="Y781" s="57" t="s">
        <v>104</v>
      </c>
      <c r="AA781" t="s">
        <v>104</v>
      </c>
      <c r="AC781" s="57" t="s">
        <v>104</v>
      </c>
      <c r="AE781" t="s">
        <v>150</v>
      </c>
      <c r="AF781" s="96" t="s">
        <v>1355</v>
      </c>
      <c r="AG781" s="57" t="s">
        <v>104</v>
      </c>
      <c r="AH781" s="98">
        <v>1</v>
      </c>
      <c r="AI781" s="29">
        <f t="shared" si="7"/>
        <v>30</v>
      </c>
      <c r="AL781" s="262" t="s">
        <v>1474</v>
      </c>
      <c r="AM781" s="102">
        <v>10</v>
      </c>
      <c r="AU781" s="102"/>
      <c r="AW781" s="102"/>
      <c r="AY781" s="4">
        <v>2.5</v>
      </c>
      <c r="BA781" s="106"/>
    </row>
    <row r="782" spans="1:53" ht="12" customHeight="1" x14ac:dyDescent="0.35">
      <c r="A782" s="96" t="s">
        <v>1813</v>
      </c>
      <c r="B782" t="s">
        <v>2217</v>
      </c>
      <c r="C782" t="s">
        <v>96</v>
      </c>
      <c r="D782" t="s">
        <v>44</v>
      </c>
      <c r="E782" t="s">
        <v>1379</v>
      </c>
      <c r="F782" t="s">
        <v>2591</v>
      </c>
      <c r="G782" t="s">
        <v>2592</v>
      </c>
      <c r="H782">
        <v>2026</v>
      </c>
      <c r="I782" s="4" t="s">
        <v>79</v>
      </c>
      <c r="J782">
        <v>87</v>
      </c>
      <c r="K782" s="97">
        <v>530</v>
      </c>
      <c r="L782" t="str">
        <f>VLOOKUP(K782,Data!$L$1:$M$601,2,FALSE)</f>
        <v>x-large</v>
      </c>
      <c r="M782">
        <v>87</v>
      </c>
      <c r="N782" s="4">
        <f>VLOOKUP(L782,Data!$M$1:$N$701,2,FALSE)</f>
        <v>30</v>
      </c>
      <c r="O782" t="s">
        <v>44</v>
      </c>
      <c r="P782" t="s">
        <v>94</v>
      </c>
      <c r="Q782" s="57" t="s">
        <v>76</v>
      </c>
      <c r="R782" s="57" t="s">
        <v>1353</v>
      </c>
      <c r="S782" t="s">
        <v>104</v>
      </c>
      <c r="U782" s="57" t="s">
        <v>104</v>
      </c>
      <c r="W782" t="s">
        <v>150</v>
      </c>
      <c r="X782" t="s">
        <v>1354</v>
      </c>
      <c r="Y782" s="57" t="s">
        <v>104</v>
      </c>
      <c r="AA782" t="s">
        <v>104</v>
      </c>
      <c r="AC782" s="57" t="s">
        <v>104</v>
      </c>
      <c r="AE782" t="s">
        <v>150</v>
      </c>
      <c r="AF782" s="96" t="s">
        <v>1355</v>
      </c>
      <c r="AG782" s="57" t="s">
        <v>104</v>
      </c>
      <c r="AH782" s="98">
        <v>1</v>
      </c>
      <c r="AI782" s="29">
        <f t="shared" si="7"/>
        <v>30</v>
      </c>
      <c r="AL782" s="261" t="s">
        <v>1478</v>
      </c>
      <c r="AM782" s="102">
        <v>10</v>
      </c>
      <c r="AS782" s="261" t="s">
        <v>1774</v>
      </c>
      <c r="AT782" s="105">
        <v>5</v>
      </c>
      <c r="AU782" s="102"/>
      <c r="AW782" s="102"/>
      <c r="AY782" s="4">
        <v>6</v>
      </c>
      <c r="BA782" s="106"/>
    </row>
    <row r="783" spans="1:53" ht="12" customHeight="1" x14ac:dyDescent="0.35">
      <c r="A783" s="96" t="s">
        <v>1814</v>
      </c>
      <c r="B783" t="s">
        <v>2218</v>
      </c>
      <c r="C783" t="s">
        <v>96</v>
      </c>
      <c r="D783" t="s">
        <v>44</v>
      </c>
      <c r="E783" t="s">
        <v>1379</v>
      </c>
      <c r="F783" t="s">
        <v>2591</v>
      </c>
      <c r="G783" t="s">
        <v>2592</v>
      </c>
      <c r="H783">
        <v>2026</v>
      </c>
      <c r="I783" s="4" t="s">
        <v>79</v>
      </c>
      <c r="J783">
        <v>88</v>
      </c>
      <c r="K783" s="97">
        <v>531</v>
      </c>
      <c r="L783" t="str">
        <f>VLOOKUP(K783,Data!$L$1:$M$601,2,FALSE)</f>
        <v>x-large</v>
      </c>
      <c r="M783">
        <v>88</v>
      </c>
      <c r="N783" s="4">
        <f>VLOOKUP(L783,Data!$M$1:$N$701,2,FALSE)</f>
        <v>30</v>
      </c>
      <c r="O783" t="s">
        <v>44</v>
      </c>
      <c r="P783" t="s">
        <v>94</v>
      </c>
      <c r="Q783" s="57" t="s">
        <v>76</v>
      </c>
      <c r="R783" s="57" t="s">
        <v>1353</v>
      </c>
      <c r="S783" t="s">
        <v>104</v>
      </c>
      <c r="U783" s="57" t="s">
        <v>104</v>
      </c>
      <c r="W783" t="s">
        <v>150</v>
      </c>
      <c r="X783" t="s">
        <v>1354</v>
      </c>
      <c r="Y783" s="57" t="s">
        <v>104</v>
      </c>
      <c r="AA783" t="s">
        <v>150</v>
      </c>
      <c r="AB783" t="s">
        <v>1356</v>
      </c>
      <c r="AC783" s="57" t="s">
        <v>104</v>
      </c>
      <c r="AE783" t="s">
        <v>150</v>
      </c>
      <c r="AF783" s="96" t="s">
        <v>1355</v>
      </c>
      <c r="AG783" s="57" t="s">
        <v>104</v>
      </c>
      <c r="AH783" s="98">
        <v>1</v>
      </c>
      <c r="AI783" s="29">
        <f t="shared" si="7"/>
        <v>30</v>
      </c>
      <c r="AK783" s="107"/>
      <c r="AL783" s="262" t="s">
        <v>1481</v>
      </c>
      <c r="AM783" s="102">
        <v>10</v>
      </c>
      <c r="AU783" s="102"/>
      <c r="AW783" s="102"/>
      <c r="AY783" s="4">
        <v>0</v>
      </c>
      <c r="BA783" s="106"/>
    </row>
    <row r="784" spans="1:53" ht="12" customHeight="1" x14ac:dyDescent="0.35">
      <c r="A784" s="96" t="s">
        <v>1815</v>
      </c>
      <c r="B784" t="s">
        <v>2219</v>
      </c>
      <c r="C784" t="s">
        <v>96</v>
      </c>
      <c r="D784" t="s">
        <v>44</v>
      </c>
      <c r="E784" t="s">
        <v>1379</v>
      </c>
      <c r="F784" t="s">
        <v>2591</v>
      </c>
      <c r="G784" t="s">
        <v>2592</v>
      </c>
      <c r="H784">
        <v>2026</v>
      </c>
      <c r="I784" s="4" t="s">
        <v>55</v>
      </c>
      <c r="J784">
        <v>89</v>
      </c>
      <c r="K784" s="97">
        <v>532</v>
      </c>
      <c r="L784" t="str">
        <f>VLOOKUP(K784,Data!$L$1:$M$601,2,FALSE)</f>
        <v>x-large</v>
      </c>
      <c r="M784">
        <v>89</v>
      </c>
      <c r="N784" s="4">
        <f>VLOOKUP(L784,Data!$M$1:$N$701,2,FALSE)</f>
        <v>30</v>
      </c>
      <c r="O784" t="s">
        <v>44</v>
      </c>
      <c r="P784" t="s">
        <v>94</v>
      </c>
      <c r="Q784" s="57" t="s">
        <v>76</v>
      </c>
      <c r="R784" s="57" t="s">
        <v>1353</v>
      </c>
      <c r="S784" t="s">
        <v>104</v>
      </c>
      <c r="U784" s="57" t="s">
        <v>104</v>
      </c>
      <c r="W784" t="s">
        <v>150</v>
      </c>
      <c r="X784" t="s">
        <v>1354</v>
      </c>
      <c r="Y784" s="57" t="s">
        <v>104</v>
      </c>
      <c r="AA784" t="s">
        <v>150</v>
      </c>
      <c r="AB784" t="s">
        <v>1356</v>
      </c>
      <c r="AC784" s="57" t="s">
        <v>104</v>
      </c>
      <c r="AE784" t="s">
        <v>150</v>
      </c>
      <c r="AF784" s="96" t="s">
        <v>1355</v>
      </c>
      <c r="AG784" s="57" t="s">
        <v>104</v>
      </c>
      <c r="AH784" s="98">
        <v>1</v>
      </c>
      <c r="AI784" s="29">
        <f t="shared" si="7"/>
        <v>30</v>
      </c>
      <c r="AK784" s="107"/>
      <c r="AL784" s="261" t="s">
        <v>1484</v>
      </c>
      <c r="AM784" s="102">
        <v>10</v>
      </c>
      <c r="AU784" s="102"/>
      <c r="AW784" s="102"/>
      <c r="AY784" s="4">
        <v>0</v>
      </c>
      <c r="BA784" s="106"/>
    </row>
    <row r="785" spans="1:53" ht="12" customHeight="1" x14ac:dyDescent="0.35">
      <c r="A785" s="96" t="s">
        <v>1816</v>
      </c>
      <c r="B785" t="s">
        <v>2220</v>
      </c>
      <c r="C785" t="s">
        <v>96</v>
      </c>
      <c r="D785" t="s">
        <v>44</v>
      </c>
      <c r="E785" t="s">
        <v>1379</v>
      </c>
      <c r="F785" t="s">
        <v>2591</v>
      </c>
      <c r="G785" t="s">
        <v>2592</v>
      </c>
      <c r="H785">
        <v>2026</v>
      </c>
      <c r="I785" s="4" t="s">
        <v>79</v>
      </c>
      <c r="J785">
        <v>90</v>
      </c>
      <c r="K785" s="97">
        <v>533</v>
      </c>
      <c r="L785" t="str">
        <f>VLOOKUP(K785,Data!$L$1:$M$601,2,FALSE)</f>
        <v>x-large</v>
      </c>
      <c r="M785">
        <v>90</v>
      </c>
      <c r="N785" s="4">
        <f>VLOOKUP(L785,Data!$M$1:$N$701,2,FALSE)</f>
        <v>30</v>
      </c>
      <c r="O785" t="s">
        <v>44</v>
      </c>
      <c r="P785" t="s">
        <v>94</v>
      </c>
      <c r="Q785" s="57" t="s">
        <v>76</v>
      </c>
      <c r="R785" s="57" t="s">
        <v>1353</v>
      </c>
      <c r="S785" t="s">
        <v>104</v>
      </c>
      <c r="U785" s="57" t="s">
        <v>104</v>
      </c>
      <c r="W785" t="s">
        <v>150</v>
      </c>
      <c r="X785" t="s">
        <v>1354</v>
      </c>
      <c r="Y785" s="57" t="s">
        <v>104</v>
      </c>
      <c r="AA785" t="s">
        <v>104</v>
      </c>
      <c r="AC785" s="57" t="s">
        <v>104</v>
      </c>
      <c r="AE785" s="155" t="s">
        <v>150</v>
      </c>
      <c r="AF785" s="96" t="s">
        <v>1355</v>
      </c>
      <c r="AG785" s="57" t="s">
        <v>104</v>
      </c>
      <c r="AH785" s="98">
        <v>1</v>
      </c>
      <c r="AI785" s="29">
        <f t="shared" si="7"/>
        <v>30</v>
      </c>
      <c r="AL785" s="262" t="s">
        <v>1488</v>
      </c>
      <c r="AM785" s="102">
        <v>10</v>
      </c>
      <c r="AU785" s="102"/>
      <c r="AW785" s="102"/>
      <c r="AY785" s="4">
        <v>3</v>
      </c>
      <c r="BA785" s="106"/>
    </row>
    <row r="786" spans="1:53" ht="12" customHeight="1" x14ac:dyDescent="0.35">
      <c r="A786" s="96" t="s">
        <v>1817</v>
      </c>
      <c r="B786" t="s">
        <v>2221</v>
      </c>
      <c r="C786" t="s">
        <v>96</v>
      </c>
      <c r="D786" t="s">
        <v>44</v>
      </c>
      <c r="E786" t="s">
        <v>1387</v>
      </c>
      <c r="F786" t="s">
        <v>2591</v>
      </c>
      <c r="G786" t="s">
        <v>2592</v>
      </c>
      <c r="H786">
        <v>2026</v>
      </c>
      <c r="I786" s="4" t="s">
        <v>79</v>
      </c>
      <c r="J786">
        <v>91</v>
      </c>
      <c r="K786" s="97">
        <v>534</v>
      </c>
      <c r="L786" t="str">
        <f>VLOOKUP(K786,Data!$L$1:$M$601,2,FALSE)</f>
        <v>x-large</v>
      </c>
      <c r="M786">
        <v>91</v>
      </c>
      <c r="N786" s="4">
        <f>VLOOKUP(L786,Data!$M$1:$N$701,2,FALSE)</f>
        <v>30</v>
      </c>
      <c r="O786" t="s">
        <v>44</v>
      </c>
      <c r="P786" t="s">
        <v>94</v>
      </c>
      <c r="Q786" s="57" t="s">
        <v>76</v>
      </c>
      <c r="R786" s="57" t="s">
        <v>1353</v>
      </c>
      <c r="S786" t="s">
        <v>104</v>
      </c>
      <c r="U786" s="57" t="s">
        <v>104</v>
      </c>
      <c r="W786" t="s">
        <v>150</v>
      </c>
      <c r="X786" t="s">
        <v>1354</v>
      </c>
      <c r="Y786" s="57" t="s">
        <v>104</v>
      </c>
      <c r="AA786" t="s">
        <v>104</v>
      </c>
      <c r="AC786" s="57" t="s">
        <v>104</v>
      </c>
      <c r="AE786" t="s">
        <v>150</v>
      </c>
      <c r="AF786" s="96" t="s">
        <v>1355</v>
      </c>
      <c r="AG786" s="57" t="s">
        <v>104</v>
      </c>
      <c r="AH786" s="98">
        <v>1</v>
      </c>
      <c r="AI786" s="29">
        <f t="shared" si="7"/>
        <v>30</v>
      </c>
      <c r="AL786" s="261" t="s">
        <v>1492</v>
      </c>
      <c r="AM786" s="102">
        <v>6</v>
      </c>
      <c r="AO786" s="261" t="s">
        <v>1774</v>
      </c>
      <c r="AP786" s="103">
        <v>10</v>
      </c>
      <c r="AQ786" s="102" t="s">
        <v>943</v>
      </c>
      <c r="AR786" s="102">
        <v>4</v>
      </c>
      <c r="AU786" s="102"/>
      <c r="AW786" s="102"/>
      <c r="AY786" s="4">
        <v>28.75</v>
      </c>
      <c r="BA786" s="106"/>
    </row>
    <row r="787" spans="1:53" ht="12" customHeight="1" x14ac:dyDescent="0.35">
      <c r="A787" s="96" t="s">
        <v>1818</v>
      </c>
      <c r="B787" t="s">
        <v>2222</v>
      </c>
      <c r="C787" t="s">
        <v>96</v>
      </c>
      <c r="D787" t="s">
        <v>44</v>
      </c>
      <c r="E787" t="s">
        <v>1379</v>
      </c>
      <c r="F787" t="s">
        <v>2591</v>
      </c>
      <c r="G787" t="s">
        <v>2592</v>
      </c>
      <c r="H787">
        <v>2026</v>
      </c>
      <c r="I787" s="4" t="s">
        <v>79</v>
      </c>
      <c r="J787">
        <v>92</v>
      </c>
      <c r="K787" s="97">
        <v>535</v>
      </c>
      <c r="L787" t="str">
        <f>VLOOKUP(K787,Data!$L$1:$M$601,2,FALSE)</f>
        <v>x-large</v>
      </c>
      <c r="M787">
        <v>92</v>
      </c>
      <c r="N787" s="4">
        <f>VLOOKUP(L787,Data!$M$1:$N$701,2,FALSE)</f>
        <v>30</v>
      </c>
      <c r="O787" t="s">
        <v>44</v>
      </c>
      <c r="P787" t="s">
        <v>94</v>
      </c>
      <c r="Q787" s="57" t="s">
        <v>76</v>
      </c>
      <c r="R787" s="57" t="s">
        <v>1353</v>
      </c>
      <c r="S787" t="s">
        <v>104</v>
      </c>
      <c r="U787" s="57" t="s">
        <v>104</v>
      </c>
      <c r="W787" t="s">
        <v>150</v>
      </c>
      <c r="X787" t="s">
        <v>1354</v>
      </c>
      <c r="Y787" s="57" t="s">
        <v>104</v>
      </c>
      <c r="AA787" t="s">
        <v>104</v>
      </c>
      <c r="AC787" s="57" t="s">
        <v>104</v>
      </c>
      <c r="AE787" t="s">
        <v>150</v>
      </c>
      <c r="AF787" s="96" t="s">
        <v>1355</v>
      </c>
      <c r="AG787" s="57" t="s">
        <v>104</v>
      </c>
      <c r="AH787" s="98">
        <v>1</v>
      </c>
      <c r="AI787" s="29">
        <f t="shared" si="7"/>
        <v>30</v>
      </c>
      <c r="AL787" s="262" t="s">
        <v>1495</v>
      </c>
      <c r="AM787" s="102">
        <v>10</v>
      </c>
      <c r="AU787" s="102"/>
      <c r="AW787" s="102"/>
      <c r="AY787" s="4">
        <v>0</v>
      </c>
      <c r="BA787" s="106"/>
    </row>
    <row r="788" spans="1:53" ht="12" customHeight="1" x14ac:dyDescent="0.35">
      <c r="A788" s="96" t="s">
        <v>1819</v>
      </c>
      <c r="B788" t="s">
        <v>2223</v>
      </c>
      <c r="C788" t="s">
        <v>96</v>
      </c>
      <c r="D788" t="s">
        <v>44</v>
      </c>
      <c r="E788" t="s">
        <v>1387</v>
      </c>
      <c r="F788" t="s">
        <v>2591</v>
      </c>
      <c r="G788" t="s">
        <v>2592</v>
      </c>
      <c r="H788">
        <v>2026</v>
      </c>
      <c r="I788" s="4" t="s">
        <v>55</v>
      </c>
      <c r="J788">
        <v>93</v>
      </c>
      <c r="K788" s="97">
        <v>536</v>
      </c>
      <c r="L788" t="str">
        <f>VLOOKUP(K788,Data!$L$1:$M$601,2,FALSE)</f>
        <v>x-large</v>
      </c>
      <c r="M788">
        <v>93</v>
      </c>
      <c r="N788" s="4">
        <f>VLOOKUP(L788,Data!$M$1:$N$701,2,FALSE)</f>
        <v>30</v>
      </c>
      <c r="O788" t="s">
        <v>44</v>
      </c>
      <c r="P788" t="s">
        <v>70</v>
      </c>
      <c r="Q788" s="57" t="s">
        <v>76</v>
      </c>
      <c r="R788" s="57" t="s">
        <v>1353</v>
      </c>
      <c r="S788" t="s">
        <v>104</v>
      </c>
      <c r="U788" s="57" t="s">
        <v>104</v>
      </c>
      <c r="W788" t="s">
        <v>150</v>
      </c>
      <c r="X788" t="s">
        <v>1354</v>
      </c>
      <c r="Y788" s="57" t="s">
        <v>104</v>
      </c>
      <c r="AA788" t="s">
        <v>104</v>
      </c>
      <c r="AC788" s="57" t="s">
        <v>104</v>
      </c>
      <c r="AE788" t="s">
        <v>150</v>
      </c>
      <c r="AF788" s="96" t="s">
        <v>1355</v>
      </c>
      <c r="AG788" s="57" t="s">
        <v>104</v>
      </c>
      <c r="AH788" s="98">
        <v>1</v>
      </c>
      <c r="AI788" s="29">
        <f t="shared" si="7"/>
        <v>30</v>
      </c>
      <c r="AL788" s="261" t="s">
        <v>1498</v>
      </c>
      <c r="AM788" s="102">
        <v>20</v>
      </c>
      <c r="AU788" s="102"/>
      <c r="AW788" s="102"/>
      <c r="AY788" s="4">
        <v>16.55</v>
      </c>
      <c r="BA788" s="106"/>
    </row>
    <row r="789" spans="1:53" ht="12" customHeight="1" x14ac:dyDescent="0.35">
      <c r="A789" s="96" t="s">
        <v>1820</v>
      </c>
      <c r="B789" t="s">
        <v>2224</v>
      </c>
      <c r="C789" t="s">
        <v>96</v>
      </c>
      <c r="D789" t="s">
        <v>44</v>
      </c>
      <c r="E789" t="s">
        <v>1379</v>
      </c>
      <c r="F789" t="s">
        <v>2591</v>
      </c>
      <c r="G789" t="s">
        <v>2592</v>
      </c>
      <c r="H789">
        <v>2026</v>
      </c>
      <c r="I789" s="4" t="s">
        <v>79</v>
      </c>
      <c r="J789">
        <v>94</v>
      </c>
      <c r="K789" s="97">
        <v>537</v>
      </c>
      <c r="L789" t="str">
        <f>VLOOKUP(K789,Data!$L$1:$M$601,2,FALSE)</f>
        <v>x-large</v>
      </c>
      <c r="M789">
        <v>94</v>
      </c>
      <c r="N789" s="4">
        <f>VLOOKUP(L789,Data!$M$1:$N$701,2,FALSE)</f>
        <v>30</v>
      </c>
      <c r="O789" t="s">
        <v>44</v>
      </c>
      <c r="P789" t="s">
        <v>94</v>
      </c>
      <c r="Q789" s="57" t="s">
        <v>76</v>
      </c>
      <c r="R789" s="57" t="s">
        <v>1353</v>
      </c>
      <c r="S789" t="s">
        <v>104</v>
      </c>
      <c r="U789" s="57" t="s">
        <v>104</v>
      </c>
      <c r="W789" t="s">
        <v>150</v>
      </c>
      <c r="X789" t="s">
        <v>1354</v>
      </c>
      <c r="Y789" s="57" t="s">
        <v>104</v>
      </c>
      <c r="AA789" t="s">
        <v>104</v>
      </c>
      <c r="AC789" s="57" t="s">
        <v>104</v>
      </c>
      <c r="AE789" t="s">
        <v>150</v>
      </c>
      <c r="AF789" s="96" t="s">
        <v>1355</v>
      </c>
      <c r="AG789" s="57" t="s">
        <v>104</v>
      </c>
      <c r="AH789" s="98">
        <v>1</v>
      </c>
      <c r="AI789" s="29">
        <f t="shared" si="7"/>
        <v>30</v>
      </c>
      <c r="AL789" s="262" t="s">
        <v>1501</v>
      </c>
      <c r="AM789" s="102">
        <v>10</v>
      </c>
      <c r="AU789" s="102"/>
      <c r="AW789" s="102"/>
      <c r="AY789" s="4">
        <v>0</v>
      </c>
      <c r="BA789" s="106"/>
    </row>
    <row r="790" spans="1:53" ht="12" customHeight="1" x14ac:dyDescent="0.35">
      <c r="A790" s="96" t="s">
        <v>1821</v>
      </c>
      <c r="B790" t="s">
        <v>2225</v>
      </c>
      <c r="C790" t="s">
        <v>96</v>
      </c>
      <c r="D790" t="s">
        <v>44</v>
      </c>
      <c r="E790" t="s">
        <v>1379</v>
      </c>
      <c r="F790" t="s">
        <v>2591</v>
      </c>
      <c r="G790" t="s">
        <v>2592</v>
      </c>
      <c r="H790">
        <v>2026</v>
      </c>
      <c r="I790" s="4" t="s">
        <v>79</v>
      </c>
      <c r="J790">
        <v>95</v>
      </c>
      <c r="K790" s="97">
        <v>538</v>
      </c>
      <c r="L790" t="str">
        <f>VLOOKUP(K790,Data!$L$1:$M$601,2,FALSE)</f>
        <v>x-large</v>
      </c>
      <c r="M790">
        <v>95</v>
      </c>
      <c r="N790" s="4">
        <f>VLOOKUP(L790,Data!$M$1:$N$701,2,FALSE)</f>
        <v>30</v>
      </c>
      <c r="O790" t="s">
        <v>44</v>
      </c>
      <c r="P790" t="s">
        <v>70</v>
      </c>
      <c r="Q790" s="57" t="s">
        <v>76</v>
      </c>
      <c r="R790" s="57" t="s">
        <v>1353</v>
      </c>
      <c r="S790" t="s">
        <v>104</v>
      </c>
      <c r="U790" s="57" t="s">
        <v>104</v>
      </c>
      <c r="W790" t="s">
        <v>150</v>
      </c>
      <c r="X790" t="s">
        <v>1354</v>
      </c>
      <c r="Y790" s="57" t="s">
        <v>104</v>
      </c>
      <c r="AA790" t="s">
        <v>104</v>
      </c>
      <c r="AC790" s="57" t="s">
        <v>104</v>
      </c>
      <c r="AE790" t="s">
        <v>150</v>
      </c>
      <c r="AF790" s="96" t="s">
        <v>1355</v>
      </c>
      <c r="AG790" s="57" t="s">
        <v>104</v>
      </c>
      <c r="AH790" s="98">
        <v>1</v>
      </c>
      <c r="AI790" s="29">
        <f t="shared" si="7"/>
        <v>30</v>
      </c>
      <c r="AL790" s="261" t="s">
        <v>1504</v>
      </c>
      <c r="AM790" s="102">
        <v>10</v>
      </c>
      <c r="AU790" s="102"/>
      <c r="AW790" s="102"/>
      <c r="AY790" s="4">
        <v>9.5</v>
      </c>
      <c r="BA790" s="106"/>
    </row>
    <row r="791" spans="1:53" ht="12" customHeight="1" x14ac:dyDescent="0.35">
      <c r="A791" s="96" t="s">
        <v>1822</v>
      </c>
      <c r="B791" t="s">
        <v>2226</v>
      </c>
      <c r="C791" t="s">
        <v>96</v>
      </c>
      <c r="D791" t="s">
        <v>44</v>
      </c>
      <c r="E791" t="s">
        <v>1379</v>
      </c>
      <c r="F791" t="s">
        <v>2591</v>
      </c>
      <c r="G791" t="s">
        <v>2592</v>
      </c>
      <c r="H791">
        <v>2026</v>
      </c>
      <c r="I791" s="4" t="s">
        <v>55</v>
      </c>
      <c r="J791">
        <v>96</v>
      </c>
      <c r="K791" s="97">
        <v>539</v>
      </c>
      <c r="L791" t="str">
        <f>VLOOKUP(K791,Data!$L$1:$M$601,2,FALSE)</f>
        <v>x-large</v>
      </c>
      <c r="M791">
        <v>96</v>
      </c>
      <c r="N791" s="4">
        <f>VLOOKUP(L791,Data!$M$1:$N$701,2,FALSE)</f>
        <v>30</v>
      </c>
      <c r="O791" t="s">
        <v>44</v>
      </c>
      <c r="P791" t="s">
        <v>94</v>
      </c>
      <c r="Q791" s="57" t="s">
        <v>76</v>
      </c>
      <c r="R791" s="57" t="s">
        <v>1353</v>
      </c>
      <c r="S791" t="s">
        <v>104</v>
      </c>
      <c r="U791" s="57" t="s">
        <v>104</v>
      </c>
      <c r="W791" t="s">
        <v>150</v>
      </c>
      <c r="X791" t="s">
        <v>1354</v>
      </c>
      <c r="Y791" s="57" t="s">
        <v>104</v>
      </c>
      <c r="AA791" t="s">
        <v>104</v>
      </c>
      <c r="AC791" s="57" t="s">
        <v>104</v>
      </c>
      <c r="AE791" t="s">
        <v>150</v>
      </c>
      <c r="AF791" s="96" t="s">
        <v>1355</v>
      </c>
      <c r="AG791" s="57" t="s">
        <v>104</v>
      </c>
      <c r="AH791" s="98">
        <v>1</v>
      </c>
      <c r="AI791" s="29">
        <f t="shared" si="7"/>
        <v>30</v>
      </c>
      <c r="AL791" s="262" t="s">
        <v>1507</v>
      </c>
      <c r="AM791" s="102">
        <v>10</v>
      </c>
      <c r="AU791" s="102"/>
      <c r="AW791" s="102"/>
      <c r="AY791" s="4">
        <v>10</v>
      </c>
      <c r="BA791" s="106"/>
    </row>
    <row r="792" spans="1:53" ht="12" customHeight="1" x14ac:dyDescent="0.35">
      <c r="A792" s="96" t="s">
        <v>1823</v>
      </c>
      <c r="B792" t="s">
        <v>2227</v>
      </c>
      <c r="C792" t="s">
        <v>96</v>
      </c>
      <c r="D792" t="s">
        <v>44</v>
      </c>
      <c r="E792" t="s">
        <v>1387</v>
      </c>
      <c r="F792" t="s">
        <v>2591</v>
      </c>
      <c r="G792" t="s">
        <v>2592</v>
      </c>
      <c r="H792">
        <v>2026</v>
      </c>
      <c r="I792" s="4" t="s">
        <v>55</v>
      </c>
      <c r="J792">
        <v>97</v>
      </c>
      <c r="K792" s="97">
        <v>540</v>
      </c>
      <c r="L792" t="str">
        <f>VLOOKUP(K792,Data!$L$1:$M$601,2,FALSE)</f>
        <v>x-large</v>
      </c>
      <c r="M792">
        <v>97</v>
      </c>
      <c r="N792" s="4">
        <f>VLOOKUP(L792,Data!$M$1:$N$701,2,FALSE)</f>
        <v>30</v>
      </c>
      <c r="O792" t="s">
        <v>44</v>
      </c>
      <c r="P792" t="s">
        <v>70</v>
      </c>
      <c r="Q792" s="57" t="s">
        <v>76</v>
      </c>
      <c r="R792" s="57" t="s">
        <v>1353</v>
      </c>
      <c r="S792" t="s">
        <v>104</v>
      </c>
      <c r="U792" s="57" t="s">
        <v>104</v>
      </c>
      <c r="W792" t="s">
        <v>150</v>
      </c>
      <c r="X792" t="s">
        <v>1354</v>
      </c>
      <c r="Y792" s="57" t="s">
        <v>104</v>
      </c>
      <c r="AA792" t="s">
        <v>104</v>
      </c>
      <c r="AC792" s="57" t="s">
        <v>104</v>
      </c>
      <c r="AE792" t="s">
        <v>150</v>
      </c>
      <c r="AF792" s="96" t="s">
        <v>1355</v>
      </c>
      <c r="AG792" s="57" t="s">
        <v>104</v>
      </c>
      <c r="AH792" s="98">
        <v>1</v>
      </c>
      <c r="AI792" s="29">
        <f t="shared" si="7"/>
        <v>30</v>
      </c>
      <c r="AL792" s="261" t="s">
        <v>1511</v>
      </c>
      <c r="AM792" s="102">
        <v>20</v>
      </c>
      <c r="AU792" s="102"/>
      <c r="AW792" s="102"/>
      <c r="AY792" s="4">
        <v>30</v>
      </c>
      <c r="BA792" s="106"/>
    </row>
    <row r="793" spans="1:53" ht="12" customHeight="1" x14ac:dyDescent="0.35">
      <c r="A793" s="96" t="s">
        <v>1824</v>
      </c>
      <c r="B793" t="s">
        <v>2228</v>
      </c>
      <c r="C793" t="s">
        <v>96</v>
      </c>
      <c r="D793" t="s">
        <v>44</v>
      </c>
      <c r="E793" t="s">
        <v>1379</v>
      </c>
      <c r="F793" t="s">
        <v>2591</v>
      </c>
      <c r="G793" t="s">
        <v>2592</v>
      </c>
      <c r="H793">
        <v>2026</v>
      </c>
      <c r="I793" s="4" t="s">
        <v>55</v>
      </c>
      <c r="J793">
        <v>98</v>
      </c>
      <c r="K793" s="97">
        <v>541</v>
      </c>
      <c r="L793" t="s">
        <v>39</v>
      </c>
      <c r="M793">
        <v>98</v>
      </c>
      <c r="N793" s="4">
        <v>5</v>
      </c>
      <c r="O793" t="s">
        <v>44</v>
      </c>
      <c r="P793" t="s">
        <v>94</v>
      </c>
      <c r="Q793" s="57" t="s">
        <v>76</v>
      </c>
      <c r="R793" s="57" t="s">
        <v>1353</v>
      </c>
      <c r="S793" t="s">
        <v>104</v>
      </c>
      <c r="U793" s="57" t="s">
        <v>104</v>
      </c>
      <c r="W793" t="s">
        <v>150</v>
      </c>
      <c r="X793" t="s">
        <v>1354</v>
      </c>
      <c r="Y793" s="57" t="s">
        <v>104</v>
      </c>
      <c r="AA793" t="s">
        <v>150</v>
      </c>
      <c r="AB793" t="s">
        <v>1356</v>
      </c>
      <c r="AC793" s="57" t="s">
        <v>104</v>
      </c>
      <c r="AE793" t="s">
        <v>150</v>
      </c>
      <c r="AF793" s="96" t="s">
        <v>1355</v>
      </c>
      <c r="AG793" s="57" t="s">
        <v>150</v>
      </c>
      <c r="AH793" s="98">
        <v>1.5</v>
      </c>
      <c r="AI793" s="29">
        <f t="shared" si="7"/>
        <v>7.5</v>
      </c>
      <c r="AK793" s="107" t="s">
        <v>1380</v>
      </c>
      <c r="AL793" s="262" t="s">
        <v>1515</v>
      </c>
      <c r="AM793" s="102">
        <v>7.5</v>
      </c>
      <c r="AU793" s="102"/>
      <c r="AW793" s="102"/>
      <c r="AY793" s="4">
        <v>5</v>
      </c>
      <c r="BA793" s="106"/>
    </row>
    <row r="794" spans="1:53" ht="12" customHeight="1" x14ac:dyDescent="0.35">
      <c r="A794" s="96" t="s">
        <v>1825</v>
      </c>
      <c r="B794" t="s">
        <v>2229</v>
      </c>
      <c r="C794" t="s">
        <v>96</v>
      </c>
      <c r="D794" t="s">
        <v>44</v>
      </c>
      <c r="E794" t="s">
        <v>1379</v>
      </c>
      <c r="F794" t="s">
        <v>2591</v>
      </c>
      <c r="G794" t="s">
        <v>2592</v>
      </c>
      <c r="H794">
        <v>2026</v>
      </c>
      <c r="I794" s="4" t="s">
        <v>55</v>
      </c>
      <c r="J794">
        <v>99</v>
      </c>
      <c r="K794" s="97">
        <v>542</v>
      </c>
      <c r="L794" t="str">
        <f>VLOOKUP(K794,Data!$L$1:$M$601,2,FALSE)</f>
        <v>x-large</v>
      </c>
      <c r="M794">
        <v>99</v>
      </c>
      <c r="N794" s="4">
        <f>VLOOKUP(L794,Data!$M$1:$N$701,2,FALSE)</f>
        <v>30</v>
      </c>
      <c r="O794" t="s">
        <v>44</v>
      </c>
      <c r="P794" t="s">
        <v>94</v>
      </c>
      <c r="Q794" s="57" t="s">
        <v>76</v>
      </c>
      <c r="R794" s="57" t="s">
        <v>1353</v>
      </c>
      <c r="S794" t="s">
        <v>104</v>
      </c>
      <c r="U794" s="57" t="s">
        <v>104</v>
      </c>
      <c r="W794" t="s">
        <v>150</v>
      </c>
      <c r="X794" t="s">
        <v>1354</v>
      </c>
      <c r="Y794" s="57" t="s">
        <v>104</v>
      </c>
      <c r="AA794" t="s">
        <v>104</v>
      </c>
      <c r="AC794" s="57" t="s">
        <v>104</v>
      </c>
      <c r="AE794" t="s">
        <v>150</v>
      </c>
      <c r="AF794" s="96" t="s">
        <v>1355</v>
      </c>
      <c r="AG794" s="57" t="s">
        <v>104</v>
      </c>
      <c r="AH794" s="98">
        <v>1</v>
      </c>
      <c r="AI794" s="29">
        <f t="shared" si="7"/>
        <v>30</v>
      </c>
      <c r="AL794" s="261" t="s">
        <v>1519</v>
      </c>
      <c r="AM794" s="102">
        <v>10</v>
      </c>
      <c r="AU794" s="102"/>
      <c r="AW794" s="102"/>
      <c r="AY794" s="4">
        <v>17</v>
      </c>
      <c r="BA794" s="106"/>
    </row>
    <row r="795" spans="1:53" ht="12" customHeight="1" x14ac:dyDescent="0.35">
      <c r="A795" s="96" t="s">
        <v>1826</v>
      </c>
      <c r="B795" t="s">
        <v>2230</v>
      </c>
      <c r="C795" t="s">
        <v>96</v>
      </c>
      <c r="D795" t="s">
        <v>44</v>
      </c>
      <c r="E795" t="s">
        <v>1379</v>
      </c>
      <c r="F795" t="s">
        <v>2591</v>
      </c>
      <c r="G795" t="s">
        <v>2592</v>
      </c>
      <c r="H795">
        <v>2026</v>
      </c>
      <c r="I795" s="4" t="s">
        <v>79</v>
      </c>
      <c r="J795">
        <v>100</v>
      </c>
      <c r="K795" s="97">
        <v>543</v>
      </c>
      <c r="L795" t="str">
        <f>VLOOKUP(K795,Data!$L$1:$M$601,2,FALSE)</f>
        <v>x-large</v>
      </c>
      <c r="M795">
        <v>100</v>
      </c>
      <c r="N795" s="4">
        <f>VLOOKUP(L795,Data!$M$1:$N$701,2,FALSE)</f>
        <v>30</v>
      </c>
      <c r="O795" t="s">
        <v>44</v>
      </c>
      <c r="P795" t="s">
        <v>94</v>
      </c>
      <c r="Q795" s="57" t="s">
        <v>76</v>
      </c>
      <c r="R795" s="57" t="s">
        <v>1353</v>
      </c>
      <c r="S795" t="s">
        <v>104</v>
      </c>
      <c r="U795" s="57" t="s">
        <v>104</v>
      </c>
      <c r="W795" t="s">
        <v>150</v>
      </c>
      <c r="X795" t="s">
        <v>1354</v>
      </c>
      <c r="Y795" s="57" t="s">
        <v>104</v>
      </c>
      <c r="AA795" t="s">
        <v>104</v>
      </c>
      <c r="AC795" s="57" t="s">
        <v>104</v>
      </c>
      <c r="AE795" t="s">
        <v>150</v>
      </c>
      <c r="AF795" s="96" t="s">
        <v>1355</v>
      </c>
      <c r="AG795" s="57" t="s">
        <v>104</v>
      </c>
      <c r="AH795" s="98">
        <v>1</v>
      </c>
      <c r="AI795" s="29">
        <f t="shared" si="7"/>
        <v>30</v>
      </c>
      <c r="AL795" s="262" t="s">
        <v>1523</v>
      </c>
      <c r="AM795" s="102">
        <v>10</v>
      </c>
      <c r="AU795" s="102"/>
      <c r="AW795" s="102"/>
      <c r="AY795" s="4">
        <v>0</v>
      </c>
      <c r="BA795" s="106"/>
    </row>
    <row r="796" spans="1:53" ht="12" customHeight="1" x14ac:dyDescent="0.35">
      <c r="A796" s="96" t="s">
        <v>1827</v>
      </c>
      <c r="B796" t="s">
        <v>2231</v>
      </c>
      <c r="C796" t="s">
        <v>96</v>
      </c>
      <c r="D796" t="s">
        <v>44</v>
      </c>
      <c r="E796" t="s">
        <v>1379</v>
      </c>
      <c r="F796" t="s">
        <v>2591</v>
      </c>
      <c r="G796" t="s">
        <v>2592</v>
      </c>
      <c r="H796">
        <v>2026</v>
      </c>
      <c r="I796" s="4" t="s">
        <v>55</v>
      </c>
      <c r="J796">
        <v>101</v>
      </c>
      <c r="K796" s="97">
        <v>544</v>
      </c>
      <c r="L796" t="str">
        <f>VLOOKUP(K796,Data!$L$1:$M$601,2,FALSE)</f>
        <v>x-large</v>
      </c>
      <c r="M796">
        <v>101</v>
      </c>
      <c r="N796" s="4">
        <f>VLOOKUP(L796,Data!$M$1:$N$701,2,FALSE)</f>
        <v>30</v>
      </c>
      <c r="O796" t="s">
        <v>44</v>
      </c>
      <c r="P796" t="s">
        <v>94</v>
      </c>
      <c r="Q796" s="57" t="s">
        <v>76</v>
      </c>
      <c r="R796" s="57" t="s">
        <v>1353</v>
      </c>
      <c r="S796" t="s">
        <v>104</v>
      </c>
      <c r="U796" s="57" t="s">
        <v>104</v>
      </c>
      <c r="W796" t="s">
        <v>150</v>
      </c>
      <c r="X796" t="s">
        <v>1354</v>
      </c>
      <c r="Y796" s="57" t="s">
        <v>104</v>
      </c>
      <c r="AA796" t="s">
        <v>104</v>
      </c>
      <c r="AC796" s="57" t="s">
        <v>104</v>
      </c>
      <c r="AE796" t="s">
        <v>150</v>
      </c>
      <c r="AF796" s="96" t="s">
        <v>1355</v>
      </c>
      <c r="AG796" s="57" t="s">
        <v>104</v>
      </c>
      <c r="AH796" s="98">
        <v>1</v>
      </c>
      <c r="AI796" s="29">
        <f t="shared" si="7"/>
        <v>30</v>
      </c>
      <c r="AL796" s="261" t="s">
        <v>1527</v>
      </c>
      <c r="AM796" s="102">
        <v>6</v>
      </c>
      <c r="AO796" s="103" t="s">
        <v>943</v>
      </c>
      <c r="AP796" s="103">
        <v>4</v>
      </c>
      <c r="AU796" s="102"/>
      <c r="AW796" s="102"/>
      <c r="AY796" s="4">
        <v>15.75</v>
      </c>
      <c r="BA796" s="106"/>
    </row>
    <row r="797" spans="1:53" ht="12" customHeight="1" x14ac:dyDescent="0.35">
      <c r="A797" s="96" t="s">
        <v>1828</v>
      </c>
      <c r="B797" t="s">
        <v>2232</v>
      </c>
      <c r="C797" t="s">
        <v>96</v>
      </c>
      <c r="D797" t="s">
        <v>44</v>
      </c>
      <c r="E797" t="s">
        <v>1379</v>
      </c>
      <c r="F797" t="s">
        <v>2591</v>
      </c>
      <c r="G797" t="s">
        <v>2592</v>
      </c>
      <c r="H797">
        <v>2026</v>
      </c>
      <c r="I797" s="4" t="s">
        <v>79</v>
      </c>
      <c r="J797">
        <v>102</v>
      </c>
      <c r="K797" s="97">
        <v>545</v>
      </c>
      <c r="L797" t="str">
        <f>VLOOKUP(K797,Data!$L$1:$M$601,2,FALSE)</f>
        <v>x-large</v>
      </c>
      <c r="M797">
        <v>102</v>
      </c>
      <c r="N797" s="4">
        <f>VLOOKUP(L797,Data!$M$1:$N$701,2,FALSE)</f>
        <v>30</v>
      </c>
      <c r="O797" t="s">
        <v>44</v>
      </c>
      <c r="P797" t="s">
        <v>94</v>
      </c>
      <c r="Q797" s="57" t="s">
        <v>76</v>
      </c>
      <c r="R797" s="57" t="s">
        <v>1353</v>
      </c>
      <c r="S797" t="s">
        <v>104</v>
      </c>
      <c r="U797" s="57" t="s">
        <v>104</v>
      </c>
      <c r="W797" t="s">
        <v>150</v>
      </c>
      <c r="X797" t="s">
        <v>1354</v>
      </c>
      <c r="Y797" s="57" t="s">
        <v>150</v>
      </c>
      <c r="Z797" s="57" t="s">
        <v>1364</v>
      </c>
      <c r="AA797" t="s">
        <v>104</v>
      </c>
      <c r="AC797" s="57" t="s">
        <v>104</v>
      </c>
      <c r="AE797" t="s">
        <v>150</v>
      </c>
      <c r="AF797" s="96" t="s">
        <v>1355</v>
      </c>
      <c r="AG797" s="57" t="s">
        <v>150</v>
      </c>
      <c r="AH797" s="98">
        <v>1.5</v>
      </c>
      <c r="AI797" s="29">
        <f t="shared" si="7"/>
        <v>45</v>
      </c>
      <c r="AK797" s="107" t="s">
        <v>1380</v>
      </c>
      <c r="AL797" s="262" t="s">
        <v>1530</v>
      </c>
      <c r="AM797" s="102">
        <v>15</v>
      </c>
      <c r="AU797" s="102"/>
      <c r="AW797" s="102"/>
      <c r="AY797" s="4">
        <v>0</v>
      </c>
      <c r="BA797" s="106"/>
    </row>
    <row r="798" spans="1:53" ht="12" customHeight="1" x14ac:dyDescent="0.35">
      <c r="A798" s="96" t="s">
        <v>1829</v>
      </c>
      <c r="B798" t="s">
        <v>2233</v>
      </c>
      <c r="C798" t="s">
        <v>96</v>
      </c>
      <c r="D798" t="s">
        <v>44</v>
      </c>
      <c r="E798" t="s">
        <v>1379</v>
      </c>
      <c r="F798" t="s">
        <v>2591</v>
      </c>
      <c r="G798" t="s">
        <v>2592</v>
      </c>
      <c r="H798">
        <v>2026</v>
      </c>
      <c r="I798" s="4" t="s">
        <v>79</v>
      </c>
      <c r="J798">
        <v>103</v>
      </c>
      <c r="K798" s="97">
        <v>546</v>
      </c>
      <c r="L798" t="str">
        <f>VLOOKUP(K798,Data!$L$1:$M$601,2,FALSE)</f>
        <v>x-large</v>
      </c>
      <c r="M798">
        <v>103</v>
      </c>
      <c r="N798" s="4">
        <f>VLOOKUP(L798,Data!$M$1:$N$701,2,FALSE)</f>
        <v>30</v>
      </c>
      <c r="O798" t="s">
        <v>44</v>
      </c>
      <c r="P798" t="s">
        <v>94</v>
      </c>
      <c r="Q798" s="57" t="s">
        <v>76</v>
      </c>
      <c r="R798" s="57" t="s">
        <v>1353</v>
      </c>
      <c r="S798" t="s">
        <v>104</v>
      </c>
      <c r="U798" s="57" t="s">
        <v>104</v>
      </c>
      <c r="W798" t="s">
        <v>150</v>
      </c>
      <c r="X798" t="s">
        <v>1354</v>
      </c>
      <c r="Y798" s="57" t="s">
        <v>104</v>
      </c>
      <c r="AA798" t="s">
        <v>104</v>
      </c>
      <c r="AC798" s="57" t="s">
        <v>104</v>
      </c>
      <c r="AE798" t="s">
        <v>150</v>
      </c>
      <c r="AF798" s="96" t="s">
        <v>1355</v>
      </c>
      <c r="AG798" s="57" t="s">
        <v>104</v>
      </c>
      <c r="AH798" s="98">
        <v>1</v>
      </c>
      <c r="AI798" s="29">
        <f t="shared" si="7"/>
        <v>30</v>
      </c>
      <c r="AL798" s="261" t="s">
        <v>1533</v>
      </c>
      <c r="AM798" s="102">
        <v>10</v>
      </c>
      <c r="AU798" s="102"/>
      <c r="AW798" s="102"/>
      <c r="AY798" s="4">
        <v>16.8</v>
      </c>
      <c r="BA798" s="106"/>
    </row>
    <row r="799" spans="1:53" ht="12" customHeight="1" x14ac:dyDescent="0.35">
      <c r="A799" s="96" t="s">
        <v>1830</v>
      </c>
      <c r="B799" t="s">
        <v>2234</v>
      </c>
      <c r="C799" t="s">
        <v>96</v>
      </c>
      <c r="D799" t="s">
        <v>44</v>
      </c>
      <c r="E799" t="s">
        <v>1379</v>
      </c>
      <c r="F799" t="s">
        <v>2591</v>
      </c>
      <c r="G799" t="s">
        <v>2592</v>
      </c>
      <c r="H799">
        <v>2026</v>
      </c>
      <c r="I799" s="4" t="s">
        <v>55</v>
      </c>
      <c r="J799">
        <v>104</v>
      </c>
      <c r="K799" s="97">
        <v>547</v>
      </c>
      <c r="L799" t="str">
        <f>VLOOKUP(K799,Data!$L$1:$M$601,2,FALSE)</f>
        <v>x-large</v>
      </c>
      <c r="M799">
        <v>104</v>
      </c>
      <c r="N799" s="4">
        <f>VLOOKUP(L799,Data!$M$1:$N$701,2,FALSE)</f>
        <v>30</v>
      </c>
      <c r="O799" t="s">
        <v>44</v>
      </c>
      <c r="P799" t="s">
        <v>94</v>
      </c>
      <c r="Q799" s="57" t="s">
        <v>76</v>
      </c>
      <c r="R799" s="57" t="s">
        <v>1353</v>
      </c>
      <c r="S799" t="s">
        <v>104</v>
      </c>
      <c r="U799" s="57" t="s">
        <v>104</v>
      </c>
      <c r="W799" t="s">
        <v>150</v>
      </c>
      <c r="X799" t="s">
        <v>1354</v>
      </c>
      <c r="Y799" s="57" t="s">
        <v>104</v>
      </c>
      <c r="AA799" t="s">
        <v>104</v>
      </c>
      <c r="AC799" s="57" t="s">
        <v>104</v>
      </c>
      <c r="AE799" t="s">
        <v>150</v>
      </c>
      <c r="AF799" s="96" t="s">
        <v>1355</v>
      </c>
      <c r="AG799" s="57" t="s">
        <v>104</v>
      </c>
      <c r="AH799" s="98">
        <v>1</v>
      </c>
      <c r="AI799" s="29">
        <f t="shared" si="7"/>
        <v>30</v>
      </c>
      <c r="AL799" s="262" t="s">
        <v>1537</v>
      </c>
      <c r="AM799" s="102">
        <v>10</v>
      </c>
      <c r="AS799" s="261" t="s">
        <v>1471</v>
      </c>
      <c r="AT799" s="105">
        <v>5</v>
      </c>
      <c r="AU799" s="102"/>
      <c r="AW799" s="102"/>
      <c r="AY799" s="4">
        <v>0</v>
      </c>
      <c r="BA799" s="106"/>
    </row>
    <row r="800" spans="1:53" ht="12" customHeight="1" x14ac:dyDescent="0.35">
      <c r="A800" s="96" t="s">
        <v>1831</v>
      </c>
      <c r="B800" t="s">
        <v>2235</v>
      </c>
      <c r="C800" t="s">
        <v>178</v>
      </c>
      <c r="D800" t="s">
        <v>44</v>
      </c>
      <c r="E800" t="s">
        <v>1387</v>
      </c>
      <c r="F800" t="s">
        <v>2591</v>
      </c>
      <c r="G800" t="s">
        <v>2592</v>
      </c>
      <c r="H800">
        <v>2026</v>
      </c>
      <c r="I800" s="4" t="s">
        <v>55</v>
      </c>
      <c r="J800">
        <v>105</v>
      </c>
      <c r="K800" s="97">
        <v>548</v>
      </c>
      <c r="L800" t="str">
        <f>VLOOKUP(K800,Data!$L$1:$M$601,2,FALSE)</f>
        <v>x-large</v>
      </c>
      <c r="M800">
        <v>105</v>
      </c>
      <c r="N800" s="4">
        <f>VLOOKUP(L800,Data!$M$1:$N$701,2,FALSE)</f>
        <v>30</v>
      </c>
      <c r="O800" t="s">
        <v>44</v>
      </c>
      <c r="P800" t="s">
        <v>94</v>
      </c>
      <c r="Q800" s="57" t="s">
        <v>76</v>
      </c>
      <c r="R800" s="57" t="s">
        <v>1353</v>
      </c>
      <c r="S800" t="s">
        <v>104</v>
      </c>
      <c r="U800" s="57" t="s">
        <v>104</v>
      </c>
      <c r="W800" t="s">
        <v>150</v>
      </c>
      <c r="X800" t="s">
        <v>1362</v>
      </c>
      <c r="Y800" s="57" t="s">
        <v>104</v>
      </c>
      <c r="AA800" t="s">
        <v>104</v>
      </c>
      <c r="AC800" s="57" t="s">
        <v>104</v>
      </c>
      <c r="AE800" t="s">
        <v>150</v>
      </c>
      <c r="AF800" s="96" t="s">
        <v>1355</v>
      </c>
      <c r="AG800" s="57" t="s">
        <v>104</v>
      </c>
      <c r="AH800" s="98">
        <v>1</v>
      </c>
      <c r="AI800" s="29">
        <f t="shared" si="7"/>
        <v>30</v>
      </c>
      <c r="AK800" s="107"/>
      <c r="AL800" s="261" t="s">
        <v>1541</v>
      </c>
      <c r="AM800" s="102">
        <v>10</v>
      </c>
      <c r="AO800" s="261" t="s">
        <v>1498</v>
      </c>
      <c r="AP800" s="103">
        <v>10</v>
      </c>
      <c r="AS800" s="262" t="s">
        <v>1474</v>
      </c>
      <c r="AT800" s="105">
        <v>2.5</v>
      </c>
      <c r="AU800" s="261" t="s">
        <v>1774</v>
      </c>
      <c r="AV800" s="97">
        <v>2.5</v>
      </c>
      <c r="AW800" s="102"/>
      <c r="AY800" s="4">
        <v>0</v>
      </c>
      <c r="BA800" s="106"/>
    </row>
    <row r="801" spans="1:53" ht="12" customHeight="1" x14ac:dyDescent="0.35">
      <c r="A801" s="96" t="s">
        <v>1832</v>
      </c>
      <c r="B801" t="s">
        <v>2236</v>
      </c>
      <c r="C801" t="s">
        <v>178</v>
      </c>
      <c r="D801" t="s">
        <v>44</v>
      </c>
      <c r="E801" t="s">
        <v>1387</v>
      </c>
      <c r="F801" t="s">
        <v>2591</v>
      </c>
      <c r="G801" t="s">
        <v>2592</v>
      </c>
      <c r="H801">
        <v>2026</v>
      </c>
      <c r="I801" s="4" t="s">
        <v>79</v>
      </c>
      <c r="J801">
        <v>106</v>
      </c>
      <c r="K801" s="97">
        <v>549</v>
      </c>
      <c r="L801" t="str">
        <f>VLOOKUP(K801,Data!$L$1:$M$601,2,FALSE)</f>
        <v>x-large</v>
      </c>
      <c r="M801">
        <v>106</v>
      </c>
      <c r="N801" s="4">
        <f>VLOOKUP(L801,Data!$M$1:$N$701,2,FALSE)</f>
        <v>30</v>
      </c>
      <c r="O801" t="s">
        <v>44</v>
      </c>
      <c r="P801" t="s">
        <v>94</v>
      </c>
      <c r="Q801" s="57" t="s">
        <v>76</v>
      </c>
      <c r="R801" s="57" t="s">
        <v>1353</v>
      </c>
      <c r="S801" t="s">
        <v>104</v>
      </c>
      <c r="U801" s="57" t="s">
        <v>104</v>
      </c>
      <c r="W801" t="s">
        <v>150</v>
      </c>
      <c r="X801" t="s">
        <v>1354</v>
      </c>
      <c r="Y801" s="57" t="s">
        <v>104</v>
      </c>
      <c r="AA801" t="s">
        <v>104</v>
      </c>
      <c r="AC801" s="57" t="s">
        <v>104</v>
      </c>
      <c r="AE801" t="s">
        <v>150</v>
      </c>
      <c r="AF801" s="96" t="s">
        <v>1355</v>
      </c>
      <c r="AG801" s="57" t="s">
        <v>104</v>
      </c>
      <c r="AH801" s="98">
        <v>1</v>
      </c>
      <c r="AI801" s="29">
        <f t="shared" si="7"/>
        <v>30</v>
      </c>
      <c r="AL801" s="262" t="s">
        <v>1543</v>
      </c>
      <c r="AM801" s="102">
        <v>15</v>
      </c>
      <c r="AO801" s="262" t="s">
        <v>1501</v>
      </c>
      <c r="AP801" s="103">
        <v>5</v>
      </c>
      <c r="AS801" s="261" t="s">
        <v>1478</v>
      </c>
      <c r="AT801" s="105">
        <v>2.5</v>
      </c>
      <c r="AU801" s="262" t="s">
        <v>1777</v>
      </c>
      <c r="AV801" s="97">
        <v>2.5</v>
      </c>
      <c r="AW801" s="102"/>
      <c r="AY801" s="4">
        <v>6.8</v>
      </c>
      <c r="BA801" s="106"/>
    </row>
    <row r="802" spans="1:53" ht="12" customHeight="1" x14ac:dyDescent="0.35">
      <c r="A802" s="96" t="s">
        <v>1833</v>
      </c>
      <c r="B802" t="s">
        <v>2237</v>
      </c>
      <c r="C802" t="s">
        <v>178</v>
      </c>
      <c r="D802" t="s">
        <v>44</v>
      </c>
      <c r="E802" t="s">
        <v>1385</v>
      </c>
      <c r="F802" t="s">
        <v>2591</v>
      </c>
      <c r="G802" t="s">
        <v>2592</v>
      </c>
      <c r="H802">
        <v>2026</v>
      </c>
      <c r="I802" s="4" t="s">
        <v>55</v>
      </c>
      <c r="J802">
        <v>107</v>
      </c>
      <c r="K802" s="97">
        <v>550</v>
      </c>
      <c r="L802" t="str">
        <f>VLOOKUP(K802,Data!$L$1:$M$601,2,FALSE)</f>
        <v>x-large</v>
      </c>
      <c r="M802">
        <v>107</v>
      </c>
      <c r="N802" s="4">
        <f>VLOOKUP(L802,Data!$M$1:$N$701,2,FALSE)</f>
        <v>30</v>
      </c>
      <c r="O802" t="s">
        <v>44</v>
      </c>
      <c r="P802" t="s">
        <v>94</v>
      </c>
      <c r="Q802" s="57" t="s">
        <v>76</v>
      </c>
      <c r="R802" s="57" t="s">
        <v>1353</v>
      </c>
      <c r="S802" t="s">
        <v>104</v>
      </c>
      <c r="U802" s="57" t="s">
        <v>104</v>
      </c>
      <c r="W802" t="s">
        <v>150</v>
      </c>
      <c r="X802" t="s">
        <v>1354</v>
      </c>
      <c r="Y802" s="57" t="s">
        <v>104</v>
      </c>
      <c r="AA802" t="s">
        <v>104</v>
      </c>
      <c r="AC802" s="57" t="s">
        <v>104</v>
      </c>
      <c r="AE802" t="s">
        <v>150</v>
      </c>
      <c r="AF802" s="96" t="s">
        <v>1355</v>
      </c>
      <c r="AG802" s="57" t="s">
        <v>104</v>
      </c>
      <c r="AH802" s="98">
        <v>1</v>
      </c>
      <c r="AI802" s="29">
        <f t="shared" si="7"/>
        <v>30</v>
      </c>
      <c r="AL802" s="261" t="s">
        <v>1547</v>
      </c>
      <c r="AM802" s="102">
        <v>5</v>
      </c>
      <c r="AO802" s="261" t="s">
        <v>1504</v>
      </c>
      <c r="AP802" s="103">
        <v>15</v>
      </c>
      <c r="AS802" s="262" t="s">
        <v>1481</v>
      </c>
      <c r="AT802" s="105">
        <v>2.5</v>
      </c>
      <c r="AU802" s="261" t="s">
        <v>1781</v>
      </c>
      <c r="AV802" s="97">
        <v>2.5</v>
      </c>
      <c r="AW802" s="102"/>
      <c r="AY802" s="4">
        <v>0</v>
      </c>
      <c r="BA802" s="106"/>
    </row>
    <row r="803" spans="1:53" ht="12" customHeight="1" x14ac:dyDescent="0.35">
      <c r="A803" s="96" t="s">
        <v>1834</v>
      </c>
      <c r="B803" t="s">
        <v>2238</v>
      </c>
      <c r="C803" t="s">
        <v>178</v>
      </c>
      <c r="D803" t="s">
        <v>44</v>
      </c>
      <c r="E803" t="s">
        <v>1385</v>
      </c>
      <c r="F803" t="s">
        <v>2591</v>
      </c>
      <c r="G803" t="s">
        <v>2592</v>
      </c>
      <c r="H803">
        <v>2026</v>
      </c>
      <c r="I803" s="4" t="s">
        <v>79</v>
      </c>
      <c r="J803">
        <v>108</v>
      </c>
      <c r="K803" s="97">
        <v>551</v>
      </c>
      <c r="L803" t="str">
        <f>VLOOKUP(K803,Data!$L$1:$M$601,2,FALSE)</f>
        <v>x-large</v>
      </c>
      <c r="M803">
        <v>108</v>
      </c>
      <c r="N803" s="4">
        <f>VLOOKUP(L803,Data!$M$1:$N$701,2,FALSE)</f>
        <v>30</v>
      </c>
      <c r="O803" t="s">
        <v>44</v>
      </c>
      <c r="P803" t="s">
        <v>94</v>
      </c>
      <c r="Q803" s="57" t="s">
        <v>76</v>
      </c>
      <c r="R803" s="57" t="s">
        <v>1353</v>
      </c>
      <c r="S803" t="s">
        <v>104</v>
      </c>
      <c r="U803" s="57" t="s">
        <v>104</v>
      </c>
      <c r="W803" t="s">
        <v>150</v>
      </c>
      <c r="X803" t="s">
        <v>1354</v>
      </c>
      <c r="Y803" s="57" t="s">
        <v>104</v>
      </c>
      <c r="AA803" t="s">
        <v>104</v>
      </c>
      <c r="AC803" s="57" t="s">
        <v>104</v>
      </c>
      <c r="AE803" t="s">
        <v>150</v>
      </c>
      <c r="AF803" s="96" t="s">
        <v>1355</v>
      </c>
      <c r="AG803" s="57" t="s">
        <v>104</v>
      </c>
      <c r="AH803" s="98">
        <v>1</v>
      </c>
      <c r="AI803" s="29">
        <f t="shared" si="7"/>
        <v>30</v>
      </c>
      <c r="AL803" s="262" t="s">
        <v>1550</v>
      </c>
      <c r="AM803" s="102">
        <v>10</v>
      </c>
      <c r="AS803" s="261"/>
      <c r="AU803" s="262"/>
      <c r="AW803" s="102"/>
      <c r="AY803" s="4">
        <v>0</v>
      </c>
      <c r="BA803" s="106"/>
    </row>
    <row r="804" spans="1:53" ht="12" customHeight="1" x14ac:dyDescent="0.35">
      <c r="A804" s="96" t="s">
        <v>1835</v>
      </c>
      <c r="B804" t="s">
        <v>2239</v>
      </c>
      <c r="C804" t="s">
        <v>178</v>
      </c>
      <c r="D804" t="s">
        <v>44</v>
      </c>
      <c r="E804" t="s">
        <v>1379</v>
      </c>
      <c r="F804" t="s">
        <v>2591</v>
      </c>
      <c r="G804" t="s">
        <v>2592</v>
      </c>
      <c r="H804">
        <v>2026</v>
      </c>
      <c r="I804" s="4" t="s">
        <v>79</v>
      </c>
      <c r="J804">
        <v>109</v>
      </c>
      <c r="K804" s="97">
        <v>552</v>
      </c>
      <c r="L804" t="str">
        <f>VLOOKUP(K804,Data!$L$1:$M$601,2,FALSE)</f>
        <v>x-large</v>
      </c>
      <c r="M804">
        <v>109</v>
      </c>
      <c r="N804" s="4">
        <f>VLOOKUP(L804,Data!$M$1:$N$701,2,FALSE)</f>
        <v>30</v>
      </c>
      <c r="O804" t="s">
        <v>44</v>
      </c>
      <c r="P804" t="s">
        <v>94</v>
      </c>
      <c r="Q804" s="57" t="s">
        <v>76</v>
      </c>
      <c r="R804" s="57" t="s">
        <v>1353</v>
      </c>
      <c r="S804" t="s">
        <v>104</v>
      </c>
      <c r="U804" s="57" t="s">
        <v>104</v>
      </c>
      <c r="W804" t="s">
        <v>150</v>
      </c>
      <c r="X804" t="s">
        <v>1354</v>
      </c>
      <c r="Y804" s="57" t="s">
        <v>104</v>
      </c>
      <c r="AA804" t="s">
        <v>104</v>
      </c>
      <c r="AC804" s="57" t="s">
        <v>104</v>
      </c>
      <c r="AE804" t="s">
        <v>150</v>
      </c>
      <c r="AF804" s="96" t="s">
        <v>1355</v>
      </c>
      <c r="AG804" s="57" t="s">
        <v>104</v>
      </c>
      <c r="AH804" s="98">
        <v>1</v>
      </c>
      <c r="AI804" s="29">
        <f t="shared" si="7"/>
        <v>30</v>
      </c>
      <c r="AL804" s="261" t="s">
        <v>1554</v>
      </c>
      <c r="AM804" s="102">
        <v>10</v>
      </c>
      <c r="AO804" s="262" t="s">
        <v>1550</v>
      </c>
      <c r="AP804" s="103">
        <v>10</v>
      </c>
      <c r="AU804" s="102"/>
      <c r="AW804" s="102"/>
      <c r="AY804" s="4">
        <v>0</v>
      </c>
      <c r="BA804" s="106"/>
    </row>
    <row r="805" spans="1:53" ht="12" customHeight="1" x14ac:dyDescent="0.35">
      <c r="A805" s="96" t="s">
        <v>1836</v>
      </c>
      <c r="B805" t="s">
        <v>2240</v>
      </c>
      <c r="C805" t="s">
        <v>178</v>
      </c>
      <c r="D805" t="s">
        <v>44</v>
      </c>
      <c r="E805" t="s">
        <v>1379</v>
      </c>
      <c r="F805" t="s">
        <v>2591</v>
      </c>
      <c r="G805" t="s">
        <v>2592</v>
      </c>
      <c r="H805">
        <v>2026</v>
      </c>
      <c r="I805" s="4" t="s">
        <v>55</v>
      </c>
      <c r="J805">
        <v>110</v>
      </c>
      <c r="K805" s="97">
        <v>553</v>
      </c>
      <c r="L805" t="str">
        <f>VLOOKUP(K805,Data!$L$1:$M$601,2,FALSE)</f>
        <v>x-large</v>
      </c>
      <c r="M805">
        <v>110</v>
      </c>
      <c r="N805" s="4">
        <f>VLOOKUP(L805,Data!$M$1:$N$701,2,FALSE)</f>
        <v>30</v>
      </c>
      <c r="O805" t="s">
        <v>44</v>
      </c>
      <c r="P805" t="s">
        <v>94</v>
      </c>
      <c r="Q805" s="57" t="s">
        <v>76</v>
      </c>
      <c r="R805" s="57" t="s">
        <v>1353</v>
      </c>
      <c r="S805" t="s">
        <v>104</v>
      </c>
      <c r="U805" s="57" t="s">
        <v>104</v>
      </c>
      <c r="W805" t="s">
        <v>150</v>
      </c>
      <c r="X805" t="s">
        <v>1354</v>
      </c>
      <c r="Y805" s="57" t="s">
        <v>104</v>
      </c>
      <c r="AA805" t="s">
        <v>104</v>
      </c>
      <c r="AC805" s="57" t="s">
        <v>104</v>
      </c>
      <c r="AE805" t="s">
        <v>150</v>
      </c>
      <c r="AF805" s="96" t="s">
        <v>1355</v>
      </c>
      <c r="AG805" s="57" t="s">
        <v>104</v>
      </c>
      <c r="AH805" s="98">
        <v>1</v>
      </c>
      <c r="AI805" s="29">
        <f t="shared" si="7"/>
        <v>30</v>
      </c>
      <c r="AL805" s="262" t="s">
        <v>1557</v>
      </c>
      <c r="AM805" s="102">
        <v>10</v>
      </c>
      <c r="AU805" s="102"/>
      <c r="AW805" s="102"/>
      <c r="AY805" s="4">
        <v>16.8</v>
      </c>
      <c r="BA805" s="106"/>
    </row>
    <row r="806" spans="1:53" ht="12" customHeight="1" x14ac:dyDescent="0.35">
      <c r="A806" s="96" t="s">
        <v>1837</v>
      </c>
      <c r="B806" t="s">
        <v>2241</v>
      </c>
      <c r="C806" t="s">
        <v>178</v>
      </c>
      <c r="D806" t="s">
        <v>44</v>
      </c>
      <c r="E806" t="s">
        <v>1379</v>
      </c>
      <c r="F806" t="s">
        <v>2591</v>
      </c>
      <c r="G806" t="s">
        <v>2592</v>
      </c>
      <c r="H806">
        <v>2026</v>
      </c>
      <c r="I806" s="4" t="s">
        <v>79</v>
      </c>
      <c r="J806">
        <v>111</v>
      </c>
      <c r="K806" s="97">
        <v>291</v>
      </c>
      <c r="L806" t="str">
        <f>VLOOKUP(K806,Data!$L$1:$M$601,2,FALSE)</f>
        <v>large</v>
      </c>
      <c r="M806">
        <v>111</v>
      </c>
      <c r="N806" s="4">
        <f>VLOOKUP(L806,Data!$M$1:$N$701,2,FALSE)</f>
        <v>20</v>
      </c>
      <c r="O806" t="s">
        <v>44</v>
      </c>
      <c r="P806" t="s">
        <v>94</v>
      </c>
      <c r="Q806" s="57" t="s">
        <v>76</v>
      </c>
      <c r="R806" s="57" t="s">
        <v>1353</v>
      </c>
      <c r="S806" t="s">
        <v>104</v>
      </c>
      <c r="U806" s="57" t="s">
        <v>104</v>
      </c>
      <c r="W806" t="s">
        <v>150</v>
      </c>
      <c r="X806" t="s">
        <v>1354</v>
      </c>
      <c r="Y806" s="57" t="s">
        <v>104</v>
      </c>
      <c r="AA806" t="s">
        <v>104</v>
      </c>
      <c r="AC806" s="57" t="s">
        <v>104</v>
      </c>
      <c r="AE806" t="s">
        <v>150</v>
      </c>
      <c r="AF806" s="96" t="s">
        <v>1355</v>
      </c>
      <c r="AG806" s="57" t="s">
        <v>104</v>
      </c>
      <c r="AH806" s="98">
        <v>1</v>
      </c>
      <c r="AI806" s="29">
        <f t="shared" si="7"/>
        <v>20</v>
      </c>
      <c r="AL806" s="261" t="s">
        <v>1561</v>
      </c>
      <c r="AM806" s="102">
        <v>10</v>
      </c>
      <c r="AU806" s="102"/>
      <c r="AW806" s="102"/>
      <c r="AY806" s="4">
        <v>0</v>
      </c>
      <c r="BA806" s="106"/>
    </row>
    <row r="807" spans="1:53" ht="12" customHeight="1" x14ac:dyDescent="0.35">
      <c r="A807" s="96" t="s">
        <v>1838</v>
      </c>
      <c r="B807" t="s">
        <v>2242</v>
      </c>
      <c r="C807" t="s">
        <v>178</v>
      </c>
      <c r="D807" t="s">
        <v>44</v>
      </c>
      <c r="E807" t="s">
        <v>1387</v>
      </c>
      <c r="F807" t="s">
        <v>2591</v>
      </c>
      <c r="G807" t="s">
        <v>2592</v>
      </c>
      <c r="H807">
        <v>2026</v>
      </c>
      <c r="I807" s="4" t="s">
        <v>79</v>
      </c>
      <c r="J807">
        <v>112</v>
      </c>
      <c r="K807" s="97">
        <v>290</v>
      </c>
      <c r="L807" t="str">
        <f>VLOOKUP(K807,Data!$L$1:$M$601,2,FALSE)</f>
        <v>large</v>
      </c>
      <c r="M807">
        <v>112</v>
      </c>
      <c r="N807" s="4">
        <f>VLOOKUP(L807,Data!$M$1:$N$701,2,FALSE)</f>
        <v>20</v>
      </c>
      <c r="O807" t="s">
        <v>44</v>
      </c>
      <c r="P807" t="s">
        <v>94</v>
      </c>
      <c r="Q807" s="57" t="s">
        <v>76</v>
      </c>
      <c r="R807" s="57" t="s">
        <v>1353</v>
      </c>
      <c r="S807" t="s">
        <v>104</v>
      </c>
      <c r="U807" s="57" t="s">
        <v>104</v>
      </c>
      <c r="W807" t="s">
        <v>150</v>
      </c>
      <c r="X807" t="s">
        <v>1354</v>
      </c>
      <c r="Y807" s="57" t="s">
        <v>104</v>
      </c>
      <c r="AA807" t="s">
        <v>104</v>
      </c>
      <c r="AC807" s="57" t="s">
        <v>104</v>
      </c>
      <c r="AE807" t="s">
        <v>150</v>
      </c>
      <c r="AF807" s="96" t="s">
        <v>1355</v>
      </c>
      <c r="AG807" s="57" t="s">
        <v>104</v>
      </c>
      <c r="AH807" s="98">
        <v>1</v>
      </c>
      <c r="AI807" s="29">
        <f t="shared" si="7"/>
        <v>20</v>
      </c>
      <c r="AL807" s="262" t="s">
        <v>1564</v>
      </c>
      <c r="AM807" s="102">
        <v>10</v>
      </c>
      <c r="AO807" s="262" t="s">
        <v>1550</v>
      </c>
      <c r="AP807" s="103">
        <v>10</v>
      </c>
      <c r="AU807" s="102"/>
      <c r="AW807" s="102"/>
      <c r="AY807" s="4">
        <v>6.8</v>
      </c>
      <c r="BA807" s="106"/>
    </row>
    <row r="808" spans="1:53" ht="12" customHeight="1" x14ac:dyDescent="0.35">
      <c r="A808" s="96" t="s">
        <v>1839</v>
      </c>
      <c r="B808" t="s">
        <v>2243</v>
      </c>
      <c r="C808" t="s">
        <v>178</v>
      </c>
      <c r="D808" t="s">
        <v>44</v>
      </c>
      <c r="E808" t="s">
        <v>1379</v>
      </c>
      <c r="F808" t="s">
        <v>2591</v>
      </c>
      <c r="G808" t="s">
        <v>2592</v>
      </c>
      <c r="H808">
        <v>2026</v>
      </c>
      <c r="I808" s="4" t="s">
        <v>55</v>
      </c>
      <c r="J808">
        <v>113</v>
      </c>
      <c r="K808" s="97">
        <v>289</v>
      </c>
      <c r="L808" t="str">
        <f>VLOOKUP(K808,Data!$L$1:$M$601,2,FALSE)</f>
        <v>large</v>
      </c>
      <c r="M808">
        <v>113</v>
      </c>
      <c r="N808" s="4">
        <f>VLOOKUP(L808,Data!$M$1:$N$701,2,FALSE)</f>
        <v>20</v>
      </c>
      <c r="O808" t="s">
        <v>44</v>
      </c>
      <c r="P808" t="s">
        <v>94</v>
      </c>
      <c r="Q808" s="57" t="s">
        <v>76</v>
      </c>
      <c r="R808" s="57" t="s">
        <v>1353</v>
      </c>
      <c r="S808" t="s">
        <v>104</v>
      </c>
      <c r="U808" s="57" t="s">
        <v>104</v>
      </c>
      <c r="W808" t="s">
        <v>150</v>
      </c>
      <c r="X808" t="s">
        <v>1354</v>
      </c>
      <c r="Y808" s="57" t="s">
        <v>104</v>
      </c>
      <c r="AA808" t="s">
        <v>104</v>
      </c>
      <c r="AC808" s="57" t="s">
        <v>104</v>
      </c>
      <c r="AE808" t="s">
        <v>150</v>
      </c>
      <c r="AF808" s="96" t="s">
        <v>1355</v>
      </c>
      <c r="AG808" s="57" t="s">
        <v>104</v>
      </c>
      <c r="AH808" s="98">
        <v>1</v>
      </c>
      <c r="AI808" s="29">
        <f t="shared" si="7"/>
        <v>20</v>
      </c>
      <c r="AL808" s="261" t="s">
        <v>1568</v>
      </c>
      <c r="AM808" s="102">
        <v>10</v>
      </c>
      <c r="AU808" s="102"/>
      <c r="AW808" s="102"/>
      <c r="AY808" s="4">
        <v>0</v>
      </c>
      <c r="BA808" s="106"/>
    </row>
    <row r="809" spans="1:53" ht="12" customHeight="1" x14ac:dyDescent="0.35">
      <c r="A809" s="96" t="s">
        <v>1840</v>
      </c>
      <c r="B809" t="s">
        <v>2244</v>
      </c>
      <c r="C809" t="s">
        <v>178</v>
      </c>
      <c r="D809" t="s">
        <v>44</v>
      </c>
      <c r="E809" t="s">
        <v>1379</v>
      </c>
      <c r="F809" t="s">
        <v>2591</v>
      </c>
      <c r="G809" t="s">
        <v>2592</v>
      </c>
      <c r="H809">
        <v>2026</v>
      </c>
      <c r="I809" s="4" t="s">
        <v>55</v>
      </c>
      <c r="J809">
        <v>114</v>
      </c>
      <c r="K809" s="97">
        <v>288</v>
      </c>
      <c r="L809" t="str">
        <f>VLOOKUP(K809,Data!$L$1:$M$601,2,FALSE)</f>
        <v>large</v>
      </c>
      <c r="M809">
        <v>114</v>
      </c>
      <c r="N809" s="4">
        <f>VLOOKUP(L809,Data!$M$1:$N$701,2,FALSE)</f>
        <v>20</v>
      </c>
      <c r="O809" t="s">
        <v>44</v>
      </c>
      <c r="P809" t="s">
        <v>70</v>
      </c>
      <c r="Q809" s="57" t="s">
        <v>76</v>
      </c>
      <c r="R809" s="57" t="s">
        <v>1353</v>
      </c>
      <c r="S809" t="s">
        <v>104</v>
      </c>
      <c r="U809" s="57" t="s">
        <v>104</v>
      </c>
      <c r="W809" t="s">
        <v>150</v>
      </c>
      <c r="X809" t="s">
        <v>1354</v>
      </c>
      <c r="Y809" s="57" t="s">
        <v>104</v>
      </c>
      <c r="AA809" t="s">
        <v>104</v>
      </c>
      <c r="AC809" s="57" t="s">
        <v>104</v>
      </c>
      <c r="AE809" t="s">
        <v>150</v>
      </c>
      <c r="AF809" s="96" t="s">
        <v>1355</v>
      </c>
      <c r="AG809" s="57" t="s">
        <v>104</v>
      </c>
      <c r="AH809" s="98">
        <v>1</v>
      </c>
      <c r="AI809" s="29">
        <f t="shared" si="7"/>
        <v>20</v>
      </c>
      <c r="AL809" s="262" t="s">
        <v>1572</v>
      </c>
      <c r="AM809" s="102">
        <v>10</v>
      </c>
      <c r="AU809" s="102"/>
      <c r="AW809" s="102"/>
      <c r="AY809" s="4">
        <v>0</v>
      </c>
      <c r="BA809" s="106"/>
    </row>
    <row r="810" spans="1:53" ht="12" customHeight="1" x14ac:dyDescent="0.35">
      <c r="A810" s="96" t="s">
        <v>1841</v>
      </c>
      <c r="B810" t="s">
        <v>2245</v>
      </c>
      <c r="C810" t="s">
        <v>178</v>
      </c>
      <c r="D810" t="s">
        <v>44</v>
      </c>
      <c r="E810" t="s">
        <v>1379</v>
      </c>
      <c r="F810" t="s">
        <v>2591</v>
      </c>
      <c r="G810" t="s">
        <v>2592</v>
      </c>
      <c r="H810">
        <v>2026</v>
      </c>
      <c r="I810" s="4" t="s">
        <v>258</v>
      </c>
      <c r="J810">
        <v>115</v>
      </c>
      <c r="K810" s="97">
        <v>287</v>
      </c>
      <c r="L810" t="str">
        <f>VLOOKUP(K810,Data!$L$1:$M$601,2,FALSE)</f>
        <v>large</v>
      </c>
      <c r="M810">
        <v>115</v>
      </c>
      <c r="N810" s="4">
        <f>VLOOKUP(L810,Data!$M$1:$N$701,2,FALSE)</f>
        <v>20</v>
      </c>
      <c r="O810" t="s">
        <v>44</v>
      </c>
      <c r="P810" t="s">
        <v>94</v>
      </c>
      <c r="Q810" s="57" t="s">
        <v>76</v>
      </c>
      <c r="R810" s="57" t="s">
        <v>1353</v>
      </c>
      <c r="S810" t="s">
        <v>104</v>
      </c>
      <c r="U810" s="57" t="s">
        <v>104</v>
      </c>
      <c r="W810" t="s">
        <v>150</v>
      </c>
      <c r="X810" t="s">
        <v>1354</v>
      </c>
      <c r="Y810" s="57" t="s">
        <v>104</v>
      </c>
      <c r="AA810" t="s">
        <v>104</v>
      </c>
      <c r="AC810" s="57" t="s">
        <v>104</v>
      </c>
      <c r="AE810" t="s">
        <v>150</v>
      </c>
      <c r="AF810" s="96" t="s">
        <v>1355</v>
      </c>
      <c r="AG810" s="57" t="s">
        <v>104</v>
      </c>
      <c r="AH810" s="98">
        <v>1</v>
      </c>
      <c r="AI810" s="238">
        <f t="shared" si="7"/>
        <v>20</v>
      </c>
      <c r="AL810" s="261" t="s">
        <v>1576</v>
      </c>
      <c r="AM810" s="102">
        <v>10</v>
      </c>
      <c r="AU810" s="102"/>
      <c r="AW810" s="102"/>
      <c r="AY810" s="4">
        <v>0</v>
      </c>
      <c r="BA810" s="106"/>
    </row>
    <row r="811" spans="1:53" ht="12" customHeight="1" x14ac:dyDescent="0.35">
      <c r="A811" s="96" t="s">
        <v>1842</v>
      </c>
      <c r="B811" t="s">
        <v>2246</v>
      </c>
      <c r="C811" t="s">
        <v>178</v>
      </c>
      <c r="D811" t="s">
        <v>44</v>
      </c>
      <c r="E811" t="s">
        <v>1379</v>
      </c>
      <c r="F811" t="s">
        <v>2591</v>
      </c>
      <c r="G811" t="s">
        <v>2592</v>
      </c>
      <c r="H811">
        <v>2026</v>
      </c>
      <c r="I811" s="4" t="s">
        <v>79</v>
      </c>
      <c r="J811">
        <v>116</v>
      </c>
      <c r="K811" s="97">
        <v>286</v>
      </c>
      <c r="L811" t="str">
        <f>VLOOKUP(K811,Data!$L$1:$M$601,2,FALSE)</f>
        <v>large</v>
      </c>
      <c r="M811">
        <v>116</v>
      </c>
      <c r="N811" s="4">
        <f>VLOOKUP(L811,Data!$M$1:$N$701,2,FALSE)</f>
        <v>20</v>
      </c>
      <c r="O811" t="s">
        <v>44</v>
      </c>
      <c r="P811" t="s">
        <v>94</v>
      </c>
      <c r="Q811" s="57" t="s">
        <v>76</v>
      </c>
      <c r="R811" s="57" t="s">
        <v>1353</v>
      </c>
      <c r="S811" t="s">
        <v>104</v>
      </c>
      <c r="U811" s="57" t="s">
        <v>104</v>
      </c>
      <c r="W811" t="s">
        <v>150</v>
      </c>
      <c r="X811" t="s">
        <v>1354</v>
      </c>
      <c r="Y811" s="57" t="s">
        <v>104</v>
      </c>
      <c r="AA811" t="s">
        <v>104</v>
      </c>
      <c r="AC811" s="57" t="s">
        <v>104</v>
      </c>
      <c r="AE811" t="s">
        <v>150</v>
      </c>
      <c r="AF811" s="96" t="s">
        <v>1355</v>
      </c>
      <c r="AG811" s="57" t="s">
        <v>104</v>
      </c>
      <c r="AH811" s="98">
        <v>1</v>
      </c>
      <c r="AI811" s="29">
        <f t="shared" si="7"/>
        <v>20</v>
      </c>
      <c r="AL811" s="262" t="s">
        <v>1580</v>
      </c>
      <c r="AM811" s="102">
        <v>10</v>
      </c>
      <c r="AU811" s="102"/>
      <c r="AW811" s="102"/>
      <c r="AY811" s="4">
        <v>0</v>
      </c>
      <c r="BA811" s="106"/>
    </row>
    <row r="812" spans="1:53" ht="12" customHeight="1" x14ac:dyDescent="0.35">
      <c r="A812" s="96" t="s">
        <v>1843</v>
      </c>
      <c r="B812" t="s">
        <v>2247</v>
      </c>
      <c r="C812" t="s">
        <v>178</v>
      </c>
      <c r="D812" t="s">
        <v>44</v>
      </c>
      <c r="E812" t="s">
        <v>1379</v>
      </c>
      <c r="F812" t="s">
        <v>2591</v>
      </c>
      <c r="G812" t="s">
        <v>2592</v>
      </c>
      <c r="H812">
        <v>2026</v>
      </c>
      <c r="I812" s="4" t="s">
        <v>79</v>
      </c>
      <c r="J812">
        <v>117</v>
      </c>
      <c r="K812" s="97">
        <v>285</v>
      </c>
      <c r="L812" t="str">
        <f>VLOOKUP(K812,Data!$L$1:$M$601,2,FALSE)</f>
        <v>large</v>
      </c>
      <c r="M812">
        <v>117</v>
      </c>
      <c r="N812" s="4">
        <f>VLOOKUP(L812,Data!$M$1:$N$701,2,FALSE)</f>
        <v>20</v>
      </c>
      <c r="O812" t="s">
        <v>44</v>
      </c>
      <c r="P812" t="s">
        <v>94</v>
      </c>
      <c r="Q812" s="57" t="s">
        <v>76</v>
      </c>
      <c r="R812" s="57" t="s">
        <v>1353</v>
      </c>
      <c r="S812" t="s">
        <v>104</v>
      </c>
      <c r="U812" s="57" t="s">
        <v>104</v>
      </c>
      <c r="W812" t="s">
        <v>150</v>
      </c>
      <c r="X812" t="s">
        <v>1354</v>
      </c>
      <c r="Y812" s="57" t="s">
        <v>104</v>
      </c>
      <c r="AA812" t="s">
        <v>104</v>
      </c>
      <c r="AC812" s="57" t="s">
        <v>104</v>
      </c>
      <c r="AE812" t="s">
        <v>150</v>
      </c>
      <c r="AF812" s="96" t="s">
        <v>1355</v>
      </c>
      <c r="AG812" s="57" t="s">
        <v>104</v>
      </c>
      <c r="AH812" s="98">
        <v>1</v>
      </c>
      <c r="AI812" s="29">
        <f t="shared" si="7"/>
        <v>20</v>
      </c>
      <c r="AL812" s="261" t="s">
        <v>1583</v>
      </c>
      <c r="AM812" s="102">
        <v>10</v>
      </c>
      <c r="AU812" s="102"/>
      <c r="AW812" s="102"/>
      <c r="AY812" s="4">
        <v>0</v>
      </c>
      <c r="BA812" s="106"/>
    </row>
    <row r="813" spans="1:53" ht="12" customHeight="1" x14ac:dyDescent="0.35">
      <c r="A813" s="96" t="s">
        <v>1844</v>
      </c>
      <c r="B813" t="s">
        <v>2248</v>
      </c>
      <c r="C813" t="s">
        <v>178</v>
      </c>
      <c r="D813" t="s">
        <v>44</v>
      </c>
      <c r="E813" t="s">
        <v>1379</v>
      </c>
      <c r="F813" t="s">
        <v>2591</v>
      </c>
      <c r="G813" t="s">
        <v>2592</v>
      </c>
      <c r="H813">
        <v>2026</v>
      </c>
      <c r="I813" s="4" t="s">
        <v>55</v>
      </c>
      <c r="J813">
        <v>118</v>
      </c>
      <c r="K813" s="97">
        <v>284</v>
      </c>
      <c r="L813" t="str">
        <f>VLOOKUP(K813,Data!$L$1:$M$601,2,FALSE)</f>
        <v>large</v>
      </c>
      <c r="M813">
        <v>118</v>
      </c>
      <c r="N813" s="4">
        <f>VLOOKUP(L813,Data!$M$1:$N$701,2,FALSE)</f>
        <v>20</v>
      </c>
      <c r="O813" t="s">
        <v>44</v>
      </c>
      <c r="P813" t="s">
        <v>94</v>
      </c>
      <c r="Q813" s="57" t="s">
        <v>76</v>
      </c>
      <c r="R813" s="57" t="s">
        <v>1353</v>
      </c>
      <c r="S813" t="s">
        <v>104</v>
      </c>
      <c r="U813" s="57" t="s">
        <v>104</v>
      </c>
      <c r="W813" t="s">
        <v>150</v>
      </c>
      <c r="X813" t="s">
        <v>1362</v>
      </c>
      <c r="Y813" s="57" t="s">
        <v>104</v>
      </c>
      <c r="AA813" t="s">
        <v>104</v>
      </c>
      <c r="AC813" s="57" t="s">
        <v>104</v>
      </c>
      <c r="AE813" t="s">
        <v>150</v>
      </c>
      <c r="AF813" s="96" t="s">
        <v>1355</v>
      </c>
      <c r="AG813" s="57" t="s">
        <v>104</v>
      </c>
      <c r="AH813" s="98">
        <v>1</v>
      </c>
      <c r="AI813" s="29">
        <f t="shared" si="7"/>
        <v>20</v>
      </c>
      <c r="AK813" s="107"/>
      <c r="AL813" s="262" t="s">
        <v>1586</v>
      </c>
      <c r="AM813" s="102">
        <v>10</v>
      </c>
      <c r="AU813" s="102"/>
      <c r="AW813" s="102"/>
      <c r="AY813" s="4">
        <v>0</v>
      </c>
      <c r="BA813" s="106"/>
    </row>
    <row r="814" spans="1:53" ht="12" customHeight="1" x14ac:dyDescent="0.35">
      <c r="A814" s="96" t="s">
        <v>1845</v>
      </c>
      <c r="B814" t="s">
        <v>2249</v>
      </c>
      <c r="C814" t="s">
        <v>178</v>
      </c>
      <c r="D814" t="s">
        <v>44</v>
      </c>
      <c r="E814" t="s">
        <v>1387</v>
      </c>
      <c r="F814" t="s">
        <v>2591</v>
      </c>
      <c r="G814" t="s">
        <v>2592</v>
      </c>
      <c r="H814">
        <v>2026</v>
      </c>
      <c r="I814" s="4" t="s">
        <v>55</v>
      </c>
      <c r="J814">
        <v>119</v>
      </c>
      <c r="K814" s="97">
        <v>283</v>
      </c>
      <c r="L814" t="str">
        <f>VLOOKUP(K814,Data!$L$1:$M$601,2,FALSE)</f>
        <v>large</v>
      </c>
      <c r="M814">
        <v>119</v>
      </c>
      <c r="N814" s="4">
        <f>VLOOKUP(L814,Data!$M$1:$N$701,2,FALSE)</f>
        <v>20</v>
      </c>
      <c r="O814" t="s">
        <v>44</v>
      </c>
      <c r="P814" t="s">
        <v>94</v>
      </c>
      <c r="Q814" s="57" t="s">
        <v>76</v>
      </c>
      <c r="R814" s="57" t="s">
        <v>1353</v>
      </c>
      <c r="S814" t="s">
        <v>104</v>
      </c>
      <c r="U814" s="57" t="s">
        <v>104</v>
      </c>
      <c r="W814" t="s">
        <v>150</v>
      </c>
      <c r="X814" t="s">
        <v>1354</v>
      </c>
      <c r="Y814" s="57" t="s">
        <v>104</v>
      </c>
      <c r="AA814" t="s">
        <v>104</v>
      </c>
      <c r="AC814" s="57" t="s">
        <v>104</v>
      </c>
      <c r="AE814" t="s">
        <v>150</v>
      </c>
      <c r="AF814" s="96" t="s">
        <v>1355</v>
      </c>
      <c r="AG814" s="57" t="s">
        <v>104</v>
      </c>
      <c r="AH814" s="98">
        <v>1</v>
      </c>
      <c r="AI814" s="29">
        <f t="shared" ref="AI814:AI826" si="8">N814*AH814</f>
        <v>20</v>
      </c>
      <c r="AL814" s="261" t="s">
        <v>1590</v>
      </c>
      <c r="AM814" s="102">
        <v>15</v>
      </c>
      <c r="AO814" s="261" t="s">
        <v>1511</v>
      </c>
      <c r="AP814" s="103">
        <v>5</v>
      </c>
      <c r="AU814" s="102"/>
      <c r="AW814" s="102"/>
      <c r="AY814" s="4">
        <v>4</v>
      </c>
      <c r="BA814" s="106"/>
    </row>
    <row r="815" spans="1:53" ht="12" customHeight="1" x14ac:dyDescent="0.35">
      <c r="A815" s="96" t="s">
        <v>1846</v>
      </c>
      <c r="B815" t="s">
        <v>2250</v>
      </c>
      <c r="C815" t="s">
        <v>178</v>
      </c>
      <c r="D815" t="s">
        <v>44</v>
      </c>
      <c r="E815" t="s">
        <v>1387</v>
      </c>
      <c r="F815" t="s">
        <v>2591</v>
      </c>
      <c r="G815" t="s">
        <v>2592</v>
      </c>
      <c r="H815">
        <v>2026</v>
      </c>
      <c r="I815" s="4" t="s">
        <v>79</v>
      </c>
      <c r="J815">
        <v>120</v>
      </c>
      <c r="K815" s="97">
        <v>282</v>
      </c>
      <c r="L815" t="str">
        <f>VLOOKUP(K815,Data!$L$1:$M$601,2,FALSE)</f>
        <v>large</v>
      </c>
      <c r="M815">
        <v>120</v>
      </c>
      <c r="N815" s="4">
        <f>VLOOKUP(L815,Data!$M$1:$N$701,2,FALSE)</f>
        <v>20</v>
      </c>
      <c r="O815" t="s">
        <v>44</v>
      </c>
      <c r="P815" t="s">
        <v>94</v>
      </c>
      <c r="Q815" s="57" t="s">
        <v>76</v>
      </c>
      <c r="R815" s="57" t="s">
        <v>1353</v>
      </c>
      <c r="S815" t="s">
        <v>104</v>
      </c>
      <c r="U815" s="57" t="s">
        <v>104</v>
      </c>
      <c r="W815" t="s">
        <v>150</v>
      </c>
      <c r="X815" t="s">
        <v>1354</v>
      </c>
      <c r="Y815" s="57" t="s">
        <v>104</v>
      </c>
      <c r="AA815" t="s">
        <v>104</v>
      </c>
      <c r="AC815" s="57" t="s">
        <v>104</v>
      </c>
      <c r="AE815" t="s">
        <v>150</v>
      </c>
      <c r="AF815" s="96" t="s">
        <v>1355</v>
      </c>
      <c r="AG815" s="57" t="s">
        <v>104</v>
      </c>
      <c r="AH815" s="98">
        <v>1</v>
      </c>
      <c r="AI815" s="29">
        <f t="shared" si="8"/>
        <v>20</v>
      </c>
      <c r="AL815" s="262" t="s">
        <v>1594</v>
      </c>
      <c r="AM815" s="102">
        <v>20</v>
      </c>
      <c r="AS815" s="261" t="s">
        <v>1498</v>
      </c>
      <c r="AT815" s="105">
        <v>5</v>
      </c>
      <c r="AU815" s="102"/>
      <c r="AW815" s="102"/>
      <c r="AY815" s="4">
        <v>0</v>
      </c>
      <c r="BA815" s="106"/>
    </row>
    <row r="816" spans="1:53" ht="12" customHeight="1" x14ac:dyDescent="0.35">
      <c r="A816" s="96" t="s">
        <v>1847</v>
      </c>
      <c r="B816" t="s">
        <v>2251</v>
      </c>
      <c r="C816" t="s">
        <v>178</v>
      </c>
      <c r="D816" t="s">
        <v>44</v>
      </c>
      <c r="E816" t="s">
        <v>1387</v>
      </c>
      <c r="F816" t="s">
        <v>2591</v>
      </c>
      <c r="G816" t="s">
        <v>2592</v>
      </c>
      <c r="H816">
        <v>2026</v>
      </c>
      <c r="I816" s="4" t="s">
        <v>79</v>
      </c>
      <c r="J816">
        <v>121</v>
      </c>
      <c r="K816" s="97">
        <v>281</v>
      </c>
      <c r="L816" t="str">
        <f>VLOOKUP(K816,Data!$L$1:$M$601,2,FALSE)</f>
        <v>large</v>
      </c>
      <c r="M816">
        <v>121</v>
      </c>
      <c r="N816" s="4">
        <f>VLOOKUP(L816,Data!$M$1:$N$701,2,FALSE)</f>
        <v>20</v>
      </c>
      <c r="O816" t="s">
        <v>44</v>
      </c>
      <c r="P816" t="s">
        <v>94</v>
      </c>
      <c r="Q816" s="57" t="s">
        <v>76</v>
      </c>
      <c r="R816" s="57" t="s">
        <v>1353</v>
      </c>
      <c r="S816" t="s">
        <v>104</v>
      </c>
      <c r="U816" s="57" t="s">
        <v>104</v>
      </c>
      <c r="W816" t="s">
        <v>150</v>
      </c>
      <c r="X816" t="s">
        <v>1354</v>
      </c>
      <c r="Y816" s="57" t="s">
        <v>104</v>
      </c>
      <c r="AA816" t="s">
        <v>104</v>
      </c>
      <c r="AC816" s="57" t="s">
        <v>104</v>
      </c>
      <c r="AE816" t="s">
        <v>150</v>
      </c>
      <c r="AF816" s="96" t="s">
        <v>1355</v>
      </c>
      <c r="AG816" s="57" t="s">
        <v>104</v>
      </c>
      <c r="AH816" s="98">
        <v>1</v>
      </c>
      <c r="AI816" s="29">
        <f t="shared" si="8"/>
        <v>20</v>
      </c>
      <c r="AL816" s="261" t="s">
        <v>1598</v>
      </c>
      <c r="AM816" s="102">
        <v>10</v>
      </c>
      <c r="AO816" s="261" t="s">
        <v>1492</v>
      </c>
      <c r="AP816" s="103">
        <v>10</v>
      </c>
      <c r="AS816" s="261" t="s">
        <v>1498</v>
      </c>
      <c r="AT816" s="105">
        <v>2.5</v>
      </c>
      <c r="AU816" s="261" t="s">
        <v>1511</v>
      </c>
      <c r="AV816" s="97">
        <v>2.5</v>
      </c>
      <c r="AW816" s="102"/>
      <c r="AY816" s="4">
        <v>14</v>
      </c>
      <c r="BA816" s="106"/>
    </row>
    <row r="817" spans="1:53" ht="12" customHeight="1" x14ac:dyDescent="0.35">
      <c r="A817" s="96" t="s">
        <v>1848</v>
      </c>
      <c r="B817" t="s">
        <v>2252</v>
      </c>
      <c r="C817" t="s">
        <v>178</v>
      </c>
      <c r="D817" t="s">
        <v>44</v>
      </c>
      <c r="E817" t="s">
        <v>1379</v>
      </c>
      <c r="F817" t="s">
        <v>2591</v>
      </c>
      <c r="G817" t="s">
        <v>2592</v>
      </c>
      <c r="H817">
        <v>2026</v>
      </c>
      <c r="I817" s="4" t="s">
        <v>79</v>
      </c>
      <c r="J817">
        <v>122</v>
      </c>
      <c r="K817" s="97">
        <v>280</v>
      </c>
      <c r="L817" t="str">
        <f>VLOOKUP(K817,Data!$L$1:$M$601,2,FALSE)</f>
        <v>large</v>
      </c>
      <c r="M817">
        <v>122</v>
      </c>
      <c r="N817" s="4">
        <f>VLOOKUP(L817,Data!$M$1:$N$701,2,FALSE)</f>
        <v>20</v>
      </c>
      <c r="O817" t="s">
        <v>44</v>
      </c>
      <c r="P817" t="s">
        <v>94</v>
      </c>
      <c r="Q817" s="57" t="s">
        <v>76</v>
      </c>
      <c r="R817" s="57" t="s">
        <v>1353</v>
      </c>
      <c r="S817" t="s">
        <v>104</v>
      </c>
      <c r="U817" s="57" t="s">
        <v>104</v>
      </c>
      <c r="W817" t="s">
        <v>150</v>
      </c>
      <c r="X817" t="s">
        <v>1354</v>
      </c>
      <c r="Y817" s="57" t="s">
        <v>104</v>
      </c>
      <c r="AA817" t="s">
        <v>104</v>
      </c>
      <c r="AC817" s="57" t="s">
        <v>104</v>
      </c>
      <c r="AE817" t="s">
        <v>150</v>
      </c>
      <c r="AF817" s="96" t="s">
        <v>1355</v>
      </c>
      <c r="AG817" s="57" t="s">
        <v>104</v>
      </c>
      <c r="AH817" s="98">
        <v>1</v>
      </c>
      <c r="AI817" s="29">
        <f t="shared" si="8"/>
        <v>20</v>
      </c>
      <c r="AL817" s="262" t="s">
        <v>1602</v>
      </c>
      <c r="AM817" s="102">
        <v>10</v>
      </c>
      <c r="AU817" s="102"/>
      <c r="AW817" s="102"/>
      <c r="AY817" s="4">
        <v>0</v>
      </c>
      <c r="BA817" s="106"/>
    </row>
    <row r="818" spans="1:53" ht="12" customHeight="1" x14ac:dyDescent="0.35">
      <c r="A818" s="96" t="s">
        <v>1849</v>
      </c>
      <c r="B818" t="s">
        <v>2253</v>
      </c>
      <c r="C818" t="s">
        <v>178</v>
      </c>
      <c r="D818" t="s">
        <v>44</v>
      </c>
      <c r="E818" t="s">
        <v>1379</v>
      </c>
      <c r="F818" t="s">
        <v>2591</v>
      </c>
      <c r="G818" t="s">
        <v>2592</v>
      </c>
      <c r="H818">
        <v>2026</v>
      </c>
      <c r="I818" s="4" t="s">
        <v>79</v>
      </c>
      <c r="J818">
        <v>123</v>
      </c>
      <c r="K818" s="97">
        <v>279</v>
      </c>
      <c r="L818" t="str">
        <f>VLOOKUP(K818,Data!$L$1:$M$601,2,FALSE)</f>
        <v>large</v>
      </c>
      <c r="M818">
        <v>123</v>
      </c>
      <c r="N818" s="4">
        <f>VLOOKUP(L818,Data!$M$1:$N$701,2,FALSE)</f>
        <v>20</v>
      </c>
      <c r="O818" t="s">
        <v>44</v>
      </c>
      <c r="P818" t="s">
        <v>94</v>
      </c>
      <c r="Q818" s="57" t="s">
        <v>76</v>
      </c>
      <c r="R818" s="57" t="s">
        <v>1353</v>
      </c>
      <c r="S818" t="s">
        <v>104</v>
      </c>
      <c r="U818" s="57" t="s">
        <v>104</v>
      </c>
      <c r="W818" t="s">
        <v>150</v>
      </c>
      <c r="X818" t="s">
        <v>1354</v>
      </c>
      <c r="Y818" s="57" t="s">
        <v>104</v>
      </c>
      <c r="AA818" t="s">
        <v>104</v>
      </c>
      <c r="AC818" s="57" t="s">
        <v>104</v>
      </c>
      <c r="AE818" t="s">
        <v>150</v>
      </c>
      <c r="AF818" s="96" t="s">
        <v>1355</v>
      </c>
      <c r="AG818" s="57" t="s">
        <v>104</v>
      </c>
      <c r="AH818" s="98">
        <v>1</v>
      </c>
      <c r="AI818" s="29">
        <f t="shared" si="8"/>
        <v>20</v>
      </c>
      <c r="AL818" s="261" t="s">
        <v>1605</v>
      </c>
      <c r="AM818" s="102">
        <v>10</v>
      </c>
      <c r="AU818" s="102"/>
      <c r="AW818" s="102"/>
      <c r="AY818" s="4">
        <v>20</v>
      </c>
      <c r="BA818" s="106"/>
    </row>
    <row r="819" spans="1:53" ht="12" customHeight="1" x14ac:dyDescent="0.35">
      <c r="A819" s="96" t="s">
        <v>1850</v>
      </c>
      <c r="B819" t="s">
        <v>2254</v>
      </c>
      <c r="C819" t="s">
        <v>178</v>
      </c>
      <c r="D819" t="s">
        <v>44</v>
      </c>
      <c r="E819" t="s">
        <v>1387</v>
      </c>
      <c r="F819" t="s">
        <v>2591</v>
      </c>
      <c r="G819" t="s">
        <v>2592</v>
      </c>
      <c r="H819">
        <v>2026</v>
      </c>
      <c r="I819" s="4" t="s">
        <v>55</v>
      </c>
      <c r="J819">
        <v>124</v>
      </c>
      <c r="K819" s="97">
        <v>278</v>
      </c>
      <c r="L819" t="str">
        <f>VLOOKUP(K819,Data!$L$1:$M$601,2,FALSE)</f>
        <v>large</v>
      </c>
      <c r="M819">
        <v>124</v>
      </c>
      <c r="N819" s="4">
        <f>VLOOKUP(L819,Data!$M$1:$N$701,2,FALSE)</f>
        <v>20</v>
      </c>
      <c r="O819" t="s">
        <v>44</v>
      </c>
      <c r="P819" t="s">
        <v>94</v>
      </c>
      <c r="Q819" s="57" t="s">
        <v>76</v>
      </c>
      <c r="R819" s="57" t="s">
        <v>1353</v>
      </c>
      <c r="S819" t="s">
        <v>104</v>
      </c>
      <c r="U819" s="57" t="s">
        <v>104</v>
      </c>
      <c r="W819" t="s">
        <v>150</v>
      </c>
      <c r="X819" t="s">
        <v>1354</v>
      </c>
      <c r="Y819" s="57" t="s">
        <v>104</v>
      </c>
      <c r="AA819" t="s">
        <v>104</v>
      </c>
      <c r="AC819" s="57" t="s">
        <v>104</v>
      </c>
      <c r="AE819" t="s">
        <v>150</v>
      </c>
      <c r="AF819" s="96" t="s">
        <v>1355</v>
      </c>
      <c r="AG819" s="57" t="s">
        <v>104</v>
      </c>
      <c r="AH819" s="162">
        <v>1</v>
      </c>
      <c r="AI819" s="30">
        <f t="shared" si="8"/>
        <v>20</v>
      </c>
      <c r="AL819" s="262" t="s">
        <v>1608</v>
      </c>
      <c r="AM819" s="163">
        <v>12.5</v>
      </c>
      <c r="AN819" s="163"/>
      <c r="AO819" s="261" t="s">
        <v>1492</v>
      </c>
      <c r="AP819" s="164">
        <v>7.5</v>
      </c>
      <c r="AQ819" s="163"/>
      <c r="AR819" s="163"/>
      <c r="AT819" s="163"/>
      <c r="AU819" s="165"/>
      <c r="AW819" s="165"/>
      <c r="AY819" s="4">
        <v>4</v>
      </c>
      <c r="BA819" s="106"/>
    </row>
    <row r="820" spans="1:53" ht="12" customHeight="1" x14ac:dyDescent="0.35">
      <c r="A820" s="96" t="s">
        <v>1851</v>
      </c>
      <c r="B820" t="s">
        <v>2255</v>
      </c>
      <c r="C820" t="s">
        <v>178</v>
      </c>
      <c r="D820" t="s">
        <v>44</v>
      </c>
      <c r="E820" t="s">
        <v>1379</v>
      </c>
      <c r="F820" t="s">
        <v>2591</v>
      </c>
      <c r="G820" t="s">
        <v>2592</v>
      </c>
      <c r="H820">
        <v>2026</v>
      </c>
      <c r="I820" s="4" t="s">
        <v>55</v>
      </c>
      <c r="J820">
        <v>125</v>
      </c>
      <c r="K820" s="97">
        <v>277</v>
      </c>
      <c r="L820" t="str">
        <f>VLOOKUP(K820,Data!$L$1:$M$601,2,FALSE)</f>
        <v>large</v>
      </c>
      <c r="M820">
        <v>125</v>
      </c>
      <c r="N820" s="4">
        <f>VLOOKUP(L820,Data!$M$1:$N$701,2,FALSE)</f>
        <v>20</v>
      </c>
      <c r="O820" t="s">
        <v>44</v>
      </c>
      <c r="P820" t="s">
        <v>94</v>
      </c>
      <c r="Q820" s="57" t="s">
        <v>76</v>
      </c>
      <c r="R820" s="57" t="s">
        <v>1353</v>
      </c>
      <c r="S820" t="s">
        <v>104</v>
      </c>
      <c r="U820" s="57" t="s">
        <v>104</v>
      </c>
      <c r="W820" t="s">
        <v>150</v>
      </c>
      <c r="X820" t="s">
        <v>1354</v>
      </c>
      <c r="Y820" s="57" t="s">
        <v>104</v>
      </c>
      <c r="AA820" t="s">
        <v>104</v>
      </c>
      <c r="AC820" s="57" t="s">
        <v>104</v>
      </c>
      <c r="AE820" t="s">
        <v>150</v>
      </c>
      <c r="AF820" s="96" t="s">
        <v>1355</v>
      </c>
      <c r="AG820" s="57" t="s">
        <v>104</v>
      </c>
      <c r="AH820" s="98">
        <v>1</v>
      </c>
      <c r="AI820" s="29">
        <f t="shared" si="8"/>
        <v>20</v>
      </c>
      <c r="AL820" s="261" t="s">
        <v>1611</v>
      </c>
      <c r="AM820" s="102">
        <v>10</v>
      </c>
      <c r="AU820" s="102"/>
      <c r="AW820" s="102"/>
      <c r="AY820" s="4">
        <v>5</v>
      </c>
      <c r="BA820" s="106"/>
    </row>
    <row r="821" spans="1:53" ht="12" customHeight="1" x14ac:dyDescent="0.35">
      <c r="A821" s="96" t="s">
        <v>1852</v>
      </c>
      <c r="B821" t="s">
        <v>2256</v>
      </c>
      <c r="C821" t="s">
        <v>178</v>
      </c>
      <c r="D821" t="s">
        <v>44</v>
      </c>
      <c r="E821" t="s">
        <v>1379</v>
      </c>
      <c r="F821" t="s">
        <v>2591</v>
      </c>
      <c r="G821" t="s">
        <v>2592</v>
      </c>
      <c r="H821">
        <v>2026</v>
      </c>
      <c r="I821" s="4" t="s">
        <v>79</v>
      </c>
      <c r="J821">
        <v>126</v>
      </c>
      <c r="K821" s="97">
        <v>276</v>
      </c>
      <c r="L821" t="str">
        <f>VLOOKUP(K821,Data!$L$1:$M$601,2,FALSE)</f>
        <v>large</v>
      </c>
      <c r="M821">
        <v>126</v>
      </c>
      <c r="N821" s="4">
        <f>VLOOKUP(L821,Data!$M$1:$N$701,2,FALSE)</f>
        <v>20</v>
      </c>
      <c r="O821" t="s">
        <v>44</v>
      </c>
      <c r="P821" t="s">
        <v>94</v>
      </c>
      <c r="Q821" s="57" t="s">
        <v>76</v>
      </c>
      <c r="R821" s="57" t="s">
        <v>1353</v>
      </c>
      <c r="S821" t="s">
        <v>104</v>
      </c>
      <c r="U821" s="57" t="s">
        <v>104</v>
      </c>
      <c r="W821" t="s">
        <v>150</v>
      </c>
      <c r="X821" t="s">
        <v>1354</v>
      </c>
      <c r="Y821" s="57" t="s">
        <v>104</v>
      </c>
      <c r="AA821" t="s">
        <v>150</v>
      </c>
      <c r="AC821" s="57" t="s">
        <v>104</v>
      </c>
      <c r="AE821" t="s">
        <v>150</v>
      </c>
      <c r="AF821" s="96" t="s">
        <v>1355</v>
      </c>
      <c r="AG821" s="57" t="s">
        <v>104</v>
      </c>
      <c r="AH821" s="98">
        <v>1</v>
      </c>
      <c r="AI821" s="29">
        <f t="shared" si="8"/>
        <v>20</v>
      </c>
      <c r="AK821" s="152"/>
      <c r="AL821" s="262" t="s">
        <v>1614</v>
      </c>
      <c r="AM821" s="102">
        <v>10</v>
      </c>
      <c r="AU821" s="102"/>
      <c r="AW821" s="102"/>
      <c r="AY821" s="4">
        <v>8</v>
      </c>
      <c r="BA821" s="106"/>
    </row>
    <row r="822" spans="1:53" ht="12" customHeight="1" x14ac:dyDescent="0.35">
      <c r="A822" s="96" t="s">
        <v>1853</v>
      </c>
      <c r="B822" t="s">
        <v>2257</v>
      </c>
      <c r="C822" t="s">
        <v>178</v>
      </c>
      <c r="D822" t="s">
        <v>44</v>
      </c>
      <c r="E822" t="s">
        <v>1379</v>
      </c>
      <c r="F822" t="s">
        <v>2591</v>
      </c>
      <c r="G822" t="s">
        <v>2592</v>
      </c>
      <c r="H822">
        <v>2026</v>
      </c>
      <c r="I822" s="4" t="s">
        <v>55</v>
      </c>
      <c r="J822">
        <v>127</v>
      </c>
      <c r="K822" s="97">
        <v>275</v>
      </c>
      <c r="L822" t="str">
        <f>VLOOKUP(K822,Data!$L$1:$M$601,2,FALSE)</f>
        <v>large</v>
      </c>
      <c r="M822">
        <v>127</v>
      </c>
      <c r="N822" s="4">
        <f>VLOOKUP(L822,Data!$M$1:$N$701,2,FALSE)</f>
        <v>20</v>
      </c>
      <c r="O822" t="s">
        <v>44</v>
      </c>
      <c r="P822" t="s">
        <v>94</v>
      </c>
      <c r="Q822" s="57" t="s">
        <v>76</v>
      </c>
      <c r="R822" s="57" t="s">
        <v>1353</v>
      </c>
      <c r="S822" t="s">
        <v>104</v>
      </c>
      <c r="U822" s="57" t="s">
        <v>104</v>
      </c>
      <c r="W822" t="s">
        <v>150</v>
      </c>
      <c r="X822" t="s">
        <v>1354</v>
      </c>
      <c r="Y822" s="57" t="s">
        <v>104</v>
      </c>
      <c r="AA822" t="s">
        <v>104</v>
      </c>
      <c r="AC822" s="57" t="s">
        <v>104</v>
      </c>
      <c r="AE822" t="s">
        <v>150</v>
      </c>
      <c r="AF822" s="96" t="s">
        <v>1355</v>
      </c>
      <c r="AG822" s="57" t="s">
        <v>104</v>
      </c>
      <c r="AH822" s="98">
        <v>1</v>
      </c>
      <c r="AI822" s="29">
        <f t="shared" si="8"/>
        <v>20</v>
      </c>
      <c r="AL822" s="261" t="s">
        <v>1616</v>
      </c>
      <c r="AM822" s="102">
        <v>10</v>
      </c>
      <c r="AU822" s="102"/>
      <c r="AW822" s="102"/>
      <c r="AY822" s="4">
        <v>0</v>
      </c>
      <c r="BA822" s="106"/>
    </row>
    <row r="823" spans="1:53" ht="12" customHeight="1" x14ac:dyDescent="0.35">
      <c r="A823" s="96" t="s">
        <v>1854</v>
      </c>
      <c r="B823" t="s">
        <v>2258</v>
      </c>
      <c r="C823" t="s">
        <v>178</v>
      </c>
      <c r="D823" t="s">
        <v>44</v>
      </c>
      <c r="E823" t="s">
        <v>1379</v>
      </c>
      <c r="F823" t="s">
        <v>2591</v>
      </c>
      <c r="G823" t="s">
        <v>2592</v>
      </c>
      <c r="H823">
        <v>2026</v>
      </c>
      <c r="I823" s="4" t="s">
        <v>55</v>
      </c>
      <c r="J823">
        <v>128</v>
      </c>
      <c r="K823" s="97">
        <v>274</v>
      </c>
      <c r="L823" t="str">
        <f>VLOOKUP(K823,Data!$L$1:$M$601,2,FALSE)</f>
        <v>large</v>
      </c>
      <c r="M823">
        <v>128</v>
      </c>
      <c r="N823" s="4">
        <f>VLOOKUP(L823,Data!$M$1:$N$701,2,FALSE)</f>
        <v>20</v>
      </c>
      <c r="O823" t="s">
        <v>44</v>
      </c>
      <c r="P823" t="s">
        <v>94</v>
      </c>
      <c r="Q823" s="57" t="s">
        <v>76</v>
      </c>
      <c r="R823" s="57" t="s">
        <v>1353</v>
      </c>
      <c r="S823" t="s">
        <v>104</v>
      </c>
      <c r="U823" s="57" t="s">
        <v>104</v>
      </c>
      <c r="W823" t="s">
        <v>150</v>
      </c>
      <c r="X823" t="s">
        <v>1354</v>
      </c>
      <c r="Y823" s="57" t="s">
        <v>104</v>
      </c>
      <c r="AA823" t="s">
        <v>104</v>
      </c>
      <c r="AC823" s="57" t="s">
        <v>104</v>
      </c>
      <c r="AE823" t="s">
        <v>150</v>
      </c>
      <c r="AF823" s="96" t="s">
        <v>1355</v>
      </c>
      <c r="AG823" s="57" t="s">
        <v>104</v>
      </c>
      <c r="AH823" s="98">
        <v>1</v>
      </c>
      <c r="AI823" s="29">
        <f t="shared" si="8"/>
        <v>20</v>
      </c>
      <c r="AL823" s="262" t="s">
        <v>1618</v>
      </c>
      <c r="AM823" s="102">
        <v>10</v>
      </c>
      <c r="AU823" s="102"/>
      <c r="AW823" s="102"/>
      <c r="AY823" s="4">
        <v>0</v>
      </c>
      <c r="BA823" s="106"/>
    </row>
    <row r="824" spans="1:53" ht="12" customHeight="1" x14ac:dyDescent="0.35">
      <c r="A824" s="96" t="s">
        <v>1855</v>
      </c>
      <c r="B824" t="s">
        <v>2259</v>
      </c>
      <c r="C824" t="s">
        <v>178</v>
      </c>
      <c r="D824" t="s">
        <v>44</v>
      </c>
      <c r="E824" t="s">
        <v>1379</v>
      </c>
      <c r="F824" t="s">
        <v>2591</v>
      </c>
      <c r="G824" t="s">
        <v>2592</v>
      </c>
      <c r="H824">
        <v>2026</v>
      </c>
      <c r="I824" s="4" t="s">
        <v>55</v>
      </c>
      <c r="J824">
        <v>129</v>
      </c>
      <c r="K824" s="97">
        <v>273</v>
      </c>
      <c r="L824" t="str">
        <f>VLOOKUP(K824,Data!$L$1:$M$601,2,FALSE)</f>
        <v>large</v>
      </c>
      <c r="M824">
        <v>129</v>
      </c>
      <c r="N824" s="4">
        <f>VLOOKUP(L824,Data!$M$1:$N$701,2,FALSE)</f>
        <v>20</v>
      </c>
      <c r="O824" t="s">
        <v>44</v>
      </c>
      <c r="P824" t="s">
        <v>94</v>
      </c>
      <c r="Q824" s="57" t="s">
        <v>76</v>
      </c>
      <c r="R824" s="57" t="s">
        <v>1353</v>
      </c>
      <c r="S824" t="s">
        <v>104</v>
      </c>
      <c r="U824" s="57" t="s">
        <v>104</v>
      </c>
      <c r="W824" t="s">
        <v>150</v>
      </c>
      <c r="X824" t="s">
        <v>1354</v>
      </c>
      <c r="Y824" s="57" t="s">
        <v>104</v>
      </c>
      <c r="AA824" t="s">
        <v>150</v>
      </c>
      <c r="AB824" t="s">
        <v>1356</v>
      </c>
      <c r="AC824" s="57" t="s">
        <v>104</v>
      </c>
      <c r="AE824" t="s">
        <v>150</v>
      </c>
      <c r="AF824" s="96" t="s">
        <v>1355</v>
      </c>
      <c r="AG824" s="57" t="s">
        <v>104</v>
      </c>
      <c r="AH824" s="98">
        <v>1</v>
      </c>
      <c r="AI824" s="29">
        <f t="shared" si="8"/>
        <v>20</v>
      </c>
      <c r="AK824" s="107"/>
      <c r="AL824" s="261" t="s">
        <v>1620</v>
      </c>
      <c r="AM824" s="102">
        <v>10</v>
      </c>
      <c r="AU824" s="102"/>
      <c r="AW824" s="102"/>
      <c r="AY824" s="4">
        <v>0</v>
      </c>
      <c r="BA824" s="106"/>
    </row>
    <row r="825" spans="1:53" ht="12" customHeight="1" x14ac:dyDescent="0.35">
      <c r="A825" s="96" t="s">
        <v>1856</v>
      </c>
      <c r="B825" t="s">
        <v>2260</v>
      </c>
      <c r="C825" t="s">
        <v>178</v>
      </c>
      <c r="D825" t="s">
        <v>44</v>
      </c>
      <c r="E825" t="s">
        <v>1379</v>
      </c>
      <c r="F825" t="s">
        <v>2591</v>
      </c>
      <c r="G825" t="s">
        <v>2592</v>
      </c>
      <c r="H825">
        <v>2026</v>
      </c>
      <c r="I825" s="4" t="s">
        <v>79</v>
      </c>
      <c r="J825">
        <v>130</v>
      </c>
      <c r="K825" s="97">
        <v>272</v>
      </c>
      <c r="L825" t="str">
        <f>VLOOKUP(K825,Data!$L$1:$M$601,2,FALSE)</f>
        <v>large</v>
      </c>
      <c r="M825">
        <v>130</v>
      </c>
      <c r="N825" s="4">
        <f>VLOOKUP(L825,Data!$M$1:$N$701,2,FALSE)</f>
        <v>20</v>
      </c>
      <c r="O825" t="s">
        <v>44</v>
      </c>
      <c r="P825" t="s">
        <v>94</v>
      </c>
      <c r="Q825" s="57" t="s">
        <v>76</v>
      </c>
      <c r="R825" s="57" t="s">
        <v>1353</v>
      </c>
      <c r="S825" t="s">
        <v>104</v>
      </c>
      <c r="U825" s="57" t="s">
        <v>104</v>
      </c>
      <c r="W825" t="s">
        <v>150</v>
      </c>
      <c r="X825" t="s">
        <v>1354</v>
      </c>
      <c r="Y825" s="57" t="s">
        <v>104</v>
      </c>
      <c r="AA825" t="s">
        <v>104</v>
      </c>
      <c r="AC825" s="57" t="s">
        <v>104</v>
      </c>
      <c r="AE825" t="s">
        <v>150</v>
      </c>
      <c r="AF825" s="96" t="s">
        <v>1355</v>
      </c>
      <c r="AG825" s="57" t="s">
        <v>104</v>
      </c>
      <c r="AH825" s="98">
        <v>1</v>
      </c>
      <c r="AI825" s="29">
        <f t="shared" si="8"/>
        <v>20</v>
      </c>
      <c r="AL825" s="262" t="s">
        <v>1624</v>
      </c>
      <c r="AM825" s="102">
        <v>10</v>
      </c>
      <c r="AU825" s="102"/>
      <c r="AW825" s="102"/>
      <c r="AY825" s="4">
        <v>0</v>
      </c>
      <c r="BA825" s="106"/>
    </row>
    <row r="826" spans="1:53" ht="12" customHeight="1" x14ac:dyDescent="0.35">
      <c r="A826" s="96" t="s">
        <v>1857</v>
      </c>
      <c r="B826" t="s">
        <v>2261</v>
      </c>
      <c r="C826" t="s">
        <v>178</v>
      </c>
      <c r="D826" t="s">
        <v>44</v>
      </c>
      <c r="E826" t="s">
        <v>1379</v>
      </c>
      <c r="F826" t="s">
        <v>2591</v>
      </c>
      <c r="G826" t="s">
        <v>2592</v>
      </c>
      <c r="H826">
        <v>2026</v>
      </c>
      <c r="I826" s="4" t="s">
        <v>55</v>
      </c>
      <c r="J826">
        <v>131</v>
      </c>
      <c r="K826" s="97">
        <v>271</v>
      </c>
      <c r="L826" t="str">
        <f>VLOOKUP(K826,Data!$L$1:$M$601,2,FALSE)</f>
        <v>large</v>
      </c>
      <c r="M826">
        <v>131</v>
      </c>
      <c r="N826" s="4">
        <f>VLOOKUP(L826,Data!$M$1:$N$701,2,FALSE)</f>
        <v>20</v>
      </c>
      <c r="O826" t="s">
        <v>44</v>
      </c>
      <c r="P826" t="s">
        <v>94</v>
      </c>
      <c r="Q826" s="57" t="s">
        <v>76</v>
      </c>
      <c r="R826" s="57" t="s">
        <v>1353</v>
      </c>
      <c r="S826" t="s">
        <v>104</v>
      </c>
      <c r="U826" s="57" t="s">
        <v>104</v>
      </c>
      <c r="W826" t="s">
        <v>150</v>
      </c>
      <c r="X826" t="s">
        <v>1354</v>
      </c>
      <c r="Y826" s="57" t="s">
        <v>104</v>
      </c>
      <c r="AA826" t="s">
        <v>104</v>
      </c>
      <c r="AC826" s="57" t="s">
        <v>104</v>
      </c>
      <c r="AE826" t="s">
        <v>150</v>
      </c>
      <c r="AF826" s="96" t="s">
        <v>1355</v>
      </c>
      <c r="AG826" s="57" t="s">
        <v>104</v>
      </c>
      <c r="AH826" s="98">
        <v>1</v>
      </c>
      <c r="AI826" s="29">
        <f t="shared" si="8"/>
        <v>20</v>
      </c>
      <c r="AL826" s="261" t="s">
        <v>1628</v>
      </c>
      <c r="AM826" s="102">
        <v>10</v>
      </c>
      <c r="AU826" s="102"/>
      <c r="AW826" s="102"/>
      <c r="AY826" s="4">
        <v>0</v>
      </c>
      <c r="BA826" s="106"/>
    </row>
    <row r="827" spans="1:53" ht="12" customHeight="1" x14ac:dyDescent="0.35">
      <c r="A827" s="96" t="s">
        <v>1858</v>
      </c>
      <c r="B827" t="s">
        <v>2262</v>
      </c>
      <c r="C827" t="s">
        <v>178</v>
      </c>
      <c r="D827" t="s">
        <v>44</v>
      </c>
      <c r="E827" t="s">
        <v>1387</v>
      </c>
      <c r="F827" t="s">
        <v>2591</v>
      </c>
      <c r="G827" t="s">
        <v>2592</v>
      </c>
      <c r="H827">
        <v>2026</v>
      </c>
      <c r="I827" s="4" t="s">
        <v>55</v>
      </c>
      <c r="J827">
        <v>132</v>
      </c>
      <c r="K827" s="97">
        <v>270</v>
      </c>
      <c r="L827" s="62" t="s">
        <v>64</v>
      </c>
      <c r="M827">
        <v>132</v>
      </c>
      <c r="N827" s="153">
        <v>10</v>
      </c>
      <c r="O827" s="62" t="s">
        <v>44</v>
      </c>
      <c r="P827" s="62" t="s">
        <v>94</v>
      </c>
      <c r="Q827" s="167" t="s">
        <v>76</v>
      </c>
      <c r="R827" s="167" t="s">
        <v>1353</v>
      </c>
      <c r="S827" s="62" t="s">
        <v>104</v>
      </c>
      <c r="T827" s="62"/>
      <c r="U827" s="167" t="s">
        <v>104</v>
      </c>
      <c r="V827" s="167"/>
      <c r="W827" s="62" t="s">
        <v>150</v>
      </c>
      <c r="X827" s="62" t="s">
        <v>1354</v>
      </c>
      <c r="Y827" s="167" t="s">
        <v>104</v>
      </c>
      <c r="Z827" s="167"/>
      <c r="AA827" s="62" t="s">
        <v>104</v>
      </c>
      <c r="AB827" s="62"/>
      <c r="AC827" s="167" t="s">
        <v>104</v>
      </c>
      <c r="AD827" s="167"/>
      <c r="AE827" s="62" t="s">
        <v>150</v>
      </c>
      <c r="AF827" s="168" t="s">
        <v>1355</v>
      </c>
      <c r="AG827" s="167" t="s">
        <v>104</v>
      </c>
      <c r="AH827" s="169">
        <v>1</v>
      </c>
      <c r="AI827" s="170">
        <v>10</v>
      </c>
      <c r="AJ827" s="171"/>
      <c r="AK827" s="152"/>
      <c r="AL827" s="262" t="s">
        <v>1631</v>
      </c>
      <c r="AM827" s="173">
        <v>5</v>
      </c>
      <c r="AN827" s="172"/>
      <c r="AO827" s="261" t="s">
        <v>1598</v>
      </c>
      <c r="AP827" s="174">
        <v>5</v>
      </c>
      <c r="AQ827" s="173"/>
      <c r="AR827" s="173"/>
      <c r="AS827" s="262" t="s">
        <v>1624</v>
      </c>
      <c r="AT827" s="176">
        <v>2.5</v>
      </c>
      <c r="AU827" s="261" t="s">
        <v>1605</v>
      </c>
      <c r="AV827" s="177">
        <v>2.5</v>
      </c>
      <c r="AW827" s="173"/>
      <c r="AX827" s="177"/>
      <c r="AY827" s="4">
        <v>0</v>
      </c>
      <c r="AZ827" s="153"/>
      <c r="BA827" s="178"/>
    </row>
    <row r="828" spans="1:53" ht="12" customHeight="1" x14ac:dyDescent="0.35">
      <c r="A828" s="96" t="s">
        <v>1859</v>
      </c>
      <c r="B828" t="s">
        <v>2263</v>
      </c>
      <c r="C828" t="s">
        <v>178</v>
      </c>
      <c r="D828" t="s">
        <v>44</v>
      </c>
      <c r="E828" t="s">
        <v>1387</v>
      </c>
      <c r="F828" t="s">
        <v>2591</v>
      </c>
      <c r="G828" t="s">
        <v>2592</v>
      </c>
      <c r="H828">
        <v>2026</v>
      </c>
      <c r="I828" s="4" t="s">
        <v>79</v>
      </c>
      <c r="J828">
        <v>133</v>
      </c>
      <c r="K828" s="97">
        <v>269</v>
      </c>
      <c r="L828" t="str">
        <f>VLOOKUP(K828,Data!$L$1:$M$601,2,FALSE)</f>
        <v>large</v>
      </c>
      <c r="M828">
        <v>133</v>
      </c>
      <c r="N828" s="4">
        <f>VLOOKUP(L828,Data!$M$1:$N$701,2,FALSE)</f>
        <v>20</v>
      </c>
      <c r="O828" t="s">
        <v>44</v>
      </c>
      <c r="P828" t="s">
        <v>94</v>
      </c>
      <c r="Q828" s="57" t="s">
        <v>76</v>
      </c>
      <c r="R828" s="57" t="s">
        <v>1353</v>
      </c>
      <c r="S828" t="s">
        <v>104</v>
      </c>
      <c r="U828" s="57" t="s">
        <v>104</v>
      </c>
      <c r="W828" t="s">
        <v>150</v>
      </c>
      <c r="X828" t="s">
        <v>1360</v>
      </c>
      <c r="Y828" s="57" t="s">
        <v>104</v>
      </c>
      <c r="AA828" t="s">
        <v>104</v>
      </c>
      <c r="AC828" s="57" t="s">
        <v>150</v>
      </c>
      <c r="AD828" s="57" t="s">
        <v>1377</v>
      </c>
      <c r="AE828" t="s">
        <v>150</v>
      </c>
      <c r="AF828" s="96" t="s">
        <v>1355</v>
      </c>
      <c r="AG828" s="57" t="s">
        <v>104</v>
      </c>
      <c r="AH828" s="98">
        <v>1</v>
      </c>
      <c r="AI828" s="29">
        <f t="shared" ref="AI828:AI840" si="9">N828*AH828</f>
        <v>20</v>
      </c>
      <c r="AL828" s="261" t="s">
        <v>1635</v>
      </c>
      <c r="AM828" s="102">
        <v>10</v>
      </c>
      <c r="AU828" s="102"/>
      <c r="AW828" s="102"/>
      <c r="AY828" s="4">
        <v>0</v>
      </c>
      <c r="BA828" s="106"/>
    </row>
    <row r="829" spans="1:53" ht="12" customHeight="1" x14ac:dyDescent="0.35">
      <c r="A829" s="96" t="s">
        <v>1860</v>
      </c>
      <c r="B829" t="s">
        <v>2264</v>
      </c>
      <c r="C829" t="s">
        <v>178</v>
      </c>
      <c r="D829" t="s">
        <v>44</v>
      </c>
      <c r="E829" t="s">
        <v>1379</v>
      </c>
      <c r="F829" t="s">
        <v>2591</v>
      </c>
      <c r="G829" t="s">
        <v>2592</v>
      </c>
      <c r="H829">
        <v>2026</v>
      </c>
      <c r="I829" s="4" t="s">
        <v>55</v>
      </c>
      <c r="J829">
        <v>134</v>
      </c>
      <c r="K829" s="97">
        <v>268</v>
      </c>
      <c r="L829" t="str">
        <f>VLOOKUP(K829,Data!$L$1:$M$601,2,FALSE)</f>
        <v>large</v>
      </c>
      <c r="M829">
        <v>134</v>
      </c>
      <c r="N829" s="4">
        <f>VLOOKUP(L829,Data!$M$1:$N$701,2,FALSE)</f>
        <v>20</v>
      </c>
      <c r="O829" t="s">
        <v>44</v>
      </c>
      <c r="P829" t="s">
        <v>94</v>
      </c>
      <c r="Q829" s="57" t="s">
        <v>76</v>
      </c>
      <c r="R829" s="57" t="s">
        <v>1353</v>
      </c>
      <c r="S829" t="s">
        <v>104</v>
      </c>
      <c r="U829" s="57" t="s">
        <v>104</v>
      </c>
      <c r="W829" t="s">
        <v>150</v>
      </c>
      <c r="X829" t="s">
        <v>1354</v>
      </c>
      <c r="Y829" s="57" t="s">
        <v>104</v>
      </c>
      <c r="AA829" t="s">
        <v>150</v>
      </c>
      <c r="AB829" t="s">
        <v>1356</v>
      </c>
      <c r="AC829" s="57" t="s">
        <v>104</v>
      </c>
      <c r="AE829" t="s">
        <v>150</v>
      </c>
      <c r="AF829" s="96" t="s">
        <v>1355</v>
      </c>
      <c r="AG829" s="57" t="s">
        <v>150</v>
      </c>
      <c r="AH829" s="98">
        <v>1.5</v>
      </c>
      <c r="AI829" s="29">
        <f t="shared" si="9"/>
        <v>30</v>
      </c>
      <c r="AK829" s="107" t="s">
        <v>1380</v>
      </c>
      <c r="AL829" s="262" t="s">
        <v>1639</v>
      </c>
      <c r="AM829" s="102">
        <v>7.5</v>
      </c>
      <c r="AU829" s="102"/>
      <c r="AW829" s="102"/>
      <c r="AY829" s="4">
        <v>0</v>
      </c>
      <c r="BA829" s="106"/>
    </row>
    <row r="830" spans="1:53" ht="12" customHeight="1" x14ac:dyDescent="0.35">
      <c r="A830" s="96" t="s">
        <v>1861</v>
      </c>
      <c r="B830" t="s">
        <v>2265</v>
      </c>
      <c r="C830" t="s">
        <v>178</v>
      </c>
      <c r="D830" t="s">
        <v>44</v>
      </c>
      <c r="E830" t="s">
        <v>1379</v>
      </c>
      <c r="F830" t="s">
        <v>2591</v>
      </c>
      <c r="G830" t="s">
        <v>2592</v>
      </c>
      <c r="H830">
        <v>2026</v>
      </c>
      <c r="I830" s="4" t="s">
        <v>79</v>
      </c>
      <c r="J830">
        <v>135</v>
      </c>
      <c r="K830" s="97">
        <v>267</v>
      </c>
      <c r="L830" t="str">
        <f>VLOOKUP(K830,Data!$L$1:$M$601,2,FALSE)</f>
        <v>large</v>
      </c>
      <c r="M830">
        <v>135</v>
      </c>
      <c r="N830" s="4">
        <f>VLOOKUP(L830,Data!$M$1:$N$701,2,FALSE)</f>
        <v>20</v>
      </c>
      <c r="O830" t="s">
        <v>44</v>
      </c>
      <c r="P830" t="s">
        <v>94</v>
      </c>
      <c r="Q830" s="57" t="s">
        <v>76</v>
      </c>
      <c r="R830" s="57" t="s">
        <v>1353</v>
      </c>
      <c r="S830" t="s">
        <v>104</v>
      </c>
      <c r="U830" s="57" t="s">
        <v>104</v>
      </c>
      <c r="W830" t="s">
        <v>150</v>
      </c>
      <c r="X830" t="s">
        <v>1354</v>
      </c>
      <c r="Y830" s="57" t="s">
        <v>104</v>
      </c>
      <c r="AA830" t="s">
        <v>104</v>
      </c>
      <c r="AC830" s="57" t="s">
        <v>104</v>
      </c>
      <c r="AE830" t="s">
        <v>150</v>
      </c>
      <c r="AF830" s="96" t="s">
        <v>1355</v>
      </c>
      <c r="AG830" s="57" t="s">
        <v>104</v>
      </c>
      <c r="AH830" s="98">
        <v>1</v>
      </c>
      <c r="AI830" s="29">
        <f t="shared" si="9"/>
        <v>20</v>
      </c>
      <c r="AL830" s="261" t="s">
        <v>1641</v>
      </c>
      <c r="AM830" s="102">
        <v>10</v>
      </c>
      <c r="AU830" s="102"/>
      <c r="AW830" s="102"/>
      <c r="AY830" s="4">
        <v>0</v>
      </c>
      <c r="BA830" s="106"/>
    </row>
    <row r="831" spans="1:53" ht="12" customHeight="1" x14ac:dyDescent="0.35">
      <c r="A831" s="96" t="s">
        <v>1862</v>
      </c>
      <c r="B831" t="s">
        <v>2266</v>
      </c>
      <c r="C831" t="s">
        <v>178</v>
      </c>
      <c r="D831" t="s">
        <v>44</v>
      </c>
      <c r="E831" t="s">
        <v>1379</v>
      </c>
      <c r="F831" t="s">
        <v>2591</v>
      </c>
      <c r="G831" t="s">
        <v>2592</v>
      </c>
      <c r="H831">
        <v>2026</v>
      </c>
      <c r="I831" s="4" t="s">
        <v>79</v>
      </c>
      <c r="J831">
        <v>136</v>
      </c>
      <c r="K831" s="97">
        <v>266</v>
      </c>
      <c r="L831" t="str">
        <f>VLOOKUP(K831,Data!$L$1:$M$601,2,FALSE)</f>
        <v>large</v>
      </c>
      <c r="M831">
        <v>136</v>
      </c>
      <c r="N831" s="4">
        <f>VLOOKUP(L831,Data!$M$1:$N$701,2,FALSE)</f>
        <v>20</v>
      </c>
      <c r="O831" t="s">
        <v>44</v>
      </c>
      <c r="P831" t="s">
        <v>94</v>
      </c>
      <c r="Q831" s="57" t="s">
        <v>76</v>
      </c>
      <c r="R831" s="57" t="s">
        <v>1353</v>
      </c>
      <c r="S831" t="s">
        <v>104</v>
      </c>
      <c r="U831" s="57" t="s">
        <v>104</v>
      </c>
      <c r="W831" t="s">
        <v>150</v>
      </c>
      <c r="X831" t="s">
        <v>1354</v>
      </c>
      <c r="Y831" s="57" t="s">
        <v>104</v>
      </c>
      <c r="AA831" t="s">
        <v>150</v>
      </c>
      <c r="AB831" t="s">
        <v>1356</v>
      </c>
      <c r="AC831" s="57" t="s">
        <v>104</v>
      </c>
      <c r="AE831" t="s">
        <v>150</v>
      </c>
      <c r="AF831" s="96" t="s">
        <v>1355</v>
      </c>
      <c r="AG831" s="57" t="s">
        <v>150</v>
      </c>
      <c r="AH831" s="98">
        <v>1.5</v>
      </c>
      <c r="AI831" s="29">
        <f t="shared" si="9"/>
        <v>30</v>
      </c>
      <c r="AK831" s="107" t="s">
        <v>1380</v>
      </c>
      <c r="AL831" s="262" t="s">
        <v>1645</v>
      </c>
      <c r="AM831" s="102">
        <v>7.5</v>
      </c>
      <c r="AU831" s="102"/>
      <c r="AW831" s="102"/>
      <c r="AY831" s="4">
        <v>0</v>
      </c>
      <c r="BA831" s="106"/>
    </row>
    <row r="832" spans="1:53" ht="12" customHeight="1" x14ac:dyDescent="0.35">
      <c r="A832" s="96" t="s">
        <v>1863</v>
      </c>
      <c r="B832" t="s">
        <v>2267</v>
      </c>
      <c r="C832" t="s">
        <v>178</v>
      </c>
      <c r="D832" t="s">
        <v>44</v>
      </c>
      <c r="E832" t="s">
        <v>1379</v>
      </c>
      <c r="F832" t="s">
        <v>2591</v>
      </c>
      <c r="G832" t="s">
        <v>2592</v>
      </c>
      <c r="H832">
        <v>2026</v>
      </c>
      <c r="I832" s="4" t="s">
        <v>55</v>
      </c>
      <c r="J832">
        <v>137</v>
      </c>
      <c r="K832" s="97">
        <v>265</v>
      </c>
      <c r="L832" t="str">
        <f>VLOOKUP(K832,Data!$L$1:$M$601,2,FALSE)</f>
        <v>large</v>
      </c>
      <c r="M832">
        <v>137</v>
      </c>
      <c r="N832" s="4">
        <f>VLOOKUP(L832,Data!$M$1:$N$701,2,FALSE)</f>
        <v>20</v>
      </c>
      <c r="O832" t="s">
        <v>44</v>
      </c>
      <c r="P832" t="s">
        <v>94</v>
      </c>
      <c r="Q832" s="57" t="s">
        <v>76</v>
      </c>
      <c r="R832" s="57" t="s">
        <v>1353</v>
      </c>
      <c r="S832" t="s">
        <v>104</v>
      </c>
      <c r="U832" s="57" t="s">
        <v>104</v>
      </c>
      <c r="W832" t="s">
        <v>150</v>
      </c>
      <c r="X832" t="s">
        <v>1354</v>
      </c>
      <c r="Y832" s="57" t="s">
        <v>150</v>
      </c>
      <c r="AA832" t="s">
        <v>104</v>
      </c>
      <c r="AC832" s="57" t="s">
        <v>104</v>
      </c>
      <c r="AE832" t="s">
        <v>150</v>
      </c>
      <c r="AF832" s="96" t="s">
        <v>1355</v>
      </c>
      <c r="AG832" s="57" t="s">
        <v>104</v>
      </c>
      <c r="AH832" s="98">
        <v>1</v>
      </c>
      <c r="AI832" s="29">
        <f t="shared" si="9"/>
        <v>20</v>
      </c>
      <c r="AK832" s="107"/>
      <c r="AL832" s="261" t="s">
        <v>1648</v>
      </c>
      <c r="AM832" s="102">
        <v>10</v>
      </c>
      <c r="AU832" s="102"/>
      <c r="AW832" s="102"/>
      <c r="AY832" s="4">
        <v>0</v>
      </c>
      <c r="BA832" s="106"/>
    </row>
    <row r="833" spans="1:53" ht="12" customHeight="1" x14ac:dyDescent="0.35">
      <c r="A833" s="96" t="s">
        <v>1864</v>
      </c>
      <c r="B833" t="s">
        <v>2268</v>
      </c>
      <c r="C833" t="s">
        <v>178</v>
      </c>
      <c r="D833" t="s">
        <v>44</v>
      </c>
      <c r="E833" t="s">
        <v>1385</v>
      </c>
      <c r="F833" t="s">
        <v>2591</v>
      </c>
      <c r="G833" t="s">
        <v>2592</v>
      </c>
      <c r="H833">
        <v>2026</v>
      </c>
      <c r="I833" s="4" t="s">
        <v>79</v>
      </c>
      <c r="J833">
        <v>138</v>
      </c>
      <c r="K833" s="97">
        <v>264</v>
      </c>
      <c r="L833" t="str">
        <f>VLOOKUP(K833,Data!$L$1:$M$601,2,FALSE)</f>
        <v>large</v>
      </c>
      <c r="M833">
        <v>138</v>
      </c>
      <c r="N833" s="4">
        <f>VLOOKUP(L833,Data!$M$1:$N$701,2,FALSE)</f>
        <v>20</v>
      </c>
      <c r="O833" t="s">
        <v>44</v>
      </c>
      <c r="P833" t="s">
        <v>94</v>
      </c>
      <c r="Q833" s="57" t="s">
        <v>76</v>
      </c>
      <c r="R833" s="57" t="s">
        <v>1353</v>
      </c>
      <c r="S833" t="s">
        <v>104</v>
      </c>
      <c r="U833" s="57" t="s">
        <v>104</v>
      </c>
      <c r="W833" t="s">
        <v>150</v>
      </c>
      <c r="X833" t="s">
        <v>1354</v>
      </c>
      <c r="Y833" s="57" t="s">
        <v>150</v>
      </c>
      <c r="Z833" s="57" t="s">
        <v>1364</v>
      </c>
      <c r="AA833" t="s">
        <v>104</v>
      </c>
      <c r="AC833" s="57" t="s">
        <v>104</v>
      </c>
      <c r="AE833" t="s">
        <v>150</v>
      </c>
      <c r="AF833" s="96" t="s">
        <v>1355</v>
      </c>
      <c r="AG833" s="57" t="s">
        <v>104</v>
      </c>
      <c r="AH833" s="98">
        <v>1.5</v>
      </c>
      <c r="AI833" s="29">
        <f t="shared" si="9"/>
        <v>30</v>
      </c>
      <c r="AK833" s="107" t="s">
        <v>1380</v>
      </c>
      <c r="AL833" s="262" t="s">
        <v>1651</v>
      </c>
      <c r="AM833" s="102">
        <v>7.5</v>
      </c>
      <c r="AO833" s="262" t="s">
        <v>1618</v>
      </c>
      <c r="AP833" s="103">
        <v>7.5</v>
      </c>
      <c r="AS833" s="261" t="s">
        <v>1635</v>
      </c>
      <c r="AT833" s="105">
        <v>2.5</v>
      </c>
      <c r="AU833" s="262" t="s">
        <v>1608</v>
      </c>
      <c r="AV833" s="97">
        <v>2.5</v>
      </c>
      <c r="AW833" s="102"/>
      <c r="AY833" s="4">
        <v>0</v>
      </c>
      <c r="BA833" s="106"/>
    </row>
    <row r="834" spans="1:53" ht="12" customHeight="1" x14ac:dyDescent="0.35">
      <c r="A834" s="96" t="s">
        <v>1865</v>
      </c>
      <c r="B834" t="s">
        <v>2269</v>
      </c>
      <c r="C834" t="s">
        <v>72</v>
      </c>
      <c r="D834" t="s">
        <v>1388</v>
      </c>
      <c r="E834" t="s">
        <v>1387</v>
      </c>
      <c r="F834" t="s">
        <v>2591</v>
      </c>
      <c r="G834" t="s">
        <v>2592</v>
      </c>
      <c r="H834">
        <v>2026</v>
      </c>
      <c r="I834" s="4" t="s">
        <v>55</v>
      </c>
      <c r="J834">
        <v>139</v>
      </c>
      <c r="K834" s="97">
        <v>263</v>
      </c>
      <c r="L834" t="str">
        <f>VLOOKUP(K834,Data!$L$1:$M$601,2,FALSE)</f>
        <v>large</v>
      </c>
      <c r="M834">
        <v>139</v>
      </c>
      <c r="N834" s="4">
        <f>VLOOKUP(L834,Data!$M$1:$N$701,2,FALSE)</f>
        <v>20</v>
      </c>
      <c r="O834" t="s">
        <v>69</v>
      </c>
      <c r="P834" t="s">
        <v>94</v>
      </c>
      <c r="Q834" s="57" t="s">
        <v>76</v>
      </c>
      <c r="R834" s="57" t="s">
        <v>1353</v>
      </c>
      <c r="S834" t="s">
        <v>104</v>
      </c>
      <c r="U834" s="57" t="s">
        <v>104</v>
      </c>
      <c r="W834" t="s">
        <v>150</v>
      </c>
      <c r="X834" t="s">
        <v>1360</v>
      </c>
      <c r="Y834" s="57" t="s">
        <v>104</v>
      </c>
      <c r="AA834" t="s">
        <v>104</v>
      </c>
      <c r="AC834" s="57" t="s">
        <v>104</v>
      </c>
      <c r="AE834" t="s">
        <v>150</v>
      </c>
      <c r="AF834" s="96" t="s">
        <v>1355</v>
      </c>
      <c r="AG834" s="57" t="s">
        <v>104</v>
      </c>
      <c r="AH834" s="98">
        <v>1</v>
      </c>
      <c r="AI834" s="51">
        <f t="shared" si="9"/>
        <v>20</v>
      </c>
      <c r="AK834"/>
      <c r="AL834" s="261" t="s">
        <v>1654</v>
      </c>
      <c r="AM834" s="102">
        <v>16</v>
      </c>
      <c r="AO834" s="261" t="s">
        <v>1628</v>
      </c>
      <c r="AP834" s="103">
        <v>4</v>
      </c>
      <c r="AU834" s="102"/>
      <c r="AW834" s="102"/>
      <c r="AY834" s="4">
        <v>20</v>
      </c>
      <c r="BA834" s="106"/>
    </row>
    <row r="835" spans="1:53" ht="12" customHeight="1" x14ac:dyDescent="0.35">
      <c r="A835" s="96" t="s">
        <v>1866</v>
      </c>
      <c r="B835" t="s">
        <v>2270</v>
      </c>
      <c r="C835" t="s">
        <v>72</v>
      </c>
      <c r="D835" t="s">
        <v>1388</v>
      </c>
      <c r="E835" t="s">
        <v>1387</v>
      </c>
      <c r="F835" t="s">
        <v>2591</v>
      </c>
      <c r="G835" t="s">
        <v>2592</v>
      </c>
      <c r="H835">
        <v>2026</v>
      </c>
      <c r="I835" s="4" t="s">
        <v>55</v>
      </c>
      <c r="J835">
        <v>140</v>
      </c>
      <c r="K835" s="97">
        <v>262</v>
      </c>
      <c r="L835" t="str">
        <f>VLOOKUP(K835,Data!$L$1:$M$601,2,FALSE)</f>
        <v>large</v>
      </c>
      <c r="M835">
        <v>140</v>
      </c>
      <c r="N835" s="4">
        <f>VLOOKUP(L835,Data!$M$1:$N$701,2,FALSE)</f>
        <v>20</v>
      </c>
      <c r="O835" t="s">
        <v>140</v>
      </c>
      <c r="P835" t="s">
        <v>118</v>
      </c>
      <c r="Q835" s="57" t="s">
        <v>76</v>
      </c>
      <c r="R835" s="57" t="s">
        <v>1353</v>
      </c>
      <c r="S835" t="s">
        <v>104</v>
      </c>
      <c r="U835" s="57" t="s">
        <v>104</v>
      </c>
      <c r="W835" t="s">
        <v>150</v>
      </c>
      <c r="X835" t="s">
        <v>1360</v>
      </c>
      <c r="Y835" s="57" t="s">
        <v>104</v>
      </c>
      <c r="AA835" t="s">
        <v>104</v>
      </c>
      <c r="AC835" s="57" t="s">
        <v>104</v>
      </c>
      <c r="AE835" t="s">
        <v>150</v>
      </c>
      <c r="AF835" s="96" t="s">
        <v>1355</v>
      </c>
      <c r="AG835" s="57" t="s">
        <v>104</v>
      </c>
      <c r="AH835" s="98">
        <v>1</v>
      </c>
      <c r="AI835" s="29">
        <f t="shared" si="9"/>
        <v>20</v>
      </c>
      <c r="AK835"/>
      <c r="AL835" s="262" t="s">
        <v>1658</v>
      </c>
      <c r="AM835" s="102">
        <v>10</v>
      </c>
      <c r="AU835" s="102"/>
      <c r="AW835" s="102"/>
      <c r="AY835" s="4">
        <v>0</v>
      </c>
      <c r="BA835" s="106"/>
    </row>
    <row r="836" spans="1:53" ht="12" customHeight="1" x14ac:dyDescent="0.35">
      <c r="A836" s="96" t="s">
        <v>1867</v>
      </c>
      <c r="B836" t="s">
        <v>2271</v>
      </c>
      <c r="C836" t="s">
        <v>72</v>
      </c>
      <c r="D836" t="s">
        <v>1388</v>
      </c>
      <c r="E836" t="s">
        <v>1379</v>
      </c>
      <c r="F836" t="s">
        <v>2591</v>
      </c>
      <c r="G836" t="s">
        <v>2592</v>
      </c>
      <c r="H836">
        <v>2026</v>
      </c>
      <c r="I836" s="4" t="s">
        <v>79</v>
      </c>
      <c r="J836">
        <v>141</v>
      </c>
      <c r="K836" s="97">
        <v>261</v>
      </c>
      <c r="L836" t="str">
        <f>VLOOKUP(K836,Data!$L$1:$M$601,2,FALSE)</f>
        <v>large</v>
      </c>
      <c r="M836">
        <v>141</v>
      </c>
      <c r="N836" s="4">
        <f>VLOOKUP(L836,Data!$M$1:$N$701,2,FALSE)</f>
        <v>20</v>
      </c>
      <c r="O836" t="s">
        <v>69</v>
      </c>
      <c r="P836" t="s">
        <v>94</v>
      </c>
      <c r="Q836" s="57" t="s">
        <v>76</v>
      </c>
      <c r="R836" s="57" t="s">
        <v>1353</v>
      </c>
      <c r="S836" t="s">
        <v>104</v>
      </c>
      <c r="U836" s="57" t="s">
        <v>104</v>
      </c>
      <c r="W836" t="s">
        <v>150</v>
      </c>
      <c r="X836" t="s">
        <v>1360</v>
      </c>
      <c r="Y836" s="57" t="s">
        <v>104</v>
      </c>
      <c r="AA836" t="s">
        <v>104</v>
      </c>
      <c r="AC836" s="57" t="s">
        <v>104</v>
      </c>
      <c r="AE836" t="s">
        <v>150</v>
      </c>
      <c r="AF836" s="96" t="s">
        <v>1355</v>
      </c>
      <c r="AG836" s="57" t="s">
        <v>104</v>
      </c>
      <c r="AH836" s="98">
        <v>1</v>
      </c>
      <c r="AI836" s="29">
        <f t="shared" si="9"/>
        <v>20</v>
      </c>
      <c r="AK836"/>
      <c r="AL836" s="261" t="s">
        <v>1661</v>
      </c>
      <c r="AM836" s="102">
        <v>5</v>
      </c>
      <c r="AU836" s="102"/>
      <c r="AW836" s="102"/>
      <c r="AY836" s="4">
        <v>8</v>
      </c>
      <c r="BA836" s="106"/>
    </row>
    <row r="837" spans="1:53" ht="12" customHeight="1" x14ac:dyDescent="0.35">
      <c r="A837" s="96" t="s">
        <v>1868</v>
      </c>
      <c r="B837" t="s">
        <v>2272</v>
      </c>
      <c r="C837" t="s">
        <v>72</v>
      </c>
      <c r="D837" t="s">
        <v>69</v>
      </c>
      <c r="E837" t="s">
        <v>1379</v>
      </c>
      <c r="F837" t="s">
        <v>2591</v>
      </c>
      <c r="G837" t="s">
        <v>2592</v>
      </c>
      <c r="H837">
        <v>2026</v>
      </c>
      <c r="I837" s="4" t="s">
        <v>79</v>
      </c>
      <c r="J837">
        <v>142</v>
      </c>
      <c r="K837" s="97">
        <v>260</v>
      </c>
      <c r="L837" t="str">
        <f>VLOOKUP(K837,Data!$L$1:$M$601,2,FALSE)</f>
        <v>large</v>
      </c>
      <c r="M837">
        <v>142</v>
      </c>
      <c r="N837" s="4">
        <f>VLOOKUP(L837,Data!$M$1:$N$701,2,FALSE)</f>
        <v>20</v>
      </c>
      <c r="O837" t="s">
        <v>69</v>
      </c>
      <c r="P837" t="s">
        <v>94</v>
      </c>
      <c r="Q837" s="57" t="s">
        <v>76</v>
      </c>
      <c r="R837" s="57" t="s">
        <v>1353</v>
      </c>
      <c r="S837" t="s">
        <v>104</v>
      </c>
      <c r="U837" s="57" t="s">
        <v>150</v>
      </c>
      <c r="V837" s="57" t="s">
        <v>1368</v>
      </c>
      <c r="W837" t="s">
        <v>150</v>
      </c>
      <c r="X837" t="s">
        <v>1360</v>
      </c>
      <c r="Y837" s="57" t="s">
        <v>104</v>
      </c>
      <c r="AA837" t="s">
        <v>104</v>
      </c>
      <c r="AC837" s="57" t="s">
        <v>104</v>
      </c>
      <c r="AE837" t="s">
        <v>150</v>
      </c>
      <c r="AF837" s="96" t="s">
        <v>1355</v>
      </c>
      <c r="AG837" s="57" t="s">
        <v>104</v>
      </c>
      <c r="AH837" s="98">
        <v>1</v>
      </c>
      <c r="AI837" s="29">
        <f t="shared" si="9"/>
        <v>20</v>
      </c>
      <c r="AK837"/>
      <c r="AL837" s="262" t="s">
        <v>1665</v>
      </c>
      <c r="AM837" s="109">
        <v>12</v>
      </c>
      <c r="AO837" s="103" t="s">
        <v>943</v>
      </c>
      <c r="AP837" s="103">
        <v>8</v>
      </c>
      <c r="AU837" s="102"/>
      <c r="AW837" s="102"/>
      <c r="AY837" s="4">
        <v>8</v>
      </c>
      <c r="BA837" s="106"/>
    </row>
    <row r="838" spans="1:53" ht="12" customHeight="1" x14ac:dyDescent="0.35">
      <c r="A838" s="96" t="s">
        <v>1869</v>
      </c>
      <c r="B838" t="s">
        <v>2273</v>
      </c>
      <c r="C838" t="s">
        <v>72</v>
      </c>
      <c r="D838" t="s">
        <v>69</v>
      </c>
      <c r="E838" t="s">
        <v>1379</v>
      </c>
      <c r="F838" t="s">
        <v>2591</v>
      </c>
      <c r="G838" t="s">
        <v>2592</v>
      </c>
      <c r="H838">
        <v>2026</v>
      </c>
      <c r="I838" s="4" t="s">
        <v>79</v>
      </c>
      <c r="J838">
        <v>143</v>
      </c>
      <c r="K838" s="97">
        <v>259</v>
      </c>
      <c r="L838" t="str">
        <f>VLOOKUP(K838,Data!$L$1:$M$601,2,FALSE)</f>
        <v>large</v>
      </c>
      <c r="M838">
        <v>143</v>
      </c>
      <c r="N838" s="4">
        <f>VLOOKUP(L838,Data!$M$1:$N$701,2,FALSE)</f>
        <v>20</v>
      </c>
      <c r="O838" t="s">
        <v>140</v>
      </c>
      <c r="P838" t="s">
        <v>118</v>
      </c>
      <c r="Q838" s="57" t="s">
        <v>76</v>
      </c>
      <c r="R838" s="57" t="s">
        <v>1353</v>
      </c>
      <c r="S838" t="s">
        <v>104</v>
      </c>
      <c r="U838" s="57" t="s">
        <v>150</v>
      </c>
      <c r="V838" s="57" t="s">
        <v>1368</v>
      </c>
      <c r="W838" t="s">
        <v>150</v>
      </c>
      <c r="X838" t="s">
        <v>1360</v>
      </c>
      <c r="Y838" s="57" t="s">
        <v>104</v>
      </c>
      <c r="AA838" t="s">
        <v>104</v>
      </c>
      <c r="AC838" s="57" t="s">
        <v>104</v>
      </c>
      <c r="AE838" t="s">
        <v>150</v>
      </c>
      <c r="AF838" s="96" t="s">
        <v>1355</v>
      </c>
      <c r="AG838" s="57" t="s">
        <v>104</v>
      </c>
      <c r="AH838" s="98">
        <v>1</v>
      </c>
      <c r="AI838" s="29">
        <f t="shared" si="9"/>
        <v>20</v>
      </c>
      <c r="AK838"/>
      <c r="AL838" s="261" t="s">
        <v>1669</v>
      </c>
      <c r="AM838" s="109">
        <v>12</v>
      </c>
      <c r="AO838" s="103" t="s">
        <v>943</v>
      </c>
      <c r="AP838" s="103">
        <v>8</v>
      </c>
      <c r="AU838" s="102"/>
      <c r="AW838" s="102"/>
      <c r="AY838" s="4">
        <v>0</v>
      </c>
      <c r="BA838" s="106"/>
    </row>
    <row r="839" spans="1:53" ht="12" customHeight="1" x14ac:dyDescent="0.35">
      <c r="A839" s="96" t="s">
        <v>1870</v>
      </c>
      <c r="B839" t="s">
        <v>2274</v>
      </c>
      <c r="C839" t="s">
        <v>72</v>
      </c>
      <c r="D839" t="s">
        <v>1403</v>
      </c>
      <c r="E839" t="s">
        <v>1379</v>
      </c>
      <c r="F839" t="s">
        <v>2591</v>
      </c>
      <c r="G839" t="s">
        <v>2592</v>
      </c>
      <c r="H839">
        <v>2026</v>
      </c>
      <c r="I839" s="4" t="s">
        <v>79</v>
      </c>
      <c r="J839">
        <v>144</v>
      </c>
      <c r="K839" s="97">
        <v>258</v>
      </c>
      <c r="L839" t="str">
        <f>VLOOKUP(K839,Data!$L$1:$M$601,2,FALSE)</f>
        <v>large</v>
      </c>
      <c r="M839">
        <v>144</v>
      </c>
      <c r="N839" s="4">
        <f>VLOOKUP(L839,Data!$M$1:$N$701,2,FALSE)</f>
        <v>20</v>
      </c>
      <c r="O839" t="s">
        <v>93</v>
      </c>
      <c r="P839" t="s">
        <v>94</v>
      </c>
      <c r="Q839" s="57" t="s">
        <v>76</v>
      </c>
      <c r="R839" s="57" t="s">
        <v>1353</v>
      </c>
      <c r="S839" t="s">
        <v>104</v>
      </c>
      <c r="U839" s="57" t="s">
        <v>104</v>
      </c>
      <c r="W839" t="s">
        <v>150</v>
      </c>
      <c r="X839" t="s">
        <v>1360</v>
      </c>
      <c r="Y839" s="57" t="s">
        <v>104</v>
      </c>
      <c r="AA839" t="s">
        <v>104</v>
      </c>
      <c r="AC839" s="57" t="s">
        <v>104</v>
      </c>
      <c r="AE839" t="s">
        <v>150</v>
      </c>
      <c r="AF839" s="96" t="s">
        <v>1355</v>
      </c>
      <c r="AG839" s="57" t="s">
        <v>104</v>
      </c>
      <c r="AH839" s="98">
        <v>1</v>
      </c>
      <c r="AI839" s="29">
        <f t="shared" si="9"/>
        <v>20</v>
      </c>
      <c r="AK839"/>
      <c r="AL839" s="262" t="s">
        <v>1672</v>
      </c>
      <c r="AM839" s="102">
        <v>1</v>
      </c>
      <c r="AO839" s="103" t="s">
        <v>943</v>
      </c>
      <c r="AP839" s="179">
        <v>4</v>
      </c>
      <c r="AQ839" s="111"/>
      <c r="AR839" s="111"/>
      <c r="AS839" s="112"/>
      <c r="AT839" s="113"/>
      <c r="AU839" s="102"/>
      <c r="AV839" s="156"/>
      <c r="AW839" s="102"/>
      <c r="AX839" s="156"/>
      <c r="AY839" s="4">
        <v>0</v>
      </c>
      <c r="BA839" s="106"/>
    </row>
    <row r="840" spans="1:53" ht="12" customHeight="1" x14ac:dyDescent="0.35">
      <c r="A840" s="96" t="s">
        <v>1871</v>
      </c>
      <c r="B840" t="s">
        <v>2275</v>
      </c>
      <c r="C840" t="s">
        <v>72</v>
      </c>
      <c r="D840" t="s">
        <v>69</v>
      </c>
      <c r="E840" t="s">
        <v>1379</v>
      </c>
      <c r="F840" t="s">
        <v>2591</v>
      </c>
      <c r="G840" t="s">
        <v>2592</v>
      </c>
      <c r="H840">
        <v>2026</v>
      </c>
      <c r="I840" s="4" t="s">
        <v>79</v>
      </c>
      <c r="J840">
        <v>145</v>
      </c>
      <c r="K840" s="97">
        <v>257</v>
      </c>
      <c r="L840" t="str">
        <f>VLOOKUP(K840,Data!$L$1:$M$601,2,FALSE)</f>
        <v>large</v>
      </c>
      <c r="M840">
        <v>145</v>
      </c>
      <c r="N840" s="4">
        <f>VLOOKUP(L840,Data!$M$1:$N$701,2,FALSE)</f>
        <v>20</v>
      </c>
      <c r="O840" t="s">
        <v>69</v>
      </c>
      <c r="P840" t="s">
        <v>94</v>
      </c>
      <c r="Q840" s="57" t="s">
        <v>76</v>
      </c>
      <c r="R840" s="57" t="s">
        <v>1353</v>
      </c>
      <c r="S840" t="s">
        <v>104</v>
      </c>
      <c r="U840" s="57" t="s">
        <v>104</v>
      </c>
      <c r="W840" t="s">
        <v>150</v>
      </c>
      <c r="X840" t="s">
        <v>1360</v>
      </c>
      <c r="Y840" s="57" t="s">
        <v>104</v>
      </c>
      <c r="AA840" t="s">
        <v>104</v>
      </c>
      <c r="AC840" s="57" t="s">
        <v>104</v>
      </c>
      <c r="AE840" t="s">
        <v>150</v>
      </c>
      <c r="AF840" s="96" t="s">
        <v>1355</v>
      </c>
      <c r="AG840" s="57" t="s">
        <v>104</v>
      </c>
      <c r="AH840" s="98">
        <v>1</v>
      </c>
      <c r="AI840" s="29">
        <f t="shared" si="9"/>
        <v>20</v>
      </c>
      <c r="AK840"/>
      <c r="AL840" s="261" t="s">
        <v>1675</v>
      </c>
      <c r="AM840" s="102">
        <v>10</v>
      </c>
      <c r="AU840" s="102"/>
      <c r="AW840" s="102"/>
      <c r="AY840" s="4">
        <v>0</v>
      </c>
      <c r="BA840" s="106"/>
    </row>
    <row r="841" spans="1:53" ht="12" customHeight="1" x14ac:dyDescent="0.35">
      <c r="A841" s="96" t="s">
        <v>1872</v>
      </c>
      <c r="B841" t="s">
        <v>2276</v>
      </c>
      <c r="C841" t="s">
        <v>72</v>
      </c>
      <c r="D841" t="s">
        <v>69</v>
      </c>
      <c r="E841" t="s">
        <v>1379</v>
      </c>
      <c r="F841" t="s">
        <v>2591</v>
      </c>
      <c r="G841" t="s">
        <v>2592</v>
      </c>
      <c r="H841">
        <v>2026</v>
      </c>
      <c r="I841" s="4" t="s">
        <v>79</v>
      </c>
      <c r="J841">
        <v>146</v>
      </c>
      <c r="K841" s="97">
        <v>256</v>
      </c>
      <c r="L841" t="s">
        <v>64</v>
      </c>
      <c r="M841">
        <v>146</v>
      </c>
      <c r="N841" s="4">
        <v>10</v>
      </c>
      <c r="O841" t="s">
        <v>140</v>
      </c>
      <c r="P841" t="s">
        <v>118</v>
      </c>
      <c r="Q841" s="57" t="s">
        <v>76</v>
      </c>
      <c r="R841" s="57" t="s">
        <v>1353</v>
      </c>
      <c r="S841" t="s">
        <v>104</v>
      </c>
      <c r="U841" s="57" t="s">
        <v>150</v>
      </c>
      <c r="V841" s="57" t="s">
        <v>1368</v>
      </c>
      <c r="W841" t="s">
        <v>150</v>
      </c>
      <c r="X841" t="s">
        <v>1360</v>
      </c>
      <c r="Y841" s="57" t="s">
        <v>104</v>
      </c>
      <c r="AA841" t="s">
        <v>104</v>
      </c>
      <c r="AC841" s="57" t="s">
        <v>104</v>
      </c>
      <c r="AE841" t="s">
        <v>150</v>
      </c>
      <c r="AF841" s="96" t="s">
        <v>1355</v>
      </c>
      <c r="AG841" s="57" t="s">
        <v>104</v>
      </c>
      <c r="AH841" s="98">
        <v>1</v>
      </c>
      <c r="AI841" s="29">
        <v>10</v>
      </c>
      <c r="AK841"/>
      <c r="AL841" s="262" t="s">
        <v>1679</v>
      </c>
      <c r="AM841" s="102">
        <v>6</v>
      </c>
      <c r="AO841" s="103" t="s">
        <v>943</v>
      </c>
      <c r="AP841" s="103">
        <v>4</v>
      </c>
      <c r="AS841" s="262" t="s">
        <v>1651</v>
      </c>
      <c r="AT841" s="105">
        <v>10</v>
      </c>
      <c r="AU841" s="102"/>
      <c r="AW841" s="102"/>
      <c r="AY841" s="4">
        <v>0</v>
      </c>
      <c r="BA841" s="106"/>
    </row>
    <row r="842" spans="1:53" ht="12" customHeight="1" x14ac:dyDescent="0.35">
      <c r="A842" s="96" t="s">
        <v>1873</v>
      </c>
      <c r="B842" t="s">
        <v>2277</v>
      </c>
      <c r="C842" t="s">
        <v>72</v>
      </c>
      <c r="D842" t="s">
        <v>1388</v>
      </c>
      <c r="E842" t="s">
        <v>1379</v>
      </c>
      <c r="F842" t="s">
        <v>2591</v>
      </c>
      <c r="G842" t="s">
        <v>2592</v>
      </c>
      <c r="H842">
        <v>2026</v>
      </c>
      <c r="I842" s="4" t="s">
        <v>79</v>
      </c>
      <c r="J842">
        <v>147</v>
      </c>
      <c r="K842" s="97">
        <v>255</v>
      </c>
      <c r="L842" t="str">
        <f>VLOOKUP(K842,Data!$L$1:$M$601,2,FALSE)</f>
        <v>large</v>
      </c>
      <c r="M842">
        <v>147</v>
      </c>
      <c r="N842" s="4">
        <f>VLOOKUP(L842,Data!$M$1:$N$701,2,FALSE)</f>
        <v>20</v>
      </c>
      <c r="O842" t="s">
        <v>69</v>
      </c>
      <c r="P842" t="s">
        <v>94</v>
      </c>
      <c r="Q842" s="57" t="s">
        <v>76</v>
      </c>
      <c r="R842" s="57" t="s">
        <v>1353</v>
      </c>
      <c r="S842" t="s">
        <v>104</v>
      </c>
      <c r="U842" s="57" t="s">
        <v>150</v>
      </c>
      <c r="V842" s="57" t="s">
        <v>1368</v>
      </c>
      <c r="W842" t="s">
        <v>150</v>
      </c>
      <c r="X842" t="s">
        <v>1360</v>
      </c>
      <c r="Y842" s="57" t="s">
        <v>104</v>
      </c>
      <c r="AA842" t="s">
        <v>104</v>
      </c>
      <c r="AC842" s="57" t="s">
        <v>104</v>
      </c>
      <c r="AE842" t="s">
        <v>150</v>
      </c>
      <c r="AF842" s="96" t="s">
        <v>1355</v>
      </c>
      <c r="AG842" s="57" t="s">
        <v>104</v>
      </c>
      <c r="AH842" s="98">
        <v>1</v>
      </c>
      <c r="AI842" s="29">
        <f t="shared" ref="AI842:AI903" si="10">N842*AH842</f>
        <v>20</v>
      </c>
      <c r="AK842"/>
      <c r="AL842" s="261" t="s">
        <v>1683</v>
      </c>
      <c r="AM842" s="102">
        <v>10</v>
      </c>
      <c r="AU842" s="102"/>
      <c r="AW842" s="102"/>
      <c r="AY842" s="4">
        <v>0</v>
      </c>
      <c r="BA842" s="106"/>
    </row>
    <row r="843" spans="1:53" ht="12" customHeight="1" x14ac:dyDescent="0.35">
      <c r="A843" s="96" t="s">
        <v>1874</v>
      </c>
      <c r="B843" t="s">
        <v>2278</v>
      </c>
      <c r="C843" t="s">
        <v>72</v>
      </c>
      <c r="D843" t="s">
        <v>1388</v>
      </c>
      <c r="E843" t="s">
        <v>1379</v>
      </c>
      <c r="F843" t="s">
        <v>2591</v>
      </c>
      <c r="G843" t="s">
        <v>2592</v>
      </c>
      <c r="H843">
        <v>2026</v>
      </c>
      <c r="I843" s="4" t="s">
        <v>79</v>
      </c>
      <c r="J843">
        <v>148</v>
      </c>
      <c r="K843" s="97">
        <v>254</v>
      </c>
      <c r="L843" t="str">
        <f>VLOOKUP(K843,Data!$L$1:$M$601,2,FALSE)</f>
        <v>large</v>
      </c>
      <c r="M843">
        <v>148</v>
      </c>
      <c r="N843" s="4">
        <f>VLOOKUP(L843,Data!$M$1:$N$701,2,FALSE)</f>
        <v>20</v>
      </c>
      <c r="O843" t="s">
        <v>140</v>
      </c>
      <c r="P843" t="s">
        <v>118</v>
      </c>
      <c r="Q843" s="57" t="s">
        <v>76</v>
      </c>
      <c r="R843" s="57" t="s">
        <v>1353</v>
      </c>
      <c r="S843" t="s">
        <v>104</v>
      </c>
      <c r="U843" s="57" t="s">
        <v>150</v>
      </c>
      <c r="V843" s="57" t="s">
        <v>1368</v>
      </c>
      <c r="W843" t="s">
        <v>150</v>
      </c>
      <c r="X843" t="s">
        <v>1360</v>
      </c>
      <c r="Y843" s="57" t="s">
        <v>104</v>
      </c>
      <c r="AA843" t="s">
        <v>104</v>
      </c>
      <c r="AC843" s="57" t="s">
        <v>104</v>
      </c>
      <c r="AE843" t="s">
        <v>150</v>
      </c>
      <c r="AF843" s="96" t="s">
        <v>1355</v>
      </c>
      <c r="AG843" s="57" t="s">
        <v>104</v>
      </c>
      <c r="AH843" s="98">
        <v>1</v>
      </c>
      <c r="AI843" s="29">
        <f t="shared" si="10"/>
        <v>20</v>
      </c>
      <c r="AK843"/>
      <c r="AL843" s="262" t="s">
        <v>1684</v>
      </c>
      <c r="AM843" s="102">
        <v>10</v>
      </c>
      <c r="AU843" s="102"/>
      <c r="AW843" s="102"/>
      <c r="AY843" s="4">
        <v>0</v>
      </c>
      <c r="BA843" s="106"/>
    </row>
    <row r="844" spans="1:53" ht="12" customHeight="1" x14ac:dyDescent="0.35">
      <c r="A844" s="96" t="s">
        <v>1875</v>
      </c>
      <c r="B844" t="s">
        <v>2279</v>
      </c>
      <c r="C844" t="s">
        <v>72</v>
      </c>
      <c r="D844" t="s">
        <v>1388</v>
      </c>
      <c r="E844" t="s">
        <v>1379</v>
      </c>
      <c r="F844" t="s">
        <v>2591</v>
      </c>
      <c r="G844" t="s">
        <v>2592</v>
      </c>
      <c r="H844">
        <v>2026</v>
      </c>
      <c r="I844" s="4" t="s">
        <v>55</v>
      </c>
      <c r="J844">
        <v>149</v>
      </c>
      <c r="K844" s="97">
        <v>253</v>
      </c>
      <c r="L844" t="str">
        <f>VLOOKUP(K844,Data!$L$1:$M$601,2,FALSE)</f>
        <v>large</v>
      </c>
      <c r="M844">
        <v>149</v>
      </c>
      <c r="N844" s="4">
        <f>VLOOKUP(L844,Data!$M$1:$N$701,2,FALSE)</f>
        <v>20</v>
      </c>
      <c r="O844" t="s">
        <v>140</v>
      </c>
      <c r="P844" t="s">
        <v>118</v>
      </c>
      <c r="Q844" s="57" t="s">
        <v>76</v>
      </c>
      <c r="R844" s="57" t="s">
        <v>1353</v>
      </c>
      <c r="S844" t="s">
        <v>104</v>
      </c>
      <c r="U844" s="57" t="s">
        <v>150</v>
      </c>
      <c r="V844" s="57" t="s">
        <v>1368</v>
      </c>
      <c r="W844" t="s">
        <v>150</v>
      </c>
      <c r="X844" t="s">
        <v>1360</v>
      </c>
      <c r="Y844" s="57" t="s">
        <v>104</v>
      </c>
      <c r="AA844" t="s">
        <v>104</v>
      </c>
      <c r="AC844" s="57" t="s">
        <v>104</v>
      </c>
      <c r="AE844" t="s">
        <v>150</v>
      </c>
      <c r="AF844" s="96" t="s">
        <v>1355</v>
      </c>
      <c r="AG844" s="57" t="s">
        <v>104</v>
      </c>
      <c r="AH844" s="98">
        <v>1</v>
      </c>
      <c r="AI844" s="29">
        <f t="shared" si="10"/>
        <v>20</v>
      </c>
      <c r="AK844"/>
      <c r="AL844" s="261" t="s">
        <v>1688</v>
      </c>
      <c r="AM844" s="102">
        <v>20</v>
      </c>
      <c r="AU844" s="102"/>
      <c r="AW844" s="102"/>
      <c r="AY844" s="4">
        <v>0</v>
      </c>
      <c r="BA844" s="106"/>
    </row>
    <row r="845" spans="1:53" ht="12" customHeight="1" x14ac:dyDescent="0.35">
      <c r="A845" s="96" t="s">
        <v>1876</v>
      </c>
      <c r="B845" t="s">
        <v>2280</v>
      </c>
      <c r="C845" t="s">
        <v>72</v>
      </c>
      <c r="D845" t="s">
        <v>69</v>
      </c>
      <c r="E845" t="s">
        <v>1404</v>
      </c>
      <c r="F845" t="s">
        <v>2591</v>
      </c>
      <c r="G845" t="s">
        <v>2592</v>
      </c>
      <c r="H845">
        <v>2026</v>
      </c>
      <c r="I845" s="4" t="s">
        <v>55</v>
      </c>
      <c r="J845">
        <v>150</v>
      </c>
      <c r="K845" s="97">
        <v>252</v>
      </c>
      <c r="L845" t="str">
        <f>VLOOKUP(K845,Data!$L$1:$M$601,2,FALSE)</f>
        <v>large</v>
      </c>
      <c r="M845">
        <v>150</v>
      </c>
      <c r="N845" s="4">
        <f>VLOOKUP(L845,Data!$M$1:$N$701,2,FALSE)</f>
        <v>20</v>
      </c>
      <c r="O845" t="s">
        <v>69</v>
      </c>
      <c r="P845" t="s">
        <v>94</v>
      </c>
      <c r="Q845" s="57" t="s">
        <v>76</v>
      </c>
      <c r="R845" s="57" t="s">
        <v>1353</v>
      </c>
      <c r="S845" t="s">
        <v>104</v>
      </c>
      <c r="U845" s="57" t="s">
        <v>150</v>
      </c>
      <c r="V845" s="57" t="s">
        <v>1368</v>
      </c>
      <c r="W845" t="s">
        <v>150</v>
      </c>
      <c r="X845" t="s">
        <v>1360</v>
      </c>
      <c r="Y845" s="57" t="s">
        <v>104</v>
      </c>
      <c r="AA845" t="s">
        <v>104</v>
      </c>
      <c r="AC845" s="57" t="s">
        <v>104</v>
      </c>
      <c r="AE845" t="s">
        <v>150</v>
      </c>
      <c r="AF845" s="96" t="s">
        <v>1355</v>
      </c>
      <c r="AG845" s="57" t="s">
        <v>104</v>
      </c>
      <c r="AH845" s="98">
        <v>1</v>
      </c>
      <c r="AI845" s="29">
        <f t="shared" si="10"/>
        <v>20</v>
      </c>
      <c r="AK845"/>
      <c r="AL845" s="262" t="s">
        <v>1691</v>
      </c>
      <c r="AM845" s="109">
        <v>10</v>
      </c>
      <c r="AU845" s="102"/>
      <c r="AW845" s="102"/>
      <c r="AY845" s="4">
        <v>0</v>
      </c>
      <c r="BA845" s="106"/>
    </row>
    <row r="846" spans="1:53" ht="12" customHeight="1" x14ac:dyDescent="0.35">
      <c r="A846" s="96" t="s">
        <v>1877</v>
      </c>
      <c r="B846" t="s">
        <v>2281</v>
      </c>
      <c r="C846" t="s">
        <v>72</v>
      </c>
      <c r="D846" t="s">
        <v>69</v>
      </c>
      <c r="E846" t="s">
        <v>1379</v>
      </c>
      <c r="F846" t="s">
        <v>2591</v>
      </c>
      <c r="G846" t="s">
        <v>2592</v>
      </c>
      <c r="H846">
        <v>2026</v>
      </c>
      <c r="I846" s="4" t="s">
        <v>79</v>
      </c>
      <c r="J846">
        <v>151</v>
      </c>
      <c r="K846" s="97">
        <v>251</v>
      </c>
      <c r="L846" t="str">
        <f>VLOOKUP(K846,Data!$L$1:$M$601,2,FALSE)</f>
        <v>large</v>
      </c>
      <c r="M846">
        <v>151</v>
      </c>
      <c r="N846" s="4">
        <f>VLOOKUP(L846,Data!$M$1:$N$701,2,FALSE)</f>
        <v>20</v>
      </c>
      <c r="O846" t="s">
        <v>140</v>
      </c>
      <c r="P846" t="s">
        <v>118</v>
      </c>
      <c r="Q846" s="57" t="s">
        <v>76</v>
      </c>
      <c r="R846" s="57" t="s">
        <v>1353</v>
      </c>
      <c r="S846" t="s">
        <v>104</v>
      </c>
      <c r="U846" s="57" t="s">
        <v>104</v>
      </c>
      <c r="W846" t="s">
        <v>150</v>
      </c>
      <c r="X846" t="s">
        <v>1360</v>
      </c>
      <c r="Y846" s="57" t="s">
        <v>104</v>
      </c>
      <c r="AA846" t="s">
        <v>104</v>
      </c>
      <c r="AC846" s="57" t="s">
        <v>104</v>
      </c>
      <c r="AE846" t="s">
        <v>150</v>
      </c>
      <c r="AF846" s="96" t="s">
        <v>1355</v>
      </c>
      <c r="AG846" s="57" t="s">
        <v>104</v>
      </c>
      <c r="AH846" s="98">
        <v>1</v>
      </c>
      <c r="AI846" s="29">
        <f t="shared" si="10"/>
        <v>20</v>
      </c>
      <c r="AK846"/>
      <c r="AL846" s="261" t="s">
        <v>1694</v>
      </c>
      <c r="AM846" s="102">
        <v>20</v>
      </c>
      <c r="AP846" s="110"/>
      <c r="AQ846" s="111"/>
      <c r="AR846" s="111"/>
      <c r="AS846" s="112"/>
      <c r="AT846" s="113"/>
      <c r="AU846" s="102"/>
      <c r="AV846" s="156"/>
      <c r="AW846" s="102"/>
      <c r="AX846" s="156"/>
      <c r="AY846" s="4">
        <v>0</v>
      </c>
      <c r="BA846" s="106"/>
    </row>
    <row r="847" spans="1:53" ht="12" customHeight="1" x14ac:dyDescent="0.35">
      <c r="A847" s="96" t="s">
        <v>1878</v>
      </c>
      <c r="B847" t="s">
        <v>2282</v>
      </c>
      <c r="C847" t="s">
        <v>72</v>
      </c>
      <c r="D847" t="s">
        <v>1388</v>
      </c>
      <c r="E847" t="s">
        <v>1379</v>
      </c>
      <c r="F847" t="s">
        <v>2591</v>
      </c>
      <c r="G847" t="s">
        <v>2592</v>
      </c>
      <c r="H847">
        <v>2026</v>
      </c>
      <c r="I847" s="4" t="s">
        <v>79</v>
      </c>
      <c r="J847">
        <v>152</v>
      </c>
      <c r="K847" s="97">
        <v>250</v>
      </c>
      <c r="L847" t="str">
        <f>VLOOKUP(K847,Data!$L$1:$M$601,2,FALSE)</f>
        <v>large</v>
      </c>
      <c r="M847">
        <v>152</v>
      </c>
      <c r="N847" s="4">
        <f>VLOOKUP(L847,Data!$M$1:$N$701,2,FALSE)</f>
        <v>20</v>
      </c>
      <c r="O847" t="s">
        <v>140</v>
      </c>
      <c r="P847" t="s">
        <v>118</v>
      </c>
      <c r="Q847" s="57" t="s">
        <v>76</v>
      </c>
      <c r="R847" s="57" t="s">
        <v>1353</v>
      </c>
      <c r="S847" t="s">
        <v>104</v>
      </c>
      <c r="U847" s="57" t="s">
        <v>150</v>
      </c>
      <c r="V847" s="57" t="s">
        <v>1368</v>
      </c>
      <c r="W847" t="s">
        <v>150</v>
      </c>
      <c r="X847" t="s">
        <v>1360</v>
      </c>
      <c r="Y847" s="57" t="s">
        <v>104</v>
      </c>
      <c r="AA847" t="s">
        <v>104</v>
      </c>
      <c r="AC847" s="57" t="s">
        <v>104</v>
      </c>
      <c r="AE847" t="s">
        <v>150</v>
      </c>
      <c r="AF847" s="96" t="s">
        <v>1355</v>
      </c>
      <c r="AG847" s="57" t="s">
        <v>104</v>
      </c>
      <c r="AH847" s="98">
        <v>1</v>
      </c>
      <c r="AI847" s="29">
        <f t="shared" si="10"/>
        <v>20</v>
      </c>
      <c r="AK847"/>
      <c r="AL847" s="262" t="s">
        <v>1698</v>
      </c>
      <c r="AM847" s="102">
        <v>12</v>
      </c>
      <c r="AO847" s="103" t="s">
        <v>943</v>
      </c>
      <c r="AP847" s="103">
        <v>8</v>
      </c>
      <c r="AU847" s="102"/>
      <c r="AW847" s="102"/>
      <c r="AY847" s="4">
        <v>0</v>
      </c>
      <c r="BA847" s="106"/>
    </row>
    <row r="848" spans="1:53" ht="12" customHeight="1" x14ac:dyDescent="0.35">
      <c r="A848" s="96" t="s">
        <v>1879</v>
      </c>
      <c r="B848" t="s">
        <v>2283</v>
      </c>
      <c r="C848" t="s">
        <v>72</v>
      </c>
      <c r="D848" t="s">
        <v>1388</v>
      </c>
      <c r="E848" t="s">
        <v>1379</v>
      </c>
      <c r="F848" t="s">
        <v>2591</v>
      </c>
      <c r="G848" t="s">
        <v>2592</v>
      </c>
      <c r="H848">
        <v>2026</v>
      </c>
      <c r="I848" s="4" t="s">
        <v>79</v>
      </c>
      <c r="J848">
        <v>153</v>
      </c>
      <c r="K848" s="97">
        <v>249</v>
      </c>
      <c r="L848" t="str">
        <f>VLOOKUP(K848,Data!$L$1:$M$601,2,FALSE)</f>
        <v>large</v>
      </c>
      <c r="M848">
        <v>153</v>
      </c>
      <c r="N848" s="4">
        <f>VLOOKUP(L848,Data!$M$1:$N$701,2,FALSE)</f>
        <v>20</v>
      </c>
      <c r="O848" t="s">
        <v>140</v>
      </c>
      <c r="P848" t="s">
        <v>118</v>
      </c>
      <c r="Q848" s="57" t="s">
        <v>76</v>
      </c>
      <c r="R848" s="57" t="s">
        <v>1353</v>
      </c>
      <c r="S848" t="s">
        <v>104</v>
      </c>
      <c r="U848" s="57" t="s">
        <v>150</v>
      </c>
      <c r="V848" s="57" t="s">
        <v>1368</v>
      </c>
      <c r="W848" t="s">
        <v>150</v>
      </c>
      <c r="X848" t="s">
        <v>1360</v>
      </c>
      <c r="Y848" s="57" t="s">
        <v>104</v>
      </c>
      <c r="AA848" t="s">
        <v>104</v>
      </c>
      <c r="AC848" s="57" t="s">
        <v>104</v>
      </c>
      <c r="AE848" t="s">
        <v>150</v>
      </c>
      <c r="AF848" s="96" t="s">
        <v>1355</v>
      </c>
      <c r="AG848" s="57" t="s">
        <v>104</v>
      </c>
      <c r="AH848" s="98">
        <v>1</v>
      </c>
      <c r="AI848" s="29">
        <f t="shared" si="10"/>
        <v>20</v>
      </c>
      <c r="AK848"/>
      <c r="AL848" s="261" t="s">
        <v>1702</v>
      </c>
      <c r="AM848" s="102">
        <v>10</v>
      </c>
      <c r="AS848" s="261" t="s">
        <v>1661</v>
      </c>
      <c r="AT848" s="105">
        <v>10</v>
      </c>
      <c r="AU848" s="102"/>
      <c r="AW848" s="102"/>
      <c r="AY848" s="4">
        <v>0</v>
      </c>
      <c r="BA848" s="106"/>
    </row>
    <row r="849" spans="1:53" ht="12" customHeight="1" x14ac:dyDescent="0.35">
      <c r="A849" s="96" t="s">
        <v>1880</v>
      </c>
      <c r="B849" t="s">
        <v>2284</v>
      </c>
      <c r="C849" t="s">
        <v>72</v>
      </c>
      <c r="D849" t="s">
        <v>69</v>
      </c>
      <c r="E849" t="s">
        <v>1379</v>
      </c>
      <c r="F849" t="s">
        <v>2591</v>
      </c>
      <c r="G849" t="s">
        <v>2592</v>
      </c>
      <c r="H849">
        <v>2026</v>
      </c>
      <c r="I849" s="4" t="s">
        <v>79</v>
      </c>
      <c r="J849">
        <v>154</v>
      </c>
      <c r="K849" s="97">
        <v>248</v>
      </c>
      <c r="L849" t="str">
        <f>VLOOKUP(K849,Data!$L$1:$M$601,2,FALSE)</f>
        <v>large</v>
      </c>
      <c r="M849">
        <v>154</v>
      </c>
      <c r="N849" s="4">
        <f>VLOOKUP(L849,Data!$M$1:$N$701,2,FALSE)</f>
        <v>20</v>
      </c>
      <c r="O849" t="s">
        <v>69</v>
      </c>
      <c r="P849" t="s">
        <v>94</v>
      </c>
      <c r="Q849" s="57" t="s">
        <v>76</v>
      </c>
      <c r="R849" s="57" t="s">
        <v>1353</v>
      </c>
      <c r="S849" t="s">
        <v>104</v>
      </c>
      <c r="U849" s="57" t="s">
        <v>104</v>
      </c>
      <c r="W849" t="s">
        <v>150</v>
      </c>
      <c r="X849" t="s">
        <v>1360</v>
      </c>
      <c r="Y849" s="57" t="s">
        <v>104</v>
      </c>
      <c r="AA849" t="s">
        <v>104</v>
      </c>
      <c r="AC849" s="57" t="s">
        <v>104</v>
      </c>
      <c r="AE849" t="s">
        <v>150</v>
      </c>
      <c r="AF849" s="96" t="s">
        <v>1355</v>
      </c>
      <c r="AG849" s="57" t="s">
        <v>104</v>
      </c>
      <c r="AH849" s="98">
        <v>1</v>
      </c>
      <c r="AI849" s="29">
        <f t="shared" si="10"/>
        <v>20</v>
      </c>
      <c r="AK849"/>
      <c r="AL849" s="262" t="s">
        <v>1706</v>
      </c>
      <c r="AM849" s="102">
        <v>10</v>
      </c>
      <c r="AS849" s="139"/>
      <c r="AU849" s="102"/>
      <c r="AW849" s="102"/>
      <c r="AY849" s="4">
        <v>0</v>
      </c>
      <c r="BA849" s="106"/>
    </row>
    <row r="850" spans="1:53" ht="12" customHeight="1" x14ac:dyDescent="0.35">
      <c r="A850" s="96" t="s">
        <v>1881</v>
      </c>
      <c r="B850" t="s">
        <v>2285</v>
      </c>
      <c r="C850" t="s">
        <v>72</v>
      </c>
      <c r="D850" t="s">
        <v>69</v>
      </c>
      <c r="E850" t="s">
        <v>1379</v>
      </c>
      <c r="F850" t="s">
        <v>2591</v>
      </c>
      <c r="G850" t="s">
        <v>2592</v>
      </c>
      <c r="H850">
        <v>2026</v>
      </c>
      <c r="I850" s="4" t="s">
        <v>55</v>
      </c>
      <c r="J850">
        <v>155</v>
      </c>
      <c r="K850" s="97">
        <v>247</v>
      </c>
      <c r="L850" t="str">
        <f>VLOOKUP(K850,Data!$L$1:$M$601,2,FALSE)</f>
        <v>large</v>
      </c>
      <c r="M850">
        <v>155</v>
      </c>
      <c r="N850" s="4">
        <f>VLOOKUP(L850,Data!$M$1:$N$701,2,FALSE)</f>
        <v>20</v>
      </c>
      <c r="O850" t="s">
        <v>69</v>
      </c>
      <c r="P850" t="s">
        <v>94</v>
      </c>
      <c r="Q850" s="57" t="s">
        <v>76</v>
      </c>
      <c r="R850" s="57" t="s">
        <v>1353</v>
      </c>
      <c r="S850" t="s">
        <v>104</v>
      </c>
      <c r="U850" s="57" t="s">
        <v>104</v>
      </c>
      <c r="W850" t="s">
        <v>150</v>
      </c>
      <c r="X850" t="s">
        <v>1360</v>
      </c>
      <c r="Y850" s="57" t="s">
        <v>104</v>
      </c>
      <c r="AA850" t="s">
        <v>104</v>
      </c>
      <c r="AC850" s="57" t="s">
        <v>104</v>
      </c>
      <c r="AE850" t="s">
        <v>150</v>
      </c>
      <c r="AF850" s="96" t="s">
        <v>1355</v>
      </c>
      <c r="AG850" s="57" t="s">
        <v>104</v>
      </c>
      <c r="AH850" s="98">
        <v>1</v>
      </c>
      <c r="AI850" s="29">
        <f t="shared" si="10"/>
        <v>20</v>
      </c>
      <c r="AK850"/>
      <c r="AL850" s="261" t="s">
        <v>1708</v>
      </c>
      <c r="AM850" s="102">
        <v>10</v>
      </c>
      <c r="AU850" s="102"/>
      <c r="AW850" s="102"/>
      <c r="AY850" s="4">
        <v>20</v>
      </c>
      <c r="BA850" s="106"/>
    </row>
    <row r="851" spans="1:53" ht="12" customHeight="1" x14ac:dyDescent="0.35">
      <c r="A851" s="96" t="s">
        <v>1882</v>
      </c>
      <c r="B851" t="s">
        <v>2286</v>
      </c>
      <c r="C851" t="s">
        <v>72</v>
      </c>
      <c r="D851" t="s">
        <v>1388</v>
      </c>
      <c r="E851" t="s">
        <v>1379</v>
      </c>
      <c r="F851" t="s">
        <v>2591</v>
      </c>
      <c r="G851" t="s">
        <v>2592</v>
      </c>
      <c r="H851">
        <v>2026</v>
      </c>
      <c r="I851" s="4" t="s">
        <v>55</v>
      </c>
      <c r="J851">
        <v>156</v>
      </c>
      <c r="K851" s="97">
        <v>246</v>
      </c>
      <c r="L851" t="str">
        <f>VLOOKUP(K851,Data!$L$1:$M$601,2,FALSE)</f>
        <v>large</v>
      </c>
      <c r="M851">
        <v>156</v>
      </c>
      <c r="N851" s="4">
        <f>VLOOKUP(L851,Data!$M$1:$N$701,2,FALSE)</f>
        <v>20</v>
      </c>
      <c r="O851" t="s">
        <v>69</v>
      </c>
      <c r="P851" t="s">
        <v>94</v>
      </c>
      <c r="Q851" s="57" t="s">
        <v>76</v>
      </c>
      <c r="R851" s="57" t="s">
        <v>1353</v>
      </c>
      <c r="S851" t="s">
        <v>104</v>
      </c>
      <c r="U851" s="57" t="s">
        <v>104</v>
      </c>
      <c r="W851" t="s">
        <v>150</v>
      </c>
      <c r="X851" t="s">
        <v>1360</v>
      </c>
      <c r="Y851" s="57" t="s">
        <v>104</v>
      </c>
      <c r="AA851" t="s">
        <v>104</v>
      </c>
      <c r="AC851" s="57" t="s">
        <v>104</v>
      </c>
      <c r="AE851" t="s">
        <v>150</v>
      </c>
      <c r="AF851" s="96" t="s">
        <v>1355</v>
      </c>
      <c r="AG851" s="57" t="s">
        <v>104</v>
      </c>
      <c r="AH851" s="98">
        <v>1</v>
      </c>
      <c r="AI851" s="51">
        <f t="shared" si="10"/>
        <v>20</v>
      </c>
      <c r="AK851"/>
      <c r="AL851" s="262" t="s">
        <v>1712</v>
      </c>
      <c r="AM851" s="102">
        <v>10</v>
      </c>
      <c r="AP851" s="179"/>
      <c r="AQ851" s="111"/>
      <c r="AR851" s="111"/>
      <c r="AS851" s="112"/>
      <c r="AT851" s="113"/>
      <c r="AU851" s="102"/>
      <c r="AV851" s="156"/>
      <c r="AW851" s="102"/>
      <c r="AX851" s="156"/>
      <c r="AY851" s="4">
        <v>25</v>
      </c>
      <c r="BA851" s="106"/>
    </row>
    <row r="852" spans="1:53" ht="12" customHeight="1" x14ac:dyDescent="0.35">
      <c r="A852" s="96" t="s">
        <v>1883</v>
      </c>
      <c r="B852" t="s">
        <v>2287</v>
      </c>
      <c r="C852" t="s">
        <v>47</v>
      </c>
      <c r="D852" t="s">
        <v>69</v>
      </c>
      <c r="E852" t="s">
        <v>1379</v>
      </c>
      <c r="F852" t="s">
        <v>2591</v>
      </c>
      <c r="G852" t="s">
        <v>2592</v>
      </c>
      <c r="H852">
        <v>2026</v>
      </c>
      <c r="I852" s="4" t="s">
        <v>258</v>
      </c>
      <c r="J852">
        <v>157</v>
      </c>
      <c r="K852" s="97">
        <v>245</v>
      </c>
      <c r="L852" t="str">
        <f>VLOOKUP(K852,Data!$L$1:$M$601,2,FALSE)</f>
        <v>large</v>
      </c>
      <c r="M852">
        <v>157</v>
      </c>
      <c r="N852" s="4">
        <f>VLOOKUP(L852,Data!$M$1:$N$701,2,FALSE)</f>
        <v>20</v>
      </c>
      <c r="O852" t="s">
        <v>140</v>
      </c>
      <c r="P852" t="s">
        <v>118</v>
      </c>
      <c r="Q852" s="57" t="s">
        <v>76</v>
      </c>
      <c r="R852" s="57" t="s">
        <v>1353</v>
      </c>
      <c r="S852" t="s">
        <v>104</v>
      </c>
      <c r="U852" s="57" t="s">
        <v>104</v>
      </c>
      <c r="W852" t="s">
        <v>150</v>
      </c>
      <c r="X852" t="s">
        <v>1360</v>
      </c>
      <c r="Y852" s="57" t="s">
        <v>104</v>
      </c>
      <c r="AA852" t="s">
        <v>104</v>
      </c>
      <c r="AC852" s="57" t="s">
        <v>104</v>
      </c>
      <c r="AE852" t="s">
        <v>150</v>
      </c>
      <c r="AF852" s="96" t="s">
        <v>1355</v>
      </c>
      <c r="AG852" s="57" t="s">
        <v>104</v>
      </c>
      <c r="AH852" s="98">
        <v>1</v>
      </c>
      <c r="AI852" s="51">
        <f t="shared" si="10"/>
        <v>20</v>
      </c>
      <c r="AK852" s="152"/>
      <c r="AL852" s="261" t="s">
        <v>1715</v>
      </c>
      <c r="AM852" s="102">
        <v>3</v>
      </c>
      <c r="AN852" s="262" t="s">
        <v>1698</v>
      </c>
      <c r="AO852" s="262" t="s">
        <v>1712</v>
      </c>
      <c r="AP852" s="103">
        <v>2</v>
      </c>
      <c r="AU852" s="102"/>
      <c r="AW852" s="102"/>
      <c r="AY852" s="4">
        <v>22.5</v>
      </c>
      <c r="BA852" s="106"/>
    </row>
    <row r="853" spans="1:53" ht="12" customHeight="1" x14ac:dyDescent="0.35">
      <c r="A853" s="96" t="s">
        <v>1884</v>
      </c>
      <c r="B853" t="s">
        <v>2288</v>
      </c>
      <c r="C853" t="s">
        <v>47</v>
      </c>
      <c r="D853" t="s">
        <v>69</v>
      </c>
      <c r="E853" t="s">
        <v>1379</v>
      </c>
      <c r="F853" t="s">
        <v>2591</v>
      </c>
      <c r="G853" t="s">
        <v>2592</v>
      </c>
      <c r="H853">
        <v>2026</v>
      </c>
      <c r="I853" s="4" t="s">
        <v>55</v>
      </c>
      <c r="J853">
        <v>158</v>
      </c>
      <c r="K853" s="97">
        <v>244</v>
      </c>
      <c r="L853" t="str">
        <f>VLOOKUP(K853,Data!$L$1:$M$601,2,FALSE)</f>
        <v>large</v>
      </c>
      <c r="M853">
        <v>158</v>
      </c>
      <c r="N853" s="4">
        <f>VLOOKUP(L853,Data!$M$1:$N$701,2,FALSE)</f>
        <v>20</v>
      </c>
      <c r="O853" t="s">
        <v>69</v>
      </c>
      <c r="P853" t="s">
        <v>94</v>
      </c>
      <c r="Q853" s="57" t="s">
        <v>76</v>
      </c>
      <c r="R853" s="57" t="s">
        <v>1353</v>
      </c>
      <c r="S853" t="s">
        <v>104</v>
      </c>
      <c r="U853" s="57" t="s">
        <v>104</v>
      </c>
      <c r="W853" t="s">
        <v>150</v>
      </c>
      <c r="X853" t="s">
        <v>1360</v>
      </c>
      <c r="Y853" s="57" t="s">
        <v>104</v>
      </c>
      <c r="AA853" t="s">
        <v>104</v>
      </c>
      <c r="AC853" s="57" t="s">
        <v>104</v>
      </c>
      <c r="AE853" t="s">
        <v>150</v>
      </c>
      <c r="AF853" s="96" t="s">
        <v>1355</v>
      </c>
      <c r="AG853" s="57" t="s">
        <v>104</v>
      </c>
      <c r="AH853" s="98">
        <v>1</v>
      </c>
      <c r="AI853" s="29">
        <f t="shared" si="10"/>
        <v>20</v>
      </c>
      <c r="AK853"/>
      <c r="AL853" s="262" t="s">
        <v>1718</v>
      </c>
      <c r="AM853" s="102">
        <v>5</v>
      </c>
      <c r="AU853" s="102"/>
      <c r="AW853" s="102"/>
      <c r="AY853" s="4">
        <v>23</v>
      </c>
      <c r="BA853" s="106"/>
    </row>
    <row r="854" spans="1:53" ht="12" customHeight="1" x14ac:dyDescent="0.35">
      <c r="A854" s="96" t="s">
        <v>1885</v>
      </c>
      <c r="B854" t="s">
        <v>2289</v>
      </c>
      <c r="C854" t="s">
        <v>47</v>
      </c>
      <c r="D854" t="s">
        <v>69</v>
      </c>
      <c r="E854" t="s">
        <v>1379</v>
      </c>
      <c r="F854" t="s">
        <v>2591</v>
      </c>
      <c r="G854" t="s">
        <v>2592</v>
      </c>
      <c r="H854">
        <v>2026</v>
      </c>
      <c r="I854" s="4" t="s">
        <v>55</v>
      </c>
      <c r="J854">
        <v>159</v>
      </c>
      <c r="K854" s="97">
        <v>243</v>
      </c>
      <c r="L854" t="str">
        <f>VLOOKUP(K854,Data!$L$1:$M$601,2,FALSE)</f>
        <v>large</v>
      </c>
      <c r="M854">
        <v>159</v>
      </c>
      <c r="N854" s="4">
        <f>VLOOKUP(L854,Data!$M$1:$N$701,2,FALSE)</f>
        <v>20</v>
      </c>
      <c r="O854" t="s">
        <v>140</v>
      </c>
      <c r="P854" t="s">
        <v>118</v>
      </c>
      <c r="Q854" s="57" t="s">
        <v>76</v>
      </c>
      <c r="R854" s="57" t="s">
        <v>1353</v>
      </c>
      <c r="S854" t="s">
        <v>104</v>
      </c>
      <c r="U854" s="57" t="s">
        <v>104</v>
      </c>
      <c r="W854" t="s">
        <v>150</v>
      </c>
      <c r="X854" t="s">
        <v>1360</v>
      </c>
      <c r="Y854" s="57" t="s">
        <v>104</v>
      </c>
      <c r="AA854" t="s">
        <v>104</v>
      </c>
      <c r="AC854" s="57" t="s">
        <v>104</v>
      </c>
      <c r="AE854" t="s">
        <v>150</v>
      </c>
      <c r="AF854" s="96" t="s">
        <v>1355</v>
      </c>
      <c r="AG854" s="57" t="s">
        <v>104</v>
      </c>
      <c r="AH854" s="98">
        <v>1</v>
      </c>
      <c r="AI854" s="29">
        <f t="shared" si="10"/>
        <v>20</v>
      </c>
      <c r="AK854"/>
      <c r="AL854" s="261" t="s">
        <v>1722</v>
      </c>
      <c r="AM854" s="102">
        <v>6</v>
      </c>
      <c r="AO854" s="262" t="s">
        <v>1712</v>
      </c>
      <c r="AP854" s="103">
        <v>4</v>
      </c>
      <c r="AU854" s="102"/>
      <c r="AW854" s="102"/>
      <c r="AY854" s="4">
        <v>0</v>
      </c>
      <c r="BA854" s="106"/>
    </row>
    <row r="855" spans="1:53" ht="12" customHeight="1" x14ac:dyDescent="0.35">
      <c r="A855" s="96" t="s">
        <v>1886</v>
      </c>
      <c r="B855" t="s">
        <v>2290</v>
      </c>
      <c r="C855" t="s">
        <v>47</v>
      </c>
      <c r="D855" t="s">
        <v>69</v>
      </c>
      <c r="E855" t="s">
        <v>1379</v>
      </c>
      <c r="F855" t="s">
        <v>2591</v>
      </c>
      <c r="G855" t="s">
        <v>2592</v>
      </c>
      <c r="H855">
        <v>2026</v>
      </c>
      <c r="I855" s="4" t="s">
        <v>79</v>
      </c>
      <c r="J855">
        <v>160</v>
      </c>
      <c r="K855" s="97">
        <v>242</v>
      </c>
      <c r="L855" t="str">
        <f>VLOOKUP(K855,Data!$L$1:$M$601,2,FALSE)</f>
        <v>large</v>
      </c>
      <c r="M855">
        <v>160</v>
      </c>
      <c r="N855" s="4">
        <f>VLOOKUP(L855,Data!$M$1:$N$701,2,FALSE)</f>
        <v>20</v>
      </c>
      <c r="O855" t="s">
        <v>69</v>
      </c>
      <c r="P855" t="s">
        <v>94</v>
      </c>
      <c r="Q855" s="57" t="s">
        <v>76</v>
      </c>
      <c r="R855" s="57" t="s">
        <v>1353</v>
      </c>
      <c r="S855" t="s">
        <v>104</v>
      </c>
      <c r="U855" s="57" t="s">
        <v>104</v>
      </c>
      <c r="W855" t="s">
        <v>150</v>
      </c>
      <c r="X855" t="s">
        <v>1360</v>
      </c>
      <c r="Y855" s="57" t="s">
        <v>104</v>
      </c>
      <c r="AA855" t="s">
        <v>104</v>
      </c>
      <c r="AC855" s="57" t="s">
        <v>104</v>
      </c>
      <c r="AE855" t="s">
        <v>56</v>
      </c>
      <c r="AF855" s="96" t="s">
        <v>1355</v>
      </c>
      <c r="AG855" s="57" t="s">
        <v>81</v>
      </c>
      <c r="AH855" s="98">
        <v>0.8</v>
      </c>
      <c r="AI855" s="29">
        <f t="shared" si="10"/>
        <v>16</v>
      </c>
      <c r="AK855" s="152" t="s">
        <v>1386</v>
      </c>
      <c r="AL855" s="262" t="s">
        <v>1725</v>
      </c>
      <c r="AM855" s="102">
        <v>4</v>
      </c>
      <c r="AU855" s="102"/>
      <c r="AW855" s="102"/>
      <c r="AY855" s="4">
        <v>5</v>
      </c>
      <c r="BA855" s="106"/>
    </row>
    <row r="856" spans="1:53" ht="12" customHeight="1" x14ac:dyDescent="0.35">
      <c r="A856" s="96" t="s">
        <v>1887</v>
      </c>
      <c r="B856" t="s">
        <v>2291</v>
      </c>
      <c r="C856" t="s">
        <v>47</v>
      </c>
      <c r="D856" t="s">
        <v>69</v>
      </c>
      <c r="E856" t="s">
        <v>1379</v>
      </c>
      <c r="F856" t="s">
        <v>2591</v>
      </c>
      <c r="G856" t="s">
        <v>2592</v>
      </c>
      <c r="H856">
        <v>2026</v>
      </c>
      <c r="I856" s="4" t="s">
        <v>79</v>
      </c>
      <c r="J856">
        <v>161</v>
      </c>
      <c r="K856" s="97">
        <v>241</v>
      </c>
      <c r="L856" t="str">
        <f>VLOOKUP(K856,Data!$L$1:$M$601,2,FALSE)</f>
        <v>large</v>
      </c>
      <c r="M856">
        <v>161</v>
      </c>
      <c r="N856" s="4">
        <f>VLOOKUP(L856,Data!$M$1:$N$701,2,FALSE)</f>
        <v>20</v>
      </c>
      <c r="O856" t="s">
        <v>140</v>
      </c>
      <c r="P856" t="s">
        <v>118</v>
      </c>
      <c r="Q856" s="57" t="s">
        <v>76</v>
      </c>
      <c r="R856" s="57" t="s">
        <v>1353</v>
      </c>
      <c r="S856" t="s">
        <v>104</v>
      </c>
      <c r="U856" s="57" t="s">
        <v>104</v>
      </c>
      <c r="W856" t="s">
        <v>150</v>
      </c>
      <c r="X856" t="s">
        <v>1360</v>
      </c>
      <c r="Y856" s="57" t="s">
        <v>104</v>
      </c>
      <c r="AA856" t="s">
        <v>104</v>
      </c>
      <c r="AC856" s="57" t="s">
        <v>104</v>
      </c>
      <c r="AE856" t="s">
        <v>56</v>
      </c>
      <c r="AF856" s="96" t="s">
        <v>1355</v>
      </c>
      <c r="AG856" s="57" t="s">
        <v>81</v>
      </c>
      <c r="AH856" s="98">
        <v>0.8</v>
      </c>
      <c r="AI856" s="29">
        <f t="shared" si="10"/>
        <v>16</v>
      </c>
      <c r="AK856" s="152" t="s">
        <v>1386</v>
      </c>
      <c r="AL856" s="261" t="s">
        <v>1728</v>
      </c>
      <c r="AM856" s="102">
        <v>4</v>
      </c>
      <c r="AU856" s="102"/>
      <c r="AW856" s="102"/>
      <c r="AY856" s="4">
        <v>6</v>
      </c>
      <c r="BA856" s="106"/>
    </row>
    <row r="857" spans="1:53" ht="12" customHeight="1" x14ac:dyDescent="0.35">
      <c r="A857" s="96" t="s">
        <v>1888</v>
      </c>
      <c r="B857" t="s">
        <v>2292</v>
      </c>
      <c r="C857" t="s">
        <v>47</v>
      </c>
      <c r="D857" t="s">
        <v>69</v>
      </c>
      <c r="E857" t="s">
        <v>1379</v>
      </c>
      <c r="F857" t="s">
        <v>2591</v>
      </c>
      <c r="G857" t="s">
        <v>2592</v>
      </c>
      <c r="H857">
        <v>2026</v>
      </c>
      <c r="I857" s="4" t="s">
        <v>55</v>
      </c>
      <c r="J857">
        <v>162</v>
      </c>
      <c r="K857" s="97">
        <v>240</v>
      </c>
      <c r="L857" t="str">
        <f>VLOOKUP(K857,Data!$L$1:$M$601,2,FALSE)</f>
        <v>large</v>
      </c>
      <c r="M857">
        <v>162</v>
      </c>
      <c r="N857" s="4">
        <f>VLOOKUP(L857,Data!$M$1:$N$701,2,FALSE)</f>
        <v>20</v>
      </c>
      <c r="O857" t="s">
        <v>140</v>
      </c>
      <c r="P857" t="s">
        <v>45</v>
      </c>
      <c r="Q857" s="57" t="s">
        <v>76</v>
      </c>
      <c r="R857" s="57" t="s">
        <v>1353</v>
      </c>
      <c r="S857" t="s">
        <v>104</v>
      </c>
      <c r="U857" s="57" t="s">
        <v>104</v>
      </c>
      <c r="W857" t="s">
        <v>150</v>
      </c>
      <c r="X857" t="s">
        <v>1360</v>
      </c>
      <c r="Y857" s="57" t="s">
        <v>104</v>
      </c>
      <c r="AA857" t="s">
        <v>104</v>
      </c>
      <c r="AC857" s="57" t="s">
        <v>104</v>
      </c>
      <c r="AE857" t="s">
        <v>56</v>
      </c>
      <c r="AF857" s="96" t="s">
        <v>1355</v>
      </c>
      <c r="AG857" s="57" t="s">
        <v>81</v>
      </c>
      <c r="AH857" s="98">
        <v>0.8</v>
      </c>
      <c r="AI857" s="29">
        <f t="shared" si="10"/>
        <v>16</v>
      </c>
      <c r="AK857" s="152" t="s">
        <v>1386</v>
      </c>
      <c r="AL857" s="262" t="s">
        <v>1731</v>
      </c>
      <c r="AM857" s="102">
        <v>3.5</v>
      </c>
      <c r="AO857" s="262" t="s">
        <v>1691</v>
      </c>
      <c r="AP857" s="103">
        <v>0.5</v>
      </c>
      <c r="AU857" s="102"/>
      <c r="AW857" s="102"/>
      <c r="AY857" s="4">
        <v>4</v>
      </c>
      <c r="BA857" s="106"/>
    </row>
    <row r="858" spans="1:53" ht="12" customHeight="1" x14ac:dyDescent="0.35">
      <c r="A858" s="96" t="s">
        <v>1889</v>
      </c>
      <c r="B858" t="s">
        <v>2293</v>
      </c>
      <c r="C858" t="s">
        <v>47</v>
      </c>
      <c r="D858" t="s">
        <v>69</v>
      </c>
      <c r="E858" t="s">
        <v>1379</v>
      </c>
      <c r="F858" t="s">
        <v>2591</v>
      </c>
      <c r="G858" t="s">
        <v>2592</v>
      </c>
      <c r="H858">
        <v>2026</v>
      </c>
      <c r="I858" s="4" t="s">
        <v>55</v>
      </c>
      <c r="J858">
        <v>163</v>
      </c>
      <c r="K858" s="97">
        <v>239</v>
      </c>
      <c r="L858" t="str">
        <f>VLOOKUP(K858,Data!$L$1:$M$601,2,FALSE)</f>
        <v>large</v>
      </c>
      <c r="M858">
        <v>163</v>
      </c>
      <c r="N858" s="4">
        <f>VLOOKUP(L858,Data!$M$1:$N$701,2,FALSE)</f>
        <v>20</v>
      </c>
      <c r="O858" t="s">
        <v>69</v>
      </c>
      <c r="P858" t="s">
        <v>94</v>
      </c>
      <c r="Q858" s="57" t="s">
        <v>76</v>
      </c>
      <c r="R858" s="57" t="s">
        <v>1353</v>
      </c>
      <c r="S858" t="s">
        <v>104</v>
      </c>
      <c r="U858" s="57" t="s">
        <v>104</v>
      </c>
      <c r="W858" t="s">
        <v>150</v>
      </c>
      <c r="X858" t="s">
        <v>1360</v>
      </c>
      <c r="Y858" s="57" t="s">
        <v>104</v>
      </c>
      <c r="AA858" t="s">
        <v>104</v>
      </c>
      <c r="AC858" s="57" t="s">
        <v>104</v>
      </c>
      <c r="AE858" t="s">
        <v>56</v>
      </c>
      <c r="AF858" s="96" t="s">
        <v>1355</v>
      </c>
      <c r="AG858" s="57" t="s">
        <v>81</v>
      </c>
      <c r="AH858" s="98">
        <v>0.8</v>
      </c>
      <c r="AI858" s="29">
        <f t="shared" si="10"/>
        <v>16</v>
      </c>
      <c r="AK858" s="152" t="s">
        <v>1386</v>
      </c>
      <c r="AL858" s="261" t="s">
        <v>1734</v>
      </c>
      <c r="AM858" s="102">
        <v>3.5</v>
      </c>
      <c r="AO858" s="262" t="s">
        <v>1691</v>
      </c>
      <c r="AP858" s="103">
        <v>0.5</v>
      </c>
      <c r="AU858" s="102"/>
      <c r="AW858" s="102"/>
      <c r="AY858" s="4">
        <v>3</v>
      </c>
      <c r="BA858" s="106"/>
    </row>
    <row r="859" spans="1:53" ht="12" customHeight="1" x14ac:dyDescent="0.35">
      <c r="A859" s="96" t="s">
        <v>1890</v>
      </c>
      <c r="B859" t="s">
        <v>2294</v>
      </c>
      <c r="C859" t="s">
        <v>47</v>
      </c>
      <c r="D859" t="s">
        <v>69</v>
      </c>
      <c r="E859" t="s">
        <v>1379</v>
      </c>
      <c r="F859" t="s">
        <v>2591</v>
      </c>
      <c r="G859" t="s">
        <v>2592</v>
      </c>
      <c r="H859">
        <v>2026</v>
      </c>
      <c r="I859" s="4" t="s">
        <v>79</v>
      </c>
      <c r="J859">
        <v>164</v>
      </c>
      <c r="K859" s="97">
        <v>238</v>
      </c>
      <c r="L859" t="str">
        <f>VLOOKUP(K859,Data!$L$1:$M$601,2,FALSE)</f>
        <v>large</v>
      </c>
      <c r="M859">
        <v>164</v>
      </c>
      <c r="N859" s="4">
        <f>VLOOKUP(L859,Data!$M$1:$N$701,2,FALSE)</f>
        <v>20</v>
      </c>
      <c r="O859" t="s">
        <v>140</v>
      </c>
      <c r="P859" t="s">
        <v>45</v>
      </c>
      <c r="Q859" s="57" t="s">
        <v>76</v>
      </c>
      <c r="R859" s="57" t="s">
        <v>1353</v>
      </c>
      <c r="S859" t="s">
        <v>104</v>
      </c>
      <c r="U859" s="57" t="s">
        <v>104</v>
      </c>
      <c r="W859" t="s">
        <v>150</v>
      </c>
      <c r="X859" t="s">
        <v>1360</v>
      </c>
      <c r="Y859" s="57" t="s">
        <v>104</v>
      </c>
      <c r="AA859" t="s">
        <v>104</v>
      </c>
      <c r="AC859" s="57" t="s">
        <v>104</v>
      </c>
      <c r="AE859" t="s">
        <v>56</v>
      </c>
      <c r="AF859" s="96" t="s">
        <v>1355</v>
      </c>
      <c r="AG859" s="57" t="s">
        <v>81</v>
      </c>
      <c r="AH859" s="98">
        <v>0.8</v>
      </c>
      <c r="AI859" s="29">
        <f t="shared" si="10"/>
        <v>16</v>
      </c>
      <c r="AK859" s="152" t="s">
        <v>1386</v>
      </c>
      <c r="AL859" s="262" t="s">
        <v>1738</v>
      </c>
      <c r="AM859" s="102">
        <v>3.5</v>
      </c>
      <c r="AO859" s="262" t="s">
        <v>1691</v>
      </c>
      <c r="AP859" s="103">
        <v>0.5</v>
      </c>
      <c r="AU859" s="102"/>
      <c r="AW859" s="102"/>
      <c r="AY859" s="4">
        <v>7</v>
      </c>
      <c r="BA859" s="106"/>
    </row>
    <row r="860" spans="1:53" ht="12" customHeight="1" x14ac:dyDescent="0.35">
      <c r="A860" s="96" t="s">
        <v>1891</v>
      </c>
      <c r="B860" t="s">
        <v>2295</v>
      </c>
      <c r="C860" t="s">
        <v>47</v>
      </c>
      <c r="D860" t="s">
        <v>69</v>
      </c>
      <c r="E860" t="s">
        <v>1379</v>
      </c>
      <c r="F860" t="s">
        <v>2591</v>
      </c>
      <c r="G860" t="s">
        <v>2592</v>
      </c>
      <c r="H860">
        <v>2026</v>
      </c>
      <c r="I860" s="4" t="s">
        <v>79</v>
      </c>
      <c r="J860">
        <v>165</v>
      </c>
      <c r="K860" s="97">
        <v>237</v>
      </c>
      <c r="L860" t="str">
        <f>VLOOKUP(K860,Data!$L$1:$M$601,2,FALSE)</f>
        <v>large</v>
      </c>
      <c r="M860">
        <v>165</v>
      </c>
      <c r="N860" s="4">
        <f>VLOOKUP(L860,Data!$M$1:$N$701,2,FALSE)</f>
        <v>20</v>
      </c>
      <c r="O860" t="s">
        <v>69</v>
      </c>
      <c r="P860" t="s">
        <v>94</v>
      </c>
      <c r="Q860" s="57" t="s">
        <v>76</v>
      </c>
      <c r="R860" s="57" t="s">
        <v>1353</v>
      </c>
      <c r="S860" t="s">
        <v>104</v>
      </c>
      <c r="U860" s="57" t="s">
        <v>104</v>
      </c>
      <c r="W860" t="s">
        <v>150</v>
      </c>
      <c r="X860" t="s">
        <v>1360</v>
      </c>
      <c r="Y860" s="57" t="s">
        <v>104</v>
      </c>
      <c r="AA860" t="s">
        <v>104</v>
      </c>
      <c r="AC860" s="57" t="s">
        <v>104</v>
      </c>
      <c r="AE860" t="s">
        <v>56</v>
      </c>
      <c r="AF860" s="96" t="s">
        <v>1355</v>
      </c>
      <c r="AG860" s="57" t="s">
        <v>81</v>
      </c>
      <c r="AH860" s="98">
        <v>0.8</v>
      </c>
      <c r="AI860" s="29">
        <f t="shared" si="10"/>
        <v>16</v>
      </c>
      <c r="AK860" s="152" t="s">
        <v>1386</v>
      </c>
      <c r="AL860" s="261" t="s">
        <v>1742</v>
      </c>
      <c r="AM860" s="102">
        <v>3.5</v>
      </c>
      <c r="AO860" s="262" t="s">
        <v>1691</v>
      </c>
      <c r="AP860" s="103">
        <v>0.5</v>
      </c>
      <c r="AU860" s="102"/>
      <c r="AW860" s="102"/>
      <c r="AY860" s="4">
        <v>0</v>
      </c>
      <c r="BA860" s="106"/>
    </row>
    <row r="861" spans="1:53" ht="12" customHeight="1" x14ac:dyDescent="0.35">
      <c r="A861" s="96" t="s">
        <v>1892</v>
      </c>
      <c r="B861" t="s">
        <v>2296</v>
      </c>
      <c r="C861" t="s">
        <v>47</v>
      </c>
      <c r="D861" t="s">
        <v>69</v>
      </c>
      <c r="E861" t="s">
        <v>1379</v>
      </c>
      <c r="F861" t="s">
        <v>2591</v>
      </c>
      <c r="G861" t="s">
        <v>2592</v>
      </c>
      <c r="H861">
        <v>2026</v>
      </c>
      <c r="I861" s="4" t="s">
        <v>55</v>
      </c>
      <c r="J861">
        <v>166</v>
      </c>
      <c r="K861" s="97">
        <v>236</v>
      </c>
      <c r="L861" t="str">
        <f>VLOOKUP(K861,Data!$L$1:$M$601,2,FALSE)</f>
        <v>large</v>
      </c>
      <c r="M861">
        <v>166</v>
      </c>
      <c r="N861" s="4">
        <f>VLOOKUP(L861,Data!$M$1:$N$701,2,FALSE)</f>
        <v>20</v>
      </c>
      <c r="O861" t="s">
        <v>69</v>
      </c>
      <c r="P861" t="s">
        <v>94</v>
      </c>
      <c r="Q861" s="57" t="s">
        <v>76</v>
      </c>
      <c r="R861" s="57" t="s">
        <v>1353</v>
      </c>
      <c r="S861" t="s">
        <v>104</v>
      </c>
      <c r="U861" s="57" t="s">
        <v>104</v>
      </c>
      <c r="W861" t="s">
        <v>150</v>
      </c>
      <c r="X861" t="s">
        <v>1360</v>
      </c>
      <c r="Y861" s="57" t="s">
        <v>150</v>
      </c>
      <c r="Z861" s="57" t="s">
        <v>1364</v>
      </c>
      <c r="AA861" t="s">
        <v>104</v>
      </c>
      <c r="AC861" s="57" t="s">
        <v>104</v>
      </c>
      <c r="AE861" t="s">
        <v>56</v>
      </c>
      <c r="AF861" s="96" t="s">
        <v>1355</v>
      </c>
      <c r="AG861" s="57" t="s">
        <v>81</v>
      </c>
      <c r="AH861" s="98">
        <v>1</v>
      </c>
      <c r="AI861" s="29">
        <f t="shared" si="10"/>
        <v>20</v>
      </c>
      <c r="AK861" s="152" t="s">
        <v>1389</v>
      </c>
      <c r="AL861" s="262" t="s">
        <v>1745</v>
      </c>
      <c r="AM861" s="102">
        <v>4.5</v>
      </c>
      <c r="AO861" s="262" t="s">
        <v>1691</v>
      </c>
      <c r="AP861" s="103">
        <v>0.5</v>
      </c>
      <c r="AU861" s="102"/>
      <c r="AW861" s="102"/>
      <c r="AY861" s="4">
        <v>0</v>
      </c>
      <c r="BA861" s="106"/>
    </row>
    <row r="862" spans="1:53" ht="12" customHeight="1" x14ac:dyDescent="0.35">
      <c r="A862" s="96" t="s">
        <v>1893</v>
      </c>
      <c r="B862" t="s">
        <v>2297</v>
      </c>
      <c r="C862" t="s">
        <v>47</v>
      </c>
      <c r="D862" t="s">
        <v>69</v>
      </c>
      <c r="E862" t="s">
        <v>1379</v>
      </c>
      <c r="F862" t="s">
        <v>2591</v>
      </c>
      <c r="G862" t="s">
        <v>2592</v>
      </c>
      <c r="H862">
        <v>2026</v>
      </c>
      <c r="I862" s="4" t="s">
        <v>55</v>
      </c>
      <c r="J862">
        <v>167</v>
      </c>
      <c r="K862" s="97">
        <v>235</v>
      </c>
      <c r="L862" t="str">
        <f>VLOOKUP(K862,Data!$L$1:$M$601,2,FALSE)</f>
        <v>large</v>
      </c>
      <c r="M862">
        <v>167</v>
      </c>
      <c r="N862" s="4">
        <f>VLOOKUP(L862,Data!$M$1:$N$701,2,FALSE)</f>
        <v>20</v>
      </c>
      <c r="O862" t="s">
        <v>140</v>
      </c>
      <c r="P862" t="s">
        <v>45</v>
      </c>
      <c r="Q862" s="57" t="s">
        <v>76</v>
      </c>
      <c r="R862" s="57" t="s">
        <v>1353</v>
      </c>
      <c r="S862" t="s">
        <v>104</v>
      </c>
      <c r="U862" s="57" t="s">
        <v>104</v>
      </c>
      <c r="W862" t="s">
        <v>150</v>
      </c>
      <c r="X862" t="s">
        <v>1360</v>
      </c>
      <c r="Y862" s="57" t="s">
        <v>150</v>
      </c>
      <c r="Z862" s="57" t="s">
        <v>1364</v>
      </c>
      <c r="AA862" t="s">
        <v>104</v>
      </c>
      <c r="AC862" s="57" t="s">
        <v>104</v>
      </c>
      <c r="AE862" t="s">
        <v>56</v>
      </c>
      <c r="AF862" s="96" t="s">
        <v>1355</v>
      </c>
      <c r="AG862" s="57" t="s">
        <v>81</v>
      </c>
      <c r="AH862" s="98">
        <v>1</v>
      </c>
      <c r="AI862" s="29">
        <f t="shared" si="10"/>
        <v>20</v>
      </c>
      <c r="AK862" s="152" t="s">
        <v>1389</v>
      </c>
      <c r="AL862" s="261" t="s">
        <v>1747</v>
      </c>
      <c r="AM862" s="102">
        <v>4.5</v>
      </c>
      <c r="AO862" s="262" t="s">
        <v>1691</v>
      </c>
      <c r="AP862" s="103">
        <v>0.5</v>
      </c>
      <c r="AU862" s="102"/>
      <c r="AW862" s="102"/>
      <c r="AY862" s="4">
        <v>7</v>
      </c>
      <c r="BA862" s="106"/>
    </row>
    <row r="863" spans="1:53" ht="12" customHeight="1" x14ac:dyDescent="0.35">
      <c r="A863" s="96" t="s">
        <v>1894</v>
      </c>
      <c r="B863" t="s">
        <v>2298</v>
      </c>
      <c r="C863" t="s">
        <v>47</v>
      </c>
      <c r="D863" t="s">
        <v>69</v>
      </c>
      <c r="E863" t="s">
        <v>1379</v>
      </c>
      <c r="F863" t="s">
        <v>2591</v>
      </c>
      <c r="G863" t="s">
        <v>2592</v>
      </c>
      <c r="H863">
        <v>2026</v>
      </c>
      <c r="I863" s="4" t="s">
        <v>79</v>
      </c>
      <c r="J863">
        <v>168</v>
      </c>
      <c r="K863" s="97">
        <v>234</v>
      </c>
      <c r="L863" t="str">
        <f>VLOOKUP(K863,Data!$L$1:$M$601,2,FALSE)</f>
        <v>large</v>
      </c>
      <c r="M863">
        <v>168</v>
      </c>
      <c r="N863" s="4">
        <f>VLOOKUP(L863,Data!$M$1:$N$701,2,FALSE)</f>
        <v>20</v>
      </c>
      <c r="O863" t="s">
        <v>140</v>
      </c>
      <c r="P863" t="s">
        <v>45</v>
      </c>
      <c r="Q863" s="57" t="s">
        <v>76</v>
      </c>
      <c r="R863" s="57" t="s">
        <v>1353</v>
      </c>
      <c r="S863" t="s">
        <v>104</v>
      </c>
      <c r="U863" s="57" t="s">
        <v>104</v>
      </c>
      <c r="W863" t="s">
        <v>150</v>
      </c>
      <c r="X863" t="s">
        <v>1360</v>
      </c>
      <c r="Y863" s="57" t="s">
        <v>150</v>
      </c>
      <c r="Z863" s="57" t="s">
        <v>1364</v>
      </c>
      <c r="AA863" t="s">
        <v>104</v>
      </c>
      <c r="AC863" s="57" t="s">
        <v>104</v>
      </c>
      <c r="AE863" t="s">
        <v>56</v>
      </c>
      <c r="AF863" s="96" t="s">
        <v>1355</v>
      </c>
      <c r="AG863" s="57" t="s">
        <v>81</v>
      </c>
      <c r="AH863" s="98">
        <v>1</v>
      </c>
      <c r="AI863" s="29">
        <f t="shared" si="10"/>
        <v>20</v>
      </c>
      <c r="AK863" s="152" t="s">
        <v>1389</v>
      </c>
      <c r="AL863" s="262" t="s">
        <v>1751</v>
      </c>
      <c r="AM863" s="102">
        <v>4.5</v>
      </c>
      <c r="AO863" s="262" t="s">
        <v>1691</v>
      </c>
      <c r="AP863" s="103">
        <v>0.5</v>
      </c>
      <c r="AU863" s="102"/>
      <c r="AW863" s="102"/>
      <c r="AY863" s="4">
        <v>5</v>
      </c>
      <c r="BA863" s="106"/>
    </row>
    <row r="864" spans="1:53" ht="12" customHeight="1" x14ac:dyDescent="0.35">
      <c r="A864" s="96" t="s">
        <v>1895</v>
      </c>
      <c r="B864" t="s">
        <v>2299</v>
      </c>
      <c r="C864" t="s">
        <v>47</v>
      </c>
      <c r="D864" t="s">
        <v>69</v>
      </c>
      <c r="E864" t="s">
        <v>1379</v>
      </c>
      <c r="F864" t="s">
        <v>2591</v>
      </c>
      <c r="G864" t="s">
        <v>2592</v>
      </c>
      <c r="H864">
        <v>2026</v>
      </c>
      <c r="I864" s="4" t="s">
        <v>79</v>
      </c>
      <c r="J864">
        <v>169</v>
      </c>
      <c r="K864" s="97">
        <v>233</v>
      </c>
      <c r="L864" t="str">
        <f>VLOOKUP(K864,Data!$L$1:$M$601,2,FALSE)</f>
        <v>large</v>
      </c>
      <c r="M864">
        <v>169</v>
      </c>
      <c r="N864" s="4">
        <f>VLOOKUP(L864,Data!$M$1:$N$701,2,FALSE)</f>
        <v>20</v>
      </c>
      <c r="O864" t="s">
        <v>69</v>
      </c>
      <c r="P864" t="s">
        <v>94</v>
      </c>
      <c r="Q864" s="57" t="s">
        <v>76</v>
      </c>
      <c r="R864" s="57" t="s">
        <v>1353</v>
      </c>
      <c r="S864" t="s">
        <v>104</v>
      </c>
      <c r="U864" s="57" t="s">
        <v>104</v>
      </c>
      <c r="W864" t="s">
        <v>150</v>
      </c>
      <c r="X864" t="s">
        <v>1360</v>
      </c>
      <c r="Y864" s="57" t="s">
        <v>150</v>
      </c>
      <c r="Z864" s="57" t="s">
        <v>1364</v>
      </c>
      <c r="AA864" t="s">
        <v>104</v>
      </c>
      <c r="AC864" s="57" t="s">
        <v>104</v>
      </c>
      <c r="AE864" t="s">
        <v>56</v>
      </c>
      <c r="AF864" s="96" t="s">
        <v>1355</v>
      </c>
      <c r="AG864" s="57" t="s">
        <v>81</v>
      </c>
      <c r="AH864" s="98">
        <v>1</v>
      </c>
      <c r="AI864" s="29">
        <f t="shared" si="10"/>
        <v>20</v>
      </c>
      <c r="AK864" s="152" t="s">
        <v>1389</v>
      </c>
      <c r="AL864" s="261" t="s">
        <v>1755</v>
      </c>
      <c r="AM864" s="102">
        <v>4.5</v>
      </c>
      <c r="AO864" s="262" t="s">
        <v>1691</v>
      </c>
      <c r="AP864" s="103">
        <v>0.5</v>
      </c>
      <c r="AU864" s="102"/>
      <c r="AW864" s="102"/>
      <c r="AY864" s="4">
        <v>8</v>
      </c>
      <c r="BA864" s="106"/>
    </row>
    <row r="865" spans="1:53" ht="12" customHeight="1" x14ac:dyDescent="0.35">
      <c r="A865" s="96" t="s">
        <v>1896</v>
      </c>
      <c r="B865" t="s">
        <v>2300</v>
      </c>
      <c r="C865" t="s">
        <v>47</v>
      </c>
      <c r="D865" t="s">
        <v>69</v>
      </c>
      <c r="E865" t="s">
        <v>1379</v>
      </c>
      <c r="F865" t="s">
        <v>2591</v>
      </c>
      <c r="G865" t="s">
        <v>2592</v>
      </c>
      <c r="H865">
        <v>2026</v>
      </c>
      <c r="I865" s="4" t="s">
        <v>55</v>
      </c>
      <c r="J865">
        <v>170</v>
      </c>
      <c r="K865" s="97">
        <v>232</v>
      </c>
      <c r="L865" t="str">
        <f>VLOOKUP(K865,Data!$L$1:$M$601,2,FALSE)</f>
        <v>large</v>
      </c>
      <c r="M865">
        <v>170</v>
      </c>
      <c r="N865" s="4">
        <f>VLOOKUP(L865,Data!$M$1:$N$701,2,FALSE)</f>
        <v>20</v>
      </c>
      <c r="O865" t="s">
        <v>69</v>
      </c>
      <c r="P865" t="s">
        <v>94</v>
      </c>
      <c r="Q865" s="57" t="s">
        <v>76</v>
      </c>
      <c r="R865" s="57" t="s">
        <v>1353</v>
      </c>
      <c r="S865" t="s">
        <v>104</v>
      </c>
      <c r="U865" s="57" t="s">
        <v>104</v>
      </c>
      <c r="W865" t="s">
        <v>150</v>
      </c>
      <c r="X865" t="s">
        <v>1360</v>
      </c>
      <c r="Y865" s="57" t="s">
        <v>104</v>
      </c>
      <c r="AA865" t="s">
        <v>104</v>
      </c>
      <c r="AC865" s="57" t="s">
        <v>104</v>
      </c>
      <c r="AE865" t="s">
        <v>56</v>
      </c>
      <c r="AF865" s="96" t="s">
        <v>1355</v>
      </c>
      <c r="AG865" s="57" t="s">
        <v>81</v>
      </c>
      <c r="AH865" s="98">
        <v>0.8</v>
      </c>
      <c r="AI865" s="29">
        <f t="shared" si="10"/>
        <v>16</v>
      </c>
      <c r="AK865" s="152" t="s">
        <v>1386</v>
      </c>
      <c r="AL865" s="262" t="s">
        <v>1758</v>
      </c>
      <c r="AM865" s="102">
        <v>4</v>
      </c>
      <c r="AU865" s="102"/>
      <c r="AW865" s="102"/>
      <c r="AY865" s="4">
        <v>2.5</v>
      </c>
      <c r="BA865" s="106"/>
    </row>
    <row r="866" spans="1:53" ht="12" customHeight="1" x14ac:dyDescent="0.35">
      <c r="A866" s="96" t="s">
        <v>1897</v>
      </c>
      <c r="B866" t="s">
        <v>2301</v>
      </c>
      <c r="C866" t="s">
        <v>77</v>
      </c>
      <c r="D866" t="s">
        <v>69</v>
      </c>
      <c r="E866" t="s">
        <v>1379</v>
      </c>
      <c r="F866" t="s">
        <v>2591</v>
      </c>
      <c r="G866" t="s">
        <v>2592</v>
      </c>
      <c r="H866">
        <v>2026</v>
      </c>
      <c r="I866" s="4" t="s">
        <v>55</v>
      </c>
      <c r="J866">
        <v>171</v>
      </c>
      <c r="K866" s="97">
        <v>231</v>
      </c>
      <c r="L866" t="str">
        <f>VLOOKUP(K866,Data!$L$1:$M$601,2,FALSE)</f>
        <v>large</v>
      </c>
      <c r="M866">
        <v>171</v>
      </c>
      <c r="N866" s="4">
        <f>VLOOKUP(L866,Data!$M$1:$N$701,2,FALSE)</f>
        <v>20</v>
      </c>
      <c r="O866" t="s">
        <v>69</v>
      </c>
      <c r="P866" t="s">
        <v>94</v>
      </c>
      <c r="Q866" s="57" t="s">
        <v>76</v>
      </c>
      <c r="R866" s="57" t="s">
        <v>1353</v>
      </c>
      <c r="S866" t="s">
        <v>104</v>
      </c>
      <c r="U866" s="57" t="s">
        <v>104</v>
      </c>
      <c r="W866" t="s">
        <v>150</v>
      </c>
      <c r="X866" t="s">
        <v>1360</v>
      </c>
      <c r="Y866" s="57" t="s">
        <v>104</v>
      </c>
      <c r="AC866" s="57" t="s">
        <v>104</v>
      </c>
      <c r="AE866" t="s">
        <v>150</v>
      </c>
      <c r="AF866" s="96" t="s">
        <v>1355</v>
      </c>
      <c r="AG866" s="57" t="s">
        <v>104</v>
      </c>
      <c r="AH866" s="98">
        <v>1</v>
      </c>
      <c r="AI866" s="29">
        <f t="shared" si="10"/>
        <v>20</v>
      </c>
      <c r="AK866" s="152"/>
      <c r="AL866" s="261" t="s">
        <v>1762</v>
      </c>
      <c r="AM866" s="102">
        <v>10</v>
      </c>
      <c r="AO866" s="262" t="s">
        <v>1725</v>
      </c>
      <c r="AP866" s="103">
        <v>10</v>
      </c>
      <c r="AU866" s="102"/>
      <c r="AW866" s="102"/>
      <c r="AY866" s="4">
        <v>0</v>
      </c>
      <c r="BA866" s="106"/>
    </row>
    <row r="867" spans="1:53" ht="12" customHeight="1" x14ac:dyDescent="0.35">
      <c r="A867" s="96" t="s">
        <v>1898</v>
      </c>
      <c r="B867" t="s">
        <v>2302</v>
      </c>
      <c r="C867" t="s">
        <v>72</v>
      </c>
      <c r="D867" t="s">
        <v>1388</v>
      </c>
      <c r="E867" t="s">
        <v>1387</v>
      </c>
      <c r="F867" t="s">
        <v>2591</v>
      </c>
      <c r="G867" t="s">
        <v>2592</v>
      </c>
      <c r="H867">
        <v>2026</v>
      </c>
      <c r="I867" s="4" t="s">
        <v>55</v>
      </c>
      <c r="J867">
        <v>172</v>
      </c>
      <c r="K867" s="97">
        <v>230</v>
      </c>
      <c r="L867" t="str">
        <f>VLOOKUP(K867,Data!$L$1:$M$601,2,FALSE)</f>
        <v>large</v>
      </c>
      <c r="M867">
        <v>172</v>
      </c>
      <c r="N867" s="4">
        <f>VLOOKUP(L867,Data!$M$1:$N$701,2,FALSE)</f>
        <v>20</v>
      </c>
      <c r="O867" t="s">
        <v>140</v>
      </c>
      <c r="P867" t="s">
        <v>118</v>
      </c>
      <c r="Q867" s="57" t="s">
        <v>76</v>
      </c>
      <c r="R867" s="57" t="s">
        <v>1353</v>
      </c>
      <c r="S867" t="s">
        <v>104</v>
      </c>
      <c r="U867" s="57" t="s">
        <v>104</v>
      </c>
      <c r="W867" t="s">
        <v>150</v>
      </c>
      <c r="X867" t="s">
        <v>1360</v>
      </c>
      <c r="Y867" s="57" t="s">
        <v>104</v>
      </c>
      <c r="AA867" t="s">
        <v>104</v>
      </c>
      <c r="AC867" s="57" t="s">
        <v>104</v>
      </c>
      <c r="AE867" t="s">
        <v>150</v>
      </c>
      <c r="AF867" s="96" t="s">
        <v>1371</v>
      </c>
      <c r="AG867" s="57" t="s">
        <v>150</v>
      </c>
      <c r="AH867" s="98">
        <v>1.5</v>
      </c>
      <c r="AI867" s="29">
        <f t="shared" si="10"/>
        <v>30</v>
      </c>
      <c r="AK867" s="107" t="s">
        <v>1380</v>
      </c>
      <c r="AL867" s="262" t="s">
        <v>1765</v>
      </c>
      <c r="AM867" s="102">
        <v>15</v>
      </c>
      <c r="AU867" s="102"/>
      <c r="AW867" s="102"/>
      <c r="AY867" s="4">
        <v>8</v>
      </c>
      <c r="BA867" s="106"/>
    </row>
    <row r="868" spans="1:53" ht="12" customHeight="1" x14ac:dyDescent="0.35">
      <c r="A868" s="96" t="s">
        <v>1899</v>
      </c>
      <c r="B868" t="s">
        <v>2303</v>
      </c>
      <c r="C868" t="s">
        <v>72</v>
      </c>
      <c r="D868" t="s">
        <v>1388</v>
      </c>
      <c r="E868" t="s">
        <v>1387</v>
      </c>
      <c r="F868" t="s">
        <v>2591</v>
      </c>
      <c r="G868" t="s">
        <v>2592</v>
      </c>
      <c r="H868">
        <v>2026</v>
      </c>
      <c r="I868" s="4" t="s">
        <v>55</v>
      </c>
      <c r="J868">
        <v>173</v>
      </c>
      <c r="K868" s="97">
        <v>229</v>
      </c>
      <c r="L868" t="str">
        <f>VLOOKUP(K868,Data!$L$1:$M$601,2,FALSE)</f>
        <v>large</v>
      </c>
      <c r="M868">
        <v>173</v>
      </c>
      <c r="N868" s="4">
        <f>VLOOKUP(L868,Data!$M$1:$N$701,2,FALSE)</f>
        <v>20</v>
      </c>
      <c r="O868" t="s">
        <v>69</v>
      </c>
      <c r="P868" t="s">
        <v>94</v>
      </c>
      <c r="Q868" s="57" t="s">
        <v>76</v>
      </c>
      <c r="R868" s="57" t="s">
        <v>1353</v>
      </c>
      <c r="S868" t="s">
        <v>104</v>
      </c>
      <c r="U868" s="57" t="s">
        <v>104</v>
      </c>
      <c r="W868" t="s">
        <v>150</v>
      </c>
      <c r="X868" t="s">
        <v>1360</v>
      </c>
      <c r="Y868" s="57" t="s">
        <v>104</v>
      </c>
      <c r="AA868" t="s">
        <v>104</v>
      </c>
      <c r="AC868" s="57" t="s">
        <v>104</v>
      </c>
      <c r="AE868" t="s">
        <v>150</v>
      </c>
      <c r="AF868" s="96" t="s">
        <v>1371</v>
      </c>
      <c r="AG868" s="57" t="s">
        <v>150</v>
      </c>
      <c r="AH868" s="98">
        <v>1.5</v>
      </c>
      <c r="AI868" s="29">
        <f t="shared" si="10"/>
        <v>30</v>
      </c>
      <c r="AK868" s="107" t="s">
        <v>1380</v>
      </c>
      <c r="AL868" s="261" t="s">
        <v>1769</v>
      </c>
      <c r="AM868" s="102">
        <v>20</v>
      </c>
      <c r="AO868" s="103" t="s">
        <v>943</v>
      </c>
      <c r="AP868" s="103">
        <v>10</v>
      </c>
      <c r="AU868" s="102"/>
      <c r="AW868" s="102"/>
      <c r="AY868" s="4">
        <v>14</v>
      </c>
      <c r="BA868" s="106"/>
    </row>
    <row r="869" spans="1:53" ht="12" customHeight="1" x14ac:dyDescent="0.35">
      <c r="A869" s="96" t="s">
        <v>1900</v>
      </c>
      <c r="B869" t="s">
        <v>2304</v>
      </c>
      <c r="C869" t="s">
        <v>72</v>
      </c>
      <c r="D869" t="s">
        <v>1388</v>
      </c>
      <c r="E869" t="s">
        <v>1387</v>
      </c>
      <c r="F869" t="s">
        <v>2591</v>
      </c>
      <c r="G869" t="s">
        <v>2592</v>
      </c>
      <c r="H869">
        <v>2026</v>
      </c>
      <c r="I869" s="4" t="s">
        <v>79</v>
      </c>
      <c r="J869">
        <v>174</v>
      </c>
      <c r="K869" s="97">
        <v>228</v>
      </c>
      <c r="L869" t="str">
        <f>VLOOKUP(K869,Data!$L$1:$M$601,2,FALSE)</f>
        <v>large</v>
      </c>
      <c r="M869">
        <v>174</v>
      </c>
      <c r="N869" s="4">
        <f>VLOOKUP(L869,Data!$M$1:$N$701,2,FALSE)</f>
        <v>20</v>
      </c>
      <c r="O869" t="s">
        <v>69</v>
      </c>
      <c r="P869" t="s">
        <v>94</v>
      </c>
      <c r="Q869" s="57" t="s">
        <v>76</v>
      </c>
      <c r="R869" s="57" t="s">
        <v>1353</v>
      </c>
      <c r="S869" t="s">
        <v>104</v>
      </c>
      <c r="U869" s="57" t="s">
        <v>104</v>
      </c>
      <c r="W869" t="s">
        <v>150</v>
      </c>
      <c r="X869" t="s">
        <v>1360</v>
      </c>
      <c r="Y869" s="57" t="s">
        <v>104</v>
      </c>
      <c r="AA869" t="s">
        <v>104</v>
      </c>
      <c r="AC869" s="57" t="s">
        <v>104</v>
      </c>
      <c r="AE869" t="s">
        <v>150</v>
      </c>
      <c r="AF869" s="96" t="s">
        <v>1355</v>
      </c>
      <c r="AG869" s="57" t="s">
        <v>104</v>
      </c>
      <c r="AH869" s="98">
        <v>1</v>
      </c>
      <c r="AI869" s="29">
        <f t="shared" si="10"/>
        <v>20</v>
      </c>
      <c r="AK869"/>
      <c r="AL869" s="262" t="s">
        <v>1771</v>
      </c>
      <c r="AM869" s="102">
        <v>6</v>
      </c>
      <c r="AO869" s="103" t="s">
        <v>943</v>
      </c>
      <c r="AP869" s="103">
        <v>4</v>
      </c>
      <c r="AU869" s="102"/>
      <c r="AW869" s="102"/>
      <c r="AY869" s="4">
        <v>3.5</v>
      </c>
      <c r="BA869" s="106"/>
    </row>
    <row r="870" spans="1:53" ht="12" customHeight="1" x14ac:dyDescent="0.35">
      <c r="A870" s="96" t="s">
        <v>1901</v>
      </c>
      <c r="B870" t="s">
        <v>2305</v>
      </c>
      <c r="C870" t="s">
        <v>72</v>
      </c>
      <c r="D870" t="s">
        <v>1388</v>
      </c>
      <c r="E870" t="s">
        <v>1387</v>
      </c>
      <c r="F870" t="s">
        <v>2591</v>
      </c>
      <c r="G870" t="s">
        <v>2592</v>
      </c>
      <c r="H870">
        <v>2026</v>
      </c>
      <c r="I870" s="4" t="s">
        <v>79</v>
      </c>
      <c r="J870">
        <v>175</v>
      </c>
      <c r="K870" s="97">
        <v>227</v>
      </c>
      <c r="L870" t="str">
        <f>VLOOKUP(K870,Data!$L$1:$M$601,2,FALSE)</f>
        <v>large</v>
      </c>
      <c r="M870">
        <v>175</v>
      </c>
      <c r="N870" s="4">
        <f>VLOOKUP(L870,Data!$M$1:$N$701,2,FALSE)</f>
        <v>20</v>
      </c>
      <c r="O870" t="s">
        <v>140</v>
      </c>
      <c r="P870" t="s">
        <v>118</v>
      </c>
      <c r="Q870" s="57" t="s">
        <v>76</v>
      </c>
      <c r="R870" s="57" t="s">
        <v>1353</v>
      </c>
      <c r="S870" t="s">
        <v>104</v>
      </c>
      <c r="U870" s="57" t="s">
        <v>104</v>
      </c>
      <c r="W870" t="s">
        <v>150</v>
      </c>
      <c r="X870" t="s">
        <v>1360</v>
      </c>
      <c r="Y870" s="57" t="s">
        <v>104</v>
      </c>
      <c r="AA870" t="s">
        <v>104</v>
      </c>
      <c r="AC870" s="57" t="s">
        <v>104</v>
      </c>
      <c r="AE870" t="s">
        <v>150</v>
      </c>
      <c r="AF870" s="96" t="s">
        <v>1355</v>
      </c>
      <c r="AG870" s="57" t="s">
        <v>104</v>
      </c>
      <c r="AH870" s="98">
        <v>1</v>
      </c>
      <c r="AI870" s="29">
        <f t="shared" si="10"/>
        <v>20</v>
      </c>
      <c r="AK870"/>
      <c r="AL870" s="261" t="s">
        <v>1774</v>
      </c>
      <c r="AM870" s="102">
        <v>6</v>
      </c>
      <c r="AO870" s="103" t="s">
        <v>943</v>
      </c>
      <c r="AP870" s="103">
        <v>4</v>
      </c>
      <c r="AU870" s="102"/>
      <c r="AW870" s="102"/>
      <c r="AY870" s="4">
        <v>4</v>
      </c>
      <c r="BA870" s="106"/>
    </row>
    <row r="871" spans="1:53" ht="12" customHeight="1" x14ac:dyDescent="0.35">
      <c r="A871" s="96" t="s">
        <v>1902</v>
      </c>
      <c r="B871" t="s">
        <v>2306</v>
      </c>
      <c r="C871" t="s">
        <v>72</v>
      </c>
      <c r="D871" t="s">
        <v>1388</v>
      </c>
      <c r="E871" t="s">
        <v>1387</v>
      </c>
      <c r="F871" t="s">
        <v>2591</v>
      </c>
      <c r="G871" t="s">
        <v>2592</v>
      </c>
      <c r="H871">
        <v>2026</v>
      </c>
      <c r="I871" s="4" t="s">
        <v>55</v>
      </c>
      <c r="J871">
        <v>176</v>
      </c>
      <c r="K871" s="97">
        <v>226</v>
      </c>
      <c r="L871" t="str">
        <f>VLOOKUP(K871,Data!$L$1:$M$601,2,FALSE)</f>
        <v>large</v>
      </c>
      <c r="M871">
        <v>176</v>
      </c>
      <c r="N871" s="4">
        <f>VLOOKUP(L871,Data!$M$1:$N$701,2,FALSE)</f>
        <v>20</v>
      </c>
      <c r="O871" t="s">
        <v>140</v>
      </c>
      <c r="P871" t="s">
        <v>118</v>
      </c>
      <c r="Q871" s="57" t="s">
        <v>76</v>
      </c>
      <c r="R871" s="57" t="s">
        <v>1353</v>
      </c>
      <c r="S871" t="s">
        <v>104</v>
      </c>
      <c r="U871" s="57" t="s">
        <v>104</v>
      </c>
      <c r="W871" t="s">
        <v>150</v>
      </c>
      <c r="X871" t="s">
        <v>1360</v>
      </c>
      <c r="Y871" s="57" t="s">
        <v>104</v>
      </c>
      <c r="AA871" t="s">
        <v>104</v>
      </c>
      <c r="AC871" s="57" t="s">
        <v>104</v>
      </c>
      <c r="AE871" t="s">
        <v>150</v>
      </c>
      <c r="AF871" s="96" t="s">
        <v>1355</v>
      </c>
      <c r="AG871" s="57" t="s">
        <v>104</v>
      </c>
      <c r="AH871" s="98">
        <v>1</v>
      </c>
      <c r="AI871" s="29">
        <f t="shared" si="10"/>
        <v>20</v>
      </c>
      <c r="AK871"/>
      <c r="AL871" s="263" t="s">
        <v>1777</v>
      </c>
      <c r="AM871" s="102">
        <v>10</v>
      </c>
      <c r="AU871" s="102"/>
      <c r="AW871" s="102"/>
      <c r="AY871" s="4">
        <v>0</v>
      </c>
      <c r="BA871" s="106"/>
    </row>
    <row r="872" spans="1:53" ht="12" customHeight="1" x14ac:dyDescent="0.35">
      <c r="A872" s="96" t="s">
        <v>1903</v>
      </c>
      <c r="B872" t="s">
        <v>2307</v>
      </c>
      <c r="C872" t="s">
        <v>2592</v>
      </c>
      <c r="D872" t="s">
        <v>1384</v>
      </c>
      <c r="E872" t="s">
        <v>1385</v>
      </c>
      <c r="F872" t="s">
        <v>2591</v>
      </c>
      <c r="G872" t="s">
        <v>2592</v>
      </c>
      <c r="H872">
        <v>2026</v>
      </c>
      <c r="I872" s="4" t="s">
        <v>55</v>
      </c>
      <c r="J872">
        <v>177</v>
      </c>
      <c r="K872" s="97">
        <v>225</v>
      </c>
      <c r="L872" t="str">
        <f>VLOOKUP(K872,Data!$L$1:$M$601,2,FALSE)</f>
        <v>large</v>
      </c>
      <c r="M872">
        <v>177</v>
      </c>
      <c r="N872" s="4">
        <f>VLOOKUP(L872,Data!$M$1:$N$701,2,FALSE)</f>
        <v>20</v>
      </c>
      <c r="O872" t="s">
        <v>69</v>
      </c>
      <c r="P872" t="s">
        <v>94</v>
      </c>
      <c r="Q872" s="57" t="s">
        <v>76</v>
      </c>
      <c r="R872" s="57" t="s">
        <v>1353</v>
      </c>
      <c r="S872" t="s">
        <v>104</v>
      </c>
      <c r="U872" s="57" t="s">
        <v>104</v>
      </c>
      <c r="W872" t="s">
        <v>150</v>
      </c>
      <c r="X872" t="s">
        <v>1365</v>
      </c>
      <c r="Y872" s="57" t="s">
        <v>104</v>
      </c>
      <c r="AA872" t="s">
        <v>104</v>
      </c>
      <c r="AC872" s="57" t="s">
        <v>104</v>
      </c>
      <c r="AE872" t="s">
        <v>150</v>
      </c>
      <c r="AF872" s="96" t="s">
        <v>1355</v>
      </c>
      <c r="AG872" s="57" t="s">
        <v>150</v>
      </c>
      <c r="AH872" s="98">
        <v>1.5</v>
      </c>
      <c r="AI872" s="29">
        <f t="shared" si="10"/>
        <v>30</v>
      </c>
      <c r="AK872" s="107" t="s">
        <v>1380</v>
      </c>
      <c r="AL872" s="261" t="s">
        <v>1446</v>
      </c>
      <c r="AM872" s="102">
        <v>20</v>
      </c>
      <c r="AO872" s="103" t="s">
        <v>943</v>
      </c>
      <c r="AP872" s="103">
        <v>10</v>
      </c>
      <c r="AS872" s="105"/>
      <c r="AU872" s="102"/>
      <c r="AW872" s="102"/>
      <c r="AY872" s="4">
        <v>0</v>
      </c>
      <c r="BA872" s="106"/>
    </row>
    <row r="873" spans="1:53" ht="12" customHeight="1" x14ac:dyDescent="0.35">
      <c r="A873" s="96" t="s">
        <v>1904</v>
      </c>
      <c r="B873" t="s">
        <v>2308</v>
      </c>
      <c r="C873" t="s">
        <v>2592</v>
      </c>
      <c r="D873" t="s">
        <v>1405</v>
      </c>
      <c r="E873" t="s">
        <v>1385</v>
      </c>
      <c r="F873" t="s">
        <v>2591</v>
      </c>
      <c r="G873" t="s">
        <v>2592</v>
      </c>
      <c r="H873">
        <v>2026</v>
      </c>
      <c r="I873" s="4" t="s">
        <v>79</v>
      </c>
      <c r="J873">
        <v>178</v>
      </c>
      <c r="K873" s="97">
        <v>224</v>
      </c>
      <c r="L873" t="str">
        <f>VLOOKUP(K873,Data!$L$1:$M$601,2,FALSE)</f>
        <v>large</v>
      </c>
      <c r="M873">
        <v>178</v>
      </c>
      <c r="N873" s="4">
        <f>VLOOKUP(L873,Data!$M$1:$N$701,2,FALSE)</f>
        <v>20</v>
      </c>
      <c r="O873" t="s">
        <v>69</v>
      </c>
      <c r="P873" t="s">
        <v>94</v>
      </c>
      <c r="Q873" s="57" t="s">
        <v>76</v>
      </c>
      <c r="R873" s="57" t="s">
        <v>1353</v>
      </c>
      <c r="S873" t="s">
        <v>104</v>
      </c>
      <c r="U873" s="57" t="s">
        <v>104</v>
      </c>
      <c r="W873" t="s">
        <v>150</v>
      </c>
      <c r="X873" t="s">
        <v>1365</v>
      </c>
      <c r="Y873" s="57" t="s">
        <v>104</v>
      </c>
      <c r="AA873" t="s">
        <v>104</v>
      </c>
      <c r="AC873" s="57" t="s">
        <v>104</v>
      </c>
      <c r="AE873" t="s">
        <v>150</v>
      </c>
      <c r="AF873" s="96" t="s">
        <v>1355</v>
      </c>
      <c r="AG873" s="57" t="s">
        <v>150</v>
      </c>
      <c r="AH873" s="98">
        <v>1.5</v>
      </c>
      <c r="AI873" s="29">
        <f t="shared" si="10"/>
        <v>30</v>
      </c>
      <c r="AK873" s="107" t="s">
        <v>1380</v>
      </c>
      <c r="AL873" s="262" t="s">
        <v>1450</v>
      </c>
      <c r="AM873" s="102">
        <v>15</v>
      </c>
      <c r="AU873" s="102"/>
      <c r="AW873" s="102"/>
      <c r="AY873" s="4">
        <v>0</v>
      </c>
      <c r="BA873" s="106"/>
    </row>
    <row r="874" spans="1:53" ht="12" customHeight="1" x14ac:dyDescent="0.35">
      <c r="A874" s="96" t="s">
        <v>1905</v>
      </c>
      <c r="B874" t="s">
        <v>2309</v>
      </c>
      <c r="C874" t="s">
        <v>2592</v>
      </c>
      <c r="D874" t="s">
        <v>1405</v>
      </c>
      <c r="E874" t="s">
        <v>1385</v>
      </c>
      <c r="F874" t="s">
        <v>2591</v>
      </c>
      <c r="G874" t="s">
        <v>2592</v>
      </c>
      <c r="H874">
        <v>2026</v>
      </c>
      <c r="I874" s="4" t="s">
        <v>79</v>
      </c>
      <c r="J874">
        <v>179</v>
      </c>
      <c r="K874" s="97">
        <v>223</v>
      </c>
      <c r="L874" t="str">
        <f>VLOOKUP(K874,Data!$L$1:$M$601,2,FALSE)</f>
        <v>large</v>
      </c>
      <c r="M874">
        <v>179</v>
      </c>
      <c r="N874" s="4">
        <f>VLOOKUP(L874,Data!$M$1:$N$701,2,FALSE)</f>
        <v>20</v>
      </c>
      <c r="O874" t="s">
        <v>93</v>
      </c>
      <c r="P874" t="s">
        <v>94</v>
      </c>
      <c r="Q874" s="57" t="s">
        <v>76</v>
      </c>
      <c r="R874" s="57" t="s">
        <v>1353</v>
      </c>
      <c r="S874" t="s">
        <v>104</v>
      </c>
      <c r="U874" s="57" t="s">
        <v>104</v>
      </c>
      <c r="W874" t="s">
        <v>150</v>
      </c>
      <c r="X874" t="s">
        <v>1365</v>
      </c>
      <c r="Y874" s="57" t="s">
        <v>104</v>
      </c>
      <c r="AA874" t="s">
        <v>104</v>
      </c>
      <c r="AC874" s="57" t="s">
        <v>104</v>
      </c>
      <c r="AE874" t="s">
        <v>150</v>
      </c>
      <c r="AF874" s="96" t="s">
        <v>1355</v>
      </c>
      <c r="AG874" s="57" t="s">
        <v>104</v>
      </c>
      <c r="AH874" s="98">
        <v>1</v>
      </c>
      <c r="AI874" s="29">
        <f t="shared" si="10"/>
        <v>20</v>
      </c>
      <c r="AK874" s="107" t="s">
        <v>1391</v>
      </c>
      <c r="AL874" s="261" t="s">
        <v>1454</v>
      </c>
      <c r="AM874" s="102">
        <v>5</v>
      </c>
      <c r="AU874" s="102"/>
      <c r="AW874" s="102"/>
      <c r="AY874" s="4">
        <v>0</v>
      </c>
      <c r="AZ874" s="4" t="s">
        <v>1369</v>
      </c>
      <c r="BA874" s="106"/>
    </row>
    <row r="875" spans="1:53" ht="12" customHeight="1" x14ac:dyDescent="0.35">
      <c r="A875" s="96" t="s">
        <v>1906</v>
      </c>
      <c r="B875" t="s">
        <v>2310</v>
      </c>
      <c r="C875" t="s">
        <v>2592</v>
      </c>
      <c r="D875" t="s">
        <v>1405</v>
      </c>
      <c r="E875" t="s">
        <v>1385</v>
      </c>
      <c r="F875" t="s">
        <v>2591</v>
      </c>
      <c r="G875" t="s">
        <v>2592</v>
      </c>
      <c r="H875">
        <v>2026</v>
      </c>
      <c r="I875" s="4" t="s">
        <v>79</v>
      </c>
      <c r="J875">
        <v>180</v>
      </c>
      <c r="K875" s="97">
        <v>222</v>
      </c>
      <c r="L875" t="str">
        <f>VLOOKUP(K875,Data!$L$1:$M$601,2,FALSE)</f>
        <v>large</v>
      </c>
      <c r="M875">
        <v>180</v>
      </c>
      <c r="N875" s="4">
        <f>VLOOKUP(L875,Data!$M$1:$N$701,2,FALSE)</f>
        <v>20</v>
      </c>
      <c r="O875" t="s">
        <v>140</v>
      </c>
      <c r="P875" t="s">
        <v>118</v>
      </c>
      <c r="Q875" s="57" t="s">
        <v>76</v>
      </c>
      <c r="R875" s="57" t="s">
        <v>1353</v>
      </c>
      <c r="S875" t="s">
        <v>104</v>
      </c>
      <c r="U875" s="57" t="s">
        <v>104</v>
      </c>
      <c r="W875" t="s">
        <v>150</v>
      </c>
      <c r="X875" t="s">
        <v>1365</v>
      </c>
      <c r="Y875" s="57" t="s">
        <v>104</v>
      </c>
      <c r="AA875" t="s">
        <v>104</v>
      </c>
      <c r="AC875" s="57" t="s">
        <v>104</v>
      </c>
      <c r="AE875" t="s">
        <v>150</v>
      </c>
      <c r="AF875" s="96" t="s">
        <v>1355</v>
      </c>
      <c r="AG875" s="57" t="s">
        <v>104</v>
      </c>
      <c r="AH875" s="98">
        <v>1</v>
      </c>
      <c r="AI875" s="29">
        <f t="shared" si="10"/>
        <v>20</v>
      </c>
      <c r="AK875"/>
      <c r="AL875" s="262" t="s">
        <v>1458</v>
      </c>
      <c r="AM875" s="102">
        <v>5</v>
      </c>
      <c r="AU875" s="102"/>
      <c r="AW875" s="102"/>
      <c r="AY875" s="4">
        <v>4</v>
      </c>
      <c r="BA875" s="106"/>
    </row>
    <row r="876" spans="1:53" ht="12" customHeight="1" x14ac:dyDescent="0.35">
      <c r="A876" s="96" t="s">
        <v>1907</v>
      </c>
      <c r="B876" t="s">
        <v>2311</v>
      </c>
      <c r="C876" t="s">
        <v>208</v>
      </c>
      <c r="D876" t="s">
        <v>1405</v>
      </c>
      <c r="E876" t="s">
        <v>1387</v>
      </c>
      <c r="F876" t="s">
        <v>2591</v>
      </c>
      <c r="G876" t="s">
        <v>2592</v>
      </c>
      <c r="H876">
        <v>2026</v>
      </c>
      <c r="I876" s="4" t="s">
        <v>55</v>
      </c>
      <c r="J876">
        <v>181</v>
      </c>
      <c r="K876" s="97">
        <v>221</v>
      </c>
      <c r="L876" t="s">
        <v>39</v>
      </c>
      <c r="M876">
        <v>181</v>
      </c>
      <c r="N876" s="4">
        <f>VLOOKUP(L876,Data!$M$1:$N$701,2,FALSE)</f>
        <v>5</v>
      </c>
      <c r="O876" t="s">
        <v>69</v>
      </c>
      <c r="P876" t="s">
        <v>94</v>
      </c>
      <c r="Q876" s="57" t="s">
        <v>76</v>
      </c>
      <c r="R876" s="57" t="s">
        <v>1353</v>
      </c>
      <c r="S876" t="s">
        <v>104</v>
      </c>
      <c r="U876" s="57" t="s">
        <v>104</v>
      </c>
      <c r="W876" t="s">
        <v>150</v>
      </c>
      <c r="X876" t="s">
        <v>1360</v>
      </c>
      <c r="Y876" s="57" t="s">
        <v>150</v>
      </c>
      <c r="Z876" s="57" t="s">
        <v>1364</v>
      </c>
      <c r="AA876" t="s">
        <v>104</v>
      </c>
      <c r="AC876" s="57" t="s">
        <v>104</v>
      </c>
      <c r="AE876" t="s">
        <v>150</v>
      </c>
      <c r="AF876" s="96" t="s">
        <v>1355</v>
      </c>
      <c r="AG876" s="57" t="s">
        <v>104</v>
      </c>
      <c r="AH876" s="98">
        <v>4</v>
      </c>
      <c r="AI876" s="29">
        <f t="shared" si="10"/>
        <v>20</v>
      </c>
      <c r="AK876" s="107" t="s">
        <v>1380</v>
      </c>
      <c r="AL876" s="261" t="s">
        <v>1462</v>
      </c>
      <c r="AM876" s="102">
        <v>0</v>
      </c>
      <c r="AO876" s="261" t="s">
        <v>1755</v>
      </c>
      <c r="AP876" s="103">
        <v>4.5</v>
      </c>
      <c r="AQ876" s="262" t="s">
        <v>1745</v>
      </c>
      <c r="AR876" s="102">
        <v>0.75</v>
      </c>
      <c r="AU876" s="102"/>
      <c r="AW876" s="154"/>
      <c r="AX876"/>
      <c r="AY876" s="4">
        <v>0</v>
      </c>
      <c r="AZ876" s="53"/>
      <c r="BA876" s="106"/>
    </row>
    <row r="877" spans="1:53" ht="12" customHeight="1" x14ac:dyDescent="0.35">
      <c r="A877" s="96" t="s">
        <v>1908</v>
      </c>
      <c r="B877" t="s">
        <v>2312</v>
      </c>
      <c r="C877" t="s">
        <v>208</v>
      </c>
      <c r="D877" t="s">
        <v>1405</v>
      </c>
      <c r="E877" t="s">
        <v>1387</v>
      </c>
      <c r="F877" t="s">
        <v>2591</v>
      </c>
      <c r="G877" t="s">
        <v>2592</v>
      </c>
      <c r="H877">
        <v>2026</v>
      </c>
      <c r="I877" s="4" t="s">
        <v>55</v>
      </c>
      <c r="J877">
        <v>182</v>
      </c>
      <c r="K877" s="97">
        <v>220</v>
      </c>
      <c r="L877" t="s">
        <v>39</v>
      </c>
      <c r="M877">
        <v>182</v>
      </c>
      <c r="N877" s="4">
        <f>VLOOKUP(L877,Data!$M$1:$N$701,2,FALSE)</f>
        <v>5</v>
      </c>
      <c r="O877" t="s">
        <v>69</v>
      </c>
      <c r="P877" t="s">
        <v>94</v>
      </c>
      <c r="Q877" s="57" t="s">
        <v>76</v>
      </c>
      <c r="R877" s="57" t="s">
        <v>1353</v>
      </c>
      <c r="S877" t="s">
        <v>104</v>
      </c>
      <c r="U877" s="57" t="s">
        <v>104</v>
      </c>
      <c r="W877" t="s">
        <v>150</v>
      </c>
      <c r="X877" t="s">
        <v>1360</v>
      </c>
      <c r="Y877" s="57" t="s">
        <v>150</v>
      </c>
      <c r="Z877" s="57" t="s">
        <v>1364</v>
      </c>
      <c r="AA877" t="s">
        <v>104</v>
      </c>
      <c r="AC877" s="57" t="s">
        <v>104</v>
      </c>
      <c r="AE877" t="s">
        <v>150</v>
      </c>
      <c r="AF877" s="96" t="s">
        <v>1355</v>
      </c>
      <c r="AG877" s="57" t="s">
        <v>104</v>
      </c>
      <c r="AH877" s="98">
        <v>4</v>
      </c>
      <c r="AI877" s="29">
        <f t="shared" si="10"/>
        <v>20</v>
      </c>
      <c r="AK877" s="107" t="s">
        <v>1380</v>
      </c>
      <c r="AL877" s="262" t="s">
        <v>1464</v>
      </c>
      <c r="AM877" s="102">
        <v>0</v>
      </c>
      <c r="AO877" s="261" t="s">
        <v>1755</v>
      </c>
      <c r="AP877" s="103">
        <v>4.5</v>
      </c>
      <c r="AQ877" s="262" t="s">
        <v>1745</v>
      </c>
      <c r="AR877" s="102">
        <v>0.75</v>
      </c>
      <c r="AU877" s="102"/>
      <c r="AW877" s="154"/>
      <c r="AX877"/>
      <c r="AY877" s="4">
        <v>0</v>
      </c>
      <c r="AZ877" s="53"/>
      <c r="BA877" s="106"/>
    </row>
    <row r="878" spans="1:53" ht="12" customHeight="1" x14ac:dyDescent="0.35">
      <c r="A878" s="96" t="s">
        <v>1909</v>
      </c>
      <c r="B878" t="s">
        <v>2313</v>
      </c>
      <c r="C878" t="s">
        <v>208</v>
      </c>
      <c r="D878" t="s">
        <v>1405</v>
      </c>
      <c r="E878" t="s">
        <v>1387</v>
      </c>
      <c r="F878" t="s">
        <v>2591</v>
      </c>
      <c r="G878" t="s">
        <v>2592</v>
      </c>
      <c r="H878">
        <v>2026</v>
      </c>
      <c r="I878" s="4" t="s">
        <v>79</v>
      </c>
      <c r="J878">
        <v>183</v>
      </c>
      <c r="K878" s="97">
        <v>219</v>
      </c>
      <c r="L878" t="s">
        <v>39</v>
      </c>
      <c r="M878">
        <v>183</v>
      </c>
      <c r="N878" s="4">
        <f>VLOOKUP(L878,Data!$M$1:$N$701,2,FALSE)</f>
        <v>5</v>
      </c>
      <c r="O878" t="s">
        <v>69</v>
      </c>
      <c r="P878" t="s">
        <v>94</v>
      </c>
      <c r="Q878" s="57" t="s">
        <v>76</v>
      </c>
      <c r="R878" s="57" t="s">
        <v>1353</v>
      </c>
      <c r="S878" t="s">
        <v>104</v>
      </c>
      <c r="U878" s="57" t="s">
        <v>104</v>
      </c>
      <c r="W878" t="s">
        <v>150</v>
      </c>
      <c r="X878" t="s">
        <v>1360</v>
      </c>
      <c r="Y878" s="57" t="s">
        <v>150</v>
      </c>
      <c r="Z878" s="57" t="s">
        <v>1364</v>
      </c>
      <c r="AA878" t="s">
        <v>104</v>
      </c>
      <c r="AC878" s="57" t="s">
        <v>104</v>
      </c>
      <c r="AE878" t="s">
        <v>150</v>
      </c>
      <c r="AF878" s="96" t="s">
        <v>1355</v>
      </c>
      <c r="AG878" s="57" t="s">
        <v>104</v>
      </c>
      <c r="AH878" s="98">
        <v>4</v>
      </c>
      <c r="AI878" s="29">
        <f t="shared" si="10"/>
        <v>20</v>
      </c>
      <c r="AK878" s="107" t="s">
        <v>1380</v>
      </c>
      <c r="AL878" s="261" t="s">
        <v>1468</v>
      </c>
      <c r="AM878" s="102">
        <v>0</v>
      </c>
      <c r="AO878" s="261" t="s">
        <v>1755</v>
      </c>
      <c r="AP878" s="103">
        <v>0.75</v>
      </c>
      <c r="AU878" s="102"/>
      <c r="AW878" s="154"/>
      <c r="AX878"/>
      <c r="AY878" s="4">
        <v>0</v>
      </c>
      <c r="AZ878" s="53"/>
      <c r="BA878" s="106"/>
    </row>
    <row r="879" spans="1:53" ht="12" customHeight="1" x14ac:dyDescent="0.35">
      <c r="A879" s="96" t="s">
        <v>1910</v>
      </c>
      <c r="B879" t="s">
        <v>2314</v>
      </c>
      <c r="C879" t="s">
        <v>208</v>
      </c>
      <c r="D879" t="s">
        <v>1405</v>
      </c>
      <c r="E879" t="s">
        <v>1387</v>
      </c>
      <c r="F879" t="s">
        <v>2591</v>
      </c>
      <c r="G879" t="s">
        <v>2592</v>
      </c>
      <c r="H879">
        <v>2026</v>
      </c>
      <c r="I879" s="4" t="s">
        <v>79</v>
      </c>
      <c r="J879">
        <v>184</v>
      </c>
      <c r="K879" s="97">
        <v>218</v>
      </c>
      <c r="L879" t="s">
        <v>39</v>
      </c>
      <c r="M879">
        <v>184</v>
      </c>
      <c r="N879" s="4">
        <f>VLOOKUP(L879,Data!$M$1:$N$701,2,FALSE)</f>
        <v>5</v>
      </c>
      <c r="O879" t="s">
        <v>69</v>
      </c>
      <c r="P879" t="s">
        <v>94</v>
      </c>
      <c r="Q879" s="57" t="s">
        <v>76</v>
      </c>
      <c r="R879" s="57" t="s">
        <v>1353</v>
      </c>
      <c r="S879" t="s">
        <v>104</v>
      </c>
      <c r="U879" s="57" t="s">
        <v>104</v>
      </c>
      <c r="W879" t="s">
        <v>150</v>
      </c>
      <c r="X879" t="s">
        <v>1360</v>
      </c>
      <c r="Y879" s="57" t="s">
        <v>150</v>
      </c>
      <c r="Z879" s="57" t="s">
        <v>1364</v>
      </c>
      <c r="AA879" t="s">
        <v>104</v>
      </c>
      <c r="AC879" s="57" t="s">
        <v>104</v>
      </c>
      <c r="AE879" t="s">
        <v>150</v>
      </c>
      <c r="AF879" s="96" t="s">
        <v>1355</v>
      </c>
      <c r="AG879" s="57" t="s">
        <v>104</v>
      </c>
      <c r="AH879" s="98">
        <v>4</v>
      </c>
      <c r="AI879" s="29">
        <f t="shared" si="10"/>
        <v>20</v>
      </c>
      <c r="AK879" s="107" t="s">
        <v>1380</v>
      </c>
      <c r="AL879" s="262" t="s">
        <v>1471</v>
      </c>
      <c r="AM879" s="102">
        <v>0</v>
      </c>
      <c r="AU879" s="102"/>
      <c r="AW879" s="154"/>
      <c r="AX879"/>
      <c r="AY879" s="4">
        <v>0</v>
      </c>
      <c r="AZ879" s="53"/>
      <c r="BA879" s="106"/>
    </row>
    <row r="880" spans="1:53" ht="12" customHeight="1" x14ac:dyDescent="0.35">
      <c r="A880" s="96" t="s">
        <v>1911</v>
      </c>
      <c r="B880" t="s">
        <v>2315</v>
      </c>
      <c r="C880" t="s">
        <v>72</v>
      </c>
      <c r="D880" t="s">
        <v>1388</v>
      </c>
      <c r="E880" t="s">
        <v>1379</v>
      </c>
      <c r="F880" t="s">
        <v>2591</v>
      </c>
      <c r="G880" t="s">
        <v>2592</v>
      </c>
      <c r="H880">
        <v>2026</v>
      </c>
      <c r="I880" s="4" t="s">
        <v>79</v>
      </c>
      <c r="J880">
        <v>185</v>
      </c>
      <c r="K880" s="97">
        <v>217</v>
      </c>
      <c r="L880" t="str">
        <f>VLOOKUP(K880,Data!$L$1:$M$601,2,FALSE)</f>
        <v>large</v>
      </c>
      <c r="M880">
        <v>185</v>
      </c>
      <c r="N880" s="4">
        <f>VLOOKUP(L880,Data!$M$1:$N$701,2,FALSE)</f>
        <v>20</v>
      </c>
      <c r="O880" t="s">
        <v>69</v>
      </c>
      <c r="P880" t="s">
        <v>94</v>
      </c>
      <c r="Q880" s="57" t="s">
        <v>76</v>
      </c>
      <c r="R880" s="57" t="s">
        <v>1353</v>
      </c>
      <c r="S880" t="s">
        <v>104</v>
      </c>
      <c r="U880" s="57" t="s">
        <v>150</v>
      </c>
      <c r="V880" s="57" t="s">
        <v>1368</v>
      </c>
      <c r="W880" t="s">
        <v>150</v>
      </c>
      <c r="X880" t="s">
        <v>1360</v>
      </c>
      <c r="Y880" s="57" t="s">
        <v>104</v>
      </c>
      <c r="AA880" t="s">
        <v>104</v>
      </c>
      <c r="AC880" s="57" t="s">
        <v>104</v>
      </c>
      <c r="AE880" t="s">
        <v>150</v>
      </c>
      <c r="AF880" s="96" t="s">
        <v>1355</v>
      </c>
      <c r="AG880" s="57" t="s">
        <v>104</v>
      </c>
      <c r="AH880" s="98">
        <v>1</v>
      </c>
      <c r="AI880" s="29">
        <f t="shared" si="10"/>
        <v>20</v>
      </c>
      <c r="AK880"/>
      <c r="AL880" s="261" t="s">
        <v>1474</v>
      </c>
      <c r="AM880" s="102">
        <v>3</v>
      </c>
      <c r="AO880" s="261" t="s">
        <v>1468</v>
      </c>
      <c r="AP880" s="103">
        <v>7</v>
      </c>
      <c r="AU880" s="102"/>
      <c r="AW880" s="102"/>
      <c r="AY880" s="4">
        <v>5</v>
      </c>
      <c r="BA880" s="106"/>
    </row>
    <row r="881" spans="1:53" ht="12" customHeight="1" x14ac:dyDescent="0.35">
      <c r="A881" s="96" t="s">
        <v>1912</v>
      </c>
      <c r="B881" t="s">
        <v>2316</v>
      </c>
      <c r="C881" t="s">
        <v>72</v>
      </c>
      <c r="D881" t="s">
        <v>1388</v>
      </c>
      <c r="E881" t="s">
        <v>1379</v>
      </c>
      <c r="F881" t="s">
        <v>2591</v>
      </c>
      <c r="G881" t="s">
        <v>2592</v>
      </c>
      <c r="H881">
        <v>2026</v>
      </c>
      <c r="I881" s="4" t="s">
        <v>79</v>
      </c>
      <c r="J881">
        <v>186</v>
      </c>
      <c r="K881" s="97">
        <v>216</v>
      </c>
      <c r="L881" t="str">
        <f>VLOOKUP(K881,Data!$L$1:$M$601,2,FALSE)</f>
        <v>large</v>
      </c>
      <c r="M881">
        <v>186</v>
      </c>
      <c r="N881" s="4">
        <f>VLOOKUP(L881,Data!$M$1:$N$701,2,FALSE)</f>
        <v>20</v>
      </c>
      <c r="O881" t="s">
        <v>140</v>
      </c>
      <c r="P881" t="s">
        <v>118</v>
      </c>
      <c r="Q881" s="57" t="s">
        <v>76</v>
      </c>
      <c r="R881" s="57" t="s">
        <v>1353</v>
      </c>
      <c r="S881" t="s">
        <v>104</v>
      </c>
      <c r="U881" s="57" t="s">
        <v>150</v>
      </c>
      <c r="V881" s="57" t="s">
        <v>1368</v>
      </c>
      <c r="W881" t="s">
        <v>150</v>
      </c>
      <c r="X881" t="s">
        <v>1360</v>
      </c>
      <c r="Y881" s="57" t="s">
        <v>104</v>
      </c>
      <c r="AA881" t="s">
        <v>104</v>
      </c>
      <c r="AC881" s="57" t="s">
        <v>104</v>
      </c>
      <c r="AE881" t="s">
        <v>150</v>
      </c>
      <c r="AF881" s="96" t="s">
        <v>1355</v>
      </c>
      <c r="AG881" s="57" t="s">
        <v>104</v>
      </c>
      <c r="AH881" s="98">
        <v>1</v>
      </c>
      <c r="AI881" s="29">
        <f t="shared" si="10"/>
        <v>20</v>
      </c>
      <c r="AK881"/>
      <c r="AL881" s="262" t="s">
        <v>1478</v>
      </c>
      <c r="AM881" s="102">
        <v>5</v>
      </c>
      <c r="AO881" s="261" t="s">
        <v>1468</v>
      </c>
      <c r="AP881" s="103">
        <v>11</v>
      </c>
      <c r="AQ881" s="261" t="s">
        <v>1474</v>
      </c>
      <c r="AR881" s="102">
        <v>4</v>
      </c>
      <c r="AU881" s="102"/>
      <c r="AW881" s="102"/>
      <c r="AY881" s="4">
        <v>0</v>
      </c>
      <c r="BA881" s="106"/>
    </row>
    <row r="882" spans="1:53" ht="12" customHeight="1" x14ac:dyDescent="0.35">
      <c r="A882" s="96" t="s">
        <v>1913</v>
      </c>
      <c r="B882" t="s">
        <v>2317</v>
      </c>
      <c r="C882" t="s">
        <v>72</v>
      </c>
      <c r="D882" t="s">
        <v>69</v>
      </c>
      <c r="E882" t="s">
        <v>1379</v>
      </c>
      <c r="F882" t="s">
        <v>2591</v>
      </c>
      <c r="G882" t="s">
        <v>2592</v>
      </c>
      <c r="H882">
        <v>2026</v>
      </c>
      <c r="I882" s="4" t="s">
        <v>55</v>
      </c>
      <c r="J882">
        <v>187</v>
      </c>
      <c r="K882" s="97">
        <v>215</v>
      </c>
      <c r="L882" t="str">
        <f>VLOOKUP(K882,Data!$L$1:$M$601,2,FALSE)</f>
        <v>large</v>
      </c>
      <c r="M882">
        <v>187</v>
      </c>
      <c r="N882" s="4">
        <f>VLOOKUP(L882,Data!$M$1:$N$701,2,FALSE)</f>
        <v>20</v>
      </c>
      <c r="O882" t="s">
        <v>140</v>
      </c>
      <c r="P882" t="s">
        <v>118</v>
      </c>
      <c r="Q882" s="57" t="s">
        <v>76</v>
      </c>
      <c r="R882" s="57" t="s">
        <v>1353</v>
      </c>
      <c r="S882" t="s">
        <v>104</v>
      </c>
      <c r="U882" s="57" t="s">
        <v>150</v>
      </c>
      <c r="V882" s="57" t="s">
        <v>1368</v>
      </c>
      <c r="W882" t="s">
        <v>150</v>
      </c>
      <c r="X882" t="s">
        <v>1360</v>
      </c>
      <c r="Y882" s="57" t="s">
        <v>104</v>
      </c>
      <c r="AA882" t="s">
        <v>104</v>
      </c>
      <c r="AC882" s="57" t="s">
        <v>104</v>
      </c>
      <c r="AE882" t="s">
        <v>150</v>
      </c>
      <c r="AF882" s="96" t="s">
        <v>1355</v>
      </c>
      <c r="AG882" s="57" t="s">
        <v>104</v>
      </c>
      <c r="AH882" s="98">
        <v>1</v>
      </c>
      <c r="AI882" s="29">
        <f t="shared" si="10"/>
        <v>20</v>
      </c>
      <c r="AK882"/>
      <c r="AL882" s="261" t="s">
        <v>1481</v>
      </c>
      <c r="AM882" s="102">
        <v>10</v>
      </c>
      <c r="AU882" s="102"/>
      <c r="AW882" s="102"/>
      <c r="AY882" s="4">
        <v>5</v>
      </c>
      <c r="BA882" s="106"/>
    </row>
    <row r="883" spans="1:53" ht="12" customHeight="1" x14ac:dyDescent="0.35">
      <c r="A883" s="96" t="s">
        <v>1914</v>
      </c>
      <c r="B883" t="s">
        <v>2318</v>
      </c>
      <c r="C883" t="s">
        <v>72</v>
      </c>
      <c r="D883" t="s">
        <v>69</v>
      </c>
      <c r="E883" t="s">
        <v>1379</v>
      </c>
      <c r="F883" t="s">
        <v>2591</v>
      </c>
      <c r="G883" t="s">
        <v>2592</v>
      </c>
      <c r="H883">
        <v>2026</v>
      </c>
      <c r="I883" s="4" t="s">
        <v>55</v>
      </c>
      <c r="J883">
        <v>188</v>
      </c>
      <c r="K883" s="97">
        <v>214</v>
      </c>
      <c r="L883" t="str">
        <f>VLOOKUP(K883,Data!$L$1:$M$601,2,FALSE)</f>
        <v>large</v>
      </c>
      <c r="M883">
        <v>188</v>
      </c>
      <c r="N883" s="4">
        <f>VLOOKUP(L883,Data!$M$1:$N$701,2,FALSE)</f>
        <v>20</v>
      </c>
      <c r="O883" t="s">
        <v>69</v>
      </c>
      <c r="P883" t="s">
        <v>94</v>
      </c>
      <c r="Q883" s="57" t="s">
        <v>76</v>
      </c>
      <c r="R883" s="57" t="s">
        <v>1353</v>
      </c>
      <c r="S883" t="s">
        <v>104</v>
      </c>
      <c r="U883" s="57" t="s">
        <v>150</v>
      </c>
      <c r="V883" s="57" t="s">
        <v>1368</v>
      </c>
      <c r="W883" t="s">
        <v>150</v>
      </c>
      <c r="X883" t="s">
        <v>1360</v>
      </c>
      <c r="Y883" s="57" t="s">
        <v>104</v>
      </c>
      <c r="AA883" t="s">
        <v>104</v>
      </c>
      <c r="AC883" s="57" t="s">
        <v>104</v>
      </c>
      <c r="AE883" t="s">
        <v>150</v>
      </c>
      <c r="AF883" s="96" t="s">
        <v>1355</v>
      </c>
      <c r="AG883" s="57" t="s">
        <v>104</v>
      </c>
      <c r="AH883" s="98">
        <v>1</v>
      </c>
      <c r="AI883" s="29">
        <f t="shared" si="10"/>
        <v>20</v>
      </c>
      <c r="AK883"/>
      <c r="AL883" s="262" t="s">
        <v>1484</v>
      </c>
      <c r="AM883" s="102">
        <v>10</v>
      </c>
      <c r="AU883" s="102"/>
      <c r="AW883" s="102"/>
      <c r="AY883" s="4">
        <v>0</v>
      </c>
      <c r="BA883" s="106"/>
    </row>
    <row r="884" spans="1:53" ht="12" customHeight="1" x14ac:dyDescent="0.35">
      <c r="A884" s="96" t="s">
        <v>1915</v>
      </c>
      <c r="B884" t="s">
        <v>2319</v>
      </c>
      <c r="C884" t="s">
        <v>72</v>
      </c>
      <c r="D884" t="s">
        <v>69</v>
      </c>
      <c r="E884" t="s">
        <v>1379</v>
      </c>
      <c r="F884" t="s">
        <v>2591</v>
      </c>
      <c r="G884" t="s">
        <v>2592</v>
      </c>
      <c r="H884">
        <v>2026</v>
      </c>
      <c r="I884" s="4" t="s">
        <v>258</v>
      </c>
      <c r="J884">
        <v>189</v>
      </c>
      <c r="K884" s="97">
        <v>213</v>
      </c>
      <c r="L884" t="str">
        <f>VLOOKUP(K884,Data!$L$1:$M$601,2,FALSE)</f>
        <v>large</v>
      </c>
      <c r="M884">
        <v>189</v>
      </c>
      <c r="N884" s="4">
        <f>VLOOKUP(L884,Data!$M$1:$N$701,2,FALSE)</f>
        <v>20</v>
      </c>
      <c r="O884" t="s">
        <v>69</v>
      </c>
      <c r="P884" t="s">
        <v>94</v>
      </c>
      <c r="Q884" s="57" t="s">
        <v>76</v>
      </c>
      <c r="R884" s="57" t="s">
        <v>1353</v>
      </c>
      <c r="S884" t="s">
        <v>104</v>
      </c>
      <c r="U884" s="57" t="s">
        <v>104</v>
      </c>
      <c r="W884" t="s">
        <v>150</v>
      </c>
      <c r="X884" t="s">
        <v>1360</v>
      </c>
      <c r="Y884" s="57" t="s">
        <v>104</v>
      </c>
      <c r="AA884" t="s">
        <v>104</v>
      </c>
      <c r="AC884" s="57" t="s">
        <v>104</v>
      </c>
      <c r="AE884" t="s">
        <v>150</v>
      </c>
      <c r="AF884" s="96" t="s">
        <v>1373</v>
      </c>
      <c r="AG884" s="57" t="s">
        <v>104</v>
      </c>
      <c r="AH884" s="114">
        <v>1</v>
      </c>
      <c r="AI884" s="238">
        <f t="shared" si="10"/>
        <v>20</v>
      </c>
      <c r="AK884" s="107"/>
      <c r="AL884" s="261" t="s">
        <v>1488</v>
      </c>
      <c r="AM884" s="102">
        <v>10</v>
      </c>
      <c r="AS884" s="115"/>
      <c r="AU884" s="102"/>
      <c r="AW884" s="102"/>
      <c r="AY884" s="4">
        <v>4</v>
      </c>
      <c r="BA884" s="106"/>
    </row>
    <row r="885" spans="1:53" ht="12" customHeight="1" x14ac:dyDescent="0.35">
      <c r="A885" s="96" t="s">
        <v>1916</v>
      </c>
      <c r="B885" t="s">
        <v>2320</v>
      </c>
      <c r="C885" t="s">
        <v>72</v>
      </c>
      <c r="D885" t="s">
        <v>1406</v>
      </c>
      <c r="E885" t="s">
        <v>1387</v>
      </c>
      <c r="F885" t="s">
        <v>2591</v>
      </c>
      <c r="G885" t="s">
        <v>2592</v>
      </c>
      <c r="H885">
        <v>2026</v>
      </c>
      <c r="I885" s="4" t="s">
        <v>55</v>
      </c>
      <c r="J885">
        <v>190</v>
      </c>
      <c r="K885" s="97">
        <v>212</v>
      </c>
      <c r="L885" t="str">
        <f>VLOOKUP(K885,Data!$L$1:$M$601,2,FALSE)</f>
        <v>large</v>
      </c>
      <c r="M885">
        <v>190</v>
      </c>
      <c r="N885" s="4">
        <f>VLOOKUP(L885,Data!$M$1:$N$701,2,FALSE)</f>
        <v>20</v>
      </c>
      <c r="O885" t="s">
        <v>140</v>
      </c>
      <c r="P885" t="s">
        <v>118</v>
      </c>
      <c r="Q885" s="57" t="s">
        <v>76</v>
      </c>
      <c r="R885" s="57" t="s">
        <v>1353</v>
      </c>
      <c r="S885" t="s">
        <v>104</v>
      </c>
      <c r="U885" s="57" t="s">
        <v>150</v>
      </c>
      <c r="V885" s="57" t="s">
        <v>1372</v>
      </c>
      <c r="W885" t="s">
        <v>150</v>
      </c>
      <c r="X885" t="s">
        <v>1360</v>
      </c>
      <c r="Y885" s="57" t="s">
        <v>104</v>
      </c>
      <c r="AA885" t="s">
        <v>104</v>
      </c>
      <c r="AC885" s="57" t="s">
        <v>104</v>
      </c>
      <c r="AE885" t="s">
        <v>150</v>
      </c>
      <c r="AF885" s="96" t="s">
        <v>1373</v>
      </c>
      <c r="AG885" s="57" t="s">
        <v>150</v>
      </c>
      <c r="AH885" s="114">
        <v>1.5</v>
      </c>
      <c r="AI885" s="29">
        <f t="shared" si="10"/>
        <v>30</v>
      </c>
      <c r="AK885" s="107" t="s">
        <v>1380</v>
      </c>
      <c r="AL885" s="262" t="s">
        <v>1492</v>
      </c>
      <c r="AM885" s="102">
        <v>10</v>
      </c>
      <c r="AO885" s="103" t="s">
        <v>943</v>
      </c>
      <c r="AP885" s="103">
        <v>6</v>
      </c>
      <c r="AQ885" s="261" t="s">
        <v>1488</v>
      </c>
      <c r="AR885" s="102">
        <v>14</v>
      </c>
      <c r="AS885" s="115"/>
      <c r="AU885" s="102"/>
      <c r="AW885" s="102"/>
      <c r="AY885" s="4">
        <v>0</v>
      </c>
      <c r="BA885" s="106"/>
    </row>
    <row r="886" spans="1:53" ht="12" customHeight="1" x14ac:dyDescent="0.35">
      <c r="A886" s="96" t="s">
        <v>1917</v>
      </c>
      <c r="B886" t="s">
        <v>2321</v>
      </c>
      <c r="C886" t="s">
        <v>72</v>
      </c>
      <c r="D886" t="s">
        <v>1406</v>
      </c>
      <c r="E886" t="s">
        <v>1387</v>
      </c>
      <c r="F886" t="s">
        <v>2591</v>
      </c>
      <c r="G886" t="s">
        <v>2592</v>
      </c>
      <c r="H886">
        <v>2026</v>
      </c>
      <c r="I886" s="4" t="s">
        <v>55</v>
      </c>
      <c r="J886">
        <v>191</v>
      </c>
      <c r="K886" s="97">
        <v>211</v>
      </c>
      <c r="L886" t="str">
        <f>VLOOKUP(K886,Data!$L$1:$M$601,2,FALSE)</f>
        <v>large</v>
      </c>
      <c r="M886">
        <v>191</v>
      </c>
      <c r="N886" s="4">
        <f>VLOOKUP(L886,Data!$M$1:$N$701,2,FALSE)</f>
        <v>20</v>
      </c>
      <c r="O886" t="s">
        <v>93</v>
      </c>
      <c r="P886" t="s">
        <v>94</v>
      </c>
      <c r="Q886" s="57" t="s">
        <v>76</v>
      </c>
      <c r="R886" s="57" t="s">
        <v>1353</v>
      </c>
      <c r="S886" t="s">
        <v>104</v>
      </c>
      <c r="U886" s="57" t="s">
        <v>150</v>
      </c>
      <c r="V886" s="57" t="s">
        <v>1372</v>
      </c>
      <c r="W886" t="s">
        <v>150</v>
      </c>
      <c r="X886" t="s">
        <v>1360</v>
      </c>
      <c r="Y886" s="57" t="s">
        <v>104</v>
      </c>
      <c r="AA886" t="s">
        <v>104</v>
      </c>
      <c r="AC886" s="57" t="s">
        <v>104</v>
      </c>
      <c r="AE886" t="s">
        <v>150</v>
      </c>
      <c r="AF886" s="96" t="s">
        <v>1373</v>
      </c>
      <c r="AG886" s="57" t="s">
        <v>150</v>
      </c>
      <c r="AH886" s="114">
        <v>1.5</v>
      </c>
      <c r="AI886" s="29">
        <f t="shared" si="10"/>
        <v>30</v>
      </c>
      <c r="AK886" s="107" t="s">
        <v>1380</v>
      </c>
      <c r="AL886" s="261" t="s">
        <v>1495</v>
      </c>
      <c r="AM886" s="102">
        <v>18</v>
      </c>
      <c r="AO886" s="103" t="s">
        <v>943</v>
      </c>
      <c r="AP886" s="103">
        <v>6</v>
      </c>
      <c r="AQ886" s="261" t="s">
        <v>1481</v>
      </c>
      <c r="AR886" s="102">
        <v>4</v>
      </c>
      <c r="AS886" s="115"/>
      <c r="AU886" s="102"/>
      <c r="AW886" s="102"/>
      <c r="AY886" s="4">
        <v>0</v>
      </c>
      <c r="BA886" s="106"/>
    </row>
    <row r="887" spans="1:53" ht="12" customHeight="1" x14ac:dyDescent="0.35">
      <c r="A887" s="96" t="s">
        <v>1918</v>
      </c>
      <c r="B887" t="s">
        <v>2322</v>
      </c>
      <c r="C887" t="s">
        <v>72</v>
      </c>
      <c r="D887" t="s">
        <v>1406</v>
      </c>
      <c r="E887" t="s">
        <v>1387</v>
      </c>
      <c r="F887" t="s">
        <v>2591</v>
      </c>
      <c r="G887" t="s">
        <v>2592</v>
      </c>
      <c r="H887">
        <v>2026</v>
      </c>
      <c r="I887" s="4" t="s">
        <v>55</v>
      </c>
      <c r="J887">
        <v>192</v>
      </c>
      <c r="K887" s="97">
        <v>210</v>
      </c>
      <c r="L887" t="str">
        <f>VLOOKUP(K887,Data!$L$1:$M$601,2,FALSE)</f>
        <v>large</v>
      </c>
      <c r="M887">
        <v>192</v>
      </c>
      <c r="N887" s="4">
        <f>VLOOKUP(L887,Data!$M$1:$N$701,2,FALSE)</f>
        <v>20</v>
      </c>
      <c r="O887" t="s">
        <v>69</v>
      </c>
      <c r="P887" t="s">
        <v>94</v>
      </c>
      <c r="Q887" s="57" t="s">
        <v>76</v>
      </c>
      <c r="R887" s="57" t="s">
        <v>1353</v>
      </c>
      <c r="S887" t="s">
        <v>104</v>
      </c>
      <c r="U887" s="57" t="s">
        <v>150</v>
      </c>
      <c r="V887" s="57" t="s">
        <v>1372</v>
      </c>
      <c r="W887" t="s">
        <v>150</v>
      </c>
      <c r="X887" t="s">
        <v>1360</v>
      </c>
      <c r="Y887" s="57" t="s">
        <v>104</v>
      </c>
      <c r="AA887" t="s">
        <v>104</v>
      </c>
      <c r="AC887" s="57" t="s">
        <v>104</v>
      </c>
      <c r="AE887" t="s">
        <v>150</v>
      </c>
      <c r="AF887" s="96" t="s">
        <v>1373</v>
      </c>
      <c r="AG887" s="57" t="s">
        <v>150</v>
      </c>
      <c r="AH887" s="114">
        <v>1.5</v>
      </c>
      <c r="AI887" s="29">
        <f t="shared" si="10"/>
        <v>30</v>
      </c>
      <c r="AK887" s="107" t="s">
        <v>1380</v>
      </c>
      <c r="AL887" s="262" t="s">
        <v>1498</v>
      </c>
      <c r="AM887" s="102">
        <v>9</v>
      </c>
      <c r="AO887" s="261" t="s">
        <v>1481</v>
      </c>
      <c r="AP887" s="103">
        <v>2</v>
      </c>
      <c r="AQ887" s="261" t="s">
        <v>1488</v>
      </c>
      <c r="AR887" s="102">
        <v>10</v>
      </c>
      <c r="AS887" s="115"/>
      <c r="AU887" s="102"/>
      <c r="AW887" s="102"/>
      <c r="AY887" s="4">
        <v>0</v>
      </c>
      <c r="BA887" s="106"/>
    </row>
    <row r="888" spans="1:53" ht="12" customHeight="1" x14ac:dyDescent="0.35">
      <c r="A888" s="96" t="s">
        <v>1919</v>
      </c>
      <c r="B888" t="s">
        <v>2323</v>
      </c>
      <c r="C888" t="s">
        <v>72</v>
      </c>
      <c r="D888" t="s">
        <v>69</v>
      </c>
      <c r="E888" t="s">
        <v>1379</v>
      </c>
      <c r="F888" t="s">
        <v>2591</v>
      </c>
      <c r="G888" t="s">
        <v>2592</v>
      </c>
      <c r="H888">
        <v>2026</v>
      </c>
      <c r="I888" s="4" t="s">
        <v>79</v>
      </c>
      <c r="J888">
        <v>193</v>
      </c>
      <c r="K888" s="97">
        <v>209</v>
      </c>
      <c r="L888" t="str">
        <f>VLOOKUP(K888,Data!$L$1:$M$601,2,FALSE)</f>
        <v>large</v>
      </c>
      <c r="M888">
        <v>193</v>
      </c>
      <c r="N888" s="4">
        <f>VLOOKUP(L888,Data!$M$1:$N$701,2,FALSE)</f>
        <v>20</v>
      </c>
      <c r="O888" t="s">
        <v>140</v>
      </c>
      <c r="P888" t="s">
        <v>118</v>
      </c>
      <c r="Q888" s="57" t="s">
        <v>76</v>
      </c>
      <c r="R888" s="57" t="s">
        <v>1353</v>
      </c>
      <c r="S888" t="s">
        <v>104</v>
      </c>
      <c r="U888" s="57" t="s">
        <v>104</v>
      </c>
      <c r="W888" t="s">
        <v>150</v>
      </c>
      <c r="X888" t="s">
        <v>1360</v>
      </c>
      <c r="Y888" s="57" t="s">
        <v>104</v>
      </c>
      <c r="AA888" t="s">
        <v>104</v>
      </c>
      <c r="AC888" s="57" t="s">
        <v>104</v>
      </c>
      <c r="AE888" t="s">
        <v>150</v>
      </c>
      <c r="AF888" s="96" t="s">
        <v>1355</v>
      </c>
      <c r="AG888" s="57" t="s">
        <v>104</v>
      </c>
      <c r="AH888" s="98">
        <v>1</v>
      </c>
      <c r="AI888" s="29">
        <f t="shared" si="10"/>
        <v>20</v>
      </c>
      <c r="AK888"/>
      <c r="AL888" s="261" t="s">
        <v>1501</v>
      </c>
      <c r="AM888" s="102">
        <v>10</v>
      </c>
      <c r="AU888" s="102"/>
      <c r="AW888" s="102"/>
      <c r="AY888" s="4">
        <v>0</v>
      </c>
      <c r="BA888" s="106"/>
    </row>
    <row r="889" spans="1:53" ht="12" customHeight="1" x14ac:dyDescent="0.35">
      <c r="A889" s="96" t="s">
        <v>1920</v>
      </c>
      <c r="B889" t="s">
        <v>2324</v>
      </c>
      <c r="C889" t="s">
        <v>72</v>
      </c>
      <c r="D889" t="s">
        <v>1388</v>
      </c>
      <c r="E889" t="s">
        <v>1379</v>
      </c>
      <c r="F889" t="s">
        <v>2591</v>
      </c>
      <c r="G889" t="s">
        <v>2592</v>
      </c>
      <c r="H889">
        <v>2026</v>
      </c>
      <c r="I889" s="4" t="s">
        <v>79</v>
      </c>
      <c r="J889">
        <v>194</v>
      </c>
      <c r="K889" s="97">
        <v>208</v>
      </c>
      <c r="L889" t="str">
        <f>VLOOKUP(K889,Data!$L$1:$M$601,2,FALSE)</f>
        <v>large</v>
      </c>
      <c r="M889">
        <v>194</v>
      </c>
      <c r="N889" s="4">
        <f>VLOOKUP(L889,Data!$M$1:$N$701,2,FALSE)</f>
        <v>20</v>
      </c>
      <c r="O889" t="s">
        <v>140</v>
      </c>
      <c r="P889" t="s">
        <v>118</v>
      </c>
      <c r="Q889" s="57" t="s">
        <v>76</v>
      </c>
      <c r="R889" s="57" t="s">
        <v>1353</v>
      </c>
      <c r="S889" t="s">
        <v>104</v>
      </c>
      <c r="U889" s="57" t="s">
        <v>104</v>
      </c>
      <c r="W889" t="s">
        <v>150</v>
      </c>
      <c r="X889" t="s">
        <v>1360</v>
      </c>
      <c r="Y889" s="57" t="s">
        <v>104</v>
      </c>
      <c r="AA889" t="s">
        <v>104</v>
      </c>
      <c r="AC889" s="57" t="s">
        <v>104</v>
      </c>
      <c r="AE889" t="s">
        <v>150</v>
      </c>
      <c r="AF889" s="96" t="s">
        <v>1355</v>
      </c>
      <c r="AG889" s="57" t="s">
        <v>104</v>
      </c>
      <c r="AH889" s="98">
        <v>1</v>
      </c>
      <c r="AI889" s="29">
        <f t="shared" si="10"/>
        <v>20</v>
      </c>
      <c r="AK889"/>
      <c r="AL889" s="262" t="s">
        <v>1504</v>
      </c>
      <c r="AM889" s="102">
        <v>10</v>
      </c>
      <c r="AU889" s="102"/>
      <c r="AW889" s="102"/>
      <c r="AY889" s="4">
        <v>15</v>
      </c>
      <c r="BA889" s="106"/>
    </row>
    <row r="890" spans="1:53" ht="12" customHeight="1" x14ac:dyDescent="0.35">
      <c r="A890" s="96" t="s">
        <v>1921</v>
      </c>
      <c r="B890" t="s">
        <v>2325</v>
      </c>
      <c r="C890" t="s">
        <v>72</v>
      </c>
      <c r="D890" t="s">
        <v>1388</v>
      </c>
      <c r="E890" t="s">
        <v>1379</v>
      </c>
      <c r="F890" t="s">
        <v>2591</v>
      </c>
      <c r="G890" t="s">
        <v>2592</v>
      </c>
      <c r="H890">
        <v>2026</v>
      </c>
      <c r="I890" s="4" t="s">
        <v>55</v>
      </c>
      <c r="J890">
        <v>195</v>
      </c>
      <c r="K890" s="97">
        <v>207</v>
      </c>
      <c r="L890" t="str">
        <f>VLOOKUP(K890,Data!$L$1:$M$601,2,FALSE)</f>
        <v>large</v>
      </c>
      <c r="M890">
        <v>195</v>
      </c>
      <c r="N890" s="4">
        <f>VLOOKUP(L890,Data!$M$1:$N$701,2,FALSE)</f>
        <v>20</v>
      </c>
      <c r="O890" t="s">
        <v>140</v>
      </c>
      <c r="P890" t="s">
        <v>118</v>
      </c>
      <c r="Q890" s="57" t="s">
        <v>76</v>
      </c>
      <c r="R890" s="57" t="s">
        <v>1353</v>
      </c>
      <c r="S890" t="s">
        <v>104</v>
      </c>
      <c r="U890" s="57" t="s">
        <v>150</v>
      </c>
      <c r="V890" s="57" t="s">
        <v>1368</v>
      </c>
      <c r="W890" t="s">
        <v>150</v>
      </c>
      <c r="X890" t="s">
        <v>1360</v>
      </c>
      <c r="Y890" s="57" t="s">
        <v>104</v>
      </c>
      <c r="AA890" t="s">
        <v>104</v>
      </c>
      <c r="AC890" s="57" t="s">
        <v>104</v>
      </c>
      <c r="AE890" t="s">
        <v>150</v>
      </c>
      <c r="AF890" s="96" t="s">
        <v>1355</v>
      </c>
      <c r="AG890" s="57" t="s">
        <v>104</v>
      </c>
      <c r="AH890" s="98">
        <v>1</v>
      </c>
      <c r="AI890" s="29">
        <f t="shared" si="10"/>
        <v>20</v>
      </c>
      <c r="AK890"/>
      <c r="AL890" s="261" t="s">
        <v>1507</v>
      </c>
      <c r="AM890" s="102">
        <v>20</v>
      </c>
      <c r="AU890" s="102"/>
      <c r="AW890" s="102"/>
      <c r="AY890" s="4">
        <v>5</v>
      </c>
      <c r="BA890" s="106"/>
    </row>
    <row r="891" spans="1:53" ht="12" customHeight="1" x14ac:dyDescent="0.35">
      <c r="A891" s="96" t="s">
        <v>1922</v>
      </c>
      <c r="B891" t="s">
        <v>2326</v>
      </c>
      <c r="C891" t="s">
        <v>72</v>
      </c>
      <c r="D891" t="s">
        <v>69</v>
      </c>
      <c r="E891" t="s">
        <v>1404</v>
      </c>
      <c r="F891" t="s">
        <v>2591</v>
      </c>
      <c r="G891" t="s">
        <v>2592</v>
      </c>
      <c r="H891">
        <v>2026</v>
      </c>
      <c r="I891" s="4" t="s">
        <v>79</v>
      </c>
      <c r="J891">
        <v>196</v>
      </c>
      <c r="K891" s="97">
        <v>206</v>
      </c>
      <c r="L891" t="str">
        <f>VLOOKUP(K891,Data!$L$1:$M$601,2,FALSE)</f>
        <v>large</v>
      </c>
      <c r="M891">
        <v>196</v>
      </c>
      <c r="N891" s="4">
        <f>VLOOKUP(L891,Data!$M$1:$N$701,2,FALSE)</f>
        <v>20</v>
      </c>
      <c r="O891" t="s">
        <v>69</v>
      </c>
      <c r="P891" t="s">
        <v>94</v>
      </c>
      <c r="Q891" s="57" t="s">
        <v>76</v>
      </c>
      <c r="R891" s="57" t="s">
        <v>1353</v>
      </c>
      <c r="S891" t="s">
        <v>104</v>
      </c>
      <c r="U891" s="57" t="s">
        <v>104</v>
      </c>
      <c r="W891" t="s">
        <v>150</v>
      </c>
      <c r="X891" t="s">
        <v>1360</v>
      </c>
      <c r="Y891" s="57" t="s">
        <v>104</v>
      </c>
      <c r="AA891" t="s">
        <v>104</v>
      </c>
      <c r="AC891" s="57" t="s">
        <v>104</v>
      </c>
      <c r="AE891" t="s">
        <v>150</v>
      </c>
      <c r="AF891" s="96" t="s">
        <v>1355</v>
      </c>
      <c r="AG891" s="57" t="s">
        <v>104</v>
      </c>
      <c r="AH891" s="98">
        <v>1</v>
      </c>
      <c r="AI891" s="29">
        <f t="shared" si="10"/>
        <v>20</v>
      </c>
      <c r="AK891"/>
      <c r="AL891" s="262" t="s">
        <v>1511</v>
      </c>
      <c r="AM891" s="102">
        <v>10</v>
      </c>
      <c r="AS891" s="262" t="s">
        <v>1450</v>
      </c>
      <c r="AT891" s="105">
        <v>5</v>
      </c>
      <c r="AU891" s="102"/>
      <c r="AW891" s="102"/>
      <c r="AY891" s="4">
        <v>0</v>
      </c>
      <c r="BA891" s="106"/>
    </row>
    <row r="892" spans="1:53" ht="12" customHeight="1" x14ac:dyDescent="0.35">
      <c r="A892" s="96" t="s">
        <v>1923</v>
      </c>
      <c r="B892" t="s">
        <v>2327</v>
      </c>
      <c r="C892" t="s">
        <v>72</v>
      </c>
      <c r="D892" t="s">
        <v>69</v>
      </c>
      <c r="E892" t="s">
        <v>1379</v>
      </c>
      <c r="F892" t="s">
        <v>2591</v>
      </c>
      <c r="G892" t="s">
        <v>2592</v>
      </c>
      <c r="H892">
        <v>2026</v>
      </c>
      <c r="I892" s="4" t="s">
        <v>55</v>
      </c>
      <c r="J892">
        <v>197</v>
      </c>
      <c r="K892" s="97">
        <v>205</v>
      </c>
      <c r="L892" t="str">
        <f>VLOOKUP(K892,Data!$L$1:$M$601,2,FALSE)</f>
        <v>large</v>
      </c>
      <c r="M892">
        <v>197</v>
      </c>
      <c r="N892" s="4">
        <f>VLOOKUP(L892,Data!$M$1:$N$701,2,FALSE)</f>
        <v>20</v>
      </c>
      <c r="O892" t="s">
        <v>69</v>
      </c>
      <c r="P892" t="s">
        <v>94</v>
      </c>
      <c r="Q892" s="57" t="s">
        <v>76</v>
      </c>
      <c r="R892" s="57" t="s">
        <v>1353</v>
      </c>
      <c r="S892" t="s">
        <v>104</v>
      </c>
      <c r="U892" s="57" t="s">
        <v>104</v>
      </c>
      <c r="W892" t="s">
        <v>150</v>
      </c>
      <c r="X892" t="s">
        <v>1360</v>
      </c>
      <c r="Y892" s="57" t="s">
        <v>104</v>
      </c>
      <c r="AA892" t="s">
        <v>104</v>
      </c>
      <c r="AC892" s="57" t="s">
        <v>104</v>
      </c>
      <c r="AE892" t="s">
        <v>150</v>
      </c>
      <c r="AF892" s="96" t="s">
        <v>1355</v>
      </c>
      <c r="AG892" s="57" t="s">
        <v>104</v>
      </c>
      <c r="AH892" s="98">
        <v>1</v>
      </c>
      <c r="AI892" s="29">
        <f t="shared" si="10"/>
        <v>20</v>
      </c>
      <c r="AK892"/>
      <c r="AL892" s="261" t="s">
        <v>1515</v>
      </c>
      <c r="AM892" s="102">
        <v>10</v>
      </c>
      <c r="AU892" s="102"/>
      <c r="AW892" s="102"/>
      <c r="AY892" s="4">
        <v>0</v>
      </c>
      <c r="BA892" s="106"/>
    </row>
    <row r="893" spans="1:53" ht="12" customHeight="1" x14ac:dyDescent="0.35">
      <c r="A893" s="96" t="s">
        <v>1924</v>
      </c>
      <c r="B893" t="s">
        <v>2328</v>
      </c>
      <c r="C893" t="s">
        <v>72</v>
      </c>
      <c r="D893" t="s">
        <v>69</v>
      </c>
      <c r="E893" t="s">
        <v>1379</v>
      </c>
      <c r="F893" t="s">
        <v>2591</v>
      </c>
      <c r="G893" t="s">
        <v>2592</v>
      </c>
      <c r="H893">
        <v>2026</v>
      </c>
      <c r="I893" s="4" t="s">
        <v>55</v>
      </c>
      <c r="J893">
        <v>198</v>
      </c>
      <c r="K893" s="97">
        <v>204</v>
      </c>
      <c r="L893" t="str">
        <f>VLOOKUP(K893,Data!$L$1:$M$601,2,FALSE)</f>
        <v>large</v>
      </c>
      <c r="M893">
        <v>198</v>
      </c>
      <c r="N893" s="4">
        <f>VLOOKUP(L893,Data!$M$1:$N$701,2,FALSE)</f>
        <v>20</v>
      </c>
      <c r="O893" t="s">
        <v>69</v>
      </c>
      <c r="P893" t="s">
        <v>94</v>
      </c>
      <c r="Q893" s="57" t="s">
        <v>76</v>
      </c>
      <c r="R893" s="57" t="s">
        <v>1353</v>
      </c>
      <c r="S893" t="s">
        <v>104</v>
      </c>
      <c r="U893" s="57" t="s">
        <v>104</v>
      </c>
      <c r="W893" t="s">
        <v>150</v>
      </c>
      <c r="X893" t="s">
        <v>1360</v>
      </c>
      <c r="Y893" s="57" t="s">
        <v>104</v>
      </c>
      <c r="AA893" t="s">
        <v>104</v>
      </c>
      <c r="AC893" s="57" t="s">
        <v>104</v>
      </c>
      <c r="AE893" t="s">
        <v>150</v>
      </c>
      <c r="AF893" s="96" t="s">
        <v>1355</v>
      </c>
      <c r="AG893" s="57" t="s">
        <v>104</v>
      </c>
      <c r="AH893" s="98">
        <v>1</v>
      </c>
      <c r="AI893" s="29">
        <f t="shared" si="10"/>
        <v>20</v>
      </c>
      <c r="AK893"/>
      <c r="AL893" s="262" t="s">
        <v>1519</v>
      </c>
      <c r="AM893" s="102">
        <v>10</v>
      </c>
      <c r="AU893" s="102"/>
      <c r="AW893" s="102"/>
      <c r="AY893" s="4">
        <v>5</v>
      </c>
      <c r="BA893" s="106"/>
    </row>
    <row r="894" spans="1:53" ht="12" customHeight="1" x14ac:dyDescent="0.35">
      <c r="A894" s="96" t="s">
        <v>1925</v>
      </c>
      <c r="B894" t="s">
        <v>2329</v>
      </c>
      <c r="C894" t="s">
        <v>72</v>
      </c>
      <c r="D894" t="s">
        <v>1388</v>
      </c>
      <c r="E894" t="s">
        <v>1379</v>
      </c>
      <c r="F894" t="s">
        <v>2591</v>
      </c>
      <c r="G894" t="s">
        <v>2592</v>
      </c>
      <c r="H894">
        <v>2026</v>
      </c>
      <c r="I894" s="4" t="s">
        <v>55</v>
      </c>
      <c r="J894">
        <v>199</v>
      </c>
      <c r="K894" s="97">
        <v>203</v>
      </c>
      <c r="L894" t="str">
        <f>VLOOKUP(K894,Data!$L$1:$M$601,2,FALSE)</f>
        <v>large</v>
      </c>
      <c r="M894">
        <v>199</v>
      </c>
      <c r="N894" s="4">
        <f>VLOOKUP(L894,Data!$M$1:$N$701,2,FALSE)</f>
        <v>20</v>
      </c>
      <c r="O894" t="s">
        <v>140</v>
      </c>
      <c r="P894" t="s">
        <v>118</v>
      </c>
      <c r="Q894" s="57" t="s">
        <v>76</v>
      </c>
      <c r="R894" s="57" t="s">
        <v>1353</v>
      </c>
      <c r="S894" t="s">
        <v>104</v>
      </c>
      <c r="U894" s="57" t="s">
        <v>104</v>
      </c>
      <c r="W894" t="s">
        <v>150</v>
      </c>
      <c r="X894" t="s">
        <v>1360</v>
      </c>
      <c r="Y894" s="57" t="s">
        <v>104</v>
      </c>
      <c r="AA894" t="s">
        <v>104</v>
      </c>
      <c r="AC894" s="57" t="s">
        <v>104</v>
      </c>
      <c r="AE894" t="s">
        <v>150</v>
      </c>
      <c r="AF894" s="96" t="s">
        <v>1355</v>
      </c>
      <c r="AG894" s="57" t="s">
        <v>104</v>
      </c>
      <c r="AH894" s="98">
        <v>1</v>
      </c>
      <c r="AI894" s="29">
        <f t="shared" si="10"/>
        <v>20</v>
      </c>
      <c r="AK894"/>
      <c r="AL894" s="261" t="s">
        <v>1523</v>
      </c>
      <c r="AM894" s="102">
        <v>10</v>
      </c>
      <c r="AU894" s="102"/>
      <c r="AW894" s="102"/>
      <c r="AY894" s="4">
        <v>0</v>
      </c>
      <c r="BA894" s="106"/>
    </row>
    <row r="895" spans="1:53" ht="12" customHeight="1" x14ac:dyDescent="0.35">
      <c r="A895" s="96" t="s">
        <v>1926</v>
      </c>
      <c r="B895" t="s">
        <v>2330</v>
      </c>
      <c r="C895" t="s">
        <v>72</v>
      </c>
      <c r="D895" t="s">
        <v>69</v>
      </c>
      <c r="E895" t="s">
        <v>1379</v>
      </c>
      <c r="F895" t="s">
        <v>2591</v>
      </c>
      <c r="G895" t="s">
        <v>2592</v>
      </c>
      <c r="H895">
        <v>2026</v>
      </c>
      <c r="I895" s="4" t="s">
        <v>79</v>
      </c>
      <c r="J895">
        <v>200</v>
      </c>
      <c r="K895" s="97">
        <v>202</v>
      </c>
      <c r="L895" t="str">
        <f>VLOOKUP(K895,Data!$L$1:$M$601,2,FALSE)</f>
        <v>large</v>
      </c>
      <c r="M895">
        <v>200</v>
      </c>
      <c r="N895" s="4">
        <f>VLOOKUP(L895,Data!$M$1:$N$701,2,FALSE)</f>
        <v>20</v>
      </c>
      <c r="O895" t="s">
        <v>140</v>
      </c>
      <c r="P895" t="s">
        <v>118</v>
      </c>
      <c r="Q895" s="57" t="s">
        <v>76</v>
      </c>
      <c r="R895" s="57" t="s">
        <v>1353</v>
      </c>
      <c r="S895" t="s">
        <v>104</v>
      </c>
      <c r="U895" s="57" t="s">
        <v>150</v>
      </c>
      <c r="V895" s="57" t="s">
        <v>1368</v>
      </c>
      <c r="W895" t="s">
        <v>150</v>
      </c>
      <c r="X895" t="s">
        <v>1360</v>
      </c>
      <c r="Y895" s="57" t="s">
        <v>104</v>
      </c>
      <c r="AA895" t="s">
        <v>104</v>
      </c>
      <c r="AC895" s="57" t="s">
        <v>104</v>
      </c>
      <c r="AE895" t="s">
        <v>150</v>
      </c>
      <c r="AF895" s="96" t="s">
        <v>1355</v>
      </c>
      <c r="AG895" s="57" t="s">
        <v>104</v>
      </c>
      <c r="AH895" s="98">
        <v>1</v>
      </c>
      <c r="AI895" s="29">
        <f t="shared" si="10"/>
        <v>20</v>
      </c>
      <c r="AK895"/>
      <c r="AL895" s="262" t="s">
        <v>1527</v>
      </c>
      <c r="AM895" s="102">
        <v>10</v>
      </c>
      <c r="AU895" s="102"/>
      <c r="AW895" s="102"/>
      <c r="AY895" s="4">
        <v>0</v>
      </c>
      <c r="BA895" s="106"/>
    </row>
    <row r="896" spans="1:53" ht="12" customHeight="1" x14ac:dyDescent="0.35">
      <c r="A896" s="96" t="s">
        <v>1927</v>
      </c>
      <c r="B896" t="s">
        <v>2331</v>
      </c>
      <c r="C896" t="s">
        <v>72</v>
      </c>
      <c r="D896" t="s">
        <v>69</v>
      </c>
      <c r="E896" t="s">
        <v>1379</v>
      </c>
      <c r="F896" t="s">
        <v>2591</v>
      </c>
      <c r="G896" t="s">
        <v>2592</v>
      </c>
      <c r="H896">
        <v>2026</v>
      </c>
      <c r="I896" s="4" t="s">
        <v>55</v>
      </c>
      <c r="J896">
        <v>201</v>
      </c>
      <c r="K896" s="97">
        <v>201</v>
      </c>
      <c r="L896" t="str">
        <f>VLOOKUP(K896,Data!$L$1:$M$601,2,FALSE)</f>
        <v>large</v>
      </c>
      <c r="M896">
        <v>201</v>
      </c>
      <c r="N896" s="4">
        <f>VLOOKUP(L896,Data!$M$1:$N$701,2,FALSE)</f>
        <v>20</v>
      </c>
      <c r="O896" t="s">
        <v>69</v>
      </c>
      <c r="P896" t="s">
        <v>94</v>
      </c>
      <c r="Q896" s="57" t="s">
        <v>76</v>
      </c>
      <c r="R896" s="57" t="s">
        <v>1353</v>
      </c>
      <c r="S896" t="s">
        <v>104</v>
      </c>
      <c r="U896" s="57" t="s">
        <v>104</v>
      </c>
      <c r="W896" t="s">
        <v>150</v>
      </c>
      <c r="X896" t="s">
        <v>1360</v>
      </c>
      <c r="Y896" s="57" t="s">
        <v>104</v>
      </c>
      <c r="AA896" t="s">
        <v>104</v>
      </c>
      <c r="AC896" s="57" t="s">
        <v>104</v>
      </c>
      <c r="AE896" t="s">
        <v>150</v>
      </c>
      <c r="AF896" s="96" t="s">
        <v>1355</v>
      </c>
      <c r="AG896" s="57" t="s">
        <v>104</v>
      </c>
      <c r="AH896" s="98">
        <v>1</v>
      </c>
      <c r="AI896" s="29">
        <f t="shared" si="10"/>
        <v>20</v>
      </c>
      <c r="AK896"/>
      <c r="AL896" s="261" t="s">
        <v>1530</v>
      </c>
      <c r="AM896" s="102">
        <v>3</v>
      </c>
      <c r="AO896" s="103" t="s">
        <v>943</v>
      </c>
      <c r="AP896" s="103">
        <v>2</v>
      </c>
      <c r="AS896" s="262" t="s">
        <v>1450</v>
      </c>
      <c r="AT896" s="105">
        <v>5</v>
      </c>
      <c r="AU896" s="102"/>
      <c r="AW896" s="102"/>
      <c r="AY896" s="4">
        <v>0</v>
      </c>
      <c r="BA896" s="106"/>
    </row>
    <row r="897" spans="1:53" ht="12" customHeight="1" x14ac:dyDescent="0.35">
      <c r="A897" s="96" t="s">
        <v>1928</v>
      </c>
      <c r="B897" t="s">
        <v>2332</v>
      </c>
      <c r="C897" t="s">
        <v>72</v>
      </c>
      <c r="D897" t="s">
        <v>69</v>
      </c>
      <c r="E897" t="s">
        <v>1387</v>
      </c>
      <c r="F897" t="s">
        <v>2591</v>
      </c>
      <c r="G897" t="s">
        <v>2592</v>
      </c>
      <c r="H897">
        <v>2026</v>
      </c>
      <c r="I897" s="4" t="s">
        <v>79</v>
      </c>
      <c r="J897">
        <v>202</v>
      </c>
      <c r="K897" s="97">
        <v>200</v>
      </c>
      <c r="L897" t="str">
        <f>VLOOKUP(K897,Data!$L$1:$M$601,2,FALSE)</f>
        <v>large</v>
      </c>
      <c r="M897">
        <v>202</v>
      </c>
      <c r="N897" s="4">
        <f>VLOOKUP(L897,Data!$M$1:$N$701,2,FALSE)</f>
        <v>20</v>
      </c>
      <c r="O897" t="s">
        <v>69</v>
      </c>
      <c r="P897" t="s">
        <v>94</v>
      </c>
      <c r="Q897" s="57" t="s">
        <v>76</v>
      </c>
      <c r="R897" s="57" t="s">
        <v>1353</v>
      </c>
      <c r="S897" t="s">
        <v>104</v>
      </c>
      <c r="U897" s="57" t="s">
        <v>150</v>
      </c>
      <c r="V897" s="57" t="s">
        <v>1368</v>
      </c>
      <c r="W897" t="s">
        <v>150</v>
      </c>
      <c r="X897" t="s">
        <v>1360</v>
      </c>
      <c r="Y897" s="57" t="s">
        <v>104</v>
      </c>
      <c r="AA897" t="s">
        <v>104</v>
      </c>
      <c r="AC897" s="57" t="s">
        <v>104</v>
      </c>
      <c r="AE897" t="s">
        <v>150</v>
      </c>
      <c r="AF897" s="96" t="s">
        <v>1355</v>
      </c>
      <c r="AG897" s="57" t="s">
        <v>104</v>
      </c>
      <c r="AH897" s="98">
        <v>1</v>
      </c>
      <c r="AI897" s="29">
        <f t="shared" si="10"/>
        <v>20</v>
      </c>
      <c r="AK897"/>
      <c r="AL897" s="262" t="s">
        <v>1533</v>
      </c>
      <c r="AM897" s="102">
        <v>10</v>
      </c>
      <c r="AU897" s="102"/>
      <c r="AW897" s="102"/>
      <c r="AY897" s="4">
        <v>0</v>
      </c>
      <c r="AZ897" s="4" t="s">
        <v>1369</v>
      </c>
      <c r="BA897" s="106"/>
    </row>
    <row r="898" spans="1:53" ht="12" customHeight="1" x14ac:dyDescent="0.35">
      <c r="A898" s="96" t="s">
        <v>1929</v>
      </c>
      <c r="B898" t="s">
        <v>2333</v>
      </c>
      <c r="C898" t="s">
        <v>72</v>
      </c>
      <c r="D898" t="s">
        <v>69</v>
      </c>
      <c r="E898" t="s">
        <v>1387</v>
      </c>
      <c r="F898" t="s">
        <v>2591</v>
      </c>
      <c r="G898" t="s">
        <v>2592</v>
      </c>
      <c r="H898">
        <v>2026</v>
      </c>
      <c r="I898" s="4" t="s">
        <v>79</v>
      </c>
      <c r="J898">
        <v>203</v>
      </c>
      <c r="K898" s="97">
        <v>199</v>
      </c>
      <c r="L898" t="str">
        <f>VLOOKUP(K898,Data!$L$1:$M$601,2,FALSE)</f>
        <v>large</v>
      </c>
      <c r="M898">
        <v>203</v>
      </c>
      <c r="N898" s="4">
        <f>VLOOKUP(L898,Data!$M$1:$N$701,2,FALSE)</f>
        <v>20</v>
      </c>
      <c r="O898" t="s">
        <v>140</v>
      </c>
      <c r="P898" t="s">
        <v>118</v>
      </c>
      <c r="Q898" s="57" t="s">
        <v>76</v>
      </c>
      <c r="R898" s="57" t="s">
        <v>1353</v>
      </c>
      <c r="S898" t="s">
        <v>104</v>
      </c>
      <c r="U898" s="57" t="s">
        <v>150</v>
      </c>
      <c r="V898" s="57" t="s">
        <v>1368</v>
      </c>
      <c r="W898" t="s">
        <v>150</v>
      </c>
      <c r="X898" t="s">
        <v>1360</v>
      </c>
      <c r="Y898" s="57" t="s">
        <v>104</v>
      </c>
      <c r="AA898" t="s">
        <v>104</v>
      </c>
      <c r="AC898" s="57" t="s">
        <v>104</v>
      </c>
      <c r="AE898" t="s">
        <v>150</v>
      </c>
      <c r="AF898" s="96" t="s">
        <v>1355</v>
      </c>
      <c r="AG898" s="57" t="s">
        <v>104</v>
      </c>
      <c r="AH898" s="98">
        <v>1</v>
      </c>
      <c r="AI898" s="29">
        <f t="shared" si="10"/>
        <v>20</v>
      </c>
      <c r="AK898"/>
      <c r="AL898" s="261" t="s">
        <v>1537</v>
      </c>
      <c r="AM898" s="102">
        <v>10</v>
      </c>
      <c r="AU898" s="102"/>
      <c r="AW898" s="102"/>
      <c r="AY898" s="4">
        <v>0</v>
      </c>
      <c r="BA898" s="106"/>
    </row>
    <row r="899" spans="1:53" ht="12" customHeight="1" x14ac:dyDescent="0.35">
      <c r="A899" s="96" t="s">
        <v>1930</v>
      </c>
      <c r="B899" t="s">
        <v>2334</v>
      </c>
      <c r="C899" t="s">
        <v>72</v>
      </c>
      <c r="D899" t="s">
        <v>1388</v>
      </c>
      <c r="E899" t="s">
        <v>1379</v>
      </c>
      <c r="F899" t="s">
        <v>2591</v>
      </c>
      <c r="G899" t="s">
        <v>2592</v>
      </c>
      <c r="H899">
        <v>2026</v>
      </c>
      <c r="I899" s="4" t="s">
        <v>55</v>
      </c>
      <c r="J899">
        <v>204</v>
      </c>
      <c r="K899" s="97">
        <v>198</v>
      </c>
      <c r="L899" t="str">
        <f>VLOOKUP(K899,Data!$L$1:$M$601,2,FALSE)</f>
        <v>large</v>
      </c>
      <c r="M899">
        <v>204</v>
      </c>
      <c r="N899" s="4">
        <f>VLOOKUP(L899,Data!$M$1:$N$701,2,FALSE)</f>
        <v>20</v>
      </c>
      <c r="O899" t="s">
        <v>140</v>
      </c>
      <c r="P899" t="s">
        <v>118</v>
      </c>
      <c r="Q899" s="57" t="s">
        <v>76</v>
      </c>
      <c r="R899" s="57" t="s">
        <v>1353</v>
      </c>
      <c r="S899" t="s">
        <v>104</v>
      </c>
      <c r="U899" s="57" t="s">
        <v>104</v>
      </c>
      <c r="W899" t="s">
        <v>150</v>
      </c>
      <c r="X899" t="s">
        <v>1360</v>
      </c>
      <c r="Y899" s="57" t="s">
        <v>104</v>
      </c>
      <c r="AA899" t="s">
        <v>104</v>
      </c>
      <c r="AC899" s="57" t="s">
        <v>104</v>
      </c>
      <c r="AE899" t="s">
        <v>150</v>
      </c>
      <c r="AF899" s="96" t="s">
        <v>1355</v>
      </c>
      <c r="AG899" s="57" t="s">
        <v>104</v>
      </c>
      <c r="AH899" s="98">
        <v>1</v>
      </c>
      <c r="AI899" s="29">
        <f t="shared" si="10"/>
        <v>20</v>
      </c>
      <c r="AK899"/>
      <c r="AL899" s="262" t="s">
        <v>1541</v>
      </c>
      <c r="AM899" s="102">
        <v>6</v>
      </c>
      <c r="AO899" s="261" t="s">
        <v>1488</v>
      </c>
      <c r="AP899" s="103">
        <v>4</v>
      </c>
      <c r="AU899" s="102"/>
      <c r="AY899" s="4">
        <v>0</v>
      </c>
      <c r="BA899" s="106"/>
    </row>
    <row r="900" spans="1:53" ht="12" customHeight="1" x14ac:dyDescent="0.35">
      <c r="A900" s="96" t="s">
        <v>1931</v>
      </c>
      <c r="B900" t="s">
        <v>2335</v>
      </c>
      <c r="C900" t="s">
        <v>72</v>
      </c>
      <c r="D900" t="s">
        <v>1388</v>
      </c>
      <c r="E900" t="s">
        <v>1379</v>
      </c>
      <c r="F900" t="s">
        <v>2591</v>
      </c>
      <c r="G900" t="s">
        <v>2592</v>
      </c>
      <c r="H900">
        <v>2026</v>
      </c>
      <c r="I900" s="4" t="s">
        <v>79</v>
      </c>
      <c r="J900">
        <v>205</v>
      </c>
      <c r="K900" s="97">
        <v>197</v>
      </c>
      <c r="L900" t="str">
        <f>VLOOKUP(K900,Data!$L$1:$M$601,2,FALSE)</f>
        <v>large</v>
      </c>
      <c r="M900">
        <v>205</v>
      </c>
      <c r="N900" s="4">
        <f>VLOOKUP(L900,Data!$M$1:$N$701,2,FALSE)</f>
        <v>20</v>
      </c>
      <c r="O900" t="s">
        <v>140</v>
      </c>
      <c r="P900" t="s">
        <v>118</v>
      </c>
      <c r="Q900" s="57" t="s">
        <v>76</v>
      </c>
      <c r="R900" s="57" t="s">
        <v>1353</v>
      </c>
      <c r="S900" t="s">
        <v>104</v>
      </c>
      <c r="U900" s="57" t="s">
        <v>104</v>
      </c>
      <c r="W900" t="s">
        <v>150</v>
      </c>
      <c r="X900" t="s">
        <v>1360</v>
      </c>
      <c r="Y900" s="57" t="s">
        <v>104</v>
      </c>
      <c r="AA900" t="s">
        <v>104</v>
      </c>
      <c r="AC900" s="57" t="s">
        <v>104</v>
      </c>
      <c r="AE900" t="s">
        <v>150</v>
      </c>
      <c r="AF900" s="96" t="s">
        <v>1355</v>
      </c>
      <c r="AG900" s="57" t="s">
        <v>104</v>
      </c>
      <c r="AH900" s="98">
        <v>1</v>
      </c>
      <c r="AI900" s="29">
        <f t="shared" si="10"/>
        <v>20</v>
      </c>
      <c r="AK900"/>
      <c r="AL900" s="261" t="s">
        <v>1543</v>
      </c>
      <c r="AM900" s="102">
        <v>10</v>
      </c>
      <c r="AU900" s="102"/>
      <c r="AY900" s="4">
        <v>0</v>
      </c>
      <c r="BA900" s="106"/>
    </row>
    <row r="901" spans="1:53" ht="12" customHeight="1" x14ac:dyDescent="0.35">
      <c r="A901" s="96" t="s">
        <v>1932</v>
      </c>
      <c r="B901" t="s">
        <v>2336</v>
      </c>
      <c r="C901" t="s">
        <v>2592</v>
      </c>
      <c r="D901" t="s">
        <v>69</v>
      </c>
      <c r="E901" t="s">
        <v>1379</v>
      </c>
      <c r="F901" t="s">
        <v>2591</v>
      </c>
      <c r="G901" t="s">
        <v>2592</v>
      </c>
      <c r="H901">
        <v>2026</v>
      </c>
      <c r="I901" s="4" t="s">
        <v>258</v>
      </c>
      <c r="J901">
        <v>206</v>
      </c>
      <c r="K901" s="97">
        <v>196</v>
      </c>
      <c r="L901" t="str">
        <f>VLOOKUP(K901,Data!$L$1:$M$601,2,FALSE)</f>
        <v>large</v>
      </c>
      <c r="M901">
        <v>206</v>
      </c>
      <c r="N901" s="4">
        <f>VLOOKUP(L901,Data!$M$1:$N$701,2,FALSE)</f>
        <v>20</v>
      </c>
      <c r="O901" t="s">
        <v>69</v>
      </c>
      <c r="P901" t="s">
        <v>94</v>
      </c>
      <c r="Q901" s="57" t="s">
        <v>76</v>
      </c>
      <c r="R901" s="57" t="s">
        <v>1353</v>
      </c>
      <c r="S901" t="s">
        <v>104</v>
      </c>
      <c r="U901" s="57" t="s">
        <v>104</v>
      </c>
      <c r="W901" t="s">
        <v>150</v>
      </c>
      <c r="X901" t="s">
        <v>1360</v>
      </c>
      <c r="Y901" s="57" t="s">
        <v>104</v>
      </c>
      <c r="AA901" t="s">
        <v>104</v>
      </c>
      <c r="AC901" s="57" t="s">
        <v>104</v>
      </c>
      <c r="AE901" t="s">
        <v>150</v>
      </c>
      <c r="AF901" s="96" t="s">
        <v>1355</v>
      </c>
      <c r="AG901" s="57" t="s">
        <v>104</v>
      </c>
      <c r="AH901" s="98">
        <v>1</v>
      </c>
      <c r="AI901" s="29">
        <f t="shared" si="10"/>
        <v>20</v>
      </c>
      <c r="AL901" s="262" t="s">
        <v>1547</v>
      </c>
      <c r="AM901" s="102">
        <v>10</v>
      </c>
      <c r="AQ901" s="117"/>
      <c r="AR901" s="117"/>
      <c r="AS901" s="118"/>
      <c r="AT901" s="119"/>
      <c r="AU901" s="102"/>
      <c r="AV901" s="157"/>
      <c r="AX901" s="157"/>
      <c r="AY901" s="4">
        <v>0</v>
      </c>
      <c r="BA901" s="106"/>
    </row>
    <row r="902" spans="1:53" ht="12" customHeight="1" x14ac:dyDescent="0.35">
      <c r="A902" s="96" t="s">
        <v>1933</v>
      </c>
      <c r="B902" t="s">
        <v>2337</v>
      </c>
      <c r="C902" t="s">
        <v>2592</v>
      </c>
      <c r="D902" t="s">
        <v>69</v>
      </c>
      <c r="E902" t="s">
        <v>1379</v>
      </c>
      <c r="F902" t="s">
        <v>2591</v>
      </c>
      <c r="G902" t="s">
        <v>2592</v>
      </c>
      <c r="H902">
        <v>2026</v>
      </c>
      <c r="I902" s="4" t="s">
        <v>79</v>
      </c>
      <c r="J902">
        <v>207</v>
      </c>
      <c r="K902" s="97">
        <v>195</v>
      </c>
      <c r="L902" t="str">
        <f>VLOOKUP(K902,Data!$L$1:$M$601,2,FALSE)</f>
        <v>large</v>
      </c>
      <c r="M902">
        <v>207</v>
      </c>
      <c r="N902" s="4">
        <f>VLOOKUP(L902,Data!$M$1:$N$701,2,FALSE)</f>
        <v>20</v>
      </c>
      <c r="O902" t="s">
        <v>69</v>
      </c>
      <c r="P902" t="s">
        <v>94</v>
      </c>
      <c r="Q902" s="57" t="s">
        <v>76</v>
      </c>
      <c r="R902" s="57" t="s">
        <v>1353</v>
      </c>
      <c r="S902" t="s">
        <v>104</v>
      </c>
      <c r="U902" s="57" t="s">
        <v>104</v>
      </c>
      <c r="W902" t="s">
        <v>150</v>
      </c>
      <c r="X902" t="s">
        <v>1360</v>
      </c>
      <c r="Y902" s="57" t="s">
        <v>104</v>
      </c>
      <c r="AA902" t="s">
        <v>104</v>
      </c>
      <c r="AC902" s="57" t="s">
        <v>104</v>
      </c>
      <c r="AE902" t="s">
        <v>150</v>
      </c>
      <c r="AF902" s="96" t="s">
        <v>1355</v>
      </c>
      <c r="AG902" s="57" t="s">
        <v>104</v>
      </c>
      <c r="AH902" s="98">
        <v>1</v>
      </c>
      <c r="AI902" s="29">
        <f t="shared" si="10"/>
        <v>20</v>
      </c>
      <c r="AL902" s="261" t="s">
        <v>1550</v>
      </c>
      <c r="AM902" s="102">
        <v>5</v>
      </c>
      <c r="AQ902" s="117"/>
      <c r="AR902" s="117"/>
      <c r="AS902" s="118"/>
      <c r="AT902" s="119"/>
      <c r="AU902" s="102"/>
      <c r="AV902" s="157"/>
      <c r="AX902" s="157"/>
      <c r="AY902" s="4">
        <v>0</v>
      </c>
      <c r="BA902" s="106"/>
    </row>
    <row r="903" spans="1:53" ht="12" customHeight="1" x14ac:dyDescent="0.35">
      <c r="A903" s="96" t="s">
        <v>1934</v>
      </c>
      <c r="B903" t="s">
        <v>2338</v>
      </c>
      <c r="C903" t="s">
        <v>47</v>
      </c>
      <c r="D903" t="s">
        <v>69</v>
      </c>
      <c r="E903" t="s">
        <v>1379</v>
      </c>
      <c r="F903" t="s">
        <v>2591</v>
      </c>
      <c r="G903" t="s">
        <v>2592</v>
      </c>
      <c r="H903">
        <v>2026</v>
      </c>
      <c r="I903" s="4" t="s">
        <v>258</v>
      </c>
      <c r="J903">
        <v>208</v>
      </c>
      <c r="K903" s="97">
        <v>194</v>
      </c>
      <c r="L903" t="str">
        <f>VLOOKUP(K903,Data!$L$1:$M$601,2,FALSE)</f>
        <v>large</v>
      </c>
      <c r="M903">
        <v>208</v>
      </c>
      <c r="N903" s="4">
        <f>VLOOKUP(L903,Data!$M$1:$N$701,2,FALSE)</f>
        <v>20</v>
      </c>
      <c r="O903" t="s">
        <v>140</v>
      </c>
      <c r="P903" t="s">
        <v>118</v>
      </c>
      <c r="Q903" s="57" t="s">
        <v>76</v>
      </c>
      <c r="R903" s="57" t="s">
        <v>1353</v>
      </c>
      <c r="S903" t="s">
        <v>104</v>
      </c>
      <c r="U903" s="57" t="s">
        <v>104</v>
      </c>
      <c r="W903" t="s">
        <v>150</v>
      </c>
      <c r="X903" t="s">
        <v>1360</v>
      </c>
      <c r="Y903" s="57" t="s">
        <v>104</v>
      </c>
      <c r="AA903" t="s">
        <v>104</v>
      </c>
      <c r="AC903" s="57" t="s">
        <v>104</v>
      </c>
      <c r="AE903" t="s">
        <v>150</v>
      </c>
      <c r="AF903" s="96" t="s">
        <v>1355</v>
      </c>
      <c r="AG903" s="57" t="s">
        <v>104</v>
      </c>
      <c r="AH903" s="98">
        <v>1</v>
      </c>
      <c r="AI903" s="29">
        <f t="shared" si="10"/>
        <v>20</v>
      </c>
      <c r="AK903"/>
      <c r="AL903" s="262" t="s">
        <v>1554</v>
      </c>
      <c r="AM903" s="102">
        <v>5</v>
      </c>
      <c r="AO903" s="261" t="s">
        <v>1537</v>
      </c>
      <c r="AP903" s="103">
        <v>5</v>
      </c>
      <c r="AU903" s="102"/>
      <c r="AY903" s="4">
        <v>16</v>
      </c>
      <c r="BA903" s="106"/>
    </row>
    <row r="904" spans="1:53" ht="12" customHeight="1" x14ac:dyDescent="0.35">
      <c r="A904" s="96" t="s">
        <v>1935</v>
      </c>
      <c r="B904" t="s">
        <v>2339</v>
      </c>
      <c r="C904" t="s">
        <v>47</v>
      </c>
      <c r="D904" t="s">
        <v>69</v>
      </c>
      <c r="E904" t="s">
        <v>1379</v>
      </c>
      <c r="F904" t="s">
        <v>2591</v>
      </c>
      <c r="G904" t="s">
        <v>2592</v>
      </c>
      <c r="H904">
        <v>2026</v>
      </c>
      <c r="I904" s="4" t="s">
        <v>55</v>
      </c>
      <c r="J904">
        <v>209</v>
      </c>
      <c r="K904" s="97">
        <v>193</v>
      </c>
      <c r="L904" t="str">
        <f>VLOOKUP(K904,Data!$L$1:$M$601,2,FALSE)</f>
        <v>large</v>
      </c>
      <c r="M904">
        <v>209</v>
      </c>
      <c r="N904" s="4">
        <f>VLOOKUP(L904,Data!$M$1:$N$701,2,FALSE)</f>
        <v>20</v>
      </c>
      <c r="O904" t="s">
        <v>140</v>
      </c>
      <c r="P904" t="s">
        <v>118</v>
      </c>
      <c r="Q904" s="57" t="s">
        <v>76</v>
      </c>
      <c r="R904" s="57" t="s">
        <v>1353</v>
      </c>
      <c r="S904" t="s">
        <v>104</v>
      </c>
      <c r="U904" s="57" t="s">
        <v>104</v>
      </c>
      <c r="W904" t="s">
        <v>150</v>
      </c>
      <c r="X904" t="s">
        <v>1360</v>
      </c>
      <c r="Y904" s="57" t="s">
        <v>104</v>
      </c>
      <c r="AA904" t="s">
        <v>104</v>
      </c>
      <c r="AC904" s="57" t="s">
        <v>104</v>
      </c>
      <c r="AE904" t="s">
        <v>150</v>
      </c>
      <c r="AF904" s="96" t="s">
        <v>1355</v>
      </c>
      <c r="AG904" s="57" t="s">
        <v>104</v>
      </c>
      <c r="AH904" s="98">
        <v>1</v>
      </c>
      <c r="AI904" s="29">
        <f t="shared" ref="AI904:AI967" si="11">N904*AH904</f>
        <v>20</v>
      </c>
      <c r="AK904"/>
      <c r="AL904" s="261" t="s">
        <v>1557</v>
      </c>
      <c r="AM904" s="102">
        <v>10</v>
      </c>
      <c r="AO904" s="261" t="s">
        <v>1537</v>
      </c>
      <c r="AP904" s="103">
        <v>10</v>
      </c>
      <c r="AU904" s="102"/>
      <c r="AY904" s="4">
        <v>0</v>
      </c>
      <c r="BA904" s="106"/>
    </row>
    <row r="905" spans="1:53" ht="12" customHeight="1" x14ac:dyDescent="0.35">
      <c r="A905" s="96" t="s">
        <v>1936</v>
      </c>
      <c r="B905" t="s">
        <v>2340</v>
      </c>
      <c r="C905" t="s">
        <v>47</v>
      </c>
      <c r="D905" t="s">
        <v>69</v>
      </c>
      <c r="E905" t="s">
        <v>1379</v>
      </c>
      <c r="F905" t="s">
        <v>2591</v>
      </c>
      <c r="G905" t="s">
        <v>2592</v>
      </c>
      <c r="H905">
        <v>2026</v>
      </c>
      <c r="I905" s="4" t="s">
        <v>55</v>
      </c>
      <c r="J905">
        <v>210</v>
      </c>
      <c r="K905" s="97">
        <v>192</v>
      </c>
      <c r="L905" t="str">
        <f>VLOOKUP(K905,Data!$L$1:$M$601,2,FALSE)</f>
        <v>large</v>
      </c>
      <c r="M905">
        <v>210</v>
      </c>
      <c r="N905" s="4">
        <f>VLOOKUP(L905,Data!$M$1:$N$701,2,FALSE)</f>
        <v>20</v>
      </c>
      <c r="O905" t="s">
        <v>69</v>
      </c>
      <c r="P905" t="s">
        <v>94</v>
      </c>
      <c r="Q905" s="57" t="s">
        <v>76</v>
      </c>
      <c r="R905" s="57" t="s">
        <v>1353</v>
      </c>
      <c r="S905" t="s">
        <v>104</v>
      </c>
      <c r="U905" s="57" t="s">
        <v>104</v>
      </c>
      <c r="W905" t="s">
        <v>150</v>
      </c>
      <c r="X905" t="s">
        <v>1360</v>
      </c>
      <c r="Y905" s="57" t="s">
        <v>104</v>
      </c>
      <c r="AA905" t="s">
        <v>104</v>
      </c>
      <c r="AC905" s="57" t="s">
        <v>104</v>
      </c>
      <c r="AE905" t="s">
        <v>150</v>
      </c>
      <c r="AF905" s="96" t="s">
        <v>1355</v>
      </c>
      <c r="AG905" s="57" t="s">
        <v>104</v>
      </c>
      <c r="AH905" s="98">
        <v>1</v>
      </c>
      <c r="AI905" s="29">
        <f t="shared" si="11"/>
        <v>20</v>
      </c>
      <c r="AK905"/>
      <c r="AL905" s="262" t="s">
        <v>1561</v>
      </c>
      <c r="AM905" s="102">
        <v>9</v>
      </c>
      <c r="AO905" s="261" t="s">
        <v>1537</v>
      </c>
      <c r="AP905" s="103">
        <v>4</v>
      </c>
      <c r="AQ905" s="262" t="s">
        <v>1541</v>
      </c>
      <c r="AR905" s="102">
        <v>7</v>
      </c>
      <c r="AU905" s="102"/>
      <c r="AW905" s="102"/>
      <c r="AY905" s="4">
        <v>0</v>
      </c>
      <c r="BA905" s="106"/>
    </row>
    <row r="906" spans="1:53" ht="12" customHeight="1" x14ac:dyDescent="0.35">
      <c r="A906" s="96" t="s">
        <v>1937</v>
      </c>
      <c r="B906" t="s">
        <v>2341</v>
      </c>
      <c r="C906" t="s">
        <v>47</v>
      </c>
      <c r="D906" t="s">
        <v>69</v>
      </c>
      <c r="E906" t="s">
        <v>1379</v>
      </c>
      <c r="F906" t="s">
        <v>2591</v>
      </c>
      <c r="G906" t="s">
        <v>2592</v>
      </c>
      <c r="H906">
        <v>2026</v>
      </c>
      <c r="I906" s="4" t="s">
        <v>79</v>
      </c>
      <c r="J906">
        <v>211</v>
      </c>
      <c r="K906" s="97">
        <v>191</v>
      </c>
      <c r="L906" t="str">
        <f>VLOOKUP(K906,Data!$L$1:$M$601,2,FALSE)</f>
        <v>large</v>
      </c>
      <c r="M906">
        <v>211</v>
      </c>
      <c r="N906" s="4">
        <f>VLOOKUP(L906,Data!$M$1:$N$701,2,FALSE)</f>
        <v>20</v>
      </c>
      <c r="O906" t="s">
        <v>140</v>
      </c>
      <c r="P906" t="s">
        <v>118</v>
      </c>
      <c r="Q906" s="57" t="s">
        <v>76</v>
      </c>
      <c r="R906" s="57" t="s">
        <v>1353</v>
      </c>
      <c r="S906" t="s">
        <v>104</v>
      </c>
      <c r="U906" s="57" t="s">
        <v>104</v>
      </c>
      <c r="W906" t="s">
        <v>150</v>
      </c>
      <c r="X906" t="s">
        <v>1360</v>
      </c>
      <c r="Y906" s="57" t="s">
        <v>104</v>
      </c>
      <c r="AA906" t="s">
        <v>104</v>
      </c>
      <c r="AC906" s="57" t="s">
        <v>104</v>
      </c>
      <c r="AE906" t="s">
        <v>56</v>
      </c>
      <c r="AF906" s="96" t="s">
        <v>1355</v>
      </c>
      <c r="AG906" s="57" t="s">
        <v>104</v>
      </c>
      <c r="AH906" s="98">
        <v>1</v>
      </c>
      <c r="AI906" s="29">
        <f t="shared" si="11"/>
        <v>20</v>
      </c>
      <c r="AK906" s="152"/>
      <c r="AL906" s="261" t="s">
        <v>1564</v>
      </c>
      <c r="AM906" s="102">
        <v>5</v>
      </c>
      <c r="AU906" s="102"/>
      <c r="AW906" s="102"/>
      <c r="AY906" s="4">
        <v>0</v>
      </c>
      <c r="BA906" s="106"/>
    </row>
    <row r="907" spans="1:53" ht="12" customHeight="1" x14ac:dyDescent="0.35">
      <c r="A907" s="96" t="s">
        <v>1938</v>
      </c>
      <c r="B907" t="s">
        <v>2342</v>
      </c>
      <c r="C907" t="s">
        <v>47</v>
      </c>
      <c r="D907" t="s">
        <v>69</v>
      </c>
      <c r="E907" t="s">
        <v>1379</v>
      </c>
      <c r="F907" t="s">
        <v>2591</v>
      </c>
      <c r="G907" t="s">
        <v>2592</v>
      </c>
      <c r="H907">
        <v>2026</v>
      </c>
      <c r="I907" s="4" t="s">
        <v>79</v>
      </c>
      <c r="J907">
        <v>212</v>
      </c>
      <c r="K907" s="97">
        <v>190</v>
      </c>
      <c r="L907" t="str">
        <f>VLOOKUP(K907,Data!$L$1:$M$601,2,FALSE)</f>
        <v>large</v>
      </c>
      <c r="M907">
        <v>212</v>
      </c>
      <c r="N907" s="4">
        <f>VLOOKUP(L907,Data!$M$1:$N$701,2,FALSE)</f>
        <v>20</v>
      </c>
      <c r="O907" t="s">
        <v>69</v>
      </c>
      <c r="P907" t="s">
        <v>94</v>
      </c>
      <c r="Q907" s="57" t="s">
        <v>76</v>
      </c>
      <c r="R907" s="57" t="s">
        <v>1353</v>
      </c>
      <c r="S907" t="s">
        <v>104</v>
      </c>
      <c r="U907" s="57" t="s">
        <v>104</v>
      </c>
      <c r="W907" t="s">
        <v>150</v>
      </c>
      <c r="X907" t="s">
        <v>1360</v>
      </c>
      <c r="Y907" s="57" t="s">
        <v>104</v>
      </c>
      <c r="AA907" t="s">
        <v>104</v>
      </c>
      <c r="AC907" s="57" t="s">
        <v>104</v>
      </c>
      <c r="AE907" t="s">
        <v>56</v>
      </c>
      <c r="AF907" s="96" t="s">
        <v>1355</v>
      </c>
      <c r="AG907" s="57" t="s">
        <v>81</v>
      </c>
      <c r="AH907" s="98">
        <v>0.8</v>
      </c>
      <c r="AI907" s="29">
        <f t="shared" si="11"/>
        <v>16</v>
      </c>
      <c r="AK907" s="152" t="s">
        <v>1386</v>
      </c>
      <c r="AL907" s="262" t="s">
        <v>1568</v>
      </c>
      <c r="AM907" s="102">
        <v>4</v>
      </c>
      <c r="AU907" s="102"/>
      <c r="AW907" s="102"/>
      <c r="AY907" s="4">
        <v>20</v>
      </c>
      <c r="BA907" s="106"/>
    </row>
    <row r="908" spans="1:53" ht="12" customHeight="1" x14ac:dyDescent="0.35">
      <c r="A908" s="96" t="s">
        <v>1939</v>
      </c>
      <c r="B908" t="s">
        <v>2343</v>
      </c>
      <c r="C908" t="s">
        <v>143</v>
      </c>
      <c r="D908" t="s">
        <v>1403</v>
      </c>
      <c r="E908" t="s">
        <v>1385</v>
      </c>
      <c r="F908" t="s">
        <v>2591</v>
      </c>
      <c r="G908" t="s">
        <v>2592</v>
      </c>
      <c r="H908">
        <v>2026</v>
      </c>
      <c r="I908" s="4" t="s">
        <v>55</v>
      </c>
      <c r="J908">
        <v>213</v>
      </c>
      <c r="K908" s="97">
        <v>189</v>
      </c>
      <c r="L908" t="str">
        <f>VLOOKUP(K908,Data!$L$1:$M$601,2,FALSE)</f>
        <v>large</v>
      </c>
      <c r="M908">
        <v>213</v>
      </c>
      <c r="N908" s="4">
        <f>VLOOKUP(L908,Data!$M$1:$N$701,2,FALSE)</f>
        <v>20</v>
      </c>
      <c r="O908" t="s">
        <v>93</v>
      </c>
      <c r="P908" t="s">
        <v>94</v>
      </c>
      <c r="Q908" s="57" t="s">
        <v>76</v>
      </c>
      <c r="R908" s="57" t="s">
        <v>1353</v>
      </c>
      <c r="S908" t="s">
        <v>104</v>
      </c>
      <c r="U908" s="57" t="s">
        <v>104</v>
      </c>
      <c r="W908" t="s">
        <v>150</v>
      </c>
      <c r="X908" t="s">
        <v>1360</v>
      </c>
      <c r="Y908" s="57" t="s">
        <v>104</v>
      </c>
      <c r="AA908" t="s">
        <v>104</v>
      </c>
      <c r="AC908" s="57" t="s">
        <v>104</v>
      </c>
      <c r="AE908" t="s">
        <v>56</v>
      </c>
      <c r="AF908" s="96" t="s">
        <v>1355</v>
      </c>
      <c r="AG908" s="57" t="s">
        <v>81</v>
      </c>
      <c r="AH908" s="98">
        <v>0.8</v>
      </c>
      <c r="AI908" s="29">
        <f t="shared" si="11"/>
        <v>16</v>
      </c>
      <c r="AK908" t="s">
        <v>1391</v>
      </c>
      <c r="AL908" s="261" t="s">
        <v>1572</v>
      </c>
      <c r="AM908" s="102">
        <v>4</v>
      </c>
      <c r="AU908" s="102"/>
      <c r="AW908" s="102"/>
      <c r="AY908" s="4">
        <v>8</v>
      </c>
      <c r="AZ908" s="4" t="s">
        <v>1369</v>
      </c>
      <c r="BA908" s="106"/>
    </row>
    <row r="909" spans="1:53" ht="12" customHeight="1" x14ac:dyDescent="0.35">
      <c r="A909" s="96" t="s">
        <v>1940</v>
      </c>
      <c r="B909" t="s">
        <v>2344</v>
      </c>
      <c r="C909" t="s">
        <v>143</v>
      </c>
      <c r="D909" t="s">
        <v>1403</v>
      </c>
      <c r="E909" t="s">
        <v>1385</v>
      </c>
      <c r="F909" t="s">
        <v>2591</v>
      </c>
      <c r="G909" t="s">
        <v>2592</v>
      </c>
      <c r="H909">
        <v>2026</v>
      </c>
      <c r="I909" s="4" t="s">
        <v>55</v>
      </c>
      <c r="J909">
        <v>214</v>
      </c>
      <c r="K909" s="97">
        <v>188</v>
      </c>
      <c r="L909" t="str">
        <f>VLOOKUP(K909,Data!$L$1:$M$601,2,FALSE)</f>
        <v>large</v>
      </c>
      <c r="M909">
        <v>214</v>
      </c>
      <c r="N909" s="4">
        <f>VLOOKUP(L909,Data!$M$1:$N$701,2,FALSE)</f>
        <v>20</v>
      </c>
      <c r="O909" t="s">
        <v>69</v>
      </c>
      <c r="P909" t="s">
        <v>94</v>
      </c>
      <c r="Q909" s="57" t="s">
        <v>76</v>
      </c>
      <c r="R909" s="57" t="s">
        <v>1353</v>
      </c>
      <c r="S909" t="s">
        <v>104</v>
      </c>
      <c r="U909" s="57" t="s">
        <v>104</v>
      </c>
      <c r="W909" t="s">
        <v>150</v>
      </c>
      <c r="X909" t="s">
        <v>1360</v>
      </c>
      <c r="Y909" s="57" t="s">
        <v>104</v>
      </c>
      <c r="AA909" t="s">
        <v>104</v>
      </c>
      <c r="AC909" s="57" t="s">
        <v>104</v>
      </c>
      <c r="AE909" t="s">
        <v>150</v>
      </c>
      <c r="AF909" s="96" t="s">
        <v>1355</v>
      </c>
      <c r="AG909" s="57" t="s">
        <v>104</v>
      </c>
      <c r="AH909" s="98">
        <v>1</v>
      </c>
      <c r="AI909" s="29">
        <f t="shared" si="11"/>
        <v>20</v>
      </c>
      <c r="AK909"/>
      <c r="AL909" s="262" t="s">
        <v>1576</v>
      </c>
      <c r="AM909" s="102">
        <v>5</v>
      </c>
      <c r="AU909" s="102"/>
      <c r="AW909" s="102"/>
      <c r="AY909" s="4">
        <v>5</v>
      </c>
      <c r="BA909" s="106"/>
    </row>
    <row r="910" spans="1:53" ht="12" customHeight="1" x14ac:dyDescent="0.35">
      <c r="A910" s="96" t="s">
        <v>1941</v>
      </c>
      <c r="B910" t="s">
        <v>2345</v>
      </c>
      <c r="C910" t="s">
        <v>143</v>
      </c>
      <c r="D910" t="s">
        <v>1403</v>
      </c>
      <c r="E910" t="s">
        <v>1385</v>
      </c>
      <c r="F910" t="s">
        <v>2591</v>
      </c>
      <c r="G910" t="s">
        <v>2592</v>
      </c>
      <c r="H910">
        <v>2026</v>
      </c>
      <c r="I910" s="4" t="s">
        <v>79</v>
      </c>
      <c r="J910">
        <v>215</v>
      </c>
      <c r="K910" s="97">
        <v>187</v>
      </c>
      <c r="L910" t="str">
        <f>VLOOKUP(K910,Data!$L$1:$M$601,2,FALSE)</f>
        <v>large</v>
      </c>
      <c r="M910">
        <v>215</v>
      </c>
      <c r="N910" s="4">
        <f>VLOOKUP(L910,Data!$M$1:$N$701,2,FALSE)</f>
        <v>20</v>
      </c>
      <c r="O910" t="s">
        <v>93</v>
      </c>
      <c r="P910" t="s">
        <v>94</v>
      </c>
      <c r="Q910" s="57" t="s">
        <v>76</v>
      </c>
      <c r="R910" s="57" t="s">
        <v>1353</v>
      </c>
      <c r="S910" t="s">
        <v>104</v>
      </c>
      <c r="U910" s="57" t="s">
        <v>104</v>
      </c>
      <c r="W910" t="s">
        <v>150</v>
      </c>
      <c r="X910" t="s">
        <v>1360</v>
      </c>
      <c r="Y910" s="57" t="s">
        <v>104</v>
      </c>
      <c r="AA910" t="s">
        <v>104</v>
      </c>
      <c r="AC910" s="57" t="s">
        <v>104</v>
      </c>
      <c r="AE910" t="s">
        <v>56</v>
      </c>
      <c r="AF910" s="96" t="s">
        <v>1355</v>
      </c>
      <c r="AG910" s="57" t="s">
        <v>104</v>
      </c>
      <c r="AH910" s="98">
        <v>1</v>
      </c>
      <c r="AI910" s="29">
        <f t="shared" si="11"/>
        <v>20</v>
      </c>
      <c r="AK910"/>
      <c r="AL910" s="261" t="s">
        <v>1580</v>
      </c>
      <c r="AM910" s="102">
        <v>5</v>
      </c>
      <c r="AU910" s="102"/>
      <c r="AW910" s="102"/>
      <c r="AY910" s="4">
        <v>0</v>
      </c>
      <c r="AZ910" s="4" t="s">
        <v>1369</v>
      </c>
      <c r="BA910" s="106"/>
    </row>
    <row r="911" spans="1:53" ht="12" customHeight="1" x14ac:dyDescent="0.35">
      <c r="A911" s="96" t="s">
        <v>1942</v>
      </c>
      <c r="B911" t="s">
        <v>2346</v>
      </c>
      <c r="C911" t="s">
        <v>143</v>
      </c>
      <c r="D911" t="s">
        <v>1403</v>
      </c>
      <c r="E911" t="s">
        <v>1385</v>
      </c>
      <c r="F911" t="s">
        <v>2591</v>
      </c>
      <c r="G911" t="s">
        <v>2592</v>
      </c>
      <c r="H911">
        <v>2026</v>
      </c>
      <c r="I911" s="4" t="s">
        <v>79</v>
      </c>
      <c r="J911">
        <v>216</v>
      </c>
      <c r="K911" s="97">
        <v>186</v>
      </c>
      <c r="L911" t="str">
        <f>VLOOKUP(K911,Data!$L$1:$M$601,2,FALSE)</f>
        <v>large</v>
      </c>
      <c r="M911">
        <v>216</v>
      </c>
      <c r="N911" s="4">
        <f>VLOOKUP(L911,Data!$M$1:$N$701,2,FALSE)</f>
        <v>20</v>
      </c>
      <c r="O911" t="s">
        <v>69</v>
      </c>
      <c r="P911" t="s">
        <v>94</v>
      </c>
      <c r="Q911" s="57" t="s">
        <v>76</v>
      </c>
      <c r="R911" s="57" t="s">
        <v>1353</v>
      </c>
      <c r="S911" t="s">
        <v>104</v>
      </c>
      <c r="U911" s="57" t="s">
        <v>104</v>
      </c>
      <c r="W911" t="s">
        <v>150</v>
      </c>
      <c r="X911" t="s">
        <v>1360</v>
      </c>
      <c r="Y911" s="57" t="s">
        <v>104</v>
      </c>
      <c r="AA911" t="s">
        <v>104</v>
      </c>
      <c r="AC911" s="57" t="s">
        <v>104</v>
      </c>
      <c r="AE911" t="s">
        <v>150</v>
      </c>
      <c r="AF911" s="96" t="s">
        <v>1355</v>
      </c>
      <c r="AG911" s="57" t="s">
        <v>104</v>
      </c>
      <c r="AH911" s="98">
        <v>1</v>
      </c>
      <c r="AI911" s="29">
        <f t="shared" si="11"/>
        <v>20</v>
      </c>
      <c r="AK911"/>
      <c r="AL911" s="262" t="s">
        <v>1583</v>
      </c>
      <c r="AM911" s="102">
        <v>10</v>
      </c>
      <c r="AU911" s="102"/>
      <c r="AW911" s="102"/>
      <c r="AY911" s="4">
        <v>4</v>
      </c>
      <c r="BA911" s="106"/>
    </row>
    <row r="912" spans="1:53" ht="12" customHeight="1" x14ac:dyDescent="0.35">
      <c r="A912" s="96" t="s">
        <v>1943</v>
      </c>
      <c r="B912" t="s">
        <v>2347</v>
      </c>
      <c r="C912" t="s">
        <v>143</v>
      </c>
      <c r="D912" t="s">
        <v>1403</v>
      </c>
      <c r="E912" t="s">
        <v>1379</v>
      </c>
      <c r="F912" t="s">
        <v>2591</v>
      </c>
      <c r="G912" t="s">
        <v>2592</v>
      </c>
      <c r="H912">
        <v>2026</v>
      </c>
      <c r="I912" s="4" t="s">
        <v>55</v>
      </c>
      <c r="J912">
        <v>217</v>
      </c>
      <c r="K912" s="97">
        <v>185</v>
      </c>
      <c r="L912" t="str">
        <f>VLOOKUP(K912,Data!$L$1:$M$601,2,FALSE)</f>
        <v>large</v>
      </c>
      <c r="M912">
        <v>217</v>
      </c>
      <c r="N912" s="4">
        <f>VLOOKUP(L912,Data!$M$1:$N$701,2,FALSE)</f>
        <v>20</v>
      </c>
      <c r="O912" t="s">
        <v>93</v>
      </c>
      <c r="P912" t="s">
        <v>94</v>
      </c>
      <c r="Q912" s="57" t="s">
        <v>76</v>
      </c>
      <c r="R912" s="57" t="s">
        <v>1353</v>
      </c>
      <c r="S912" t="s">
        <v>104</v>
      </c>
      <c r="U912" s="57" t="s">
        <v>104</v>
      </c>
      <c r="W912" t="s">
        <v>150</v>
      </c>
      <c r="X912" t="s">
        <v>1360</v>
      </c>
      <c r="Y912" s="57" t="s">
        <v>104</v>
      </c>
      <c r="AA912" t="s">
        <v>104</v>
      </c>
      <c r="AC912" s="57" t="s">
        <v>104</v>
      </c>
      <c r="AE912" t="s">
        <v>56</v>
      </c>
      <c r="AF912" s="96" t="s">
        <v>1355</v>
      </c>
      <c r="AG912" s="57" t="s">
        <v>81</v>
      </c>
      <c r="AH912" s="98">
        <v>0.8</v>
      </c>
      <c r="AI912" s="29">
        <f t="shared" si="11"/>
        <v>16</v>
      </c>
      <c r="AK912" t="s">
        <v>1391</v>
      </c>
      <c r="AL912" s="261" t="s">
        <v>1586</v>
      </c>
      <c r="AM912" s="102">
        <v>4</v>
      </c>
      <c r="AU912" s="102"/>
      <c r="AW912" s="102"/>
      <c r="AY912" s="4">
        <v>0</v>
      </c>
      <c r="AZ912" s="4" t="s">
        <v>1369</v>
      </c>
      <c r="BA912" s="106"/>
    </row>
    <row r="913" spans="1:53" ht="12" customHeight="1" x14ac:dyDescent="0.35">
      <c r="A913" s="96" t="s">
        <v>1944</v>
      </c>
      <c r="B913" t="s">
        <v>2348</v>
      </c>
      <c r="C913" t="s">
        <v>143</v>
      </c>
      <c r="D913" t="s">
        <v>1403</v>
      </c>
      <c r="E913" t="s">
        <v>1379</v>
      </c>
      <c r="F913" t="s">
        <v>2591</v>
      </c>
      <c r="G913" t="s">
        <v>2592</v>
      </c>
      <c r="H913">
        <v>2026</v>
      </c>
      <c r="I913" s="4" t="s">
        <v>55</v>
      </c>
      <c r="J913">
        <v>218</v>
      </c>
      <c r="K913" s="97">
        <v>184</v>
      </c>
      <c r="L913" t="str">
        <f>VLOOKUP(K913,Data!$L$1:$M$601,2,FALSE)</f>
        <v>large</v>
      </c>
      <c r="M913">
        <v>218</v>
      </c>
      <c r="N913" s="4">
        <f>VLOOKUP(L913,Data!$M$1:$N$701,2,FALSE)</f>
        <v>20</v>
      </c>
      <c r="O913" t="s">
        <v>69</v>
      </c>
      <c r="P913" t="s">
        <v>94</v>
      </c>
      <c r="Q913" s="57" t="s">
        <v>76</v>
      </c>
      <c r="R913" s="57" t="s">
        <v>1353</v>
      </c>
      <c r="S913" t="s">
        <v>104</v>
      </c>
      <c r="U913" s="57" t="s">
        <v>104</v>
      </c>
      <c r="W913" t="s">
        <v>150</v>
      </c>
      <c r="X913" t="s">
        <v>1360</v>
      </c>
      <c r="Y913" s="57" t="s">
        <v>104</v>
      </c>
      <c r="AA913" t="s">
        <v>104</v>
      </c>
      <c r="AC913" s="57" t="s">
        <v>104</v>
      </c>
      <c r="AE913" t="s">
        <v>150</v>
      </c>
      <c r="AF913" s="96" t="s">
        <v>1355</v>
      </c>
      <c r="AG913" s="57" t="s">
        <v>104</v>
      </c>
      <c r="AH913" s="98">
        <v>1</v>
      </c>
      <c r="AI913" s="29">
        <f t="shared" si="11"/>
        <v>20</v>
      </c>
      <c r="AK913"/>
      <c r="AL913" s="262" t="s">
        <v>1590</v>
      </c>
      <c r="AM913" s="102">
        <v>12</v>
      </c>
      <c r="AO913" s="103" t="s">
        <v>943</v>
      </c>
      <c r="AP913" s="103">
        <v>8</v>
      </c>
      <c r="AU913" s="102"/>
      <c r="AW913" s="102"/>
      <c r="AY913" s="4">
        <v>0</v>
      </c>
      <c r="BA913" s="106"/>
    </row>
    <row r="914" spans="1:53" ht="12" customHeight="1" x14ac:dyDescent="0.35">
      <c r="A914" s="96" t="s">
        <v>1945</v>
      </c>
      <c r="B914" t="s">
        <v>2349</v>
      </c>
      <c r="C914" s="62" t="s">
        <v>143</v>
      </c>
      <c r="D914" s="62" t="s">
        <v>1394</v>
      </c>
      <c r="E914" s="62" t="s">
        <v>1379</v>
      </c>
      <c r="F914" t="s">
        <v>2591</v>
      </c>
      <c r="G914" t="s">
        <v>2592</v>
      </c>
      <c r="H914" s="62">
        <v>2026</v>
      </c>
      <c r="I914" s="153" t="s">
        <v>79</v>
      </c>
      <c r="J914">
        <v>219</v>
      </c>
      <c r="K914" s="97">
        <v>183</v>
      </c>
      <c r="L914" t="str">
        <f>VLOOKUP(K914,Data!$L$1:$M$601,2,FALSE)</f>
        <v>large</v>
      </c>
      <c r="M914">
        <v>219</v>
      </c>
      <c r="N914" s="4">
        <f>VLOOKUP(L914,Data!$M$1:$N$701,2,FALSE)</f>
        <v>20</v>
      </c>
      <c r="O914" s="62" t="s">
        <v>69</v>
      </c>
      <c r="P914" s="62" t="s">
        <v>94</v>
      </c>
      <c r="Q914" s="167" t="s">
        <v>76</v>
      </c>
      <c r="R914" s="167" t="s">
        <v>1353</v>
      </c>
      <c r="S914" s="62" t="s">
        <v>104</v>
      </c>
      <c r="T914" s="62"/>
      <c r="U914" s="167" t="s">
        <v>104</v>
      </c>
      <c r="V914" s="167"/>
      <c r="W914" s="62" t="s">
        <v>150</v>
      </c>
      <c r="X914" s="62" t="s">
        <v>1360</v>
      </c>
      <c r="Y914" s="167" t="s">
        <v>104</v>
      </c>
      <c r="Z914" s="167"/>
      <c r="AA914" s="62" t="s">
        <v>104</v>
      </c>
      <c r="AB914" s="62"/>
      <c r="AC914" s="167" t="s">
        <v>104</v>
      </c>
      <c r="AD914" s="167"/>
      <c r="AE914" s="62" t="s">
        <v>150</v>
      </c>
      <c r="AF914" s="168" t="s">
        <v>1355</v>
      </c>
      <c r="AG914" s="167" t="s">
        <v>81</v>
      </c>
      <c r="AH914" s="169">
        <v>1</v>
      </c>
      <c r="AI914" s="29">
        <f t="shared" si="11"/>
        <v>20</v>
      </c>
      <c r="AJ914" s="171"/>
      <c r="AK914" s="62"/>
      <c r="AL914" s="261" t="s">
        <v>1594</v>
      </c>
      <c r="AM914" s="173">
        <v>6</v>
      </c>
      <c r="AN914" s="172"/>
      <c r="AO914" s="174" t="s">
        <v>943</v>
      </c>
      <c r="AP914" s="174">
        <v>4</v>
      </c>
      <c r="AQ914" s="173"/>
      <c r="AR914" s="173"/>
      <c r="AS914" s="175"/>
      <c r="AT914" s="176"/>
      <c r="AU914" s="173"/>
      <c r="AV914" s="177"/>
      <c r="AW914" s="173"/>
      <c r="AX914" s="177"/>
      <c r="AY914" s="4">
        <v>0</v>
      </c>
      <c r="AZ914" s="153" t="s">
        <v>1369</v>
      </c>
      <c r="BA914" s="178"/>
    </row>
    <row r="915" spans="1:53" ht="12" customHeight="1" x14ac:dyDescent="0.35">
      <c r="A915" s="96" t="s">
        <v>1946</v>
      </c>
      <c r="B915" t="s">
        <v>2350</v>
      </c>
      <c r="C915" s="62" t="s">
        <v>143</v>
      </c>
      <c r="D915" s="62" t="s">
        <v>1394</v>
      </c>
      <c r="E915" s="62" t="s">
        <v>1379</v>
      </c>
      <c r="F915" t="s">
        <v>2591</v>
      </c>
      <c r="G915" t="s">
        <v>2592</v>
      </c>
      <c r="H915" s="62">
        <v>2026</v>
      </c>
      <c r="I915" s="153" t="s">
        <v>79</v>
      </c>
      <c r="J915">
        <v>220</v>
      </c>
      <c r="K915" s="97">
        <v>182</v>
      </c>
      <c r="L915" t="str">
        <f>VLOOKUP(K915,Data!$L$1:$M$601,2,FALSE)</f>
        <v>large</v>
      </c>
      <c r="M915">
        <v>220</v>
      </c>
      <c r="N915" s="4">
        <f>VLOOKUP(L915,Data!$M$1:$N$701,2,FALSE)</f>
        <v>20</v>
      </c>
      <c r="O915" t="s">
        <v>93</v>
      </c>
      <c r="P915" s="62" t="s">
        <v>94</v>
      </c>
      <c r="Q915" s="167" t="s">
        <v>76</v>
      </c>
      <c r="R915" s="167" t="s">
        <v>1353</v>
      </c>
      <c r="S915" s="62" t="s">
        <v>104</v>
      </c>
      <c r="T915" s="62"/>
      <c r="U915" s="167" t="s">
        <v>104</v>
      </c>
      <c r="V915" s="167"/>
      <c r="W915" s="62" t="s">
        <v>150</v>
      </c>
      <c r="X915" s="62" t="s">
        <v>1360</v>
      </c>
      <c r="Y915" s="167" t="s">
        <v>104</v>
      </c>
      <c r="Z915" s="167"/>
      <c r="AA915" s="62" t="s">
        <v>104</v>
      </c>
      <c r="AB915" s="62"/>
      <c r="AC915" s="167" t="s">
        <v>104</v>
      </c>
      <c r="AD915" s="167"/>
      <c r="AE915" s="62" t="s">
        <v>56</v>
      </c>
      <c r="AF915" s="168" t="s">
        <v>1355</v>
      </c>
      <c r="AG915" s="167" t="s">
        <v>81</v>
      </c>
      <c r="AH915" s="169">
        <v>0.8</v>
      </c>
      <c r="AI915" s="29">
        <f t="shared" si="11"/>
        <v>16</v>
      </c>
      <c r="AJ915" s="171"/>
      <c r="AK915" s="62" t="s">
        <v>1391</v>
      </c>
      <c r="AL915" s="262" t="s">
        <v>1598</v>
      </c>
      <c r="AM915" s="173">
        <v>2.5</v>
      </c>
      <c r="AN915" s="172"/>
      <c r="AO915" s="174" t="s">
        <v>943</v>
      </c>
      <c r="AP915" s="174">
        <v>1.5</v>
      </c>
      <c r="AQ915" s="173"/>
      <c r="AR915" s="173"/>
      <c r="AS915" s="175"/>
      <c r="AT915" s="176"/>
      <c r="AU915" s="173"/>
      <c r="AV915" s="177"/>
      <c r="AW915" s="173"/>
      <c r="AX915" s="177"/>
      <c r="AY915" s="4">
        <v>0</v>
      </c>
      <c r="AZ915" s="153" t="s">
        <v>1369</v>
      </c>
      <c r="BA915" s="178"/>
    </row>
    <row r="916" spans="1:53" ht="12" customHeight="1" x14ac:dyDescent="0.35">
      <c r="A916" s="96" t="s">
        <v>1947</v>
      </c>
      <c r="B916" t="s">
        <v>2351</v>
      </c>
      <c r="C916" t="s">
        <v>143</v>
      </c>
      <c r="D916" t="s">
        <v>1403</v>
      </c>
      <c r="E916" t="s">
        <v>1385</v>
      </c>
      <c r="F916" t="s">
        <v>2591</v>
      </c>
      <c r="G916" t="s">
        <v>2592</v>
      </c>
      <c r="H916">
        <v>2026</v>
      </c>
      <c r="I916" s="4" t="s">
        <v>55</v>
      </c>
      <c r="J916">
        <v>221</v>
      </c>
      <c r="K916" s="97">
        <v>181</v>
      </c>
      <c r="L916" t="str">
        <f>VLOOKUP(K916,Data!$L$1:$M$601,2,FALSE)</f>
        <v>large</v>
      </c>
      <c r="M916">
        <v>221</v>
      </c>
      <c r="N916" s="4">
        <f>VLOOKUP(L916,Data!$M$1:$N$701,2,FALSE)</f>
        <v>20</v>
      </c>
      <c r="O916" t="s">
        <v>93</v>
      </c>
      <c r="P916" t="s">
        <v>94</v>
      </c>
      <c r="Q916" s="57" t="s">
        <v>76</v>
      </c>
      <c r="R916" s="57" t="s">
        <v>1353</v>
      </c>
      <c r="S916" t="s">
        <v>104</v>
      </c>
      <c r="U916" s="57" t="s">
        <v>104</v>
      </c>
      <c r="W916" t="s">
        <v>150</v>
      </c>
      <c r="X916" t="s">
        <v>1360</v>
      </c>
      <c r="Y916" s="57" t="s">
        <v>104</v>
      </c>
      <c r="AA916" t="s">
        <v>104</v>
      </c>
      <c r="AC916" s="57" t="s">
        <v>104</v>
      </c>
      <c r="AE916" t="s">
        <v>56</v>
      </c>
      <c r="AF916" s="96" t="s">
        <v>1355</v>
      </c>
      <c r="AG916" s="57" t="s">
        <v>81</v>
      </c>
      <c r="AH916" s="98">
        <v>0.8</v>
      </c>
      <c r="AI916" s="29">
        <f t="shared" si="11"/>
        <v>16</v>
      </c>
      <c r="AK916" t="s">
        <v>1391</v>
      </c>
      <c r="AL916" s="261" t="s">
        <v>1602</v>
      </c>
      <c r="AM916" s="102">
        <v>4</v>
      </c>
      <c r="AU916" s="102"/>
      <c r="AW916" s="102"/>
      <c r="AY916" s="4">
        <v>0</v>
      </c>
      <c r="AZ916" s="4" t="s">
        <v>1369</v>
      </c>
      <c r="BA916" s="106"/>
    </row>
    <row r="917" spans="1:53" ht="12" customHeight="1" x14ac:dyDescent="0.35">
      <c r="A917" s="96" t="s">
        <v>1948</v>
      </c>
      <c r="B917" t="s">
        <v>2352</v>
      </c>
      <c r="C917" t="s">
        <v>143</v>
      </c>
      <c r="D917" t="s">
        <v>1403</v>
      </c>
      <c r="E917" t="s">
        <v>1385</v>
      </c>
      <c r="F917" t="s">
        <v>2591</v>
      </c>
      <c r="G917" t="s">
        <v>2592</v>
      </c>
      <c r="H917">
        <v>2026</v>
      </c>
      <c r="I917" s="4" t="s">
        <v>55</v>
      </c>
      <c r="J917">
        <v>222</v>
      </c>
      <c r="K917" s="97">
        <v>180</v>
      </c>
      <c r="L917" t="str">
        <f>VLOOKUP(K917,Data!$L$1:$M$601,2,FALSE)</f>
        <v>large</v>
      </c>
      <c r="M917">
        <v>222</v>
      </c>
      <c r="N917" s="4">
        <f>VLOOKUP(L917,Data!$M$1:$N$701,2,FALSE)</f>
        <v>20</v>
      </c>
      <c r="O917" t="s">
        <v>69</v>
      </c>
      <c r="P917" t="s">
        <v>94</v>
      </c>
      <c r="Q917" s="57" t="s">
        <v>76</v>
      </c>
      <c r="R917" s="57" t="s">
        <v>1353</v>
      </c>
      <c r="S917" t="s">
        <v>104</v>
      </c>
      <c r="U917" s="57" t="s">
        <v>104</v>
      </c>
      <c r="W917" t="s">
        <v>150</v>
      </c>
      <c r="X917" t="s">
        <v>1360</v>
      </c>
      <c r="Y917" s="57" t="s">
        <v>104</v>
      </c>
      <c r="AA917" t="s">
        <v>104</v>
      </c>
      <c r="AC917" s="57" t="s">
        <v>104</v>
      </c>
      <c r="AE917" t="s">
        <v>150</v>
      </c>
      <c r="AF917" s="96" t="s">
        <v>1355</v>
      </c>
      <c r="AG917" s="57" t="s">
        <v>81</v>
      </c>
      <c r="AH917" s="98">
        <v>0.5</v>
      </c>
      <c r="AI917" s="29">
        <f t="shared" si="11"/>
        <v>10</v>
      </c>
      <c r="AK917" t="s">
        <v>1396</v>
      </c>
      <c r="AL917" s="262" t="s">
        <v>1605</v>
      </c>
      <c r="AM917" s="102">
        <v>2.5</v>
      </c>
      <c r="AU917" s="102"/>
      <c r="AW917" s="102"/>
      <c r="AY917" s="4">
        <v>0</v>
      </c>
      <c r="BA917" s="106"/>
    </row>
    <row r="918" spans="1:53" ht="12" customHeight="1" x14ac:dyDescent="0.35">
      <c r="A918" s="96" t="s">
        <v>1949</v>
      </c>
      <c r="B918" t="s">
        <v>2353</v>
      </c>
      <c r="C918" t="s">
        <v>143</v>
      </c>
      <c r="D918" t="s">
        <v>1403</v>
      </c>
      <c r="E918" t="s">
        <v>1379</v>
      </c>
      <c r="F918" t="s">
        <v>2591</v>
      </c>
      <c r="G918" t="s">
        <v>2592</v>
      </c>
      <c r="H918">
        <v>2026</v>
      </c>
      <c r="I918" s="4" t="s">
        <v>79</v>
      </c>
      <c r="J918">
        <v>223</v>
      </c>
      <c r="K918" s="97">
        <v>179</v>
      </c>
      <c r="L918" t="str">
        <f>VLOOKUP(K918,Data!$L$1:$M$601,2,FALSE)</f>
        <v>large</v>
      </c>
      <c r="M918">
        <v>223</v>
      </c>
      <c r="N918" s="4">
        <f>VLOOKUP(L918,Data!$M$1:$N$701,2,FALSE)</f>
        <v>20</v>
      </c>
      <c r="O918" t="s">
        <v>93</v>
      </c>
      <c r="P918" t="s">
        <v>94</v>
      </c>
      <c r="Q918" s="57" t="s">
        <v>76</v>
      </c>
      <c r="R918" s="57" t="s">
        <v>1353</v>
      </c>
      <c r="S918" t="s">
        <v>104</v>
      </c>
      <c r="U918" s="57" t="s">
        <v>104</v>
      </c>
      <c r="W918" t="s">
        <v>150</v>
      </c>
      <c r="X918" t="s">
        <v>1360</v>
      </c>
      <c r="Y918" s="57" t="s">
        <v>104</v>
      </c>
      <c r="AA918" t="s">
        <v>104</v>
      </c>
      <c r="AC918" s="57" t="s">
        <v>104</v>
      </c>
      <c r="AE918" t="s">
        <v>56</v>
      </c>
      <c r="AF918" s="96" t="s">
        <v>1355</v>
      </c>
      <c r="AG918" s="57" t="s">
        <v>81</v>
      </c>
      <c r="AH918" s="98">
        <v>0.8</v>
      </c>
      <c r="AI918" s="29">
        <f t="shared" si="11"/>
        <v>16</v>
      </c>
      <c r="AK918" t="s">
        <v>1391</v>
      </c>
      <c r="AL918" s="261" t="s">
        <v>1608</v>
      </c>
      <c r="AM918" s="102">
        <v>4</v>
      </c>
      <c r="AU918" s="102"/>
      <c r="AW918" s="102"/>
      <c r="AY918" s="4">
        <v>0</v>
      </c>
      <c r="AZ918" s="4" t="s">
        <v>1369</v>
      </c>
      <c r="BA918" s="106"/>
    </row>
    <row r="919" spans="1:53" ht="12" customHeight="1" x14ac:dyDescent="0.35">
      <c r="A919" s="96" t="s">
        <v>1950</v>
      </c>
      <c r="B919" t="s">
        <v>2354</v>
      </c>
      <c r="C919" t="s">
        <v>143</v>
      </c>
      <c r="D919" t="s">
        <v>1403</v>
      </c>
      <c r="E919" t="s">
        <v>1379</v>
      </c>
      <c r="F919" t="s">
        <v>2591</v>
      </c>
      <c r="G919" t="s">
        <v>2592</v>
      </c>
      <c r="H919">
        <v>2026</v>
      </c>
      <c r="I919" s="4" t="s">
        <v>79</v>
      </c>
      <c r="J919">
        <v>224</v>
      </c>
      <c r="K919" s="97">
        <v>178</v>
      </c>
      <c r="L919" t="str">
        <f>VLOOKUP(K919,Data!$L$1:$M$601,2,FALSE)</f>
        <v>large</v>
      </c>
      <c r="M919">
        <v>224</v>
      </c>
      <c r="N919" s="4">
        <f>VLOOKUP(L919,Data!$M$1:$N$701,2,FALSE)</f>
        <v>20</v>
      </c>
      <c r="O919" t="s">
        <v>69</v>
      </c>
      <c r="P919" t="s">
        <v>94</v>
      </c>
      <c r="Q919" s="57" t="s">
        <v>76</v>
      </c>
      <c r="R919" s="57" t="s">
        <v>1353</v>
      </c>
      <c r="S919" t="s">
        <v>104</v>
      </c>
      <c r="U919" s="57" t="s">
        <v>104</v>
      </c>
      <c r="W919" t="s">
        <v>150</v>
      </c>
      <c r="X919" t="s">
        <v>1360</v>
      </c>
      <c r="Y919" s="57" t="s">
        <v>104</v>
      </c>
      <c r="AA919" t="s">
        <v>104</v>
      </c>
      <c r="AC919" s="57" t="s">
        <v>104</v>
      </c>
      <c r="AE919" t="s">
        <v>150</v>
      </c>
      <c r="AF919" s="96" t="s">
        <v>1355</v>
      </c>
      <c r="AG919" s="57" t="s">
        <v>104</v>
      </c>
      <c r="AH919" s="98">
        <v>1</v>
      </c>
      <c r="AI919" s="29">
        <f t="shared" si="11"/>
        <v>20</v>
      </c>
      <c r="AK919"/>
      <c r="AL919" s="262" t="s">
        <v>1611</v>
      </c>
      <c r="AM919" s="102">
        <v>5</v>
      </c>
      <c r="AU919" s="102"/>
      <c r="AW919" s="102"/>
      <c r="AY919" s="4">
        <v>2.5</v>
      </c>
      <c r="BA919" s="106"/>
    </row>
    <row r="920" spans="1:53" ht="12" customHeight="1" x14ac:dyDescent="0.35">
      <c r="A920" s="96" t="s">
        <v>1951</v>
      </c>
      <c r="B920" t="s">
        <v>2355</v>
      </c>
      <c r="C920" t="s">
        <v>143</v>
      </c>
      <c r="D920" t="s">
        <v>1403</v>
      </c>
      <c r="E920" t="s">
        <v>1385</v>
      </c>
      <c r="F920" t="s">
        <v>2591</v>
      </c>
      <c r="G920" t="s">
        <v>2592</v>
      </c>
      <c r="H920">
        <v>2026</v>
      </c>
      <c r="I920" s="4" t="s">
        <v>55</v>
      </c>
      <c r="J920">
        <v>225</v>
      </c>
      <c r="K920" s="97">
        <v>177</v>
      </c>
      <c r="L920" t="str">
        <f>VLOOKUP(K920,Data!$L$1:$M$601,2,FALSE)</f>
        <v>large</v>
      </c>
      <c r="M920">
        <v>225</v>
      </c>
      <c r="N920" s="4">
        <f>VLOOKUP(L920,Data!$M$1:$N$701,2,FALSE)</f>
        <v>20</v>
      </c>
      <c r="O920" t="s">
        <v>93</v>
      </c>
      <c r="P920" t="s">
        <v>94</v>
      </c>
      <c r="Q920" s="57" t="s">
        <v>76</v>
      </c>
      <c r="R920" s="57" t="s">
        <v>1353</v>
      </c>
      <c r="S920" t="s">
        <v>104</v>
      </c>
      <c r="U920" s="57" t="s">
        <v>104</v>
      </c>
      <c r="W920" t="s">
        <v>150</v>
      </c>
      <c r="X920" t="s">
        <v>1360</v>
      </c>
      <c r="Y920" s="57" t="s">
        <v>104</v>
      </c>
      <c r="AA920" t="s">
        <v>104</v>
      </c>
      <c r="AC920" s="57" t="s">
        <v>104</v>
      </c>
      <c r="AE920" t="s">
        <v>150</v>
      </c>
      <c r="AF920" s="96" t="s">
        <v>1355</v>
      </c>
      <c r="AG920" s="57" t="s">
        <v>104</v>
      </c>
      <c r="AH920" s="98">
        <v>1</v>
      </c>
      <c r="AI920" s="29">
        <f t="shared" si="11"/>
        <v>20</v>
      </c>
      <c r="AK920"/>
      <c r="AL920" s="261" t="s">
        <v>1614</v>
      </c>
      <c r="AM920" s="102">
        <v>5</v>
      </c>
      <c r="AU920" s="102"/>
      <c r="AW920" s="102"/>
      <c r="AY920" s="4">
        <v>0</v>
      </c>
      <c r="AZ920" s="4" t="s">
        <v>1369</v>
      </c>
      <c r="BA920" s="106"/>
    </row>
    <row r="921" spans="1:53" ht="12" customHeight="1" x14ac:dyDescent="0.35">
      <c r="A921" s="96" t="s">
        <v>1952</v>
      </c>
      <c r="B921" t="s">
        <v>2356</v>
      </c>
      <c r="C921" t="s">
        <v>143</v>
      </c>
      <c r="D921" t="s">
        <v>1403</v>
      </c>
      <c r="E921" t="s">
        <v>1385</v>
      </c>
      <c r="F921" t="s">
        <v>2591</v>
      </c>
      <c r="G921" t="s">
        <v>2592</v>
      </c>
      <c r="H921">
        <v>2026</v>
      </c>
      <c r="I921" s="4" t="s">
        <v>55</v>
      </c>
      <c r="J921">
        <v>226</v>
      </c>
      <c r="K921" s="97">
        <v>176</v>
      </c>
      <c r="L921" t="str">
        <f>VLOOKUP(K921,Data!$L$1:$M$601,2,FALSE)</f>
        <v>large</v>
      </c>
      <c r="M921">
        <v>226</v>
      </c>
      <c r="N921" s="4">
        <f>VLOOKUP(L921,Data!$M$1:$N$701,2,FALSE)</f>
        <v>20</v>
      </c>
      <c r="O921" t="s">
        <v>69</v>
      </c>
      <c r="P921" t="s">
        <v>94</v>
      </c>
      <c r="Q921" s="57" t="s">
        <v>76</v>
      </c>
      <c r="R921" s="57" t="s">
        <v>1353</v>
      </c>
      <c r="S921" t="s">
        <v>104</v>
      </c>
      <c r="U921" s="57" t="s">
        <v>104</v>
      </c>
      <c r="W921" t="s">
        <v>150</v>
      </c>
      <c r="X921" t="s">
        <v>1360</v>
      </c>
      <c r="Y921" s="57" t="s">
        <v>104</v>
      </c>
      <c r="AA921" t="s">
        <v>104</v>
      </c>
      <c r="AC921" s="57" t="s">
        <v>104</v>
      </c>
      <c r="AE921" t="s">
        <v>150</v>
      </c>
      <c r="AF921" s="96" t="s">
        <v>1355</v>
      </c>
      <c r="AG921" s="57" t="s">
        <v>104</v>
      </c>
      <c r="AH921" s="98">
        <v>1</v>
      </c>
      <c r="AI921" s="29">
        <f t="shared" si="11"/>
        <v>20</v>
      </c>
      <c r="AK921"/>
      <c r="AL921" s="262" t="s">
        <v>1616</v>
      </c>
      <c r="AM921" s="102">
        <v>14.5</v>
      </c>
      <c r="AO921" s="261" t="s">
        <v>1572</v>
      </c>
      <c r="AP921" s="103">
        <v>5.5</v>
      </c>
      <c r="AU921" s="102"/>
      <c r="AW921" s="102"/>
      <c r="AY921" s="4">
        <v>4</v>
      </c>
      <c r="BA921" s="106"/>
    </row>
    <row r="922" spans="1:53" ht="12" customHeight="1" x14ac:dyDescent="0.35">
      <c r="A922" s="96" t="s">
        <v>1953</v>
      </c>
      <c r="B922" t="s">
        <v>2357</v>
      </c>
      <c r="C922" t="s">
        <v>143</v>
      </c>
      <c r="D922" t="s">
        <v>1403</v>
      </c>
      <c r="E922" t="s">
        <v>1385</v>
      </c>
      <c r="F922" t="s">
        <v>2591</v>
      </c>
      <c r="G922" t="s">
        <v>2592</v>
      </c>
      <c r="H922">
        <v>2026</v>
      </c>
      <c r="I922" s="4" t="s">
        <v>79</v>
      </c>
      <c r="J922">
        <v>227</v>
      </c>
      <c r="K922" s="97">
        <v>175</v>
      </c>
      <c r="L922" t="str">
        <f>VLOOKUP(K922,Data!$L$1:$M$601,2,FALSE)</f>
        <v>large</v>
      </c>
      <c r="M922">
        <v>227</v>
      </c>
      <c r="N922" s="4">
        <f>VLOOKUP(L922,Data!$M$1:$N$701,2,FALSE)</f>
        <v>20</v>
      </c>
      <c r="O922" t="s">
        <v>93</v>
      </c>
      <c r="P922" t="s">
        <v>94</v>
      </c>
      <c r="Q922" s="57" t="s">
        <v>76</v>
      </c>
      <c r="R922" s="57" t="s">
        <v>1353</v>
      </c>
      <c r="S922" t="s">
        <v>104</v>
      </c>
      <c r="U922" s="57" t="s">
        <v>104</v>
      </c>
      <c r="W922" t="s">
        <v>150</v>
      </c>
      <c r="X922" t="s">
        <v>1360</v>
      </c>
      <c r="Y922" s="57" t="s">
        <v>104</v>
      </c>
      <c r="AA922" t="s">
        <v>104</v>
      </c>
      <c r="AC922" s="57" t="s">
        <v>104</v>
      </c>
      <c r="AE922" t="s">
        <v>150</v>
      </c>
      <c r="AF922" s="96" t="s">
        <v>1355</v>
      </c>
      <c r="AG922" s="57" t="s">
        <v>81</v>
      </c>
      <c r="AH922" s="98">
        <v>0.8</v>
      </c>
      <c r="AI922" s="29">
        <f t="shared" si="11"/>
        <v>16</v>
      </c>
      <c r="AK922" t="s">
        <v>1391</v>
      </c>
      <c r="AL922" s="261" t="s">
        <v>1618</v>
      </c>
      <c r="AM922" s="102">
        <v>4</v>
      </c>
      <c r="AU922" s="102"/>
      <c r="AW922" s="102"/>
      <c r="AY922" s="4">
        <v>0</v>
      </c>
      <c r="AZ922" s="4" t="s">
        <v>1369</v>
      </c>
      <c r="BA922" s="106"/>
    </row>
    <row r="923" spans="1:53" ht="12" customHeight="1" x14ac:dyDescent="0.35">
      <c r="A923" s="96" t="s">
        <v>1954</v>
      </c>
      <c r="B923" t="s">
        <v>2358</v>
      </c>
      <c r="C923" t="s">
        <v>143</v>
      </c>
      <c r="D923" t="s">
        <v>1403</v>
      </c>
      <c r="E923" t="s">
        <v>1385</v>
      </c>
      <c r="F923" t="s">
        <v>2591</v>
      </c>
      <c r="G923" t="s">
        <v>2592</v>
      </c>
      <c r="H923">
        <v>2026</v>
      </c>
      <c r="I923" s="4" t="s">
        <v>79</v>
      </c>
      <c r="J923">
        <v>228</v>
      </c>
      <c r="K923" s="97">
        <v>174</v>
      </c>
      <c r="L923" t="str">
        <f>VLOOKUP(K923,Data!$L$1:$M$601,2,FALSE)</f>
        <v>large</v>
      </c>
      <c r="M923">
        <v>228</v>
      </c>
      <c r="N923" s="4">
        <f>VLOOKUP(L923,Data!$M$1:$N$701,2,FALSE)</f>
        <v>20</v>
      </c>
      <c r="O923" t="s">
        <v>69</v>
      </c>
      <c r="P923" t="s">
        <v>94</v>
      </c>
      <c r="Q923" s="57" t="s">
        <v>76</v>
      </c>
      <c r="R923" s="57" t="s">
        <v>1353</v>
      </c>
      <c r="S923" t="s">
        <v>104</v>
      </c>
      <c r="U923" s="57" t="s">
        <v>104</v>
      </c>
      <c r="W923" t="s">
        <v>150</v>
      </c>
      <c r="X923" t="s">
        <v>1360</v>
      </c>
      <c r="Y923" s="57" t="s">
        <v>104</v>
      </c>
      <c r="AA923" t="s">
        <v>104</v>
      </c>
      <c r="AC923" s="57" t="s">
        <v>104</v>
      </c>
      <c r="AE923" t="s">
        <v>150</v>
      </c>
      <c r="AF923" s="96" t="s">
        <v>1355</v>
      </c>
      <c r="AG923" s="57" t="s">
        <v>81</v>
      </c>
      <c r="AH923" s="98">
        <v>0.5</v>
      </c>
      <c r="AI923" s="29">
        <f t="shared" si="11"/>
        <v>10</v>
      </c>
      <c r="AK923"/>
      <c r="AL923" s="262" t="s">
        <v>1620</v>
      </c>
      <c r="AM923" s="102">
        <v>2.5</v>
      </c>
      <c r="AU923" s="102"/>
      <c r="AW923" s="102"/>
      <c r="AY923" s="4">
        <v>0</v>
      </c>
      <c r="BA923" s="106"/>
    </row>
    <row r="924" spans="1:53" ht="12" customHeight="1" x14ac:dyDescent="0.35">
      <c r="A924" s="96" t="s">
        <v>1955</v>
      </c>
      <c r="B924" t="s">
        <v>2359</v>
      </c>
      <c r="C924" t="s">
        <v>47</v>
      </c>
      <c r="D924" t="s">
        <v>69</v>
      </c>
      <c r="E924" t="s">
        <v>1379</v>
      </c>
      <c r="F924" t="s">
        <v>2591</v>
      </c>
      <c r="G924" t="s">
        <v>2592</v>
      </c>
      <c r="H924">
        <v>2026</v>
      </c>
      <c r="I924" s="4" t="s">
        <v>258</v>
      </c>
      <c r="J924">
        <v>229</v>
      </c>
      <c r="K924" s="97">
        <v>173</v>
      </c>
      <c r="L924" t="str">
        <f>VLOOKUP(K924,Data!$L$1:$M$601,2,FALSE)</f>
        <v>large</v>
      </c>
      <c r="M924">
        <v>229</v>
      </c>
      <c r="N924" s="4">
        <f>VLOOKUP(L924,Data!$M$1:$N$701,2,FALSE)</f>
        <v>20</v>
      </c>
      <c r="O924" t="s">
        <v>69</v>
      </c>
      <c r="P924" t="s">
        <v>94</v>
      </c>
      <c r="Q924" s="57" t="s">
        <v>76</v>
      </c>
      <c r="R924" s="57" t="s">
        <v>1353</v>
      </c>
      <c r="S924" t="s">
        <v>104</v>
      </c>
      <c r="U924" s="57" t="s">
        <v>104</v>
      </c>
      <c r="W924" t="s">
        <v>150</v>
      </c>
      <c r="X924" t="s">
        <v>1360</v>
      </c>
      <c r="Y924" s="57" t="s">
        <v>104</v>
      </c>
      <c r="AA924" t="s">
        <v>104</v>
      </c>
      <c r="AC924" s="57" t="s">
        <v>104</v>
      </c>
      <c r="AE924" t="s">
        <v>56</v>
      </c>
      <c r="AF924" s="96" t="s">
        <v>1355</v>
      </c>
      <c r="AG924" s="57" t="s">
        <v>81</v>
      </c>
      <c r="AH924" s="98">
        <v>0.8</v>
      </c>
      <c r="AI924" s="29">
        <f t="shared" si="11"/>
        <v>16</v>
      </c>
      <c r="AK924" s="152" t="s">
        <v>1386</v>
      </c>
      <c r="AL924" s="261" t="s">
        <v>1624</v>
      </c>
      <c r="AM924" s="102">
        <v>4</v>
      </c>
      <c r="AU924" s="102"/>
      <c r="AW924" s="102"/>
      <c r="AY924" s="4">
        <v>0</v>
      </c>
      <c r="BA924" s="106"/>
    </row>
    <row r="925" spans="1:53" ht="12" customHeight="1" x14ac:dyDescent="0.35">
      <c r="A925" s="96" t="s">
        <v>1956</v>
      </c>
      <c r="B925" t="s">
        <v>2360</v>
      </c>
      <c r="C925" t="s">
        <v>47</v>
      </c>
      <c r="D925" t="s">
        <v>69</v>
      </c>
      <c r="E925" t="s">
        <v>1379</v>
      </c>
      <c r="F925" t="s">
        <v>2591</v>
      </c>
      <c r="G925" t="s">
        <v>2592</v>
      </c>
      <c r="H925">
        <v>2026</v>
      </c>
      <c r="I925" s="4" t="s">
        <v>79</v>
      </c>
      <c r="J925">
        <v>230</v>
      </c>
      <c r="K925" s="97">
        <v>172</v>
      </c>
      <c r="L925" t="str">
        <f>VLOOKUP(K925,Data!$L$1:$M$601,2,FALSE)</f>
        <v>large</v>
      </c>
      <c r="M925">
        <v>230</v>
      </c>
      <c r="N925" s="4">
        <f>VLOOKUP(L925,Data!$M$1:$N$701,2,FALSE)</f>
        <v>20</v>
      </c>
      <c r="O925" t="s">
        <v>69</v>
      </c>
      <c r="P925" t="s">
        <v>94</v>
      </c>
      <c r="Q925" s="57" t="s">
        <v>76</v>
      </c>
      <c r="R925" s="57" t="s">
        <v>1353</v>
      </c>
      <c r="S925" t="s">
        <v>104</v>
      </c>
      <c r="U925" s="57" t="s">
        <v>104</v>
      </c>
      <c r="W925" t="s">
        <v>150</v>
      </c>
      <c r="X925" t="s">
        <v>1360</v>
      </c>
      <c r="Y925" s="57" t="s">
        <v>104</v>
      </c>
      <c r="AA925" t="s">
        <v>104</v>
      </c>
      <c r="AC925" s="57" t="s">
        <v>104</v>
      </c>
      <c r="AE925" t="s">
        <v>56</v>
      </c>
      <c r="AF925" s="96" t="s">
        <v>1355</v>
      </c>
      <c r="AG925" s="57" t="s">
        <v>81</v>
      </c>
      <c r="AH925" s="98">
        <v>0.8</v>
      </c>
      <c r="AI925" s="29">
        <f t="shared" si="11"/>
        <v>16</v>
      </c>
      <c r="AK925" s="152" t="s">
        <v>1386</v>
      </c>
      <c r="AL925" s="262" t="s">
        <v>1628</v>
      </c>
      <c r="AM925" s="102">
        <v>4</v>
      </c>
      <c r="AU925" s="102"/>
      <c r="AW925" s="102"/>
      <c r="AY925" s="4">
        <v>2</v>
      </c>
      <c r="BA925" s="106"/>
    </row>
    <row r="926" spans="1:53" ht="12" customHeight="1" x14ac:dyDescent="0.35">
      <c r="A926" s="96" t="s">
        <v>1957</v>
      </c>
      <c r="B926" t="s">
        <v>2361</v>
      </c>
      <c r="C926" t="s">
        <v>47</v>
      </c>
      <c r="D926" t="s">
        <v>69</v>
      </c>
      <c r="E926" t="s">
        <v>1379</v>
      </c>
      <c r="F926" t="s">
        <v>2591</v>
      </c>
      <c r="G926" t="s">
        <v>2592</v>
      </c>
      <c r="H926">
        <v>2026</v>
      </c>
      <c r="I926" s="4" t="s">
        <v>55</v>
      </c>
      <c r="J926">
        <v>231</v>
      </c>
      <c r="K926" s="97">
        <v>171</v>
      </c>
      <c r="L926" t="str">
        <f>VLOOKUP(K926,Data!$L$1:$M$601,2,FALSE)</f>
        <v>large</v>
      </c>
      <c r="M926">
        <v>231</v>
      </c>
      <c r="N926" s="4">
        <f>VLOOKUP(L926,Data!$M$1:$N$701,2,FALSE)</f>
        <v>20</v>
      </c>
      <c r="O926" t="s">
        <v>140</v>
      </c>
      <c r="P926" t="s">
        <v>118</v>
      </c>
      <c r="Q926" s="57" t="s">
        <v>76</v>
      </c>
      <c r="R926" s="57" t="s">
        <v>1353</v>
      </c>
      <c r="S926" t="s">
        <v>104</v>
      </c>
      <c r="U926" s="57" t="s">
        <v>104</v>
      </c>
      <c r="W926" t="s">
        <v>150</v>
      </c>
      <c r="X926" t="s">
        <v>1354</v>
      </c>
      <c r="Y926" s="57" t="s">
        <v>104</v>
      </c>
      <c r="AA926" t="s">
        <v>104</v>
      </c>
      <c r="AC926" s="57" t="s">
        <v>104</v>
      </c>
      <c r="AE926" t="s">
        <v>56</v>
      </c>
      <c r="AF926" s="96" t="s">
        <v>1355</v>
      </c>
      <c r="AG926" s="57" t="s">
        <v>104</v>
      </c>
      <c r="AH926" s="98">
        <v>1</v>
      </c>
      <c r="AI926" s="29">
        <f t="shared" si="11"/>
        <v>20</v>
      </c>
      <c r="AK926"/>
      <c r="AL926" s="261" t="s">
        <v>1631</v>
      </c>
      <c r="AM926" s="102">
        <v>3</v>
      </c>
      <c r="AO926" s="261" t="s">
        <v>1602</v>
      </c>
      <c r="AP926" s="103">
        <v>7</v>
      </c>
      <c r="AU926" s="102"/>
      <c r="AW926" s="102"/>
      <c r="AY926" s="4">
        <v>0</v>
      </c>
      <c r="BA926" s="106"/>
    </row>
    <row r="927" spans="1:53" ht="12" customHeight="1" x14ac:dyDescent="0.35">
      <c r="A927" s="96" t="s">
        <v>1958</v>
      </c>
      <c r="B927" t="s">
        <v>2362</v>
      </c>
      <c r="C927" t="s">
        <v>47</v>
      </c>
      <c r="D927" t="s">
        <v>69</v>
      </c>
      <c r="E927" t="s">
        <v>1379</v>
      </c>
      <c r="F927" t="s">
        <v>2591</v>
      </c>
      <c r="G927" t="s">
        <v>2592</v>
      </c>
      <c r="H927">
        <v>2026</v>
      </c>
      <c r="I927" s="4" t="s">
        <v>55</v>
      </c>
      <c r="J927">
        <v>232</v>
      </c>
      <c r="K927" s="97">
        <v>170</v>
      </c>
      <c r="L927" t="str">
        <f>VLOOKUP(K927,Data!$L$1:$M$601,2,FALSE)</f>
        <v>large</v>
      </c>
      <c r="M927">
        <v>232</v>
      </c>
      <c r="N927" s="4">
        <f>VLOOKUP(L927,Data!$M$1:$N$701,2,FALSE)</f>
        <v>20</v>
      </c>
      <c r="O927" t="s">
        <v>69</v>
      </c>
      <c r="P927" t="s">
        <v>94</v>
      </c>
      <c r="Q927" s="57" t="s">
        <v>76</v>
      </c>
      <c r="R927" s="57" t="s">
        <v>1353</v>
      </c>
      <c r="S927" t="s">
        <v>104</v>
      </c>
      <c r="U927" s="57" t="s">
        <v>104</v>
      </c>
      <c r="W927" t="s">
        <v>150</v>
      </c>
      <c r="X927" t="s">
        <v>1354</v>
      </c>
      <c r="Y927" s="57" t="s">
        <v>104</v>
      </c>
      <c r="AA927" t="s">
        <v>104</v>
      </c>
      <c r="AC927" s="57" t="s">
        <v>104</v>
      </c>
      <c r="AE927" t="s">
        <v>56</v>
      </c>
      <c r="AF927" s="96" t="s">
        <v>1355</v>
      </c>
      <c r="AG927" s="57" t="s">
        <v>104</v>
      </c>
      <c r="AH927" s="98">
        <v>1</v>
      </c>
      <c r="AI927" s="29">
        <f t="shared" si="11"/>
        <v>20</v>
      </c>
      <c r="AK927"/>
      <c r="AL927" s="262" t="s">
        <v>1635</v>
      </c>
      <c r="AM927" s="102">
        <v>3</v>
      </c>
      <c r="AO927" s="261" t="s">
        <v>1602</v>
      </c>
      <c r="AP927" s="103">
        <v>7</v>
      </c>
      <c r="AU927" s="102"/>
      <c r="AW927" s="102"/>
      <c r="AY927" s="4">
        <v>10</v>
      </c>
      <c r="BA927" s="106"/>
    </row>
    <row r="928" spans="1:53" ht="12" customHeight="1" x14ac:dyDescent="0.35">
      <c r="A928" s="96" t="s">
        <v>1959</v>
      </c>
      <c r="B928" t="s">
        <v>2363</v>
      </c>
      <c r="C928" t="s">
        <v>47</v>
      </c>
      <c r="D928" t="s">
        <v>69</v>
      </c>
      <c r="E928" t="s">
        <v>1379</v>
      </c>
      <c r="F928" t="s">
        <v>2591</v>
      </c>
      <c r="G928" t="s">
        <v>2592</v>
      </c>
      <c r="H928">
        <v>2026</v>
      </c>
      <c r="I928" s="4" t="s">
        <v>79</v>
      </c>
      <c r="J928">
        <v>233</v>
      </c>
      <c r="K928" s="97">
        <v>169</v>
      </c>
      <c r="L928" t="str">
        <f>VLOOKUP(K928,Data!$L$1:$M$601,2,FALSE)</f>
        <v>large</v>
      </c>
      <c r="M928">
        <v>233</v>
      </c>
      <c r="N928" s="4">
        <f>VLOOKUP(L928,Data!$M$1:$N$701,2,FALSE)</f>
        <v>20</v>
      </c>
      <c r="O928" t="s">
        <v>140</v>
      </c>
      <c r="P928" t="s">
        <v>118</v>
      </c>
      <c r="Q928" s="57" t="s">
        <v>76</v>
      </c>
      <c r="R928" s="57" t="s">
        <v>1353</v>
      </c>
      <c r="S928" t="s">
        <v>104</v>
      </c>
      <c r="T928" s="9"/>
      <c r="U928" s="57" t="s">
        <v>104</v>
      </c>
      <c r="V928" s="158"/>
      <c r="W928" t="s">
        <v>150</v>
      </c>
      <c r="X928" t="s">
        <v>1354</v>
      </c>
      <c r="Y928" s="57" t="s">
        <v>104</v>
      </c>
      <c r="AA928" t="s">
        <v>104</v>
      </c>
      <c r="AB928" s="9"/>
      <c r="AC928" s="57" t="s">
        <v>104</v>
      </c>
      <c r="AD928" s="158"/>
      <c r="AE928" t="s">
        <v>56</v>
      </c>
      <c r="AF928" s="96" t="s">
        <v>1355</v>
      </c>
      <c r="AG928" s="57" t="s">
        <v>104</v>
      </c>
      <c r="AH928" s="98">
        <v>1</v>
      </c>
      <c r="AI928" s="29">
        <f t="shared" si="11"/>
        <v>20</v>
      </c>
      <c r="AK928"/>
      <c r="AL928" s="261" t="s">
        <v>1639</v>
      </c>
      <c r="AM928" s="102">
        <v>7</v>
      </c>
      <c r="AO928" s="261" t="s">
        <v>1602</v>
      </c>
      <c r="AP928" s="103">
        <v>3</v>
      </c>
      <c r="AQ928" s="117"/>
      <c r="AR928" s="117"/>
      <c r="AS928" s="118"/>
      <c r="AT928" s="119"/>
      <c r="AU928" s="102"/>
      <c r="AV928" s="157"/>
      <c r="AW928" s="102"/>
      <c r="AX928" s="157"/>
      <c r="AY928" s="4">
        <v>10</v>
      </c>
      <c r="BA928" s="106"/>
    </row>
    <row r="929" spans="1:53" ht="12" customHeight="1" x14ac:dyDescent="0.35">
      <c r="A929" s="96" t="s">
        <v>1960</v>
      </c>
      <c r="B929" t="s">
        <v>2364</v>
      </c>
      <c r="C929" t="s">
        <v>47</v>
      </c>
      <c r="D929" t="s">
        <v>69</v>
      </c>
      <c r="E929" t="s">
        <v>1379</v>
      </c>
      <c r="F929" t="s">
        <v>2591</v>
      </c>
      <c r="G929" t="s">
        <v>2592</v>
      </c>
      <c r="H929">
        <v>2026</v>
      </c>
      <c r="I929" s="4" t="s">
        <v>79</v>
      </c>
      <c r="J929">
        <v>234</v>
      </c>
      <c r="K929" s="97">
        <v>168</v>
      </c>
      <c r="L929" t="str">
        <f>VLOOKUP(K929,Data!$L$1:$M$601,2,FALSE)</f>
        <v>large</v>
      </c>
      <c r="M929">
        <v>234</v>
      </c>
      <c r="N929" s="4">
        <f>VLOOKUP(L929,Data!$M$1:$N$701,2,FALSE)</f>
        <v>20</v>
      </c>
      <c r="O929" t="s">
        <v>69</v>
      </c>
      <c r="P929" t="s">
        <v>94</v>
      </c>
      <c r="Q929" s="57" t="s">
        <v>76</v>
      </c>
      <c r="R929" s="57" t="s">
        <v>1353</v>
      </c>
      <c r="S929" t="s">
        <v>104</v>
      </c>
      <c r="U929" s="57" t="s">
        <v>104</v>
      </c>
      <c r="W929" t="s">
        <v>150</v>
      </c>
      <c r="X929" t="s">
        <v>1354</v>
      </c>
      <c r="Y929" s="57" t="s">
        <v>104</v>
      </c>
      <c r="AA929" t="s">
        <v>104</v>
      </c>
      <c r="AC929" s="57" t="s">
        <v>104</v>
      </c>
      <c r="AE929" t="s">
        <v>150</v>
      </c>
      <c r="AF929" s="96" t="s">
        <v>1355</v>
      </c>
      <c r="AG929" s="57" t="s">
        <v>104</v>
      </c>
      <c r="AH929" s="98">
        <v>1</v>
      </c>
      <c r="AI929" s="29">
        <f t="shared" si="11"/>
        <v>20</v>
      </c>
      <c r="AL929" s="262" t="s">
        <v>1641</v>
      </c>
      <c r="AM929" s="102">
        <v>6</v>
      </c>
      <c r="AO929" s="261" t="s">
        <v>1602</v>
      </c>
      <c r="AP929" s="103">
        <v>4</v>
      </c>
      <c r="AQ929" s="117"/>
      <c r="AR929" s="117"/>
      <c r="AS929" s="118"/>
      <c r="AT929" s="119"/>
      <c r="AU929" s="102"/>
      <c r="AV929" s="157"/>
      <c r="AW929" s="102"/>
      <c r="AX929" s="157"/>
      <c r="AY929" s="4">
        <v>5</v>
      </c>
      <c r="BA929" s="106"/>
    </row>
    <row r="930" spans="1:53" ht="12" customHeight="1" x14ac:dyDescent="0.35">
      <c r="A930" s="96" t="s">
        <v>1961</v>
      </c>
      <c r="B930" t="s">
        <v>2365</v>
      </c>
      <c r="C930" t="s">
        <v>47</v>
      </c>
      <c r="D930" t="s">
        <v>69</v>
      </c>
      <c r="E930" t="s">
        <v>1379</v>
      </c>
      <c r="F930" t="s">
        <v>2591</v>
      </c>
      <c r="G930" t="s">
        <v>2592</v>
      </c>
      <c r="H930">
        <v>2026</v>
      </c>
      <c r="I930" s="4" t="s">
        <v>55</v>
      </c>
      <c r="J930">
        <v>235</v>
      </c>
      <c r="K930" s="97">
        <v>167</v>
      </c>
      <c r="L930" t="str">
        <f>VLOOKUP(K930,Data!$L$1:$M$601,2,FALSE)</f>
        <v>large</v>
      </c>
      <c r="M930">
        <v>235</v>
      </c>
      <c r="N930" s="4">
        <f>VLOOKUP(L930,Data!$M$1:$N$701,2,FALSE)</f>
        <v>20</v>
      </c>
      <c r="O930" t="s">
        <v>69</v>
      </c>
      <c r="P930" t="s">
        <v>94</v>
      </c>
      <c r="Q930" s="57" t="s">
        <v>76</v>
      </c>
      <c r="R930" s="57" t="s">
        <v>1353</v>
      </c>
      <c r="S930" t="s">
        <v>104</v>
      </c>
      <c r="U930" s="57" t="s">
        <v>104</v>
      </c>
      <c r="W930" t="s">
        <v>150</v>
      </c>
      <c r="X930" t="s">
        <v>1354</v>
      </c>
      <c r="Y930" s="57" t="s">
        <v>104</v>
      </c>
      <c r="AA930" t="s">
        <v>104</v>
      </c>
      <c r="AC930" s="57" t="s">
        <v>104</v>
      </c>
      <c r="AE930" t="s">
        <v>150</v>
      </c>
      <c r="AF930" s="96" t="s">
        <v>1355</v>
      </c>
      <c r="AG930" s="57" t="s">
        <v>104</v>
      </c>
      <c r="AH930" s="98">
        <v>1</v>
      </c>
      <c r="AI930" s="29">
        <f t="shared" si="11"/>
        <v>20</v>
      </c>
      <c r="AK930"/>
      <c r="AL930" s="261" t="s">
        <v>1645</v>
      </c>
      <c r="AM930" s="102">
        <v>1.5</v>
      </c>
      <c r="AO930" s="261" t="s">
        <v>1602</v>
      </c>
      <c r="AP930" s="103">
        <v>3.5</v>
      </c>
      <c r="AU930" s="102"/>
      <c r="AW930" s="102"/>
      <c r="AY930" s="4">
        <v>0</v>
      </c>
      <c r="BA930" s="106"/>
    </row>
    <row r="931" spans="1:53" ht="12" customHeight="1" x14ac:dyDescent="0.35">
      <c r="A931" s="96" t="s">
        <v>1962</v>
      </c>
      <c r="B931" t="s">
        <v>2366</v>
      </c>
      <c r="C931" t="s">
        <v>47</v>
      </c>
      <c r="D931" t="s">
        <v>69</v>
      </c>
      <c r="E931" t="s">
        <v>1379</v>
      </c>
      <c r="F931" t="s">
        <v>2591</v>
      </c>
      <c r="G931" t="s">
        <v>2592</v>
      </c>
      <c r="H931">
        <v>2026</v>
      </c>
      <c r="I931" s="4" t="s">
        <v>55</v>
      </c>
      <c r="J931">
        <v>236</v>
      </c>
      <c r="K931" s="97">
        <v>166</v>
      </c>
      <c r="L931" t="str">
        <f>VLOOKUP(K931,Data!$L$1:$M$601,2,FALSE)</f>
        <v>large</v>
      </c>
      <c r="M931">
        <v>236</v>
      </c>
      <c r="N931" s="4">
        <f>VLOOKUP(L931,Data!$M$1:$N$701,2,FALSE)</f>
        <v>20</v>
      </c>
      <c r="O931" t="s">
        <v>140</v>
      </c>
      <c r="P931" t="s">
        <v>118</v>
      </c>
      <c r="Q931" s="57" t="s">
        <v>76</v>
      </c>
      <c r="R931" s="57" t="s">
        <v>1353</v>
      </c>
      <c r="S931" t="s">
        <v>104</v>
      </c>
      <c r="U931" s="57" t="s">
        <v>104</v>
      </c>
      <c r="W931" t="s">
        <v>150</v>
      </c>
      <c r="X931" t="s">
        <v>1354</v>
      </c>
      <c r="Y931" s="57" t="s">
        <v>104</v>
      </c>
      <c r="AA931" t="s">
        <v>104</v>
      </c>
      <c r="AC931" s="57" t="s">
        <v>104</v>
      </c>
      <c r="AE931" t="s">
        <v>150</v>
      </c>
      <c r="AF931" s="96" t="s">
        <v>1355</v>
      </c>
      <c r="AG931" s="57" t="s">
        <v>104</v>
      </c>
      <c r="AH931" s="98">
        <v>1</v>
      </c>
      <c r="AI931" s="29">
        <f t="shared" si="11"/>
        <v>20</v>
      </c>
      <c r="AK931"/>
      <c r="AL931" s="262" t="s">
        <v>1648</v>
      </c>
      <c r="AM931" s="102">
        <v>1.5</v>
      </c>
      <c r="AO931" s="261" t="s">
        <v>1602</v>
      </c>
      <c r="AP931" s="103">
        <v>3.5</v>
      </c>
      <c r="AU931" s="102"/>
      <c r="AW931" s="102"/>
      <c r="AY931" s="4">
        <v>0</v>
      </c>
      <c r="BA931" s="106"/>
    </row>
    <row r="932" spans="1:53" ht="12" customHeight="1" x14ac:dyDescent="0.35">
      <c r="A932" s="96" t="s">
        <v>1963</v>
      </c>
      <c r="B932" t="s">
        <v>2367</v>
      </c>
      <c r="C932" t="s">
        <v>47</v>
      </c>
      <c r="D932" t="s">
        <v>69</v>
      </c>
      <c r="E932" t="s">
        <v>1379</v>
      </c>
      <c r="F932" t="s">
        <v>2591</v>
      </c>
      <c r="G932" t="s">
        <v>2592</v>
      </c>
      <c r="H932">
        <v>2026</v>
      </c>
      <c r="I932" s="4" t="s">
        <v>79</v>
      </c>
      <c r="J932">
        <v>237</v>
      </c>
      <c r="K932" s="97">
        <v>165</v>
      </c>
      <c r="L932" t="str">
        <f>VLOOKUP(K932,Data!$L$1:$M$601,2,FALSE)</f>
        <v>large</v>
      </c>
      <c r="M932">
        <v>237</v>
      </c>
      <c r="N932" s="4">
        <f>VLOOKUP(L932,Data!$M$1:$N$701,2,FALSE)</f>
        <v>20</v>
      </c>
      <c r="O932" t="s">
        <v>69</v>
      </c>
      <c r="P932" t="s">
        <v>94</v>
      </c>
      <c r="Q932" s="57" t="s">
        <v>76</v>
      </c>
      <c r="R932" s="57" t="s">
        <v>1353</v>
      </c>
      <c r="S932" t="s">
        <v>104</v>
      </c>
      <c r="U932" s="57" t="s">
        <v>104</v>
      </c>
      <c r="W932" t="s">
        <v>150</v>
      </c>
      <c r="X932" t="s">
        <v>1354</v>
      </c>
      <c r="Y932" s="57" t="s">
        <v>104</v>
      </c>
      <c r="AA932" t="s">
        <v>104</v>
      </c>
      <c r="AC932" s="57" t="s">
        <v>104</v>
      </c>
      <c r="AE932" t="s">
        <v>150</v>
      </c>
      <c r="AF932" s="96" t="s">
        <v>1355</v>
      </c>
      <c r="AG932" s="57" t="s">
        <v>104</v>
      </c>
      <c r="AH932" s="98">
        <v>1</v>
      </c>
      <c r="AI932" s="29">
        <f t="shared" si="11"/>
        <v>20</v>
      </c>
      <c r="AK932"/>
      <c r="AL932" s="261" t="s">
        <v>1651</v>
      </c>
      <c r="AM932" s="102">
        <v>3</v>
      </c>
      <c r="AO932" s="261" t="s">
        <v>1602</v>
      </c>
      <c r="AP932" s="103">
        <v>7</v>
      </c>
      <c r="AU932" s="102"/>
      <c r="AW932" s="102"/>
      <c r="AY932" s="4">
        <v>0</v>
      </c>
      <c r="AZ932" s="160"/>
      <c r="BA932" s="106"/>
    </row>
    <row r="933" spans="1:53" ht="12" customHeight="1" x14ac:dyDescent="0.35">
      <c r="A933" s="96" t="s">
        <v>1964</v>
      </c>
      <c r="B933" t="s">
        <v>2368</v>
      </c>
      <c r="C933" t="s">
        <v>47</v>
      </c>
      <c r="D933" t="s">
        <v>69</v>
      </c>
      <c r="E933" t="s">
        <v>1379</v>
      </c>
      <c r="F933" t="s">
        <v>2591</v>
      </c>
      <c r="G933" t="s">
        <v>2592</v>
      </c>
      <c r="H933">
        <v>2026</v>
      </c>
      <c r="I933" s="4" t="s">
        <v>79</v>
      </c>
      <c r="J933">
        <v>238</v>
      </c>
      <c r="K933" s="97">
        <v>164</v>
      </c>
      <c r="L933" t="str">
        <f>VLOOKUP(K933,Data!$L$1:$M$601,2,FALSE)</f>
        <v>large</v>
      </c>
      <c r="M933">
        <v>238</v>
      </c>
      <c r="N933" s="4">
        <f>VLOOKUP(L933,Data!$M$1:$N$701,2,FALSE)</f>
        <v>20</v>
      </c>
      <c r="O933" t="s">
        <v>140</v>
      </c>
      <c r="P933" t="s">
        <v>118</v>
      </c>
      <c r="Q933" s="57" t="s">
        <v>76</v>
      </c>
      <c r="R933" s="57" t="s">
        <v>1353</v>
      </c>
      <c r="S933" t="s">
        <v>104</v>
      </c>
      <c r="U933" s="57" t="s">
        <v>104</v>
      </c>
      <c r="W933" t="s">
        <v>150</v>
      </c>
      <c r="X933" t="s">
        <v>1354</v>
      </c>
      <c r="Y933" s="57" t="s">
        <v>104</v>
      </c>
      <c r="AA933" t="s">
        <v>104</v>
      </c>
      <c r="AC933" s="57" t="s">
        <v>104</v>
      </c>
      <c r="AE933" t="s">
        <v>150</v>
      </c>
      <c r="AF933" s="96" t="s">
        <v>1355</v>
      </c>
      <c r="AG933" s="57" t="s">
        <v>104</v>
      </c>
      <c r="AH933" s="98">
        <v>1</v>
      </c>
      <c r="AI933" s="29">
        <f t="shared" si="11"/>
        <v>20</v>
      </c>
      <c r="AK933"/>
      <c r="AL933" s="262" t="s">
        <v>1654</v>
      </c>
      <c r="AM933" s="102">
        <v>1.5</v>
      </c>
      <c r="AO933" s="261" t="s">
        <v>1602</v>
      </c>
      <c r="AP933" s="103">
        <v>3.5</v>
      </c>
      <c r="AU933" s="102"/>
      <c r="AW933" s="102"/>
      <c r="AY933" s="4">
        <v>0</v>
      </c>
      <c r="BA933" s="106"/>
    </row>
    <row r="934" spans="1:53" ht="12" customHeight="1" x14ac:dyDescent="0.35">
      <c r="A934" s="96" t="s">
        <v>1965</v>
      </c>
      <c r="B934" t="s">
        <v>2369</v>
      </c>
      <c r="C934" t="s">
        <v>47</v>
      </c>
      <c r="D934" t="s">
        <v>69</v>
      </c>
      <c r="E934" t="s">
        <v>1379</v>
      </c>
      <c r="F934" t="s">
        <v>2591</v>
      </c>
      <c r="G934" t="s">
        <v>2592</v>
      </c>
      <c r="H934">
        <v>2026</v>
      </c>
      <c r="I934" s="4" t="s">
        <v>55</v>
      </c>
      <c r="J934">
        <v>239</v>
      </c>
      <c r="K934" s="97">
        <v>163</v>
      </c>
      <c r="L934" t="str">
        <f>VLOOKUP(K934,Data!$L$1:$M$601,2,FALSE)</f>
        <v>large</v>
      </c>
      <c r="M934">
        <v>239</v>
      </c>
      <c r="N934" s="4">
        <f>VLOOKUP(L934,Data!$M$1:$N$701,2,FALSE)</f>
        <v>20</v>
      </c>
      <c r="O934" t="s">
        <v>69</v>
      </c>
      <c r="P934" t="s">
        <v>94</v>
      </c>
      <c r="Q934" s="57" t="s">
        <v>76</v>
      </c>
      <c r="R934" s="57" t="s">
        <v>1353</v>
      </c>
      <c r="S934" t="s">
        <v>104</v>
      </c>
      <c r="U934" s="57" t="s">
        <v>104</v>
      </c>
      <c r="W934" t="s">
        <v>150</v>
      </c>
      <c r="X934" t="s">
        <v>1354</v>
      </c>
      <c r="Y934" s="57" t="s">
        <v>104</v>
      </c>
      <c r="Z934" s="57" t="s">
        <v>1364</v>
      </c>
      <c r="AA934" t="s">
        <v>104</v>
      </c>
      <c r="AC934" s="57" t="s">
        <v>104</v>
      </c>
      <c r="AE934" t="s">
        <v>150</v>
      </c>
      <c r="AF934" s="96" t="s">
        <v>1355</v>
      </c>
      <c r="AG934" s="57" t="s">
        <v>81</v>
      </c>
      <c r="AH934" s="98">
        <v>1</v>
      </c>
      <c r="AI934" s="29">
        <f t="shared" si="11"/>
        <v>20</v>
      </c>
      <c r="AK934" s="152" t="s">
        <v>1389</v>
      </c>
      <c r="AL934" s="261" t="s">
        <v>1658</v>
      </c>
      <c r="AM934" s="102">
        <v>1.5</v>
      </c>
      <c r="AO934" s="261" t="s">
        <v>1602</v>
      </c>
      <c r="AP934" s="103">
        <v>3.5</v>
      </c>
      <c r="AU934" s="102"/>
      <c r="AW934" s="102"/>
      <c r="AY934" s="4">
        <v>0</v>
      </c>
      <c r="BA934" s="106"/>
    </row>
    <row r="935" spans="1:53" ht="12" customHeight="1" x14ac:dyDescent="0.35">
      <c r="A935" s="96" t="s">
        <v>1966</v>
      </c>
      <c r="B935" t="s">
        <v>2370</v>
      </c>
      <c r="C935" t="s">
        <v>47</v>
      </c>
      <c r="D935" t="s">
        <v>69</v>
      </c>
      <c r="E935" t="s">
        <v>1379</v>
      </c>
      <c r="F935" t="s">
        <v>2591</v>
      </c>
      <c r="G935" t="s">
        <v>2592</v>
      </c>
      <c r="H935">
        <v>2026</v>
      </c>
      <c r="I935" s="4" t="s">
        <v>55</v>
      </c>
      <c r="J935">
        <v>240</v>
      </c>
      <c r="K935" s="97">
        <v>162</v>
      </c>
      <c r="L935" t="str">
        <f>VLOOKUP(K935,Data!$L$1:$M$601,2,FALSE)</f>
        <v>large</v>
      </c>
      <c r="M935">
        <v>240</v>
      </c>
      <c r="N935" s="4">
        <f>VLOOKUP(L935,Data!$M$1:$N$701,2,FALSE)</f>
        <v>20</v>
      </c>
      <c r="O935" t="s">
        <v>140</v>
      </c>
      <c r="P935" t="s">
        <v>118</v>
      </c>
      <c r="Q935" s="57" t="s">
        <v>76</v>
      </c>
      <c r="R935" s="57" t="s">
        <v>1353</v>
      </c>
      <c r="S935" t="s">
        <v>104</v>
      </c>
      <c r="U935" s="57" t="s">
        <v>104</v>
      </c>
      <c r="W935" t="s">
        <v>150</v>
      </c>
      <c r="X935" t="s">
        <v>1354</v>
      </c>
      <c r="Y935" s="57" t="s">
        <v>104</v>
      </c>
      <c r="Z935" s="57" t="s">
        <v>1364</v>
      </c>
      <c r="AA935" t="s">
        <v>150</v>
      </c>
      <c r="AC935" s="57" t="s">
        <v>104</v>
      </c>
      <c r="AE935" t="s">
        <v>150</v>
      </c>
      <c r="AF935" s="96" t="s">
        <v>1355</v>
      </c>
      <c r="AG935" s="57" t="s">
        <v>81</v>
      </c>
      <c r="AH935" s="98">
        <v>1</v>
      </c>
      <c r="AI935" s="29">
        <f t="shared" si="11"/>
        <v>20</v>
      </c>
      <c r="AK935" s="152" t="s">
        <v>1389</v>
      </c>
      <c r="AL935" s="262" t="s">
        <v>1661</v>
      </c>
      <c r="AM935" s="102">
        <v>1.5</v>
      </c>
      <c r="AO935" s="261" t="s">
        <v>1602</v>
      </c>
      <c r="AP935" s="103">
        <v>3.5</v>
      </c>
      <c r="AU935" s="102"/>
      <c r="AW935" s="102"/>
      <c r="AY935" s="4">
        <v>0</v>
      </c>
      <c r="BA935" s="106"/>
    </row>
    <row r="936" spans="1:53" ht="12" customHeight="1" x14ac:dyDescent="0.35">
      <c r="A936" s="96" t="s">
        <v>1967</v>
      </c>
      <c r="B936" t="s">
        <v>2371</v>
      </c>
      <c r="C936" t="s">
        <v>47</v>
      </c>
      <c r="D936" t="s">
        <v>69</v>
      </c>
      <c r="E936" t="s">
        <v>1379</v>
      </c>
      <c r="F936" t="s">
        <v>2591</v>
      </c>
      <c r="G936" t="s">
        <v>2592</v>
      </c>
      <c r="H936">
        <v>2026</v>
      </c>
      <c r="I936" s="4" t="s">
        <v>79</v>
      </c>
      <c r="J936">
        <v>241</v>
      </c>
      <c r="K936" s="97">
        <v>161</v>
      </c>
      <c r="L936" t="str">
        <f>VLOOKUP(K936,Data!$L$1:$M$601,2,FALSE)</f>
        <v>large</v>
      </c>
      <c r="M936">
        <v>241</v>
      </c>
      <c r="N936" s="4">
        <f>VLOOKUP(L936,Data!$M$1:$N$701,2,FALSE)</f>
        <v>20</v>
      </c>
      <c r="O936" t="s">
        <v>69</v>
      </c>
      <c r="P936" t="s">
        <v>94</v>
      </c>
      <c r="Q936" s="57" t="s">
        <v>76</v>
      </c>
      <c r="R936" s="57" t="s">
        <v>1353</v>
      </c>
      <c r="S936" t="s">
        <v>104</v>
      </c>
      <c r="U936" s="57" t="s">
        <v>104</v>
      </c>
      <c r="W936" t="s">
        <v>150</v>
      </c>
      <c r="X936" t="s">
        <v>1354</v>
      </c>
      <c r="Y936" s="57" t="s">
        <v>104</v>
      </c>
      <c r="Z936" s="57" t="s">
        <v>1364</v>
      </c>
      <c r="AA936" t="s">
        <v>104</v>
      </c>
      <c r="AC936" s="57" t="s">
        <v>104</v>
      </c>
      <c r="AE936" t="s">
        <v>150</v>
      </c>
      <c r="AF936" s="96" t="s">
        <v>1355</v>
      </c>
      <c r="AG936" s="57" t="s">
        <v>81</v>
      </c>
      <c r="AH936" s="98">
        <v>1</v>
      </c>
      <c r="AI936" s="29">
        <f t="shared" si="11"/>
        <v>20</v>
      </c>
      <c r="AK936" s="152" t="s">
        <v>1389</v>
      </c>
      <c r="AL936" s="261" t="s">
        <v>1665</v>
      </c>
      <c r="AM936" s="102">
        <v>1.5</v>
      </c>
      <c r="AO936" s="261" t="s">
        <v>1602</v>
      </c>
      <c r="AP936" s="103">
        <v>3.5</v>
      </c>
      <c r="AU936" s="102"/>
      <c r="AW936" s="102"/>
      <c r="AY936" s="4">
        <v>0.3</v>
      </c>
      <c r="BA936" s="106"/>
    </row>
    <row r="937" spans="1:53" ht="12" customHeight="1" x14ac:dyDescent="0.35">
      <c r="A937" s="96" t="s">
        <v>1968</v>
      </c>
      <c r="B937" t="s">
        <v>2372</v>
      </c>
      <c r="C937" t="s">
        <v>47</v>
      </c>
      <c r="D937" t="s">
        <v>69</v>
      </c>
      <c r="E937" t="s">
        <v>1379</v>
      </c>
      <c r="F937" t="s">
        <v>2591</v>
      </c>
      <c r="G937" t="s">
        <v>2592</v>
      </c>
      <c r="H937">
        <v>2026</v>
      </c>
      <c r="I937" s="4" t="s">
        <v>79</v>
      </c>
      <c r="J937">
        <v>242</v>
      </c>
      <c r="K937" s="97">
        <v>160</v>
      </c>
      <c r="L937" t="str">
        <f>VLOOKUP(K937,Data!$L$1:$M$601,2,FALSE)</f>
        <v>large</v>
      </c>
      <c r="M937">
        <v>242</v>
      </c>
      <c r="N937" s="4">
        <f>VLOOKUP(L937,Data!$M$1:$N$701,2,FALSE)</f>
        <v>20</v>
      </c>
      <c r="O937" t="s">
        <v>140</v>
      </c>
      <c r="P937" t="s">
        <v>118</v>
      </c>
      <c r="Q937" s="57" t="s">
        <v>76</v>
      </c>
      <c r="R937" s="57" t="s">
        <v>1353</v>
      </c>
      <c r="S937" t="s">
        <v>104</v>
      </c>
      <c r="U937" s="57" t="s">
        <v>104</v>
      </c>
      <c r="W937" t="s">
        <v>150</v>
      </c>
      <c r="X937" t="s">
        <v>1354</v>
      </c>
      <c r="Y937" s="57" t="s">
        <v>104</v>
      </c>
      <c r="Z937" s="57" t="s">
        <v>1364</v>
      </c>
      <c r="AA937" t="s">
        <v>150</v>
      </c>
      <c r="AC937" s="57" t="s">
        <v>104</v>
      </c>
      <c r="AE937" t="s">
        <v>150</v>
      </c>
      <c r="AF937" s="96" t="s">
        <v>1355</v>
      </c>
      <c r="AG937" s="57" t="s">
        <v>81</v>
      </c>
      <c r="AH937" s="98">
        <v>1</v>
      </c>
      <c r="AI937" s="29">
        <f t="shared" si="11"/>
        <v>20</v>
      </c>
      <c r="AK937" s="152" t="s">
        <v>1389</v>
      </c>
      <c r="AL937" s="262" t="s">
        <v>1669</v>
      </c>
      <c r="AM937" s="102">
        <v>1.5</v>
      </c>
      <c r="AO937" s="261" t="s">
        <v>1602</v>
      </c>
      <c r="AP937" s="103">
        <v>3.5</v>
      </c>
      <c r="AU937" s="102"/>
      <c r="AW937" s="102"/>
      <c r="AY937" s="4">
        <v>0.3</v>
      </c>
      <c r="BA937" s="106"/>
    </row>
    <row r="938" spans="1:53" ht="12" customHeight="1" x14ac:dyDescent="0.35">
      <c r="A938" s="96" t="s">
        <v>1969</v>
      </c>
      <c r="B938" t="s">
        <v>2373</v>
      </c>
      <c r="C938" t="s">
        <v>163</v>
      </c>
      <c r="D938" t="s">
        <v>44</v>
      </c>
      <c r="E938" t="s">
        <v>1387</v>
      </c>
      <c r="F938" t="s">
        <v>2591</v>
      </c>
      <c r="G938" t="s">
        <v>2592</v>
      </c>
      <c r="H938">
        <v>2026</v>
      </c>
      <c r="I938" s="4" t="s">
        <v>79</v>
      </c>
      <c r="J938">
        <v>243</v>
      </c>
      <c r="K938" s="97">
        <v>159</v>
      </c>
      <c r="L938" t="str">
        <f>VLOOKUP(K938,Data!$L$1:$M$601,2,FALSE)</f>
        <v>large</v>
      </c>
      <c r="M938">
        <v>243</v>
      </c>
      <c r="N938" s="4">
        <f>VLOOKUP(L938,Data!$M$1:$N$701,2,FALSE)</f>
        <v>20</v>
      </c>
      <c r="O938" t="s">
        <v>93</v>
      </c>
      <c r="P938" t="s">
        <v>94</v>
      </c>
      <c r="Q938" s="57" t="s">
        <v>76</v>
      </c>
      <c r="R938" s="57" t="s">
        <v>1353</v>
      </c>
      <c r="S938" t="s">
        <v>104</v>
      </c>
      <c r="U938" s="57" t="s">
        <v>104</v>
      </c>
      <c r="W938" t="s">
        <v>150</v>
      </c>
      <c r="X938" t="s">
        <v>1360</v>
      </c>
      <c r="Y938" s="57" t="s">
        <v>104</v>
      </c>
      <c r="AA938" t="s">
        <v>104</v>
      </c>
      <c r="AC938" s="57" t="s">
        <v>150</v>
      </c>
      <c r="AD938" s="57" t="s">
        <v>1377</v>
      </c>
      <c r="AE938" t="s">
        <v>150</v>
      </c>
      <c r="AF938" s="96" t="s">
        <v>1355</v>
      </c>
      <c r="AG938" s="57" t="s">
        <v>104</v>
      </c>
      <c r="AH938" s="98">
        <v>1</v>
      </c>
      <c r="AI938" s="29">
        <f t="shared" si="11"/>
        <v>20</v>
      </c>
      <c r="AK938" s="152"/>
      <c r="AL938" s="261" t="s">
        <v>1672</v>
      </c>
      <c r="AM938" s="102">
        <v>3.5</v>
      </c>
      <c r="AO938" s="261" t="s">
        <v>1602</v>
      </c>
      <c r="AP938" s="103">
        <v>1.5</v>
      </c>
      <c r="AU938" s="102"/>
      <c r="AW938" s="102"/>
      <c r="AY938" s="4">
        <v>1.8</v>
      </c>
      <c r="BA938" s="106"/>
    </row>
    <row r="939" spans="1:53" ht="12" customHeight="1" x14ac:dyDescent="0.35">
      <c r="A939" s="96" t="s">
        <v>1970</v>
      </c>
      <c r="B939" t="s">
        <v>2374</v>
      </c>
      <c r="C939" t="s">
        <v>163</v>
      </c>
      <c r="D939" t="s">
        <v>44</v>
      </c>
      <c r="E939" t="s">
        <v>1387</v>
      </c>
      <c r="F939" t="s">
        <v>2591</v>
      </c>
      <c r="G939" t="s">
        <v>2592</v>
      </c>
      <c r="H939">
        <v>2026</v>
      </c>
      <c r="I939" s="4" t="s">
        <v>79</v>
      </c>
      <c r="J939">
        <v>244</v>
      </c>
      <c r="K939" s="97">
        <v>158</v>
      </c>
      <c r="L939" t="str">
        <f>VLOOKUP(K939,Data!$L$1:$M$601,2,FALSE)</f>
        <v>large</v>
      </c>
      <c r="M939">
        <v>244</v>
      </c>
      <c r="N939" s="4">
        <f>VLOOKUP(L939,Data!$M$1:$N$701,2,FALSE)</f>
        <v>20</v>
      </c>
      <c r="O939" t="s">
        <v>44</v>
      </c>
      <c r="P939" t="s">
        <v>94</v>
      </c>
      <c r="Q939" s="57" t="s">
        <v>76</v>
      </c>
      <c r="R939" s="57" t="s">
        <v>1353</v>
      </c>
      <c r="S939" t="s">
        <v>104</v>
      </c>
      <c r="U939" s="57" t="s">
        <v>104</v>
      </c>
      <c r="W939" t="s">
        <v>150</v>
      </c>
      <c r="X939" t="s">
        <v>1360</v>
      </c>
      <c r="Y939" s="57" t="s">
        <v>104</v>
      </c>
      <c r="AA939" t="s">
        <v>104</v>
      </c>
      <c r="AC939" s="57" t="s">
        <v>150</v>
      </c>
      <c r="AD939" s="57" t="s">
        <v>1377</v>
      </c>
      <c r="AE939" t="s">
        <v>150</v>
      </c>
      <c r="AF939" s="96" t="s">
        <v>1355</v>
      </c>
      <c r="AG939" s="57" t="s">
        <v>104</v>
      </c>
      <c r="AH939" s="98">
        <v>1</v>
      </c>
      <c r="AI939" s="29">
        <f t="shared" si="11"/>
        <v>20</v>
      </c>
      <c r="AK939" s="152"/>
      <c r="AL939" s="262" t="s">
        <v>1675</v>
      </c>
      <c r="AM939" s="102">
        <v>14</v>
      </c>
      <c r="AO939" s="261" t="s">
        <v>1602</v>
      </c>
      <c r="AP939" s="103">
        <v>6</v>
      </c>
      <c r="AU939" s="102"/>
      <c r="AW939" s="102"/>
      <c r="AY939" s="4">
        <v>1.8</v>
      </c>
      <c r="BA939" s="106"/>
    </row>
    <row r="940" spans="1:53" ht="12" customHeight="1" x14ac:dyDescent="0.35">
      <c r="A940" s="96" t="s">
        <v>1971</v>
      </c>
      <c r="B940" t="s">
        <v>2375</v>
      </c>
      <c r="C940" t="s">
        <v>77</v>
      </c>
      <c r="D940" t="s">
        <v>1406</v>
      </c>
      <c r="E940" t="s">
        <v>1387</v>
      </c>
      <c r="F940" t="s">
        <v>2591</v>
      </c>
      <c r="G940" t="s">
        <v>2592</v>
      </c>
      <c r="H940">
        <v>2026</v>
      </c>
      <c r="I940" s="4" t="s">
        <v>79</v>
      </c>
      <c r="J940">
        <v>245</v>
      </c>
      <c r="K940" s="97">
        <v>157</v>
      </c>
      <c r="L940" t="str">
        <f>VLOOKUP(K940,Data!$L$1:$M$601,2,FALSE)</f>
        <v>large</v>
      </c>
      <c r="M940">
        <v>245</v>
      </c>
      <c r="N940" s="4">
        <f>VLOOKUP(L940,Data!$M$1:$N$701,2,FALSE)</f>
        <v>20</v>
      </c>
      <c r="O940" t="s">
        <v>140</v>
      </c>
      <c r="P940" t="s">
        <v>118</v>
      </c>
      <c r="Q940" s="57" t="s">
        <v>76</v>
      </c>
      <c r="R940" s="57" t="s">
        <v>1353</v>
      </c>
      <c r="S940" t="s">
        <v>104</v>
      </c>
      <c r="U940" s="57" t="s">
        <v>150</v>
      </c>
      <c r="V940" s="57" t="s">
        <v>1372</v>
      </c>
      <c r="W940" t="s">
        <v>150</v>
      </c>
      <c r="X940" t="s">
        <v>1360</v>
      </c>
      <c r="Y940" s="57" t="s">
        <v>104</v>
      </c>
      <c r="AA940" t="s">
        <v>104</v>
      </c>
      <c r="AC940" s="57" t="s">
        <v>104</v>
      </c>
      <c r="AE940" t="s">
        <v>150</v>
      </c>
      <c r="AF940" s="96" t="s">
        <v>1355</v>
      </c>
      <c r="AG940" s="57" t="s">
        <v>104</v>
      </c>
      <c r="AH940" s="98">
        <v>1</v>
      </c>
      <c r="AI940" s="29">
        <f t="shared" si="11"/>
        <v>20</v>
      </c>
      <c r="AK940"/>
      <c r="AL940" s="261" t="s">
        <v>1679</v>
      </c>
      <c r="AM940" s="102">
        <v>5</v>
      </c>
      <c r="AO940" s="261" t="s">
        <v>1602</v>
      </c>
      <c r="AP940" s="103">
        <v>13.5</v>
      </c>
      <c r="AU940" s="102"/>
      <c r="AW940" s="102"/>
      <c r="AY940" s="4">
        <v>0.5</v>
      </c>
      <c r="BA940" s="106"/>
    </row>
    <row r="941" spans="1:53" ht="12" customHeight="1" x14ac:dyDescent="0.35">
      <c r="A941" s="96" t="s">
        <v>1972</v>
      </c>
      <c r="B941" t="s">
        <v>2376</v>
      </c>
      <c r="C941" t="s">
        <v>77</v>
      </c>
      <c r="D941" t="s">
        <v>1406</v>
      </c>
      <c r="E941" t="s">
        <v>1387</v>
      </c>
      <c r="F941" t="s">
        <v>2591</v>
      </c>
      <c r="G941" t="s">
        <v>2592</v>
      </c>
      <c r="H941">
        <v>2026</v>
      </c>
      <c r="I941" s="4" t="s">
        <v>79</v>
      </c>
      <c r="J941">
        <v>246</v>
      </c>
      <c r="K941" s="97">
        <v>156</v>
      </c>
      <c r="L941" t="str">
        <f>VLOOKUP(K941,Data!$L$1:$M$601,2,FALSE)</f>
        <v>large</v>
      </c>
      <c r="M941">
        <v>246</v>
      </c>
      <c r="N941" s="4">
        <f>VLOOKUP(L941,Data!$M$1:$N$701,2,FALSE)</f>
        <v>20</v>
      </c>
      <c r="O941" t="s">
        <v>93</v>
      </c>
      <c r="P941" t="s">
        <v>94</v>
      </c>
      <c r="Q941" s="57" t="s">
        <v>76</v>
      </c>
      <c r="R941" s="57" t="s">
        <v>1353</v>
      </c>
      <c r="S941" t="s">
        <v>104</v>
      </c>
      <c r="U941" s="57" t="s">
        <v>150</v>
      </c>
      <c r="V941" s="57" t="s">
        <v>1372</v>
      </c>
      <c r="W941" t="s">
        <v>150</v>
      </c>
      <c r="X941" t="s">
        <v>1360</v>
      </c>
      <c r="Y941" s="57" t="s">
        <v>104</v>
      </c>
      <c r="AA941" t="s">
        <v>104</v>
      </c>
      <c r="AC941" s="57" t="s">
        <v>104</v>
      </c>
      <c r="AE941" t="s">
        <v>150</v>
      </c>
      <c r="AF941" s="96" t="s">
        <v>1355</v>
      </c>
      <c r="AG941" s="57" t="s">
        <v>104</v>
      </c>
      <c r="AH941" s="98">
        <v>1</v>
      </c>
      <c r="AI941" s="29">
        <f t="shared" si="11"/>
        <v>20</v>
      </c>
      <c r="AK941"/>
      <c r="AL941" s="262" t="s">
        <v>1683</v>
      </c>
      <c r="AM941" s="102">
        <v>5</v>
      </c>
      <c r="AO941" s="261" t="s">
        <v>1602</v>
      </c>
      <c r="AP941" s="103">
        <v>4</v>
      </c>
      <c r="AQ941" s="262" t="s">
        <v>1620</v>
      </c>
      <c r="AR941" s="102">
        <v>11</v>
      </c>
      <c r="AU941" s="102"/>
      <c r="AW941" s="102"/>
      <c r="AY941" s="4">
        <v>0.5</v>
      </c>
      <c r="BA941" s="106"/>
    </row>
    <row r="942" spans="1:53" ht="12" customHeight="1" x14ac:dyDescent="0.35">
      <c r="A942" s="96" t="s">
        <v>1973</v>
      </c>
      <c r="B942" t="s">
        <v>2377</v>
      </c>
      <c r="C942" t="s">
        <v>77</v>
      </c>
      <c r="D942" t="s">
        <v>1406</v>
      </c>
      <c r="E942" t="s">
        <v>1387</v>
      </c>
      <c r="F942" t="s">
        <v>2591</v>
      </c>
      <c r="G942" t="s">
        <v>2592</v>
      </c>
      <c r="H942">
        <v>2026</v>
      </c>
      <c r="I942" s="4" t="s">
        <v>79</v>
      </c>
      <c r="J942">
        <v>247</v>
      </c>
      <c r="K942" s="97">
        <v>155</v>
      </c>
      <c r="L942" t="str">
        <f>VLOOKUP(K942,Data!$L$1:$M$601,2,FALSE)</f>
        <v>large</v>
      </c>
      <c r="M942">
        <v>247</v>
      </c>
      <c r="N942" s="4">
        <f>VLOOKUP(L942,Data!$M$1:$N$701,2,FALSE)</f>
        <v>20</v>
      </c>
      <c r="O942" t="s">
        <v>69</v>
      </c>
      <c r="P942" t="s">
        <v>94</v>
      </c>
      <c r="Q942" s="57" t="s">
        <v>76</v>
      </c>
      <c r="R942" s="57" t="s">
        <v>1353</v>
      </c>
      <c r="S942" t="s">
        <v>104</v>
      </c>
      <c r="U942" s="57" t="s">
        <v>150</v>
      </c>
      <c r="V942" s="57" t="s">
        <v>1372</v>
      </c>
      <c r="W942" t="s">
        <v>150</v>
      </c>
      <c r="X942" t="s">
        <v>1362</v>
      </c>
      <c r="Y942" s="57" t="s">
        <v>104</v>
      </c>
      <c r="AA942" t="s">
        <v>104</v>
      </c>
      <c r="AC942" s="57" t="s">
        <v>104</v>
      </c>
      <c r="AE942" t="s">
        <v>150</v>
      </c>
      <c r="AF942" s="96" t="s">
        <v>1355</v>
      </c>
      <c r="AG942" s="57" t="s">
        <v>104</v>
      </c>
      <c r="AH942" s="98">
        <v>1</v>
      </c>
      <c r="AI942" s="29">
        <f t="shared" si="11"/>
        <v>20</v>
      </c>
      <c r="AK942" s="107"/>
      <c r="AL942" s="261" t="s">
        <v>1684</v>
      </c>
      <c r="AM942" s="102">
        <v>10</v>
      </c>
      <c r="AO942" s="261" t="s">
        <v>1602</v>
      </c>
      <c r="AP942" s="103">
        <v>20</v>
      </c>
      <c r="AU942" s="102"/>
      <c r="AW942" s="102"/>
      <c r="AY942" s="4">
        <v>2.7</v>
      </c>
      <c r="BA942" s="106"/>
    </row>
    <row r="943" spans="1:53" ht="12" customHeight="1" x14ac:dyDescent="0.35">
      <c r="A943" s="96" t="s">
        <v>1974</v>
      </c>
      <c r="B943" t="s">
        <v>2378</v>
      </c>
      <c r="C943" t="s">
        <v>143</v>
      </c>
      <c r="D943" t="s">
        <v>69</v>
      </c>
      <c r="E943" t="s">
        <v>1385</v>
      </c>
      <c r="F943" t="s">
        <v>2591</v>
      </c>
      <c r="G943" t="s">
        <v>2592</v>
      </c>
      <c r="H943">
        <v>2026</v>
      </c>
      <c r="I943" s="4" t="s">
        <v>55</v>
      </c>
      <c r="J943">
        <v>248</v>
      </c>
      <c r="K943" s="97">
        <v>154</v>
      </c>
      <c r="L943" t="str">
        <f>VLOOKUP(K943,Data!$L$1:$M$601,2,FALSE)</f>
        <v>large</v>
      </c>
      <c r="M943">
        <v>248</v>
      </c>
      <c r="N943" s="4">
        <f>VLOOKUP(L943,Data!$M$1:$N$701,2,FALSE)</f>
        <v>20</v>
      </c>
      <c r="O943" t="s">
        <v>69</v>
      </c>
      <c r="P943" t="s">
        <v>94</v>
      </c>
      <c r="Q943" s="57" t="s">
        <v>76</v>
      </c>
      <c r="R943" s="57" t="s">
        <v>1353</v>
      </c>
      <c r="S943" t="s">
        <v>104</v>
      </c>
      <c r="U943" s="57" t="s">
        <v>104</v>
      </c>
      <c r="W943" t="s">
        <v>150</v>
      </c>
      <c r="X943" t="s">
        <v>1360</v>
      </c>
      <c r="Y943" s="57" t="s">
        <v>104</v>
      </c>
      <c r="AA943" t="s">
        <v>104</v>
      </c>
      <c r="AC943" s="57" t="s">
        <v>104</v>
      </c>
      <c r="AE943" t="s">
        <v>150</v>
      </c>
      <c r="AF943" s="96" t="s">
        <v>1355</v>
      </c>
      <c r="AG943" s="57" t="s">
        <v>150</v>
      </c>
      <c r="AH943" s="98">
        <v>1.5</v>
      </c>
      <c r="AI943" s="29">
        <f t="shared" si="11"/>
        <v>30</v>
      </c>
      <c r="AK943" s="107" t="s">
        <v>1380</v>
      </c>
      <c r="AL943" s="262" t="s">
        <v>1688</v>
      </c>
      <c r="AM943" s="102">
        <v>25</v>
      </c>
      <c r="AN943" s="102"/>
      <c r="AO943" s="261" t="s">
        <v>1602</v>
      </c>
      <c r="AP943" s="103">
        <v>5</v>
      </c>
      <c r="AU943" s="102"/>
      <c r="AW943" s="102"/>
      <c r="AY943" s="4">
        <v>2.7</v>
      </c>
      <c r="BA943" s="106"/>
    </row>
    <row r="944" spans="1:53" ht="12" customHeight="1" x14ac:dyDescent="0.35">
      <c r="A944" s="96" t="s">
        <v>1975</v>
      </c>
      <c r="B944" t="s">
        <v>2379</v>
      </c>
      <c r="C944" t="s">
        <v>143</v>
      </c>
      <c r="D944" t="s">
        <v>69</v>
      </c>
      <c r="E944" t="s">
        <v>1379</v>
      </c>
      <c r="F944" t="s">
        <v>2591</v>
      </c>
      <c r="G944" t="s">
        <v>2592</v>
      </c>
      <c r="H944">
        <v>2026</v>
      </c>
      <c r="I944" s="4" t="s">
        <v>79</v>
      </c>
      <c r="J944">
        <v>249</v>
      </c>
      <c r="K944" s="97">
        <v>153</v>
      </c>
      <c r="L944" t="str">
        <f>VLOOKUP(K944,Data!$L$1:$M$601,2,FALSE)</f>
        <v>large</v>
      </c>
      <c r="M944">
        <v>249</v>
      </c>
      <c r="N944" s="4">
        <f>VLOOKUP(L944,Data!$M$1:$N$701,2,FALSE)</f>
        <v>20</v>
      </c>
      <c r="O944" t="s">
        <v>69</v>
      </c>
      <c r="P944" t="s">
        <v>94</v>
      </c>
      <c r="Q944" s="57" t="s">
        <v>76</v>
      </c>
      <c r="R944" s="57" t="s">
        <v>1353</v>
      </c>
      <c r="S944" t="s">
        <v>104</v>
      </c>
      <c r="U944" s="57" t="s">
        <v>104</v>
      </c>
      <c r="W944" t="s">
        <v>150</v>
      </c>
      <c r="X944" t="s">
        <v>1360</v>
      </c>
      <c r="Y944" s="57" t="s">
        <v>104</v>
      </c>
      <c r="AA944" t="s">
        <v>104</v>
      </c>
      <c r="AC944" s="57" t="s">
        <v>104</v>
      </c>
      <c r="AE944" t="s">
        <v>56</v>
      </c>
      <c r="AF944" s="96" t="s">
        <v>1355</v>
      </c>
      <c r="AG944" s="57" t="s">
        <v>81</v>
      </c>
      <c r="AH944" s="98">
        <v>1</v>
      </c>
      <c r="AI944" s="29">
        <f t="shared" si="11"/>
        <v>20</v>
      </c>
      <c r="AK944"/>
      <c r="AL944" s="261" t="s">
        <v>1691</v>
      </c>
      <c r="AM944" s="102">
        <v>5</v>
      </c>
      <c r="AN944" s="102"/>
      <c r="AU944" s="102"/>
      <c r="AW944" s="102"/>
      <c r="AY944" s="4">
        <v>0</v>
      </c>
      <c r="BA944" s="106"/>
    </row>
    <row r="945" spans="1:53" ht="12" customHeight="1" x14ac:dyDescent="0.35">
      <c r="A945" s="96" t="s">
        <v>1976</v>
      </c>
      <c r="B945" t="s">
        <v>2380</v>
      </c>
      <c r="C945" t="s">
        <v>143</v>
      </c>
      <c r="D945" t="s">
        <v>69</v>
      </c>
      <c r="E945" t="s">
        <v>1379</v>
      </c>
      <c r="F945" t="s">
        <v>2591</v>
      </c>
      <c r="G945" t="s">
        <v>2592</v>
      </c>
      <c r="H945">
        <v>2026</v>
      </c>
      <c r="I945" s="4" t="s">
        <v>55</v>
      </c>
      <c r="J945">
        <v>250</v>
      </c>
      <c r="K945" s="97">
        <v>152</v>
      </c>
      <c r="L945" t="str">
        <f>VLOOKUP(K945,Data!$L$1:$M$601,2,FALSE)</f>
        <v>large</v>
      </c>
      <c r="M945">
        <v>250</v>
      </c>
      <c r="N945" s="4">
        <f>VLOOKUP(L945,Data!$M$1:$N$701,2,FALSE)</f>
        <v>20</v>
      </c>
      <c r="O945" t="s">
        <v>69</v>
      </c>
      <c r="P945" t="s">
        <v>94</v>
      </c>
      <c r="Q945" s="57" t="s">
        <v>76</v>
      </c>
      <c r="R945" s="57" t="s">
        <v>1353</v>
      </c>
      <c r="S945" t="s">
        <v>104</v>
      </c>
      <c r="U945" s="57" t="s">
        <v>104</v>
      </c>
      <c r="W945" t="s">
        <v>150</v>
      </c>
      <c r="X945" t="s">
        <v>1360</v>
      </c>
      <c r="Y945" s="57" t="s">
        <v>104</v>
      </c>
      <c r="AA945" t="s">
        <v>104</v>
      </c>
      <c r="AC945" s="57" t="s">
        <v>104</v>
      </c>
      <c r="AE945" t="s">
        <v>56</v>
      </c>
      <c r="AF945" s="96" t="s">
        <v>1355</v>
      </c>
      <c r="AG945" s="57" t="s">
        <v>81</v>
      </c>
      <c r="AH945" s="98">
        <v>0.5</v>
      </c>
      <c r="AI945" s="29">
        <f t="shared" si="11"/>
        <v>10</v>
      </c>
      <c r="AK945" t="s">
        <v>1396</v>
      </c>
      <c r="AL945" s="262" t="s">
        <v>1694</v>
      </c>
      <c r="AM945" s="102">
        <v>2.5</v>
      </c>
      <c r="AN945" s="102"/>
      <c r="AU945" s="102"/>
      <c r="AW945" s="102"/>
      <c r="AY945" s="4">
        <v>0</v>
      </c>
      <c r="BA945" s="106"/>
    </row>
    <row r="946" spans="1:53" ht="12" customHeight="1" x14ac:dyDescent="0.35">
      <c r="A946" s="96" t="s">
        <v>1977</v>
      </c>
      <c r="B946" t="s">
        <v>2381</v>
      </c>
      <c r="C946" t="s">
        <v>143</v>
      </c>
      <c r="D946" t="s">
        <v>69</v>
      </c>
      <c r="E946" t="s">
        <v>1379</v>
      </c>
      <c r="F946" t="s">
        <v>2591</v>
      </c>
      <c r="G946" t="s">
        <v>2592</v>
      </c>
      <c r="H946">
        <v>2026</v>
      </c>
      <c r="I946" s="4" t="s">
        <v>55</v>
      </c>
      <c r="J946">
        <v>251</v>
      </c>
      <c r="K946" s="97">
        <v>151</v>
      </c>
      <c r="L946" t="str">
        <f>VLOOKUP(K946,Data!$L$1:$M$601,2,FALSE)</f>
        <v>large</v>
      </c>
      <c r="M946">
        <v>251</v>
      </c>
      <c r="N946" s="4">
        <f>VLOOKUP(L946,Data!$M$1:$N$701,2,FALSE)</f>
        <v>20</v>
      </c>
      <c r="O946" t="s">
        <v>69</v>
      </c>
      <c r="P946" t="s">
        <v>94</v>
      </c>
      <c r="Q946" s="57" t="s">
        <v>76</v>
      </c>
      <c r="R946" s="57" t="s">
        <v>1353</v>
      </c>
      <c r="S946" t="s">
        <v>104</v>
      </c>
      <c r="U946" s="57" t="s">
        <v>104</v>
      </c>
      <c r="W946" t="s">
        <v>150</v>
      </c>
      <c r="X946" t="s">
        <v>1360</v>
      </c>
      <c r="Y946" s="57" t="s">
        <v>104</v>
      </c>
      <c r="AA946" t="s">
        <v>104</v>
      </c>
      <c r="AC946" s="57" t="s">
        <v>104</v>
      </c>
      <c r="AE946" t="s">
        <v>56</v>
      </c>
      <c r="AF946" s="96" t="s">
        <v>1355</v>
      </c>
      <c r="AG946" s="57" t="s">
        <v>81</v>
      </c>
      <c r="AH946" s="98">
        <v>0.5</v>
      </c>
      <c r="AI946" s="29">
        <f t="shared" si="11"/>
        <v>10</v>
      </c>
      <c r="AK946" t="s">
        <v>1396</v>
      </c>
      <c r="AL946" s="261" t="s">
        <v>1698</v>
      </c>
      <c r="AM946" s="102">
        <v>2.5</v>
      </c>
      <c r="AU946" s="102"/>
      <c r="AW946" s="102"/>
      <c r="AY946" s="4">
        <v>0</v>
      </c>
      <c r="BA946" s="106"/>
    </row>
    <row r="947" spans="1:53" ht="12" customHeight="1" x14ac:dyDescent="0.35">
      <c r="A947" s="96" t="s">
        <v>1978</v>
      </c>
      <c r="B947" t="s">
        <v>2382</v>
      </c>
      <c r="C947" t="s">
        <v>143</v>
      </c>
      <c r="D947" t="s">
        <v>69</v>
      </c>
      <c r="E947" t="s">
        <v>1379</v>
      </c>
      <c r="F947" t="s">
        <v>2591</v>
      </c>
      <c r="G947" t="s">
        <v>2592</v>
      </c>
      <c r="H947">
        <v>2026</v>
      </c>
      <c r="I947" s="4" t="s">
        <v>79</v>
      </c>
      <c r="J947">
        <v>252</v>
      </c>
      <c r="K947" s="97">
        <v>150</v>
      </c>
      <c r="L947" t="str">
        <f>VLOOKUP(K947,Data!$L$1:$M$601,2,FALSE)</f>
        <v>large</v>
      </c>
      <c r="M947">
        <v>252</v>
      </c>
      <c r="N947" s="4">
        <f>VLOOKUP(L947,Data!$M$1:$N$701,2,FALSE)</f>
        <v>20</v>
      </c>
      <c r="O947" t="s">
        <v>69</v>
      </c>
      <c r="P947" t="s">
        <v>94</v>
      </c>
      <c r="Q947" s="57" t="s">
        <v>76</v>
      </c>
      <c r="R947" s="57" t="s">
        <v>1353</v>
      </c>
      <c r="S947" t="s">
        <v>104</v>
      </c>
      <c r="U947" s="57" t="s">
        <v>104</v>
      </c>
      <c r="W947" t="s">
        <v>150</v>
      </c>
      <c r="X947" t="s">
        <v>1360</v>
      </c>
      <c r="Y947" s="57" t="s">
        <v>104</v>
      </c>
      <c r="AA947" t="s">
        <v>104</v>
      </c>
      <c r="AC947" s="57" t="s">
        <v>104</v>
      </c>
      <c r="AE947" t="s">
        <v>56</v>
      </c>
      <c r="AF947" s="96" t="s">
        <v>1355</v>
      </c>
      <c r="AG947" s="57" t="s">
        <v>81</v>
      </c>
      <c r="AH947" s="98">
        <v>0.5</v>
      </c>
      <c r="AI947" s="29">
        <f t="shared" si="11"/>
        <v>10</v>
      </c>
      <c r="AK947" t="s">
        <v>1396</v>
      </c>
      <c r="AL947" s="262" t="s">
        <v>1702</v>
      </c>
      <c r="AM947" s="102">
        <v>2.5</v>
      </c>
      <c r="AU947" s="102"/>
      <c r="AW947" s="102"/>
      <c r="AY947" s="4">
        <v>0</v>
      </c>
      <c r="BA947" s="106"/>
    </row>
    <row r="948" spans="1:53" ht="12" customHeight="1" x14ac:dyDescent="0.35">
      <c r="A948" s="96" t="s">
        <v>1979</v>
      </c>
      <c r="B948" t="s">
        <v>2383</v>
      </c>
      <c r="C948" t="s">
        <v>143</v>
      </c>
      <c r="D948" t="s">
        <v>69</v>
      </c>
      <c r="E948" t="s">
        <v>1379</v>
      </c>
      <c r="F948" t="s">
        <v>2591</v>
      </c>
      <c r="G948" t="s">
        <v>2592</v>
      </c>
      <c r="H948">
        <v>2026</v>
      </c>
      <c r="I948" s="4" t="s">
        <v>79</v>
      </c>
      <c r="J948">
        <v>253</v>
      </c>
      <c r="K948" s="97">
        <v>149</v>
      </c>
      <c r="L948" t="str">
        <f>VLOOKUP(K948,Data!$L$1:$M$601,2,FALSE)</f>
        <v>large</v>
      </c>
      <c r="M948">
        <v>253</v>
      </c>
      <c r="N948" s="4">
        <f>VLOOKUP(L948,Data!$M$1:$N$701,2,FALSE)</f>
        <v>20</v>
      </c>
      <c r="O948" t="s">
        <v>69</v>
      </c>
      <c r="P948" t="s">
        <v>94</v>
      </c>
      <c r="Q948" s="57" t="s">
        <v>76</v>
      </c>
      <c r="R948" s="57" t="s">
        <v>1353</v>
      </c>
      <c r="S948" t="s">
        <v>104</v>
      </c>
      <c r="U948" s="57" t="s">
        <v>104</v>
      </c>
      <c r="W948" t="s">
        <v>150</v>
      </c>
      <c r="X948" t="s">
        <v>1360</v>
      </c>
      <c r="Y948" s="57" t="s">
        <v>104</v>
      </c>
      <c r="AA948" t="s">
        <v>104</v>
      </c>
      <c r="AC948" s="57" t="s">
        <v>104</v>
      </c>
      <c r="AE948" t="s">
        <v>150</v>
      </c>
      <c r="AF948" s="96" t="s">
        <v>1355</v>
      </c>
      <c r="AG948" s="57" t="s">
        <v>104</v>
      </c>
      <c r="AH948" s="98">
        <v>1</v>
      </c>
      <c r="AI948" s="29">
        <f t="shared" si="11"/>
        <v>20</v>
      </c>
      <c r="AK948"/>
      <c r="AL948" s="261" t="s">
        <v>1706</v>
      </c>
      <c r="AM948" s="102">
        <v>20</v>
      </c>
      <c r="AU948" s="102"/>
      <c r="AW948" s="102"/>
      <c r="AY948" s="4">
        <v>0</v>
      </c>
      <c r="BA948" s="106"/>
    </row>
    <row r="949" spans="1:53" ht="12" customHeight="1" x14ac:dyDescent="0.35">
      <c r="A949" s="96" t="s">
        <v>1980</v>
      </c>
      <c r="B949" t="s">
        <v>2384</v>
      </c>
      <c r="C949" t="s">
        <v>143</v>
      </c>
      <c r="D949" t="s">
        <v>69</v>
      </c>
      <c r="E949" t="s">
        <v>1385</v>
      </c>
      <c r="F949" t="s">
        <v>2591</v>
      </c>
      <c r="G949" t="s">
        <v>2592</v>
      </c>
      <c r="H949">
        <v>2026</v>
      </c>
      <c r="I949" s="4" t="s">
        <v>55</v>
      </c>
      <c r="J949">
        <v>254</v>
      </c>
      <c r="K949" s="97">
        <v>148</v>
      </c>
      <c r="L949" t="str">
        <f>VLOOKUP(K949,Data!$L$1:$M$601,2,FALSE)</f>
        <v>large</v>
      </c>
      <c r="M949">
        <v>254</v>
      </c>
      <c r="N949" s="4">
        <f>VLOOKUP(L949,Data!$M$1:$N$701,2,FALSE)</f>
        <v>20</v>
      </c>
      <c r="O949" t="s">
        <v>69</v>
      </c>
      <c r="P949" t="s">
        <v>94</v>
      </c>
      <c r="Q949" s="57" t="s">
        <v>76</v>
      </c>
      <c r="R949" s="57" t="s">
        <v>1353</v>
      </c>
      <c r="S949" t="s">
        <v>104</v>
      </c>
      <c r="U949" s="57" t="s">
        <v>104</v>
      </c>
      <c r="W949" t="s">
        <v>150</v>
      </c>
      <c r="X949" t="s">
        <v>1360</v>
      </c>
      <c r="Y949" s="57" t="s">
        <v>104</v>
      </c>
      <c r="AA949" t="s">
        <v>104</v>
      </c>
      <c r="AC949" s="57" t="s">
        <v>104</v>
      </c>
      <c r="AE949" t="s">
        <v>150</v>
      </c>
      <c r="AF949" s="96" t="s">
        <v>1355</v>
      </c>
      <c r="AG949" s="57" t="s">
        <v>104</v>
      </c>
      <c r="AH949" s="98">
        <v>1</v>
      </c>
      <c r="AI949" s="29">
        <f t="shared" si="11"/>
        <v>20</v>
      </c>
      <c r="AK949"/>
      <c r="AL949" s="262" t="s">
        <v>1708</v>
      </c>
      <c r="AM949" s="102">
        <v>5</v>
      </c>
      <c r="AU949" s="102"/>
      <c r="AW949" s="102"/>
      <c r="AY949" s="4">
        <v>0</v>
      </c>
      <c r="BA949" s="106"/>
    </row>
    <row r="950" spans="1:53" ht="12" customHeight="1" x14ac:dyDescent="0.35">
      <c r="A950" s="96" t="s">
        <v>1981</v>
      </c>
      <c r="B950" t="s">
        <v>2385</v>
      </c>
      <c r="C950" t="s">
        <v>143</v>
      </c>
      <c r="D950" t="s">
        <v>69</v>
      </c>
      <c r="E950" t="s">
        <v>1379</v>
      </c>
      <c r="F950" t="s">
        <v>2591</v>
      </c>
      <c r="G950" t="s">
        <v>2592</v>
      </c>
      <c r="H950">
        <v>2026</v>
      </c>
      <c r="I950" s="4" t="s">
        <v>79</v>
      </c>
      <c r="J950">
        <v>255</v>
      </c>
      <c r="K950" s="97">
        <v>147</v>
      </c>
      <c r="L950" t="str">
        <f>VLOOKUP(K950,Data!$L$1:$M$601,2,FALSE)</f>
        <v>large</v>
      </c>
      <c r="M950">
        <v>255</v>
      </c>
      <c r="N950" s="4">
        <f>VLOOKUP(L950,Data!$M$1:$N$701,2,FALSE)</f>
        <v>20</v>
      </c>
      <c r="O950" t="s">
        <v>69</v>
      </c>
      <c r="P950" t="s">
        <v>94</v>
      </c>
      <c r="Q950" s="57" t="s">
        <v>76</v>
      </c>
      <c r="R950" s="57" t="s">
        <v>1353</v>
      </c>
      <c r="S950" t="s">
        <v>104</v>
      </c>
      <c r="U950" s="57" t="s">
        <v>104</v>
      </c>
      <c r="W950" t="s">
        <v>150</v>
      </c>
      <c r="X950" t="s">
        <v>1360</v>
      </c>
      <c r="Y950" s="57" t="s">
        <v>104</v>
      </c>
      <c r="AA950" t="s">
        <v>104</v>
      </c>
      <c r="AC950" s="57" t="s">
        <v>104</v>
      </c>
      <c r="AE950" t="s">
        <v>150</v>
      </c>
      <c r="AF950" s="96" t="s">
        <v>1355</v>
      </c>
      <c r="AG950" s="57" t="s">
        <v>81</v>
      </c>
      <c r="AH950" s="98">
        <v>0.5</v>
      </c>
      <c r="AI950" s="29">
        <f t="shared" si="11"/>
        <v>10</v>
      </c>
      <c r="AK950" t="s">
        <v>1396</v>
      </c>
      <c r="AL950" s="261" t="s">
        <v>1712</v>
      </c>
      <c r="AM950" s="102">
        <v>2.5</v>
      </c>
      <c r="AU950" s="102"/>
      <c r="AW950" s="102"/>
      <c r="AY950" s="4">
        <v>0</v>
      </c>
      <c r="BA950" s="106"/>
    </row>
    <row r="951" spans="1:53" ht="12" customHeight="1" x14ac:dyDescent="0.35">
      <c r="A951" s="96" t="s">
        <v>1982</v>
      </c>
      <c r="B951" t="s">
        <v>2386</v>
      </c>
      <c r="C951" t="s">
        <v>143</v>
      </c>
      <c r="D951" t="s">
        <v>69</v>
      </c>
      <c r="E951" t="s">
        <v>1385</v>
      </c>
      <c r="F951" t="s">
        <v>2591</v>
      </c>
      <c r="G951" t="s">
        <v>2592</v>
      </c>
      <c r="H951">
        <v>2026</v>
      </c>
      <c r="I951" s="4" t="s">
        <v>55</v>
      </c>
      <c r="J951">
        <v>256</v>
      </c>
      <c r="K951" s="97">
        <v>146</v>
      </c>
      <c r="L951" t="s">
        <v>88</v>
      </c>
      <c r="M951">
        <v>256</v>
      </c>
      <c r="N951" s="4">
        <f>VLOOKUP(L951,Data!$M$1:$N$701,2,FALSE)</f>
        <v>20</v>
      </c>
      <c r="O951" t="s">
        <v>140</v>
      </c>
      <c r="P951" t="s">
        <v>118</v>
      </c>
      <c r="Q951" s="57" t="s">
        <v>76</v>
      </c>
      <c r="R951" s="57" t="s">
        <v>1353</v>
      </c>
      <c r="S951" t="s">
        <v>104</v>
      </c>
      <c r="U951" s="57" t="s">
        <v>104</v>
      </c>
      <c r="W951" t="s">
        <v>150</v>
      </c>
      <c r="X951" t="s">
        <v>1360</v>
      </c>
      <c r="Y951" s="57" t="s">
        <v>104</v>
      </c>
      <c r="AA951" t="s">
        <v>104</v>
      </c>
      <c r="AC951" s="57" t="s">
        <v>104</v>
      </c>
      <c r="AE951" t="s">
        <v>150</v>
      </c>
      <c r="AF951" s="96" t="s">
        <v>1355</v>
      </c>
      <c r="AG951" s="57" t="s">
        <v>104</v>
      </c>
      <c r="AH951" s="98">
        <v>1</v>
      </c>
      <c r="AI951" s="29">
        <f t="shared" si="11"/>
        <v>20</v>
      </c>
      <c r="AK951"/>
      <c r="AL951" s="262" t="s">
        <v>1715</v>
      </c>
      <c r="AM951" s="102">
        <v>10</v>
      </c>
      <c r="AO951" s="262" t="s">
        <v>1675</v>
      </c>
      <c r="AP951" s="103">
        <v>10</v>
      </c>
      <c r="AU951" s="102"/>
      <c r="AW951" s="102"/>
      <c r="AY951" s="4">
        <v>0</v>
      </c>
      <c r="BA951" s="106"/>
    </row>
    <row r="952" spans="1:53" ht="12" customHeight="1" x14ac:dyDescent="0.35">
      <c r="A952" s="96" t="s">
        <v>1983</v>
      </c>
      <c r="B952" t="s">
        <v>2387</v>
      </c>
      <c r="C952" t="s">
        <v>143</v>
      </c>
      <c r="D952" t="s">
        <v>69</v>
      </c>
      <c r="E952" t="s">
        <v>1385</v>
      </c>
      <c r="F952" t="s">
        <v>2591</v>
      </c>
      <c r="G952" t="s">
        <v>2592</v>
      </c>
      <c r="H952">
        <v>2026</v>
      </c>
      <c r="I952" s="4" t="s">
        <v>79</v>
      </c>
      <c r="J952">
        <v>257</v>
      </c>
      <c r="K952" s="97">
        <v>145</v>
      </c>
      <c r="L952" t="str">
        <f>VLOOKUP(K952,Data!$L$1:$M$601,2,FALSE)</f>
        <v>large</v>
      </c>
      <c r="M952">
        <v>257</v>
      </c>
      <c r="N952" s="4">
        <f>VLOOKUP(L952,Data!$M$1:$N$701,2,FALSE)</f>
        <v>20</v>
      </c>
      <c r="O952" t="s">
        <v>140</v>
      </c>
      <c r="P952" t="s">
        <v>118</v>
      </c>
      <c r="Q952" s="57" t="s">
        <v>76</v>
      </c>
      <c r="R952" s="57" t="s">
        <v>1353</v>
      </c>
      <c r="S952" t="s">
        <v>104</v>
      </c>
      <c r="U952" s="57" t="s">
        <v>104</v>
      </c>
      <c r="W952" t="s">
        <v>150</v>
      </c>
      <c r="X952" t="s">
        <v>1360</v>
      </c>
      <c r="Y952" s="57" t="s">
        <v>104</v>
      </c>
      <c r="AA952" t="s">
        <v>104</v>
      </c>
      <c r="AC952" s="57" t="s">
        <v>104</v>
      </c>
      <c r="AE952" t="s">
        <v>150</v>
      </c>
      <c r="AF952" s="96" t="s">
        <v>1355</v>
      </c>
      <c r="AG952" s="57" t="s">
        <v>104</v>
      </c>
      <c r="AH952" s="98">
        <v>1</v>
      </c>
      <c r="AI952" s="51">
        <f t="shared" si="11"/>
        <v>20</v>
      </c>
      <c r="AK952"/>
      <c r="AL952" s="261" t="s">
        <v>1718</v>
      </c>
      <c r="AM952" s="102">
        <v>5</v>
      </c>
      <c r="AO952" s="262" t="s">
        <v>1675</v>
      </c>
      <c r="AP952" s="103">
        <v>5</v>
      </c>
      <c r="AU952" s="102"/>
      <c r="AW952" s="102"/>
      <c r="AY952" s="4">
        <v>0</v>
      </c>
      <c r="BA952" s="106"/>
    </row>
    <row r="953" spans="1:53" ht="12" customHeight="1" x14ac:dyDescent="0.35">
      <c r="A953" s="96" t="s">
        <v>1984</v>
      </c>
      <c r="B953" t="s">
        <v>2388</v>
      </c>
      <c r="C953" t="s">
        <v>120</v>
      </c>
      <c r="D953" t="s">
        <v>44</v>
      </c>
      <c r="E953" t="s">
        <v>1379</v>
      </c>
      <c r="F953" t="s">
        <v>2591</v>
      </c>
      <c r="G953" t="s">
        <v>2592</v>
      </c>
      <c r="H953">
        <v>2026</v>
      </c>
      <c r="I953" s="4" t="s">
        <v>55</v>
      </c>
      <c r="J953">
        <v>258</v>
      </c>
      <c r="K953" s="97">
        <v>144</v>
      </c>
      <c r="L953" t="str">
        <f>VLOOKUP(K953,Data!$L$1:$M$601,2,FALSE)</f>
        <v>large</v>
      </c>
      <c r="M953">
        <v>258</v>
      </c>
      <c r="N953" s="4">
        <f>VLOOKUP(L953,Data!$M$1:$N$701,2,FALSE)</f>
        <v>20</v>
      </c>
      <c r="O953" t="s">
        <v>44</v>
      </c>
      <c r="P953" t="s">
        <v>94</v>
      </c>
      <c r="Q953" s="57" t="s">
        <v>76</v>
      </c>
      <c r="R953" s="57" t="s">
        <v>1353</v>
      </c>
      <c r="S953" t="s">
        <v>104</v>
      </c>
      <c r="U953" s="57" t="s">
        <v>104</v>
      </c>
      <c r="W953" t="s">
        <v>150</v>
      </c>
      <c r="X953" t="s">
        <v>1354</v>
      </c>
      <c r="Y953" s="57" t="s">
        <v>104</v>
      </c>
      <c r="AA953" t="s">
        <v>104</v>
      </c>
      <c r="AC953" s="57" t="s">
        <v>104</v>
      </c>
      <c r="AE953" t="s">
        <v>150</v>
      </c>
      <c r="AF953" s="96" t="s">
        <v>1355</v>
      </c>
      <c r="AG953" s="57" t="s">
        <v>104</v>
      </c>
      <c r="AH953" s="98">
        <v>1</v>
      </c>
      <c r="AI953" s="29">
        <f t="shared" si="11"/>
        <v>20</v>
      </c>
      <c r="AL953" s="262" t="s">
        <v>1722</v>
      </c>
      <c r="AM953" s="102">
        <v>10</v>
      </c>
      <c r="AU953" s="102"/>
      <c r="AW953" s="102"/>
      <c r="AY953" s="4">
        <v>0</v>
      </c>
      <c r="BA953" s="106"/>
    </row>
    <row r="954" spans="1:53" ht="12" customHeight="1" x14ac:dyDescent="0.35">
      <c r="A954" s="96" t="s">
        <v>1985</v>
      </c>
      <c r="B954" t="s">
        <v>2389</v>
      </c>
      <c r="C954" t="s">
        <v>120</v>
      </c>
      <c r="D954" t="s">
        <v>44</v>
      </c>
      <c r="E954" t="s">
        <v>1379</v>
      </c>
      <c r="F954" t="s">
        <v>2591</v>
      </c>
      <c r="G954" t="s">
        <v>2592</v>
      </c>
      <c r="H954">
        <v>2026</v>
      </c>
      <c r="I954" s="4" t="s">
        <v>55</v>
      </c>
      <c r="J954">
        <v>259</v>
      </c>
      <c r="K954" s="97">
        <v>143</v>
      </c>
      <c r="L954" t="str">
        <f>VLOOKUP(K954,Data!$L$1:$M$601,2,FALSE)</f>
        <v>large</v>
      </c>
      <c r="M954">
        <v>259</v>
      </c>
      <c r="N954" s="4">
        <f>VLOOKUP(L954,Data!$M$1:$N$701,2,FALSE)</f>
        <v>20</v>
      </c>
      <c r="O954" t="s">
        <v>44</v>
      </c>
      <c r="P954" t="s">
        <v>94</v>
      </c>
      <c r="Q954" s="57" t="s">
        <v>76</v>
      </c>
      <c r="R954" s="57" t="s">
        <v>1353</v>
      </c>
      <c r="S954" t="s">
        <v>104</v>
      </c>
      <c r="U954" s="57" t="s">
        <v>104</v>
      </c>
      <c r="W954" t="s">
        <v>150</v>
      </c>
      <c r="X954" t="s">
        <v>1354</v>
      </c>
      <c r="Y954" s="57" t="s">
        <v>104</v>
      </c>
      <c r="AA954" t="s">
        <v>104</v>
      </c>
      <c r="AC954" s="57" t="s">
        <v>104</v>
      </c>
      <c r="AE954" t="s">
        <v>150</v>
      </c>
      <c r="AF954" s="96" t="s">
        <v>1355</v>
      </c>
      <c r="AG954" s="57" t="s">
        <v>104</v>
      </c>
      <c r="AH954" s="98">
        <v>1</v>
      </c>
      <c r="AI954" s="29">
        <f t="shared" si="11"/>
        <v>20</v>
      </c>
      <c r="AK954" s="107"/>
      <c r="AL954" s="261" t="s">
        <v>1725</v>
      </c>
      <c r="AM954" s="102">
        <v>8</v>
      </c>
      <c r="AQ954" s="262" t="s">
        <v>1683</v>
      </c>
      <c r="AR954" s="102">
        <v>2</v>
      </c>
      <c r="AU954" s="102"/>
      <c r="AW954" s="102"/>
      <c r="AY954" s="4">
        <v>0</v>
      </c>
      <c r="BA954" s="106"/>
    </row>
    <row r="955" spans="1:53" ht="12" customHeight="1" x14ac:dyDescent="0.35">
      <c r="A955" s="96" t="s">
        <v>1986</v>
      </c>
      <c r="B955" t="s">
        <v>2390</v>
      </c>
      <c r="C955" t="s">
        <v>120</v>
      </c>
      <c r="D955" t="s">
        <v>44</v>
      </c>
      <c r="E955" t="s">
        <v>1379</v>
      </c>
      <c r="F955" t="s">
        <v>2591</v>
      </c>
      <c r="G955" t="s">
        <v>2592</v>
      </c>
      <c r="H955">
        <v>2026</v>
      </c>
      <c r="I955" s="4" t="s">
        <v>79</v>
      </c>
      <c r="J955">
        <v>260</v>
      </c>
      <c r="K955" s="97">
        <v>142</v>
      </c>
      <c r="L955" t="str">
        <f>VLOOKUP(K955,Data!$L$1:$M$601,2,FALSE)</f>
        <v>large</v>
      </c>
      <c r="M955">
        <v>260</v>
      </c>
      <c r="N955" s="4">
        <f>VLOOKUP(L955,Data!$M$1:$N$701,2,FALSE)</f>
        <v>20</v>
      </c>
      <c r="O955" t="s">
        <v>44</v>
      </c>
      <c r="P955" t="s">
        <v>94</v>
      </c>
      <c r="Q955" s="57" t="s">
        <v>76</v>
      </c>
      <c r="R955" s="57" t="s">
        <v>1353</v>
      </c>
      <c r="S955" t="s">
        <v>104</v>
      </c>
      <c r="U955" s="57" t="s">
        <v>104</v>
      </c>
      <c r="W955" t="s">
        <v>150</v>
      </c>
      <c r="X955" t="s">
        <v>1354</v>
      </c>
      <c r="Y955" s="57" t="s">
        <v>104</v>
      </c>
      <c r="AA955" t="s">
        <v>104</v>
      </c>
      <c r="AC955" s="57" t="s">
        <v>104</v>
      </c>
      <c r="AE955" t="s">
        <v>150</v>
      </c>
      <c r="AF955" s="96" t="s">
        <v>1355</v>
      </c>
      <c r="AG955" s="57" t="s">
        <v>104</v>
      </c>
      <c r="AH955" s="98">
        <v>1</v>
      </c>
      <c r="AI955" s="29">
        <f t="shared" si="11"/>
        <v>20</v>
      </c>
      <c r="AL955" s="262" t="s">
        <v>1728</v>
      </c>
      <c r="AM955" s="102">
        <v>5</v>
      </c>
      <c r="AU955" s="102"/>
      <c r="AW955" s="102"/>
      <c r="AY955" s="4">
        <v>10</v>
      </c>
      <c r="BA955" s="106"/>
    </row>
    <row r="956" spans="1:53" ht="12" customHeight="1" x14ac:dyDescent="0.35">
      <c r="A956" s="96" t="s">
        <v>1987</v>
      </c>
      <c r="B956" t="s">
        <v>2391</v>
      </c>
      <c r="C956" t="s">
        <v>120</v>
      </c>
      <c r="D956" t="s">
        <v>44</v>
      </c>
      <c r="E956" t="s">
        <v>1379</v>
      </c>
      <c r="F956" t="s">
        <v>2591</v>
      </c>
      <c r="G956" t="s">
        <v>2592</v>
      </c>
      <c r="H956">
        <v>2026</v>
      </c>
      <c r="I956" s="4" t="s">
        <v>55</v>
      </c>
      <c r="J956">
        <v>261</v>
      </c>
      <c r="K956" s="97">
        <v>141</v>
      </c>
      <c r="L956" t="str">
        <f>VLOOKUP(K956,Data!$L$1:$M$601,2,FALSE)</f>
        <v>large</v>
      </c>
      <c r="M956">
        <v>261</v>
      </c>
      <c r="N956" s="4">
        <f>VLOOKUP(L956,Data!$M$1:$N$701,2,FALSE)</f>
        <v>20</v>
      </c>
      <c r="O956" t="s">
        <v>44</v>
      </c>
      <c r="P956" t="s">
        <v>94</v>
      </c>
      <c r="Q956" s="57" t="s">
        <v>76</v>
      </c>
      <c r="R956" s="57" t="s">
        <v>1353</v>
      </c>
      <c r="S956" t="s">
        <v>104</v>
      </c>
      <c r="U956" s="57" t="s">
        <v>104</v>
      </c>
      <c r="W956" t="s">
        <v>150</v>
      </c>
      <c r="X956" t="s">
        <v>1354</v>
      </c>
      <c r="Y956" s="57" t="s">
        <v>104</v>
      </c>
      <c r="AA956" t="s">
        <v>104</v>
      </c>
      <c r="AC956" s="57" t="s">
        <v>104</v>
      </c>
      <c r="AE956" t="s">
        <v>150</v>
      </c>
      <c r="AF956" s="96" t="s">
        <v>1355</v>
      </c>
      <c r="AG956" s="57" t="s">
        <v>104</v>
      </c>
      <c r="AH956" s="98">
        <v>1</v>
      </c>
      <c r="AI956" s="29">
        <f t="shared" si="11"/>
        <v>20</v>
      </c>
      <c r="AL956" s="261" t="s">
        <v>1731</v>
      </c>
      <c r="AM956" s="102">
        <v>10</v>
      </c>
      <c r="AU956" s="102"/>
      <c r="AW956" s="102"/>
      <c r="AY956" s="4">
        <v>0</v>
      </c>
      <c r="BA956" s="106"/>
    </row>
    <row r="957" spans="1:53" ht="12" customHeight="1" x14ac:dyDescent="0.35">
      <c r="A957" s="96" t="s">
        <v>1988</v>
      </c>
      <c r="B957" t="s">
        <v>2392</v>
      </c>
      <c r="C957" t="s">
        <v>120</v>
      </c>
      <c r="D957" t="s">
        <v>44</v>
      </c>
      <c r="E957" t="s">
        <v>1379</v>
      </c>
      <c r="F957" t="s">
        <v>2591</v>
      </c>
      <c r="G957" t="s">
        <v>2592</v>
      </c>
      <c r="H957">
        <v>2026</v>
      </c>
      <c r="I957" s="4" t="s">
        <v>79</v>
      </c>
      <c r="J957">
        <v>262</v>
      </c>
      <c r="K957" s="97">
        <v>140</v>
      </c>
      <c r="L957" t="str">
        <f>VLOOKUP(K957,Data!$L$1:$M$601,2,FALSE)</f>
        <v>large</v>
      </c>
      <c r="M957">
        <v>262</v>
      </c>
      <c r="N957" s="4">
        <f>VLOOKUP(L957,Data!$M$1:$N$701,2,FALSE)</f>
        <v>20</v>
      </c>
      <c r="O957" t="s">
        <v>44</v>
      </c>
      <c r="P957" t="s">
        <v>94</v>
      </c>
      <c r="Q957" s="57" t="s">
        <v>76</v>
      </c>
      <c r="R957" s="57" t="s">
        <v>1353</v>
      </c>
      <c r="S957" t="s">
        <v>104</v>
      </c>
      <c r="U957" s="57" t="s">
        <v>104</v>
      </c>
      <c r="W957" t="s">
        <v>150</v>
      </c>
      <c r="X957" t="s">
        <v>1354</v>
      </c>
      <c r="Y957" s="57" t="s">
        <v>104</v>
      </c>
      <c r="AA957" t="s">
        <v>150</v>
      </c>
      <c r="AB957" t="s">
        <v>1356</v>
      </c>
      <c r="AC957" s="57" t="s">
        <v>104</v>
      </c>
      <c r="AE957" t="s">
        <v>150</v>
      </c>
      <c r="AF957" s="96" t="s">
        <v>1355</v>
      </c>
      <c r="AG957" s="57" t="s">
        <v>150</v>
      </c>
      <c r="AH957" s="98">
        <v>1.5</v>
      </c>
      <c r="AI957" s="29">
        <f t="shared" si="11"/>
        <v>30</v>
      </c>
      <c r="AK957" s="107" t="s">
        <v>1380</v>
      </c>
      <c r="AL957" s="262" t="s">
        <v>1734</v>
      </c>
      <c r="AM957" s="102">
        <v>7.5</v>
      </c>
      <c r="AU957" s="102"/>
      <c r="AW957" s="102"/>
      <c r="AY957" s="4">
        <v>3</v>
      </c>
      <c r="BA957" s="106"/>
    </row>
    <row r="958" spans="1:53" ht="12" customHeight="1" x14ac:dyDescent="0.35">
      <c r="A958" s="96" t="s">
        <v>1989</v>
      </c>
      <c r="B958" t="s">
        <v>2393</v>
      </c>
      <c r="C958" t="s">
        <v>120</v>
      </c>
      <c r="D958" t="s">
        <v>44</v>
      </c>
      <c r="E958" t="s">
        <v>1387</v>
      </c>
      <c r="F958" t="s">
        <v>2591</v>
      </c>
      <c r="G958" t="s">
        <v>2592</v>
      </c>
      <c r="H958">
        <v>2026</v>
      </c>
      <c r="I958" s="4" t="s">
        <v>55</v>
      </c>
      <c r="J958">
        <v>263</v>
      </c>
      <c r="K958" s="97">
        <v>139</v>
      </c>
      <c r="L958" t="str">
        <f>VLOOKUP(K958,Data!$L$1:$M$601,2,FALSE)</f>
        <v>large</v>
      </c>
      <c r="M958">
        <v>263</v>
      </c>
      <c r="N958" s="4">
        <f>VLOOKUP(L958,Data!$M$1:$N$701,2,FALSE)</f>
        <v>20</v>
      </c>
      <c r="O958" t="s">
        <v>44</v>
      </c>
      <c r="P958" t="s">
        <v>94</v>
      </c>
      <c r="Q958" s="57" t="s">
        <v>76</v>
      </c>
      <c r="R958" s="57" t="s">
        <v>1353</v>
      </c>
      <c r="S958" t="s">
        <v>104</v>
      </c>
      <c r="U958" s="57" t="s">
        <v>104</v>
      </c>
      <c r="W958" t="s">
        <v>150</v>
      </c>
      <c r="X958" t="s">
        <v>1354</v>
      </c>
      <c r="Y958" s="57" t="s">
        <v>104</v>
      </c>
      <c r="AA958" t="s">
        <v>104</v>
      </c>
      <c r="AC958" s="57" t="s">
        <v>104</v>
      </c>
      <c r="AE958" t="s">
        <v>150</v>
      </c>
      <c r="AF958" s="96" t="s">
        <v>1355</v>
      </c>
      <c r="AG958" s="57" t="s">
        <v>104</v>
      </c>
      <c r="AH958" s="98">
        <v>1</v>
      </c>
      <c r="AI958" s="29">
        <f t="shared" si="11"/>
        <v>20</v>
      </c>
      <c r="AL958" s="261" t="s">
        <v>1738</v>
      </c>
      <c r="AM958" s="102">
        <v>4.5</v>
      </c>
      <c r="AO958" s="262" t="s">
        <v>1688</v>
      </c>
      <c r="AP958" s="103">
        <v>3</v>
      </c>
      <c r="AQ958" s="102" t="s">
        <v>943</v>
      </c>
      <c r="AR958" s="102">
        <v>2.5</v>
      </c>
      <c r="AU958" s="102"/>
      <c r="AW958" s="102"/>
      <c r="AY958" s="4">
        <v>8.75</v>
      </c>
      <c r="BA958" s="106"/>
    </row>
    <row r="959" spans="1:53" ht="12" customHeight="1" x14ac:dyDescent="0.35">
      <c r="A959" s="96" t="s">
        <v>1990</v>
      </c>
      <c r="B959" t="s">
        <v>2394</v>
      </c>
      <c r="C959" t="s">
        <v>120</v>
      </c>
      <c r="D959" t="s">
        <v>44</v>
      </c>
      <c r="E959" t="s">
        <v>1387</v>
      </c>
      <c r="F959" t="s">
        <v>2591</v>
      </c>
      <c r="G959" t="s">
        <v>2592</v>
      </c>
      <c r="H959">
        <v>2026</v>
      </c>
      <c r="I959" s="4" t="s">
        <v>79</v>
      </c>
      <c r="J959">
        <v>264</v>
      </c>
      <c r="K959" s="97">
        <v>138</v>
      </c>
      <c r="L959" t="str">
        <f>VLOOKUP(K959,Data!$L$1:$M$601,2,FALSE)</f>
        <v>large</v>
      </c>
      <c r="M959">
        <v>264</v>
      </c>
      <c r="N959" s="4">
        <f>VLOOKUP(L959,Data!$M$1:$N$701,2,FALSE)</f>
        <v>20</v>
      </c>
      <c r="O959" t="s">
        <v>44</v>
      </c>
      <c r="P959" t="s">
        <v>94</v>
      </c>
      <c r="Q959" s="57" t="s">
        <v>76</v>
      </c>
      <c r="R959" s="57" t="s">
        <v>1353</v>
      </c>
      <c r="S959" t="s">
        <v>104</v>
      </c>
      <c r="U959" s="57" t="s">
        <v>104</v>
      </c>
      <c r="W959" t="s">
        <v>150</v>
      </c>
      <c r="X959" t="s">
        <v>1354</v>
      </c>
      <c r="Y959" s="57" t="s">
        <v>104</v>
      </c>
      <c r="AA959" t="s">
        <v>104</v>
      </c>
      <c r="AC959" s="57" t="s">
        <v>104</v>
      </c>
      <c r="AE959" t="s">
        <v>150</v>
      </c>
      <c r="AF959" s="96" t="s">
        <v>1355</v>
      </c>
      <c r="AG959" s="57" t="s">
        <v>104</v>
      </c>
      <c r="AH959" s="98">
        <v>1</v>
      </c>
      <c r="AI959" s="29">
        <f t="shared" si="11"/>
        <v>20</v>
      </c>
      <c r="AL959" s="262" t="s">
        <v>1742</v>
      </c>
      <c r="AM959" s="102">
        <v>10</v>
      </c>
      <c r="AU959" s="102"/>
      <c r="AW959" s="102"/>
      <c r="AY959" s="4">
        <v>0</v>
      </c>
      <c r="BA959" s="106"/>
    </row>
    <row r="960" spans="1:53" ht="12" customHeight="1" x14ac:dyDescent="0.35">
      <c r="A960" s="96" t="s">
        <v>1991</v>
      </c>
      <c r="B960" t="s">
        <v>2395</v>
      </c>
      <c r="C960" t="s">
        <v>120</v>
      </c>
      <c r="D960" t="s">
        <v>44</v>
      </c>
      <c r="E960" t="s">
        <v>1379</v>
      </c>
      <c r="F960" t="s">
        <v>2591</v>
      </c>
      <c r="G960" t="s">
        <v>2592</v>
      </c>
      <c r="H960">
        <v>2026</v>
      </c>
      <c r="I960" s="4" t="s">
        <v>79</v>
      </c>
      <c r="J960">
        <v>265</v>
      </c>
      <c r="K960" s="97">
        <v>137</v>
      </c>
      <c r="L960" t="str">
        <f>VLOOKUP(K960,Data!$L$1:$M$601,2,FALSE)</f>
        <v>large</v>
      </c>
      <c r="M960">
        <v>265</v>
      </c>
      <c r="N960" s="4">
        <f>VLOOKUP(L960,Data!$M$1:$N$701,2,FALSE)</f>
        <v>20</v>
      </c>
      <c r="O960" t="s">
        <v>44</v>
      </c>
      <c r="P960" t="s">
        <v>94</v>
      </c>
      <c r="Q960" s="57" t="s">
        <v>76</v>
      </c>
      <c r="R960" s="57" t="s">
        <v>1353</v>
      </c>
      <c r="S960" t="s">
        <v>104</v>
      </c>
      <c r="U960" s="57" t="s">
        <v>104</v>
      </c>
      <c r="W960" t="s">
        <v>150</v>
      </c>
      <c r="X960" t="s">
        <v>1354</v>
      </c>
      <c r="Y960" s="57" t="s">
        <v>104</v>
      </c>
      <c r="AA960" t="s">
        <v>104</v>
      </c>
      <c r="AC960" s="57" t="s">
        <v>104</v>
      </c>
      <c r="AE960" t="s">
        <v>150</v>
      </c>
      <c r="AF960" s="96" t="s">
        <v>1355</v>
      </c>
      <c r="AG960" s="57" t="s">
        <v>104</v>
      </c>
      <c r="AH960" s="98">
        <v>1</v>
      </c>
      <c r="AI960" s="29">
        <f t="shared" si="11"/>
        <v>20</v>
      </c>
      <c r="AL960" s="261" t="s">
        <v>1745</v>
      </c>
      <c r="AM960" s="102">
        <v>5</v>
      </c>
      <c r="AU960" s="102"/>
      <c r="AW960" s="102"/>
      <c r="AY960" s="4">
        <v>4</v>
      </c>
      <c r="BA960" s="106"/>
    </row>
    <row r="961" spans="1:53" ht="12" customHeight="1" x14ac:dyDescent="0.35">
      <c r="A961" s="96" t="s">
        <v>1992</v>
      </c>
      <c r="B961" t="s">
        <v>2396</v>
      </c>
      <c r="C961" t="s">
        <v>120</v>
      </c>
      <c r="D961" t="s">
        <v>44</v>
      </c>
      <c r="E961" t="s">
        <v>1387</v>
      </c>
      <c r="F961" t="s">
        <v>2591</v>
      </c>
      <c r="G961" t="s">
        <v>2592</v>
      </c>
      <c r="H961">
        <v>2026</v>
      </c>
      <c r="I961" s="4" t="s">
        <v>79</v>
      </c>
      <c r="J961">
        <v>266</v>
      </c>
      <c r="K961" s="97">
        <v>136</v>
      </c>
      <c r="L961" t="str">
        <f>VLOOKUP(K961,Data!$L$1:$M$601,2,FALSE)</f>
        <v>large</v>
      </c>
      <c r="M961">
        <v>266</v>
      </c>
      <c r="N961" s="4">
        <f>VLOOKUP(L961,Data!$M$1:$N$701,2,FALSE)</f>
        <v>20</v>
      </c>
      <c r="O961" t="s">
        <v>44</v>
      </c>
      <c r="P961" t="s">
        <v>94</v>
      </c>
      <c r="Q961" s="57" t="s">
        <v>76</v>
      </c>
      <c r="R961" s="57" t="s">
        <v>1353</v>
      </c>
      <c r="S961" t="s">
        <v>104</v>
      </c>
      <c r="U961" s="57" t="s">
        <v>104</v>
      </c>
      <c r="W961" t="s">
        <v>150</v>
      </c>
      <c r="X961" t="s">
        <v>1354</v>
      </c>
      <c r="Y961" s="57" t="s">
        <v>104</v>
      </c>
      <c r="AA961" t="s">
        <v>104</v>
      </c>
      <c r="AC961" s="57" t="s">
        <v>104</v>
      </c>
      <c r="AE961" t="s">
        <v>150</v>
      </c>
      <c r="AF961" s="96" t="s">
        <v>1355</v>
      </c>
      <c r="AG961" s="57" t="s">
        <v>104</v>
      </c>
      <c r="AH961" s="98">
        <v>1</v>
      </c>
      <c r="AI961" s="29">
        <f t="shared" si="11"/>
        <v>20</v>
      </c>
      <c r="AL961" s="262" t="s">
        <v>1747</v>
      </c>
      <c r="AM961" s="102">
        <v>6</v>
      </c>
      <c r="AO961" s="103" t="s">
        <v>943</v>
      </c>
      <c r="AP961" s="103">
        <v>4</v>
      </c>
      <c r="AS961" s="262" t="s">
        <v>1734</v>
      </c>
      <c r="AT961" s="105">
        <v>5</v>
      </c>
      <c r="AU961" s="102"/>
      <c r="AW961" s="102"/>
      <c r="AY961" s="4">
        <v>0</v>
      </c>
      <c r="BA961" s="106"/>
    </row>
    <row r="962" spans="1:53" ht="12" customHeight="1" x14ac:dyDescent="0.35">
      <c r="A962" s="96" t="s">
        <v>1993</v>
      </c>
      <c r="B962" t="s">
        <v>2397</v>
      </c>
      <c r="C962" t="s">
        <v>120</v>
      </c>
      <c r="D962" t="s">
        <v>44</v>
      </c>
      <c r="E962" t="s">
        <v>1379</v>
      </c>
      <c r="F962" t="s">
        <v>2591</v>
      </c>
      <c r="G962" t="s">
        <v>2592</v>
      </c>
      <c r="H962">
        <v>2026</v>
      </c>
      <c r="I962" s="4" t="s">
        <v>258</v>
      </c>
      <c r="J962">
        <v>267</v>
      </c>
      <c r="K962" s="97">
        <v>135</v>
      </c>
      <c r="L962" t="str">
        <f>VLOOKUP(K962,Data!$L$1:$M$601,2,FALSE)</f>
        <v>large</v>
      </c>
      <c r="M962">
        <v>267</v>
      </c>
      <c r="N962" s="4">
        <f>VLOOKUP(L962,Data!$M$1:$N$701,2,FALSE)</f>
        <v>20</v>
      </c>
      <c r="O962" t="s">
        <v>44</v>
      </c>
      <c r="P962" t="s">
        <v>94</v>
      </c>
      <c r="Q962" s="57" t="s">
        <v>76</v>
      </c>
      <c r="R962" s="57" t="s">
        <v>1353</v>
      </c>
      <c r="S962" t="s">
        <v>104</v>
      </c>
      <c r="U962" s="57" t="s">
        <v>104</v>
      </c>
      <c r="W962" t="s">
        <v>150</v>
      </c>
      <c r="X962" t="s">
        <v>1354</v>
      </c>
      <c r="Y962" s="57" t="s">
        <v>104</v>
      </c>
      <c r="AA962" t="s">
        <v>150</v>
      </c>
      <c r="AB962" t="s">
        <v>1356</v>
      </c>
      <c r="AC962" s="57" t="s">
        <v>104</v>
      </c>
      <c r="AE962" t="s">
        <v>150</v>
      </c>
      <c r="AF962" s="96" t="s">
        <v>1355</v>
      </c>
      <c r="AG962" s="57" t="s">
        <v>81</v>
      </c>
      <c r="AH962" s="98">
        <v>1</v>
      </c>
      <c r="AI962" s="29">
        <f t="shared" si="11"/>
        <v>20</v>
      </c>
      <c r="AK962"/>
      <c r="AL962" s="261" t="s">
        <v>694</v>
      </c>
      <c r="AM962" s="102">
        <v>10</v>
      </c>
      <c r="AU962" s="102"/>
      <c r="AW962" s="102"/>
      <c r="AY962" s="4">
        <v>0</v>
      </c>
      <c r="BA962" s="106"/>
    </row>
    <row r="963" spans="1:53" ht="12" customHeight="1" x14ac:dyDescent="0.35">
      <c r="A963" s="96" t="s">
        <v>1994</v>
      </c>
      <c r="B963" t="s">
        <v>2398</v>
      </c>
      <c r="C963" t="s">
        <v>120</v>
      </c>
      <c r="D963" t="s">
        <v>44</v>
      </c>
      <c r="E963" t="s">
        <v>1379</v>
      </c>
      <c r="F963" t="s">
        <v>2591</v>
      </c>
      <c r="G963" t="s">
        <v>2592</v>
      </c>
      <c r="H963">
        <v>2026</v>
      </c>
      <c r="I963" s="4" t="s">
        <v>55</v>
      </c>
      <c r="J963">
        <v>268</v>
      </c>
      <c r="K963" s="97">
        <v>134</v>
      </c>
      <c r="L963" t="str">
        <f>VLOOKUP(K963,Data!$L$1:$M$601,2,FALSE)</f>
        <v>large</v>
      </c>
      <c r="M963">
        <v>268</v>
      </c>
      <c r="N963" s="4">
        <f>VLOOKUP(L963,Data!$M$1:$N$701,2,FALSE)</f>
        <v>20</v>
      </c>
      <c r="O963" t="s">
        <v>44</v>
      </c>
      <c r="P963" t="s">
        <v>94</v>
      </c>
      <c r="Q963" s="57" t="s">
        <v>76</v>
      </c>
      <c r="R963" s="57" t="s">
        <v>1353</v>
      </c>
      <c r="S963" t="s">
        <v>104</v>
      </c>
      <c r="U963" s="57" t="s">
        <v>104</v>
      </c>
      <c r="W963" t="s">
        <v>150</v>
      </c>
      <c r="X963" t="s">
        <v>1354</v>
      </c>
      <c r="Y963" s="57" t="s">
        <v>104</v>
      </c>
      <c r="AA963" t="s">
        <v>104</v>
      </c>
      <c r="AC963" s="57" t="s">
        <v>104</v>
      </c>
      <c r="AE963" t="s">
        <v>150</v>
      </c>
      <c r="AF963" s="96" t="s">
        <v>1355</v>
      </c>
      <c r="AG963" s="57" t="s">
        <v>104</v>
      </c>
      <c r="AH963" s="98">
        <v>1</v>
      </c>
      <c r="AI963" s="29">
        <f t="shared" si="11"/>
        <v>20</v>
      </c>
      <c r="AL963" s="262" t="s">
        <v>1446</v>
      </c>
      <c r="AM963" s="102">
        <v>5</v>
      </c>
      <c r="AO963" s="103" t="s">
        <v>943</v>
      </c>
      <c r="AP963" s="103">
        <v>2.5</v>
      </c>
      <c r="AQ963" s="261" t="s">
        <v>1745</v>
      </c>
      <c r="AR963" s="102">
        <v>2.5</v>
      </c>
      <c r="AU963" s="102"/>
      <c r="AW963" s="102"/>
      <c r="AY963" s="4">
        <v>0</v>
      </c>
      <c r="BA963" s="106"/>
    </row>
    <row r="964" spans="1:53" ht="12" customHeight="1" x14ac:dyDescent="0.35">
      <c r="A964" s="96" t="s">
        <v>1995</v>
      </c>
      <c r="B964" t="s">
        <v>2399</v>
      </c>
      <c r="C964" t="s">
        <v>120</v>
      </c>
      <c r="D964" t="s">
        <v>44</v>
      </c>
      <c r="E964" t="s">
        <v>1379</v>
      </c>
      <c r="F964" t="s">
        <v>2591</v>
      </c>
      <c r="G964" t="s">
        <v>2592</v>
      </c>
      <c r="H964">
        <v>2026</v>
      </c>
      <c r="I964" s="4" t="s">
        <v>79</v>
      </c>
      <c r="J964">
        <v>269</v>
      </c>
      <c r="K964" s="97">
        <v>133</v>
      </c>
      <c r="L964" t="str">
        <f>VLOOKUP(K964,Data!$L$1:$M$601,2,FALSE)</f>
        <v>large</v>
      </c>
      <c r="M964">
        <v>269</v>
      </c>
      <c r="N964" s="4">
        <f>VLOOKUP(L964,Data!$M$1:$N$701,2,FALSE)</f>
        <v>20</v>
      </c>
      <c r="O964" t="s">
        <v>44</v>
      </c>
      <c r="P964" t="s">
        <v>94</v>
      </c>
      <c r="Q964" s="57" t="s">
        <v>76</v>
      </c>
      <c r="R964" s="57" t="s">
        <v>1353</v>
      </c>
      <c r="S964" t="s">
        <v>104</v>
      </c>
      <c r="U964" s="57" t="s">
        <v>104</v>
      </c>
      <c r="W964" t="s">
        <v>150</v>
      </c>
      <c r="X964" t="s">
        <v>1354</v>
      </c>
      <c r="Y964" s="57" t="s">
        <v>104</v>
      </c>
      <c r="AA964" t="s">
        <v>150</v>
      </c>
      <c r="AB964" t="s">
        <v>1356</v>
      </c>
      <c r="AC964" s="57" t="s">
        <v>104</v>
      </c>
      <c r="AE964" t="s">
        <v>150</v>
      </c>
      <c r="AF964" s="96" t="s">
        <v>1355</v>
      </c>
      <c r="AG964" s="57" t="s">
        <v>104</v>
      </c>
      <c r="AH964" s="98">
        <v>1</v>
      </c>
      <c r="AI964" s="29">
        <f t="shared" si="11"/>
        <v>20</v>
      </c>
      <c r="AK964" s="107"/>
      <c r="AL964" s="261" t="s">
        <v>1450</v>
      </c>
      <c r="AM964" s="102">
        <v>5</v>
      </c>
      <c r="AU964" s="102"/>
      <c r="AW964" s="102"/>
      <c r="AY964" s="4">
        <v>0</v>
      </c>
      <c r="BA964" s="106"/>
    </row>
    <row r="965" spans="1:53" ht="12" customHeight="1" x14ac:dyDescent="0.35">
      <c r="A965" s="96" t="s">
        <v>1996</v>
      </c>
      <c r="B965" t="s">
        <v>2400</v>
      </c>
      <c r="C965" t="s">
        <v>120</v>
      </c>
      <c r="D965" t="s">
        <v>44</v>
      </c>
      <c r="E965" t="s">
        <v>1379</v>
      </c>
      <c r="F965" t="s">
        <v>2591</v>
      </c>
      <c r="G965" t="s">
        <v>2592</v>
      </c>
      <c r="H965">
        <v>2026</v>
      </c>
      <c r="I965" s="4" t="s">
        <v>55</v>
      </c>
      <c r="J965">
        <v>270</v>
      </c>
      <c r="K965" s="97">
        <v>132</v>
      </c>
      <c r="L965" t="str">
        <f>VLOOKUP(K965,Data!$L$1:$M$601,2,FALSE)</f>
        <v>large</v>
      </c>
      <c r="M965">
        <v>270</v>
      </c>
      <c r="N965" s="4">
        <f>VLOOKUP(L965,Data!$M$1:$N$701,2,FALSE)</f>
        <v>20</v>
      </c>
      <c r="O965" t="s">
        <v>44</v>
      </c>
      <c r="P965" t="s">
        <v>94</v>
      </c>
      <c r="Q965" s="57" t="s">
        <v>76</v>
      </c>
      <c r="R965" s="57" t="s">
        <v>1353</v>
      </c>
      <c r="S965" t="s">
        <v>104</v>
      </c>
      <c r="U965" s="57" t="s">
        <v>104</v>
      </c>
      <c r="W965" t="s">
        <v>150</v>
      </c>
      <c r="X965" t="s">
        <v>1354</v>
      </c>
      <c r="Y965" s="57" t="s">
        <v>104</v>
      </c>
      <c r="AA965" t="s">
        <v>150</v>
      </c>
      <c r="AB965" t="s">
        <v>1356</v>
      </c>
      <c r="AC965" s="57" t="s">
        <v>104</v>
      </c>
      <c r="AE965" t="s">
        <v>150</v>
      </c>
      <c r="AF965" s="96" t="s">
        <v>1355</v>
      </c>
      <c r="AG965" s="57" t="s">
        <v>81</v>
      </c>
      <c r="AH965" s="98">
        <v>1</v>
      </c>
      <c r="AI965" s="29">
        <f t="shared" si="11"/>
        <v>20</v>
      </c>
      <c r="AK965"/>
      <c r="AL965" s="262" t="s">
        <v>1454</v>
      </c>
      <c r="AM965" s="102">
        <v>5</v>
      </c>
      <c r="AU965" s="102"/>
      <c r="AW965" s="102"/>
      <c r="AY965" s="4">
        <v>0</v>
      </c>
      <c r="BA965" s="106"/>
    </row>
    <row r="966" spans="1:53" ht="12" customHeight="1" x14ac:dyDescent="0.35">
      <c r="A966" s="96" t="s">
        <v>1997</v>
      </c>
      <c r="B966" t="s">
        <v>2401</v>
      </c>
      <c r="C966" t="s">
        <v>120</v>
      </c>
      <c r="D966" t="s">
        <v>44</v>
      </c>
      <c r="E966" t="s">
        <v>1387</v>
      </c>
      <c r="F966" t="s">
        <v>2591</v>
      </c>
      <c r="G966" t="s">
        <v>2592</v>
      </c>
      <c r="H966">
        <v>2026</v>
      </c>
      <c r="I966" s="4" t="s">
        <v>55</v>
      </c>
      <c r="J966">
        <v>271</v>
      </c>
      <c r="K966" s="97">
        <v>131</v>
      </c>
      <c r="L966" t="str">
        <f>VLOOKUP(K966,Data!$L$1:$M$601,2,FALSE)</f>
        <v>large</v>
      </c>
      <c r="M966">
        <v>271</v>
      </c>
      <c r="N966" s="4">
        <f>VLOOKUP(L966,Data!$M$1:$N$701,2,FALSE)</f>
        <v>20</v>
      </c>
      <c r="O966" t="s">
        <v>44</v>
      </c>
      <c r="P966" t="s">
        <v>94</v>
      </c>
      <c r="Q966" s="57" t="s">
        <v>76</v>
      </c>
      <c r="R966" s="57" t="s">
        <v>1353</v>
      </c>
      <c r="S966" t="s">
        <v>104</v>
      </c>
      <c r="U966" s="57" t="s">
        <v>104</v>
      </c>
      <c r="W966" t="s">
        <v>150</v>
      </c>
      <c r="X966" t="s">
        <v>1354</v>
      </c>
      <c r="Y966" s="57" t="s">
        <v>104</v>
      </c>
      <c r="AA966" t="s">
        <v>104</v>
      </c>
      <c r="AC966" s="57" t="s">
        <v>104</v>
      </c>
      <c r="AE966" t="s">
        <v>150</v>
      </c>
      <c r="AF966" s="96" t="s">
        <v>1355</v>
      </c>
      <c r="AG966" s="57" t="s">
        <v>104</v>
      </c>
      <c r="AH966" s="98">
        <v>1</v>
      </c>
      <c r="AI966" s="29">
        <f t="shared" si="11"/>
        <v>20</v>
      </c>
      <c r="AL966" s="261" t="s">
        <v>1458</v>
      </c>
      <c r="AM966" s="102">
        <v>10</v>
      </c>
      <c r="AU966" s="102"/>
      <c r="AW966" s="102"/>
      <c r="AY966" s="4">
        <v>0</v>
      </c>
      <c r="BA966" s="106"/>
    </row>
    <row r="967" spans="1:53" ht="12" customHeight="1" x14ac:dyDescent="0.35">
      <c r="A967" s="96" t="s">
        <v>1998</v>
      </c>
      <c r="B967" t="s">
        <v>2402</v>
      </c>
      <c r="C967" t="s">
        <v>120</v>
      </c>
      <c r="D967" t="s">
        <v>44</v>
      </c>
      <c r="E967" t="s">
        <v>1379</v>
      </c>
      <c r="F967" t="s">
        <v>2591</v>
      </c>
      <c r="G967" t="s">
        <v>2592</v>
      </c>
      <c r="H967">
        <v>2026</v>
      </c>
      <c r="I967" s="4" t="s">
        <v>79</v>
      </c>
      <c r="J967">
        <v>272</v>
      </c>
      <c r="K967" s="97">
        <v>130</v>
      </c>
      <c r="L967" t="str">
        <f>VLOOKUP(K967,Data!$L$1:$M$601,2,FALSE)</f>
        <v>large</v>
      </c>
      <c r="M967">
        <v>272</v>
      </c>
      <c r="N967" s="4">
        <f>VLOOKUP(L967,Data!$M$1:$N$701,2,FALSE)</f>
        <v>20</v>
      </c>
      <c r="O967" t="s">
        <v>44</v>
      </c>
      <c r="P967" t="s">
        <v>94</v>
      </c>
      <c r="Q967" s="57" t="s">
        <v>76</v>
      </c>
      <c r="R967" s="57" t="s">
        <v>1353</v>
      </c>
      <c r="S967" t="s">
        <v>104</v>
      </c>
      <c r="U967" s="57" t="s">
        <v>104</v>
      </c>
      <c r="W967" t="s">
        <v>150</v>
      </c>
      <c r="X967" t="s">
        <v>1354</v>
      </c>
      <c r="Y967" s="57" t="s">
        <v>104</v>
      </c>
      <c r="AA967" t="s">
        <v>104</v>
      </c>
      <c r="AC967" s="57" t="s">
        <v>104</v>
      </c>
      <c r="AE967" t="s">
        <v>150</v>
      </c>
      <c r="AF967" s="96" t="s">
        <v>1355</v>
      </c>
      <c r="AG967" s="57" t="s">
        <v>104</v>
      </c>
      <c r="AH967" s="98">
        <v>1</v>
      </c>
      <c r="AI967" s="29">
        <f t="shared" si="11"/>
        <v>20</v>
      </c>
      <c r="AL967" s="262" t="s">
        <v>1462</v>
      </c>
      <c r="AM967" s="102">
        <v>7</v>
      </c>
      <c r="AO967" s="103" t="s">
        <v>943</v>
      </c>
      <c r="AP967" s="103">
        <v>3</v>
      </c>
      <c r="AU967" s="102"/>
      <c r="AW967" s="102"/>
      <c r="AY967" s="4">
        <v>14</v>
      </c>
      <c r="BA967" s="106"/>
    </row>
    <row r="968" spans="1:53" ht="12" customHeight="1" x14ac:dyDescent="0.35">
      <c r="A968" s="96" t="s">
        <v>1999</v>
      </c>
      <c r="B968" t="s">
        <v>2403</v>
      </c>
      <c r="C968" t="s">
        <v>120</v>
      </c>
      <c r="D968" t="s">
        <v>44</v>
      </c>
      <c r="E968" t="s">
        <v>1379</v>
      </c>
      <c r="F968" t="s">
        <v>2591</v>
      </c>
      <c r="G968" t="s">
        <v>2592</v>
      </c>
      <c r="H968">
        <v>2026</v>
      </c>
      <c r="I968" s="4" t="s">
        <v>79</v>
      </c>
      <c r="J968">
        <v>273</v>
      </c>
      <c r="K968" s="97">
        <v>129</v>
      </c>
      <c r="L968" t="str">
        <f>VLOOKUP(K968,Data!$L$1:$M$601,2,FALSE)</f>
        <v>large</v>
      </c>
      <c r="M968">
        <v>273</v>
      </c>
      <c r="N968" s="4">
        <f>VLOOKUP(L968,Data!$M$1:$N$701,2,FALSE)</f>
        <v>20</v>
      </c>
      <c r="O968" t="s">
        <v>44</v>
      </c>
      <c r="P968" t="s">
        <v>94</v>
      </c>
      <c r="Q968" s="57" t="s">
        <v>76</v>
      </c>
      <c r="R968" s="57" t="s">
        <v>1353</v>
      </c>
      <c r="S968" t="s">
        <v>104</v>
      </c>
      <c r="U968" s="57" t="s">
        <v>104</v>
      </c>
      <c r="W968" t="s">
        <v>150</v>
      </c>
      <c r="X968" t="s">
        <v>1354</v>
      </c>
      <c r="Y968" s="57" t="s">
        <v>104</v>
      </c>
      <c r="AA968" t="s">
        <v>104</v>
      </c>
      <c r="AC968" s="57" t="s">
        <v>104</v>
      </c>
      <c r="AE968" t="s">
        <v>150</v>
      </c>
      <c r="AF968" s="96" t="s">
        <v>1355</v>
      </c>
      <c r="AG968" s="57" t="s">
        <v>104</v>
      </c>
      <c r="AH968" s="98">
        <v>1</v>
      </c>
      <c r="AI968" s="29">
        <f t="shared" ref="AI968:AI1031" si="12">N968*AH968</f>
        <v>20</v>
      </c>
      <c r="AL968" s="261" t="s">
        <v>1464</v>
      </c>
      <c r="AM968" s="102">
        <v>6</v>
      </c>
      <c r="AO968" s="103" t="s">
        <v>943</v>
      </c>
      <c r="AP968" s="103">
        <v>4</v>
      </c>
      <c r="AU968" s="102"/>
      <c r="AW968" s="102"/>
      <c r="AY968" s="4">
        <v>2</v>
      </c>
      <c r="BA968" s="106"/>
    </row>
    <row r="969" spans="1:53" ht="12" customHeight="1" x14ac:dyDescent="0.35">
      <c r="A969" s="96" t="s">
        <v>2000</v>
      </c>
      <c r="B969" t="s">
        <v>2404</v>
      </c>
      <c r="C969" t="s">
        <v>120</v>
      </c>
      <c r="D969" t="s">
        <v>44</v>
      </c>
      <c r="E969" t="s">
        <v>1387</v>
      </c>
      <c r="F969" t="s">
        <v>2591</v>
      </c>
      <c r="G969" t="s">
        <v>2592</v>
      </c>
      <c r="H969">
        <v>2026</v>
      </c>
      <c r="I969" s="4" t="s">
        <v>79</v>
      </c>
      <c r="J969">
        <v>274</v>
      </c>
      <c r="K969" s="97">
        <v>128</v>
      </c>
      <c r="L969" t="str">
        <f>VLOOKUP(K969,Data!$L$1:$M$601,2,FALSE)</f>
        <v>large</v>
      </c>
      <c r="M969">
        <v>274</v>
      </c>
      <c r="N969" s="4">
        <f>VLOOKUP(L969,Data!$M$1:$N$701,2,FALSE)</f>
        <v>20</v>
      </c>
      <c r="O969" t="s">
        <v>44</v>
      </c>
      <c r="P969" t="s">
        <v>94</v>
      </c>
      <c r="Q969" s="57" t="s">
        <v>76</v>
      </c>
      <c r="R969" s="57" t="s">
        <v>1353</v>
      </c>
      <c r="S969" t="s">
        <v>104</v>
      </c>
      <c r="U969" s="57" t="s">
        <v>104</v>
      </c>
      <c r="W969" t="s">
        <v>150</v>
      </c>
      <c r="X969" t="s">
        <v>1354</v>
      </c>
      <c r="Y969" s="57" t="s">
        <v>104</v>
      </c>
      <c r="AA969" t="s">
        <v>104</v>
      </c>
      <c r="AC969" s="57" t="s">
        <v>104</v>
      </c>
      <c r="AE969" t="s">
        <v>150</v>
      </c>
      <c r="AF969" s="96" t="s">
        <v>1355</v>
      </c>
      <c r="AG969" s="57" t="s">
        <v>104</v>
      </c>
      <c r="AH969" s="98">
        <v>1</v>
      </c>
      <c r="AI969" s="29">
        <f t="shared" si="12"/>
        <v>20</v>
      </c>
      <c r="AL969" s="262" t="s">
        <v>1468</v>
      </c>
      <c r="AM969" s="102">
        <v>10</v>
      </c>
      <c r="AU969" s="102"/>
      <c r="AW969" s="102"/>
      <c r="AY969" s="4">
        <v>2.75</v>
      </c>
      <c r="BA969" s="106"/>
    </row>
    <row r="970" spans="1:53" ht="12" customHeight="1" x14ac:dyDescent="0.35">
      <c r="A970" s="96" t="s">
        <v>2001</v>
      </c>
      <c r="B970" t="s">
        <v>2405</v>
      </c>
      <c r="C970" t="s">
        <v>120</v>
      </c>
      <c r="D970" t="s">
        <v>44</v>
      </c>
      <c r="E970" t="s">
        <v>1379</v>
      </c>
      <c r="F970" t="s">
        <v>2591</v>
      </c>
      <c r="G970" t="s">
        <v>2592</v>
      </c>
      <c r="H970">
        <v>2026</v>
      </c>
      <c r="I970" s="4" t="s">
        <v>79</v>
      </c>
      <c r="J970">
        <v>275</v>
      </c>
      <c r="K970" s="97">
        <v>127</v>
      </c>
      <c r="L970" t="str">
        <f>VLOOKUP(K970,Data!$L$1:$M$601,2,FALSE)</f>
        <v>large</v>
      </c>
      <c r="M970">
        <v>275</v>
      </c>
      <c r="N970" s="4">
        <f>VLOOKUP(L970,Data!$M$1:$N$701,2,FALSE)</f>
        <v>20</v>
      </c>
      <c r="O970" t="s">
        <v>44</v>
      </c>
      <c r="P970" t="s">
        <v>94</v>
      </c>
      <c r="Q970" s="57" t="s">
        <v>76</v>
      </c>
      <c r="R970" s="57" t="s">
        <v>1353</v>
      </c>
      <c r="S970" t="s">
        <v>104</v>
      </c>
      <c r="U970" s="57" t="s">
        <v>104</v>
      </c>
      <c r="W970" t="s">
        <v>150</v>
      </c>
      <c r="X970" t="s">
        <v>1354</v>
      </c>
      <c r="Y970" s="57" t="s">
        <v>150</v>
      </c>
      <c r="Z970" s="57" t="s">
        <v>1364</v>
      </c>
      <c r="AA970" t="s">
        <v>104</v>
      </c>
      <c r="AC970" s="57" t="s">
        <v>104</v>
      </c>
      <c r="AE970" t="s">
        <v>150</v>
      </c>
      <c r="AF970" s="96" t="s">
        <v>1355</v>
      </c>
      <c r="AG970" s="57" t="s">
        <v>104</v>
      </c>
      <c r="AH970" s="98">
        <v>1.5</v>
      </c>
      <c r="AI970" s="29">
        <f t="shared" si="12"/>
        <v>30</v>
      </c>
      <c r="AK970" s="8" t="s">
        <v>1380</v>
      </c>
      <c r="AL970" s="261" t="s">
        <v>1471</v>
      </c>
      <c r="AM970" s="102">
        <v>5</v>
      </c>
      <c r="AO970" s="262" t="s">
        <v>1734</v>
      </c>
      <c r="AP970" s="103">
        <v>5</v>
      </c>
      <c r="AQ970" s="261" t="s">
        <v>1745</v>
      </c>
      <c r="AR970" s="102">
        <v>5</v>
      </c>
      <c r="AU970" s="102"/>
      <c r="AW970" s="102"/>
      <c r="AY970" s="4">
        <v>0.25</v>
      </c>
      <c r="BA970" s="106"/>
    </row>
    <row r="971" spans="1:53" ht="12" customHeight="1" x14ac:dyDescent="0.35">
      <c r="A971" s="96" t="s">
        <v>2002</v>
      </c>
      <c r="B971" t="s">
        <v>2406</v>
      </c>
      <c r="C971" t="s">
        <v>120</v>
      </c>
      <c r="D971" t="s">
        <v>44</v>
      </c>
      <c r="E971" t="s">
        <v>1387</v>
      </c>
      <c r="F971" t="s">
        <v>2591</v>
      </c>
      <c r="G971" t="s">
        <v>2592</v>
      </c>
      <c r="H971">
        <v>2026</v>
      </c>
      <c r="I971" s="4" t="s">
        <v>55</v>
      </c>
      <c r="J971">
        <v>276</v>
      </c>
      <c r="K971" s="97">
        <v>126</v>
      </c>
      <c r="L971" t="str">
        <f>VLOOKUP(K971,Data!$L$1:$M$601,2,FALSE)</f>
        <v>large</v>
      </c>
      <c r="M971">
        <v>276</v>
      </c>
      <c r="N971" s="4">
        <f>VLOOKUP(L971,Data!$M$1:$N$701,2,FALSE)</f>
        <v>20</v>
      </c>
      <c r="O971" t="s">
        <v>44</v>
      </c>
      <c r="P971" t="s">
        <v>94</v>
      </c>
      <c r="Q971" s="57" t="s">
        <v>76</v>
      </c>
      <c r="R971" s="57" t="s">
        <v>1353</v>
      </c>
      <c r="S971" t="s">
        <v>104</v>
      </c>
      <c r="U971" s="57" t="s">
        <v>104</v>
      </c>
      <c r="W971" t="s">
        <v>150</v>
      </c>
      <c r="X971" t="s">
        <v>1354</v>
      </c>
      <c r="Y971" s="57" t="s">
        <v>104</v>
      </c>
      <c r="AA971" t="s">
        <v>104</v>
      </c>
      <c r="AC971" s="57" t="s">
        <v>104</v>
      </c>
      <c r="AE971" t="s">
        <v>150</v>
      </c>
      <c r="AF971" s="96" t="s">
        <v>1355</v>
      </c>
      <c r="AG971" s="57" t="s">
        <v>104</v>
      </c>
      <c r="AH971" s="98">
        <v>1</v>
      </c>
      <c r="AI971" s="29">
        <f t="shared" si="12"/>
        <v>20</v>
      </c>
      <c r="AL971" s="262" t="s">
        <v>1474</v>
      </c>
      <c r="AM971" s="102">
        <v>10</v>
      </c>
      <c r="AU971" s="102"/>
      <c r="AW971" s="102"/>
      <c r="AY971" s="4">
        <v>22</v>
      </c>
      <c r="BA971" s="106"/>
    </row>
    <row r="972" spans="1:53" ht="12" customHeight="1" x14ac:dyDescent="0.35">
      <c r="A972" s="96" t="s">
        <v>2003</v>
      </c>
      <c r="B972" t="s">
        <v>2407</v>
      </c>
      <c r="C972" t="s">
        <v>120</v>
      </c>
      <c r="D972" t="s">
        <v>44</v>
      </c>
      <c r="E972" t="s">
        <v>1379</v>
      </c>
      <c r="F972" t="s">
        <v>2591</v>
      </c>
      <c r="G972" t="s">
        <v>2592</v>
      </c>
      <c r="H972">
        <v>2026</v>
      </c>
      <c r="I972" s="4" t="s">
        <v>79</v>
      </c>
      <c r="J972">
        <v>277</v>
      </c>
      <c r="K972" s="97">
        <v>125</v>
      </c>
      <c r="L972" t="str">
        <f>VLOOKUP(K972,Data!$L$1:$M$601,2,FALSE)</f>
        <v>large</v>
      </c>
      <c r="M972">
        <v>277</v>
      </c>
      <c r="N972" s="4">
        <f>VLOOKUP(L972,Data!$M$1:$N$701,2,FALSE)</f>
        <v>20</v>
      </c>
      <c r="O972" t="s">
        <v>44</v>
      </c>
      <c r="P972" t="s">
        <v>94</v>
      </c>
      <c r="Q972" s="57" t="s">
        <v>76</v>
      </c>
      <c r="R972" s="57" t="s">
        <v>1353</v>
      </c>
      <c r="S972" t="s">
        <v>104</v>
      </c>
      <c r="U972" s="57" t="s">
        <v>104</v>
      </c>
      <c r="W972" t="s">
        <v>150</v>
      </c>
      <c r="X972" t="s">
        <v>1354</v>
      </c>
      <c r="Y972" s="57" t="s">
        <v>104</v>
      </c>
      <c r="AA972" t="s">
        <v>104</v>
      </c>
      <c r="AC972" s="57" t="s">
        <v>104</v>
      </c>
      <c r="AE972" t="s">
        <v>150</v>
      </c>
      <c r="AF972" s="96" t="s">
        <v>1355</v>
      </c>
      <c r="AG972" s="57" t="s">
        <v>104</v>
      </c>
      <c r="AH972" s="98">
        <v>1</v>
      </c>
      <c r="AI972" s="51">
        <f t="shared" si="12"/>
        <v>20</v>
      </c>
      <c r="AL972" s="261" t="s">
        <v>1478</v>
      </c>
      <c r="AM972" s="102">
        <v>10</v>
      </c>
      <c r="AU972" s="102"/>
      <c r="AW972" s="102"/>
      <c r="AY972" s="4">
        <v>16</v>
      </c>
      <c r="BA972" s="106"/>
    </row>
    <row r="973" spans="1:53" ht="12" customHeight="1" x14ac:dyDescent="0.35">
      <c r="A973" s="96" t="s">
        <v>2004</v>
      </c>
      <c r="B973" t="s">
        <v>2408</v>
      </c>
      <c r="C973" t="s">
        <v>120</v>
      </c>
      <c r="D973" t="s">
        <v>44</v>
      </c>
      <c r="E973" t="s">
        <v>1379</v>
      </c>
      <c r="F973" t="s">
        <v>2591</v>
      </c>
      <c r="G973" t="s">
        <v>2592</v>
      </c>
      <c r="H973">
        <v>2026</v>
      </c>
      <c r="I973" s="4" t="s">
        <v>55</v>
      </c>
      <c r="J973">
        <v>278</v>
      </c>
      <c r="K973" s="97">
        <v>124</v>
      </c>
      <c r="L973" t="str">
        <f>VLOOKUP(K973,Data!$L$1:$M$601,2,FALSE)</f>
        <v>large</v>
      </c>
      <c r="M973">
        <v>278</v>
      </c>
      <c r="N973" s="4">
        <f>VLOOKUP(L973,Data!$M$1:$N$701,2,FALSE)</f>
        <v>20</v>
      </c>
      <c r="O973" t="s">
        <v>44</v>
      </c>
      <c r="P973" t="s">
        <v>94</v>
      </c>
      <c r="Q973" s="57" t="s">
        <v>76</v>
      </c>
      <c r="R973" s="57" t="s">
        <v>1353</v>
      </c>
      <c r="S973" t="s">
        <v>104</v>
      </c>
      <c r="U973" s="57" t="s">
        <v>104</v>
      </c>
      <c r="W973" t="s">
        <v>150</v>
      </c>
      <c r="X973" t="s">
        <v>1354</v>
      </c>
      <c r="Y973" s="57" t="s">
        <v>104</v>
      </c>
      <c r="AA973" t="s">
        <v>104</v>
      </c>
      <c r="AC973" s="57" t="s">
        <v>104</v>
      </c>
      <c r="AE973" t="s">
        <v>150</v>
      </c>
      <c r="AF973" s="96" t="s">
        <v>1355</v>
      </c>
      <c r="AG973" s="57" t="s">
        <v>104</v>
      </c>
      <c r="AH973" s="98">
        <v>1</v>
      </c>
      <c r="AI973" s="29">
        <f t="shared" si="12"/>
        <v>20</v>
      </c>
      <c r="AL973" s="262" t="s">
        <v>1481</v>
      </c>
      <c r="AM973" s="102">
        <v>5</v>
      </c>
      <c r="AU973" s="102"/>
      <c r="AW973" s="102"/>
      <c r="AY973" s="4">
        <v>4</v>
      </c>
      <c r="BA973" s="106"/>
    </row>
    <row r="974" spans="1:53" ht="12" customHeight="1" x14ac:dyDescent="0.35">
      <c r="A974" s="96" t="s">
        <v>2005</v>
      </c>
      <c r="B974" t="s">
        <v>2409</v>
      </c>
      <c r="C974" t="s">
        <v>120</v>
      </c>
      <c r="D974" t="s">
        <v>44</v>
      </c>
      <c r="E974" t="s">
        <v>1379</v>
      </c>
      <c r="F974" t="s">
        <v>2591</v>
      </c>
      <c r="G974" t="s">
        <v>2592</v>
      </c>
      <c r="H974">
        <v>2026</v>
      </c>
      <c r="I974" s="4" t="s">
        <v>55</v>
      </c>
      <c r="J974">
        <v>279</v>
      </c>
      <c r="K974" s="97">
        <v>123</v>
      </c>
      <c r="L974" t="str">
        <f>VLOOKUP(K974,Data!$L$1:$M$601,2,FALSE)</f>
        <v>large</v>
      </c>
      <c r="M974">
        <v>279</v>
      </c>
      <c r="N974" s="4">
        <f>VLOOKUP(L974,Data!$M$1:$N$701,2,FALSE)</f>
        <v>20</v>
      </c>
      <c r="O974" t="s">
        <v>44</v>
      </c>
      <c r="P974" t="s">
        <v>94</v>
      </c>
      <c r="Q974" s="57" t="s">
        <v>76</v>
      </c>
      <c r="R974" s="57" t="s">
        <v>1353</v>
      </c>
      <c r="S974" t="s">
        <v>104</v>
      </c>
      <c r="U974" s="57" t="s">
        <v>104</v>
      </c>
      <c r="W974" t="s">
        <v>150</v>
      </c>
      <c r="X974" t="s">
        <v>1354</v>
      </c>
      <c r="Y974" s="57" t="s">
        <v>104</v>
      </c>
      <c r="AA974" t="s">
        <v>104</v>
      </c>
      <c r="AC974" s="57" t="s">
        <v>104</v>
      </c>
      <c r="AE974" t="s">
        <v>150</v>
      </c>
      <c r="AF974" s="96" t="s">
        <v>1355</v>
      </c>
      <c r="AG974" s="57" t="s">
        <v>104</v>
      </c>
      <c r="AH974" s="98">
        <v>1</v>
      </c>
      <c r="AI974" s="29">
        <f t="shared" si="12"/>
        <v>20</v>
      </c>
      <c r="AL974" s="261" t="s">
        <v>1484</v>
      </c>
      <c r="AM974" s="102">
        <v>5</v>
      </c>
      <c r="AU974" s="102"/>
      <c r="AW974" s="102"/>
      <c r="AY974" s="4">
        <v>7</v>
      </c>
      <c r="BA974" s="106"/>
    </row>
    <row r="975" spans="1:53" ht="12" customHeight="1" x14ac:dyDescent="0.35">
      <c r="A975" s="96" t="s">
        <v>2006</v>
      </c>
      <c r="B975" t="s">
        <v>2410</v>
      </c>
      <c r="C975" t="s">
        <v>120</v>
      </c>
      <c r="D975" t="s">
        <v>44</v>
      </c>
      <c r="E975" t="s">
        <v>1379</v>
      </c>
      <c r="F975" t="s">
        <v>2591</v>
      </c>
      <c r="G975" t="s">
        <v>2592</v>
      </c>
      <c r="H975">
        <v>2026</v>
      </c>
      <c r="I975" s="4" t="s">
        <v>79</v>
      </c>
      <c r="J975">
        <v>280</v>
      </c>
      <c r="K975" s="97">
        <v>122</v>
      </c>
      <c r="L975" t="str">
        <f>VLOOKUP(K975,Data!$L$1:$M$601,2,FALSE)</f>
        <v>large</v>
      </c>
      <c r="M975">
        <v>280</v>
      </c>
      <c r="N975" s="4">
        <f>VLOOKUP(L975,Data!$M$1:$N$701,2,FALSE)</f>
        <v>20</v>
      </c>
      <c r="O975" t="s">
        <v>44</v>
      </c>
      <c r="P975" t="s">
        <v>94</v>
      </c>
      <c r="Q975" s="57" t="s">
        <v>76</v>
      </c>
      <c r="R975" s="57" t="s">
        <v>1353</v>
      </c>
      <c r="S975" t="s">
        <v>104</v>
      </c>
      <c r="U975" s="57" t="s">
        <v>104</v>
      </c>
      <c r="W975" t="s">
        <v>150</v>
      </c>
      <c r="X975" t="s">
        <v>1354</v>
      </c>
      <c r="Y975" s="57" t="s">
        <v>104</v>
      </c>
      <c r="AA975" t="s">
        <v>104</v>
      </c>
      <c r="AC975" s="57" t="s">
        <v>104</v>
      </c>
      <c r="AE975" t="s">
        <v>150</v>
      </c>
      <c r="AF975" s="96" t="s">
        <v>1355</v>
      </c>
      <c r="AG975" s="57" t="s">
        <v>104</v>
      </c>
      <c r="AH975" s="98">
        <v>1</v>
      </c>
      <c r="AI975" s="29">
        <f t="shared" si="12"/>
        <v>20</v>
      </c>
      <c r="AL975" s="262" t="s">
        <v>1488</v>
      </c>
      <c r="AM975" s="102">
        <v>5</v>
      </c>
      <c r="AU975" s="102"/>
      <c r="AW975" s="102"/>
      <c r="AY975" s="4">
        <v>0</v>
      </c>
      <c r="BA975" s="106"/>
    </row>
    <row r="976" spans="1:53" ht="12" customHeight="1" x14ac:dyDescent="0.35">
      <c r="A976" s="96" t="s">
        <v>2007</v>
      </c>
      <c r="B976" t="s">
        <v>2411</v>
      </c>
      <c r="C976" t="s">
        <v>120</v>
      </c>
      <c r="D976" t="s">
        <v>44</v>
      </c>
      <c r="E976" t="s">
        <v>1379</v>
      </c>
      <c r="F976" t="s">
        <v>2591</v>
      </c>
      <c r="G976" t="s">
        <v>2592</v>
      </c>
      <c r="H976">
        <v>2026</v>
      </c>
      <c r="I976" s="4" t="s">
        <v>79</v>
      </c>
      <c r="J976">
        <v>281</v>
      </c>
      <c r="K976" s="97">
        <v>121</v>
      </c>
      <c r="L976" t="str">
        <f>VLOOKUP(K976,Data!$L$1:$M$601,2,FALSE)</f>
        <v>large</v>
      </c>
      <c r="M976">
        <v>281</v>
      </c>
      <c r="N976" s="4">
        <f>VLOOKUP(L976,Data!$M$1:$N$701,2,FALSE)</f>
        <v>20</v>
      </c>
      <c r="O976" t="s">
        <v>44</v>
      </c>
      <c r="P976" t="s">
        <v>94</v>
      </c>
      <c r="Q976" s="57" t="s">
        <v>76</v>
      </c>
      <c r="R976" s="57" t="s">
        <v>1353</v>
      </c>
      <c r="S976" t="s">
        <v>104</v>
      </c>
      <c r="U976" s="57" t="s">
        <v>104</v>
      </c>
      <c r="W976" t="s">
        <v>150</v>
      </c>
      <c r="X976" t="s">
        <v>1354</v>
      </c>
      <c r="Y976" s="57" t="s">
        <v>104</v>
      </c>
      <c r="AA976" t="s">
        <v>104</v>
      </c>
      <c r="AC976" s="57" t="s">
        <v>104</v>
      </c>
      <c r="AE976" t="s">
        <v>150</v>
      </c>
      <c r="AF976" s="96" t="s">
        <v>1355</v>
      </c>
      <c r="AG976" s="57" t="s">
        <v>104</v>
      </c>
      <c r="AH976" s="98">
        <v>1</v>
      </c>
      <c r="AI976" s="29">
        <f t="shared" si="12"/>
        <v>20</v>
      </c>
      <c r="AL976" s="261" t="s">
        <v>1492</v>
      </c>
      <c r="AM976" s="102">
        <v>5</v>
      </c>
      <c r="AS976" s="262" t="s">
        <v>1488</v>
      </c>
      <c r="AT976" s="105">
        <v>5</v>
      </c>
      <c r="AU976" s="102"/>
      <c r="AW976" s="102"/>
      <c r="AY976" s="4">
        <v>2.5</v>
      </c>
      <c r="BA976" s="106"/>
    </row>
    <row r="977" spans="1:53" ht="12" customHeight="1" x14ac:dyDescent="0.35">
      <c r="A977" s="96" t="s">
        <v>2008</v>
      </c>
      <c r="B977" t="s">
        <v>2412</v>
      </c>
      <c r="C977" t="s">
        <v>72</v>
      </c>
      <c r="D977" t="s">
        <v>69</v>
      </c>
      <c r="E977" t="s">
        <v>1387</v>
      </c>
      <c r="F977" t="s">
        <v>2591</v>
      </c>
      <c r="G977" t="s">
        <v>2592</v>
      </c>
      <c r="H977">
        <v>2026</v>
      </c>
      <c r="I977" s="159" t="s">
        <v>55</v>
      </c>
      <c r="J977">
        <v>282</v>
      </c>
      <c r="K977" s="97">
        <v>120</v>
      </c>
      <c r="L977" t="str">
        <f>VLOOKUP(K977,Data!$L$1:$M$601,2,FALSE)</f>
        <v>large</v>
      </c>
      <c r="M977">
        <v>282</v>
      </c>
      <c r="N977" s="4">
        <f>VLOOKUP(L977,Data!$M$1:$N$701,2,FALSE)</f>
        <v>20</v>
      </c>
      <c r="O977" t="s">
        <v>69</v>
      </c>
      <c r="P977" t="s">
        <v>94</v>
      </c>
      <c r="Q977" s="57" t="s">
        <v>76</v>
      </c>
      <c r="R977" s="57" t="s">
        <v>1353</v>
      </c>
      <c r="S977" t="s">
        <v>104</v>
      </c>
      <c r="U977" s="57" t="s">
        <v>104</v>
      </c>
      <c r="W977" t="s">
        <v>150</v>
      </c>
      <c r="X977" t="s">
        <v>1360</v>
      </c>
      <c r="Y977" s="57" t="s">
        <v>104</v>
      </c>
      <c r="AA977" t="s">
        <v>104</v>
      </c>
      <c r="AC977" s="57" t="s">
        <v>104</v>
      </c>
      <c r="AE977" t="s">
        <v>150</v>
      </c>
      <c r="AF977" s="96" t="s">
        <v>1355</v>
      </c>
      <c r="AG977" s="57" t="s">
        <v>104</v>
      </c>
      <c r="AH977" s="98">
        <v>1</v>
      </c>
      <c r="AI977" s="29">
        <f t="shared" si="12"/>
        <v>20</v>
      </c>
      <c r="AK977"/>
      <c r="AL977" s="262" t="s">
        <v>1495</v>
      </c>
      <c r="AM977" s="102">
        <v>5</v>
      </c>
      <c r="AU977" s="102"/>
      <c r="AW977" s="102"/>
      <c r="AY977" s="4">
        <v>0</v>
      </c>
      <c r="AZ977" s="4" t="s">
        <v>1369</v>
      </c>
      <c r="BA977" s="106"/>
    </row>
    <row r="978" spans="1:53" ht="12" customHeight="1" x14ac:dyDescent="0.35">
      <c r="A978" s="96" t="s">
        <v>2009</v>
      </c>
      <c r="B978" t="s">
        <v>2413</v>
      </c>
      <c r="C978" t="s">
        <v>72</v>
      </c>
      <c r="D978" t="s">
        <v>69</v>
      </c>
      <c r="E978" t="s">
        <v>1387</v>
      </c>
      <c r="F978" t="s">
        <v>2591</v>
      </c>
      <c r="G978" t="s">
        <v>2592</v>
      </c>
      <c r="H978">
        <v>2026</v>
      </c>
      <c r="I978" s="4" t="s">
        <v>55</v>
      </c>
      <c r="J978">
        <v>283</v>
      </c>
      <c r="K978" s="97">
        <v>119</v>
      </c>
      <c r="L978" t="str">
        <f>VLOOKUP(K978,Data!$L$1:$M$601,2,FALSE)</f>
        <v>large</v>
      </c>
      <c r="M978">
        <v>283</v>
      </c>
      <c r="N978" s="4">
        <f>VLOOKUP(L978,Data!$M$1:$N$701,2,FALSE)</f>
        <v>20</v>
      </c>
      <c r="O978" t="s">
        <v>140</v>
      </c>
      <c r="P978" t="s">
        <v>118</v>
      </c>
      <c r="Q978" s="57" t="s">
        <v>76</v>
      </c>
      <c r="R978" s="57" t="s">
        <v>1353</v>
      </c>
      <c r="S978" t="s">
        <v>104</v>
      </c>
      <c r="U978" s="57" t="s">
        <v>104</v>
      </c>
      <c r="W978" t="s">
        <v>150</v>
      </c>
      <c r="X978" t="s">
        <v>1360</v>
      </c>
      <c r="Y978" s="57" t="s">
        <v>104</v>
      </c>
      <c r="AA978" t="s">
        <v>104</v>
      </c>
      <c r="AC978" s="57" t="s">
        <v>104</v>
      </c>
      <c r="AE978" t="s">
        <v>150</v>
      </c>
      <c r="AF978" s="96" t="s">
        <v>1355</v>
      </c>
      <c r="AG978" s="57" t="s">
        <v>104</v>
      </c>
      <c r="AH978" s="98">
        <v>1</v>
      </c>
      <c r="AI978" s="29">
        <f t="shared" si="12"/>
        <v>20</v>
      </c>
      <c r="AK978"/>
      <c r="AL978" s="261" t="s">
        <v>1498</v>
      </c>
      <c r="AM978" s="102">
        <v>5</v>
      </c>
      <c r="AU978" s="102"/>
      <c r="AW978" s="102"/>
      <c r="AY978" s="4">
        <v>0</v>
      </c>
      <c r="AZ978" s="4" t="s">
        <v>1369</v>
      </c>
      <c r="BA978" s="106"/>
    </row>
    <row r="979" spans="1:53" ht="12" customHeight="1" x14ac:dyDescent="0.35">
      <c r="A979" s="96" t="s">
        <v>2010</v>
      </c>
      <c r="B979" t="s">
        <v>2414</v>
      </c>
      <c r="C979" t="s">
        <v>72</v>
      </c>
      <c r="D979" t="s">
        <v>69</v>
      </c>
      <c r="E979" t="s">
        <v>1379</v>
      </c>
      <c r="F979" t="s">
        <v>2591</v>
      </c>
      <c r="G979" t="s">
        <v>2592</v>
      </c>
      <c r="H979">
        <v>2026</v>
      </c>
      <c r="I979" s="4" t="s">
        <v>79</v>
      </c>
      <c r="J979">
        <v>284</v>
      </c>
      <c r="K979" s="97">
        <v>118</v>
      </c>
      <c r="L979" t="str">
        <f>VLOOKUP(K979,Data!$L$1:$M$601,2,FALSE)</f>
        <v>large</v>
      </c>
      <c r="M979">
        <v>284</v>
      </c>
      <c r="N979" s="4">
        <f>VLOOKUP(L979,Data!$M$1:$N$701,2,FALSE)</f>
        <v>20</v>
      </c>
      <c r="O979" t="s">
        <v>140</v>
      </c>
      <c r="P979" t="s">
        <v>118</v>
      </c>
      <c r="Q979" s="57" t="s">
        <v>76</v>
      </c>
      <c r="R979" s="57" t="s">
        <v>1353</v>
      </c>
      <c r="S979" t="s">
        <v>104</v>
      </c>
      <c r="U979" s="57" t="s">
        <v>104</v>
      </c>
      <c r="W979" t="s">
        <v>150</v>
      </c>
      <c r="X979" t="s">
        <v>1360</v>
      </c>
      <c r="Y979" s="57" t="s">
        <v>104</v>
      </c>
      <c r="AA979" t="s">
        <v>104</v>
      </c>
      <c r="AC979" s="57" t="s">
        <v>104</v>
      </c>
      <c r="AE979" t="s">
        <v>150</v>
      </c>
      <c r="AF979" s="96" t="s">
        <v>1355</v>
      </c>
      <c r="AG979" s="57" t="s">
        <v>104</v>
      </c>
      <c r="AH979" s="98">
        <v>1</v>
      </c>
      <c r="AI979" s="29">
        <f t="shared" si="12"/>
        <v>20</v>
      </c>
      <c r="AK979"/>
      <c r="AL979" s="262" t="s">
        <v>1501</v>
      </c>
      <c r="AM979" s="102">
        <v>5</v>
      </c>
      <c r="AU979" s="102"/>
      <c r="AW979" s="102"/>
      <c r="AY979" s="4">
        <v>5</v>
      </c>
      <c r="BA979" s="106"/>
    </row>
    <row r="980" spans="1:53" ht="12" customHeight="1" x14ac:dyDescent="0.35">
      <c r="A980" s="96" t="s">
        <v>2011</v>
      </c>
      <c r="B980" t="s">
        <v>2415</v>
      </c>
      <c r="C980" t="s">
        <v>72</v>
      </c>
      <c r="D980" t="s">
        <v>69</v>
      </c>
      <c r="E980" t="s">
        <v>1379</v>
      </c>
      <c r="F980" t="s">
        <v>2591</v>
      </c>
      <c r="G980" t="s">
        <v>2592</v>
      </c>
      <c r="H980">
        <v>2026</v>
      </c>
      <c r="I980" s="4" t="s">
        <v>79</v>
      </c>
      <c r="J980">
        <v>285</v>
      </c>
      <c r="K980" s="97">
        <v>117</v>
      </c>
      <c r="L980" t="str">
        <f>VLOOKUP(K980,Data!$L$1:$M$601,2,FALSE)</f>
        <v>large</v>
      </c>
      <c r="M980">
        <v>285</v>
      </c>
      <c r="N980" s="4">
        <f>VLOOKUP(L980,Data!$M$1:$N$701,2,FALSE)</f>
        <v>20</v>
      </c>
      <c r="O980" t="s">
        <v>69</v>
      </c>
      <c r="P980" t="s">
        <v>94</v>
      </c>
      <c r="Q980" s="57" t="s">
        <v>52</v>
      </c>
      <c r="R980" s="57" t="s">
        <v>1398</v>
      </c>
      <c r="S980" t="s">
        <v>104</v>
      </c>
      <c r="U980" s="57" t="s">
        <v>104</v>
      </c>
      <c r="W980" t="s">
        <v>150</v>
      </c>
      <c r="X980" t="s">
        <v>1360</v>
      </c>
      <c r="Y980" s="57" t="s">
        <v>104</v>
      </c>
      <c r="AA980" t="s">
        <v>104</v>
      </c>
      <c r="AC980" s="57" t="s">
        <v>104</v>
      </c>
      <c r="AE980" t="s">
        <v>150</v>
      </c>
      <c r="AF980" s="96" t="s">
        <v>1355</v>
      </c>
      <c r="AG980" s="57" t="s">
        <v>104</v>
      </c>
      <c r="AH980" s="98">
        <v>1</v>
      </c>
      <c r="AI980" s="29">
        <f t="shared" si="12"/>
        <v>20</v>
      </c>
      <c r="AK980"/>
      <c r="AL980" s="261" t="s">
        <v>1504</v>
      </c>
      <c r="AM980" s="102">
        <v>2</v>
      </c>
      <c r="AO980" s="262" t="s">
        <v>1495</v>
      </c>
      <c r="AP980" s="103">
        <v>2</v>
      </c>
      <c r="AQ980" s="102" t="s">
        <v>938</v>
      </c>
      <c r="AR980" s="102">
        <v>1</v>
      </c>
      <c r="AU980" s="102"/>
      <c r="AW980" s="102"/>
      <c r="AY980" s="4">
        <v>0</v>
      </c>
      <c r="AZ980" s="4" t="s">
        <v>1369</v>
      </c>
      <c r="BA980" s="106"/>
    </row>
    <row r="981" spans="1:53" ht="12" customHeight="1" x14ac:dyDescent="0.35">
      <c r="A981" s="96" t="s">
        <v>2012</v>
      </c>
      <c r="B981" t="s">
        <v>2416</v>
      </c>
      <c r="C981" t="s">
        <v>72</v>
      </c>
      <c r="D981" t="s">
        <v>69</v>
      </c>
      <c r="E981" t="s">
        <v>1379</v>
      </c>
      <c r="F981" t="s">
        <v>2591</v>
      </c>
      <c r="G981" t="s">
        <v>2592</v>
      </c>
      <c r="H981">
        <v>2026</v>
      </c>
      <c r="I981" s="4" t="s">
        <v>79</v>
      </c>
      <c r="J981">
        <v>286</v>
      </c>
      <c r="K981" s="97">
        <v>116</v>
      </c>
      <c r="L981" t="str">
        <f>VLOOKUP(K981,Data!$L$1:$M$601,2,FALSE)</f>
        <v>large</v>
      </c>
      <c r="M981">
        <v>286</v>
      </c>
      <c r="N981" s="4">
        <f>VLOOKUP(L981,Data!$M$1:$N$701,2,FALSE)</f>
        <v>20</v>
      </c>
      <c r="O981" t="s">
        <v>140</v>
      </c>
      <c r="P981" t="s">
        <v>118</v>
      </c>
      <c r="Q981" s="57" t="s">
        <v>52</v>
      </c>
      <c r="R981" s="57" t="s">
        <v>1398</v>
      </c>
      <c r="S981" t="s">
        <v>104</v>
      </c>
      <c r="U981" s="57" t="s">
        <v>104</v>
      </c>
      <c r="W981" t="s">
        <v>150</v>
      </c>
      <c r="X981" t="s">
        <v>1360</v>
      </c>
      <c r="Y981" s="57" t="s">
        <v>104</v>
      </c>
      <c r="AA981" t="s">
        <v>104</v>
      </c>
      <c r="AC981" s="57" t="s">
        <v>104</v>
      </c>
      <c r="AE981" t="s">
        <v>150</v>
      </c>
      <c r="AF981" s="96" t="s">
        <v>1355</v>
      </c>
      <c r="AG981" s="57" t="s">
        <v>104</v>
      </c>
      <c r="AH981" s="98">
        <v>1</v>
      </c>
      <c r="AI981" s="29">
        <f t="shared" si="12"/>
        <v>20</v>
      </c>
      <c r="AK981"/>
      <c r="AL981" s="262" t="s">
        <v>1507</v>
      </c>
      <c r="AM981" s="102">
        <v>2</v>
      </c>
      <c r="AO981" s="262" t="s">
        <v>1495</v>
      </c>
      <c r="AP981" s="103">
        <v>2</v>
      </c>
      <c r="AQ981" s="102" t="s">
        <v>938</v>
      </c>
      <c r="AR981" s="102">
        <v>1</v>
      </c>
      <c r="AU981" s="102"/>
      <c r="AW981" s="102"/>
      <c r="AY981" s="4">
        <v>0</v>
      </c>
      <c r="AZ981" s="4" t="s">
        <v>1369</v>
      </c>
      <c r="BA981" s="106"/>
    </row>
    <row r="982" spans="1:53" ht="12" customHeight="1" x14ac:dyDescent="0.35">
      <c r="A982" s="96" t="s">
        <v>2013</v>
      </c>
      <c r="B982" t="s">
        <v>2417</v>
      </c>
      <c r="C982" t="s">
        <v>72</v>
      </c>
      <c r="D982" t="s">
        <v>69</v>
      </c>
      <c r="E982" t="s">
        <v>1379</v>
      </c>
      <c r="F982" t="s">
        <v>2591</v>
      </c>
      <c r="G982" t="s">
        <v>2592</v>
      </c>
      <c r="H982">
        <v>2026</v>
      </c>
      <c r="I982" s="4" t="s">
        <v>258</v>
      </c>
      <c r="J982">
        <v>287</v>
      </c>
      <c r="K982" s="97">
        <v>115</v>
      </c>
      <c r="L982" t="str">
        <f>VLOOKUP(K982,Data!$L$1:$M$601,2,FALSE)</f>
        <v>large</v>
      </c>
      <c r="M982">
        <v>287</v>
      </c>
      <c r="N982" s="4">
        <f>VLOOKUP(L982,Data!$M$1:$N$701,2,FALSE)</f>
        <v>20</v>
      </c>
      <c r="O982" t="s">
        <v>140</v>
      </c>
      <c r="P982" t="s">
        <v>118</v>
      </c>
      <c r="Q982" s="57" t="s">
        <v>76</v>
      </c>
      <c r="R982" s="57" t="s">
        <v>1353</v>
      </c>
      <c r="S982" t="s">
        <v>104</v>
      </c>
      <c r="U982" s="57" t="s">
        <v>104</v>
      </c>
      <c r="W982" t="s">
        <v>150</v>
      </c>
      <c r="X982" t="s">
        <v>1360</v>
      </c>
      <c r="Y982" s="57" t="s">
        <v>104</v>
      </c>
      <c r="AA982" t="s">
        <v>104</v>
      </c>
      <c r="AC982" s="57" t="s">
        <v>104</v>
      </c>
      <c r="AE982" t="s">
        <v>150</v>
      </c>
      <c r="AF982" s="96" t="s">
        <v>1355</v>
      </c>
      <c r="AG982" s="57" t="s">
        <v>104</v>
      </c>
      <c r="AH982" s="98">
        <v>1</v>
      </c>
      <c r="AI982" s="29">
        <f t="shared" si="12"/>
        <v>20</v>
      </c>
      <c r="AK982"/>
      <c r="AL982" s="261" t="s">
        <v>1511</v>
      </c>
      <c r="AM982" s="102">
        <v>10</v>
      </c>
      <c r="AU982" s="102"/>
      <c r="AW982" s="102"/>
      <c r="AY982" s="4">
        <v>0</v>
      </c>
      <c r="BA982" s="106"/>
    </row>
    <row r="983" spans="1:53" ht="12" customHeight="1" x14ac:dyDescent="0.35">
      <c r="A983" s="96" t="s">
        <v>2014</v>
      </c>
      <c r="B983" t="s">
        <v>2418</v>
      </c>
      <c r="C983" t="s">
        <v>72</v>
      </c>
      <c r="D983" t="s">
        <v>69</v>
      </c>
      <c r="E983" t="s">
        <v>1379</v>
      </c>
      <c r="F983" t="s">
        <v>2591</v>
      </c>
      <c r="G983" t="s">
        <v>2592</v>
      </c>
      <c r="H983">
        <v>2026</v>
      </c>
      <c r="I983" s="4" t="s">
        <v>55</v>
      </c>
      <c r="J983">
        <v>288</v>
      </c>
      <c r="K983" s="97">
        <v>114</v>
      </c>
      <c r="L983" t="str">
        <f>VLOOKUP(K983,Data!$L$1:$M$601,2,FALSE)</f>
        <v>large</v>
      </c>
      <c r="M983">
        <v>288</v>
      </c>
      <c r="N983" s="4">
        <f>VLOOKUP(L983,Data!$M$1:$N$701,2,FALSE)</f>
        <v>20</v>
      </c>
      <c r="O983" t="s">
        <v>140</v>
      </c>
      <c r="P983" t="s">
        <v>118</v>
      </c>
      <c r="Q983" s="57" t="s">
        <v>76</v>
      </c>
      <c r="R983" s="57" t="s">
        <v>1353</v>
      </c>
      <c r="S983" t="s">
        <v>104</v>
      </c>
      <c r="U983" s="57" t="s">
        <v>104</v>
      </c>
      <c r="W983" t="s">
        <v>150</v>
      </c>
      <c r="X983" t="s">
        <v>1360</v>
      </c>
      <c r="Y983" s="57" t="s">
        <v>104</v>
      </c>
      <c r="AA983" t="s">
        <v>104</v>
      </c>
      <c r="AC983" s="57" t="s">
        <v>104</v>
      </c>
      <c r="AE983" t="s">
        <v>150</v>
      </c>
      <c r="AF983" s="96" t="s">
        <v>1355</v>
      </c>
      <c r="AG983" s="57" t="s">
        <v>104</v>
      </c>
      <c r="AH983" s="98">
        <v>1</v>
      </c>
      <c r="AI983" s="29">
        <f t="shared" si="12"/>
        <v>20</v>
      </c>
      <c r="AK983"/>
      <c r="AL983" s="262" t="s">
        <v>1515</v>
      </c>
      <c r="AM983" s="102">
        <v>10</v>
      </c>
      <c r="AU983" s="102"/>
      <c r="AW983" s="102"/>
      <c r="AY983" s="4">
        <v>0</v>
      </c>
      <c r="BA983" s="106"/>
    </row>
    <row r="984" spans="1:53" ht="12" customHeight="1" x14ac:dyDescent="0.35">
      <c r="A984" s="96" t="s">
        <v>2015</v>
      </c>
      <c r="B984" t="s">
        <v>2419</v>
      </c>
      <c r="C984" t="s">
        <v>77</v>
      </c>
      <c r="D984" t="s">
        <v>1388</v>
      </c>
      <c r="E984" t="s">
        <v>1387</v>
      </c>
      <c r="F984" t="s">
        <v>2591</v>
      </c>
      <c r="G984" t="s">
        <v>2592</v>
      </c>
      <c r="H984">
        <v>2026</v>
      </c>
      <c r="I984" s="4" t="s">
        <v>79</v>
      </c>
      <c r="J984">
        <v>289</v>
      </c>
      <c r="K984" s="97">
        <v>113</v>
      </c>
      <c r="L984" t="str">
        <f>VLOOKUP(K984,Data!$L$1:$M$601,2,FALSE)</f>
        <v>large</v>
      </c>
      <c r="M984">
        <v>289</v>
      </c>
      <c r="N984" s="4">
        <f>VLOOKUP(L984,Data!$M$1:$N$701,2,FALSE)</f>
        <v>20</v>
      </c>
      <c r="O984" t="s">
        <v>69</v>
      </c>
      <c r="P984" t="s">
        <v>94</v>
      </c>
      <c r="Q984" s="57" t="s">
        <v>52</v>
      </c>
      <c r="R984" s="57" t="s">
        <v>1397</v>
      </c>
      <c r="S984" t="s">
        <v>104</v>
      </c>
      <c r="U984" s="57" t="s">
        <v>104</v>
      </c>
      <c r="W984" t="s">
        <v>150</v>
      </c>
      <c r="X984" t="s">
        <v>1360</v>
      </c>
      <c r="Y984" s="57" t="s">
        <v>104</v>
      </c>
      <c r="AA984" t="s">
        <v>104</v>
      </c>
      <c r="AC984" s="57" t="s">
        <v>104</v>
      </c>
      <c r="AE984" t="s">
        <v>56</v>
      </c>
      <c r="AF984" s="96" t="s">
        <v>1355</v>
      </c>
      <c r="AG984" s="57" t="s">
        <v>81</v>
      </c>
      <c r="AH984" s="98">
        <v>0.8</v>
      </c>
      <c r="AI984" s="29">
        <f t="shared" si="12"/>
        <v>16</v>
      </c>
      <c r="AK984" t="s">
        <v>1399</v>
      </c>
      <c r="AL984" s="261" t="s">
        <v>1519</v>
      </c>
      <c r="AM984" s="102">
        <v>3</v>
      </c>
      <c r="AQ984" s="102" t="s">
        <v>938</v>
      </c>
      <c r="AR984" s="102">
        <v>1</v>
      </c>
      <c r="AU984" s="102"/>
      <c r="AW984" s="102"/>
      <c r="AY984" s="4">
        <v>0</v>
      </c>
      <c r="BA984" s="106"/>
    </row>
    <row r="985" spans="1:53" ht="12" customHeight="1" x14ac:dyDescent="0.35">
      <c r="A985" s="96" t="s">
        <v>2016</v>
      </c>
      <c r="B985" t="s">
        <v>2420</v>
      </c>
      <c r="C985" t="s">
        <v>77</v>
      </c>
      <c r="D985" t="s">
        <v>1388</v>
      </c>
      <c r="E985" t="s">
        <v>1387</v>
      </c>
      <c r="F985" t="s">
        <v>2591</v>
      </c>
      <c r="G985" t="s">
        <v>2592</v>
      </c>
      <c r="H985">
        <v>2026</v>
      </c>
      <c r="I985" s="4" t="s">
        <v>79</v>
      </c>
      <c r="J985">
        <v>290</v>
      </c>
      <c r="K985" s="97">
        <v>112</v>
      </c>
      <c r="L985" t="str">
        <f>VLOOKUP(K985,Data!$L$1:$M$601,2,FALSE)</f>
        <v>large</v>
      </c>
      <c r="M985">
        <v>290</v>
      </c>
      <c r="N985" s="4">
        <f>VLOOKUP(L985,Data!$M$1:$N$701,2,FALSE)</f>
        <v>20</v>
      </c>
      <c r="O985" t="s">
        <v>140</v>
      </c>
      <c r="P985" t="s">
        <v>118</v>
      </c>
      <c r="Q985" s="57" t="s">
        <v>52</v>
      </c>
      <c r="R985" s="57" t="s">
        <v>1397</v>
      </c>
      <c r="S985" t="s">
        <v>104</v>
      </c>
      <c r="U985" s="57" t="s">
        <v>104</v>
      </c>
      <c r="W985" t="s">
        <v>150</v>
      </c>
      <c r="X985" t="s">
        <v>1360</v>
      </c>
      <c r="Y985" s="57" t="s">
        <v>104</v>
      </c>
      <c r="AA985" t="s">
        <v>104</v>
      </c>
      <c r="AC985" s="57" t="s">
        <v>104</v>
      </c>
      <c r="AE985" t="s">
        <v>56</v>
      </c>
      <c r="AF985" s="96" t="s">
        <v>1355</v>
      </c>
      <c r="AG985" s="57" t="s">
        <v>81</v>
      </c>
      <c r="AH985" s="98">
        <v>0.8</v>
      </c>
      <c r="AI985" s="29">
        <f t="shared" si="12"/>
        <v>16</v>
      </c>
      <c r="AK985" t="s">
        <v>1399</v>
      </c>
      <c r="AL985" s="262" t="s">
        <v>1523</v>
      </c>
      <c r="AM985" s="102">
        <v>3</v>
      </c>
      <c r="AQ985" s="102" t="s">
        <v>938</v>
      </c>
      <c r="AR985" s="102">
        <v>1</v>
      </c>
      <c r="AU985" s="102"/>
      <c r="AW985" s="102"/>
      <c r="AY985" s="4">
        <v>0</v>
      </c>
      <c r="BA985" s="106"/>
    </row>
    <row r="986" spans="1:53" ht="12" customHeight="1" x14ac:dyDescent="0.35">
      <c r="A986" s="96" t="s">
        <v>2017</v>
      </c>
      <c r="B986" t="s">
        <v>2421</v>
      </c>
      <c r="C986" t="s">
        <v>77</v>
      </c>
      <c r="D986" t="s">
        <v>140</v>
      </c>
      <c r="E986" t="s">
        <v>1387</v>
      </c>
      <c r="F986" t="s">
        <v>2591</v>
      </c>
      <c r="G986" t="s">
        <v>2592</v>
      </c>
      <c r="H986">
        <v>2026</v>
      </c>
      <c r="I986" s="4" t="s">
        <v>79</v>
      </c>
      <c r="J986">
        <v>291</v>
      </c>
      <c r="K986" s="97">
        <v>111</v>
      </c>
      <c r="L986" t="str">
        <f>VLOOKUP(K986,Data!$L$1:$M$601,2,FALSE)</f>
        <v>large</v>
      </c>
      <c r="M986">
        <v>291</v>
      </c>
      <c r="N986" s="4">
        <f>VLOOKUP(L986,Data!$M$1:$N$701,2,FALSE)</f>
        <v>20</v>
      </c>
      <c r="O986" t="s">
        <v>140</v>
      </c>
      <c r="P986" t="s">
        <v>118</v>
      </c>
      <c r="Q986" s="57" t="s">
        <v>76</v>
      </c>
      <c r="R986" s="57" t="s">
        <v>1353</v>
      </c>
      <c r="S986" t="s">
        <v>104</v>
      </c>
      <c r="U986" s="57" t="s">
        <v>104</v>
      </c>
      <c r="W986" t="s">
        <v>150</v>
      </c>
      <c r="X986" t="s">
        <v>1360</v>
      </c>
      <c r="Y986" s="57" t="s">
        <v>104</v>
      </c>
      <c r="AA986" t="s">
        <v>104</v>
      </c>
      <c r="AC986" s="57" t="s">
        <v>104</v>
      </c>
      <c r="AE986" t="s">
        <v>150</v>
      </c>
      <c r="AF986" s="96" t="s">
        <v>1355</v>
      </c>
      <c r="AG986" s="57" t="s">
        <v>104</v>
      </c>
      <c r="AH986" s="98">
        <v>1</v>
      </c>
      <c r="AI986" s="29">
        <f t="shared" si="12"/>
        <v>20</v>
      </c>
      <c r="AK986"/>
      <c r="AL986" s="261" t="s">
        <v>1527</v>
      </c>
      <c r="AM986" s="102">
        <v>19.5</v>
      </c>
      <c r="AO986" s="103" t="s">
        <v>943</v>
      </c>
      <c r="AP986" s="103">
        <v>6.5</v>
      </c>
      <c r="AQ986" s="261" t="s">
        <v>1498</v>
      </c>
      <c r="AR986" s="102">
        <v>4</v>
      </c>
      <c r="AU986" s="102"/>
      <c r="AW986" s="102"/>
      <c r="AY986" s="4">
        <v>0</v>
      </c>
      <c r="BA986" s="106"/>
    </row>
    <row r="987" spans="1:53" ht="12" customHeight="1" x14ac:dyDescent="0.35">
      <c r="A987" s="96" t="s">
        <v>2018</v>
      </c>
      <c r="B987" t="s">
        <v>2422</v>
      </c>
      <c r="C987" t="s">
        <v>72</v>
      </c>
      <c r="D987" t="s">
        <v>1388</v>
      </c>
      <c r="E987" t="s">
        <v>1379</v>
      </c>
      <c r="F987" t="s">
        <v>2591</v>
      </c>
      <c r="G987" t="s">
        <v>2592</v>
      </c>
      <c r="H987">
        <v>2026</v>
      </c>
      <c r="I987" s="4" t="s">
        <v>55</v>
      </c>
      <c r="J987">
        <v>292</v>
      </c>
      <c r="K987" s="97">
        <v>110</v>
      </c>
      <c r="L987" t="str">
        <f>VLOOKUP(K987,Data!$L$1:$M$601,2,FALSE)</f>
        <v>large</v>
      </c>
      <c r="M987">
        <v>292</v>
      </c>
      <c r="N987" s="4">
        <f>VLOOKUP(L987,Data!$M$1:$N$701,2,FALSE)</f>
        <v>20</v>
      </c>
      <c r="O987" t="s">
        <v>69</v>
      </c>
      <c r="P987" t="s">
        <v>94</v>
      </c>
      <c r="Q987" s="57" t="s">
        <v>76</v>
      </c>
      <c r="R987" s="57" t="s">
        <v>1353</v>
      </c>
      <c r="S987" t="s">
        <v>104</v>
      </c>
      <c r="U987" s="57" t="s">
        <v>104</v>
      </c>
      <c r="W987" t="s">
        <v>150</v>
      </c>
      <c r="X987" t="s">
        <v>1360</v>
      </c>
      <c r="Y987" s="57" t="s">
        <v>104</v>
      </c>
      <c r="AA987" t="s">
        <v>104</v>
      </c>
      <c r="AC987" s="57" t="s">
        <v>104</v>
      </c>
      <c r="AE987" t="s">
        <v>150</v>
      </c>
      <c r="AF987" s="96" t="s">
        <v>1355</v>
      </c>
      <c r="AG987" s="57" t="s">
        <v>104</v>
      </c>
      <c r="AH987" s="98">
        <v>1</v>
      </c>
      <c r="AI987" s="29">
        <f t="shared" si="12"/>
        <v>20</v>
      </c>
      <c r="AK987"/>
      <c r="AL987" s="262" t="s">
        <v>1530</v>
      </c>
      <c r="AM987" s="102">
        <v>6</v>
      </c>
      <c r="AO987" s="103" t="s">
        <v>943</v>
      </c>
      <c r="AP987" s="103">
        <v>4</v>
      </c>
      <c r="AU987" s="102"/>
      <c r="AW987" s="102"/>
      <c r="AY987" s="4">
        <v>4</v>
      </c>
      <c r="BA987" s="106"/>
    </row>
    <row r="988" spans="1:53" ht="12" customHeight="1" x14ac:dyDescent="0.35">
      <c r="A988" s="96" t="s">
        <v>2019</v>
      </c>
      <c r="B988" t="s">
        <v>2423</v>
      </c>
      <c r="C988" t="s">
        <v>72</v>
      </c>
      <c r="D988" t="s">
        <v>1388</v>
      </c>
      <c r="E988" t="s">
        <v>1379</v>
      </c>
      <c r="F988" t="s">
        <v>2591</v>
      </c>
      <c r="G988" t="s">
        <v>2592</v>
      </c>
      <c r="H988">
        <v>2026</v>
      </c>
      <c r="I988" s="4" t="s">
        <v>55</v>
      </c>
      <c r="J988">
        <v>293</v>
      </c>
      <c r="K988" s="97">
        <v>109</v>
      </c>
      <c r="L988" t="str">
        <f>VLOOKUP(K988,Data!$L$1:$M$601,2,FALSE)</f>
        <v>large</v>
      </c>
      <c r="M988">
        <v>293</v>
      </c>
      <c r="N988" s="4">
        <f>VLOOKUP(L988,Data!$M$1:$N$701,2,FALSE)</f>
        <v>20</v>
      </c>
      <c r="O988" t="s">
        <v>140</v>
      </c>
      <c r="P988" t="s">
        <v>118</v>
      </c>
      <c r="Q988" s="57" t="s">
        <v>76</v>
      </c>
      <c r="R988" s="57" t="s">
        <v>1353</v>
      </c>
      <c r="S988" t="s">
        <v>104</v>
      </c>
      <c r="U988" s="57" t="s">
        <v>104</v>
      </c>
      <c r="W988" t="s">
        <v>150</v>
      </c>
      <c r="X988" t="s">
        <v>1360</v>
      </c>
      <c r="Y988" s="57" t="s">
        <v>104</v>
      </c>
      <c r="AA988" t="s">
        <v>104</v>
      </c>
      <c r="AC988" s="57" t="s">
        <v>104</v>
      </c>
      <c r="AE988" t="s">
        <v>150</v>
      </c>
      <c r="AF988" s="96" t="s">
        <v>1355</v>
      </c>
      <c r="AG988" s="57" t="s">
        <v>104</v>
      </c>
      <c r="AH988" s="98">
        <v>1</v>
      </c>
      <c r="AI988" s="29">
        <f t="shared" si="12"/>
        <v>20</v>
      </c>
      <c r="AK988"/>
      <c r="AL988" s="261" t="s">
        <v>1533</v>
      </c>
      <c r="AM988" s="102">
        <v>6</v>
      </c>
      <c r="AO988" s="103" t="s">
        <v>943</v>
      </c>
      <c r="AP988" s="103">
        <v>4</v>
      </c>
      <c r="AU988" s="102"/>
      <c r="AW988" s="102"/>
      <c r="AY988" s="4">
        <v>3.5</v>
      </c>
      <c r="BA988" s="106"/>
    </row>
    <row r="989" spans="1:53" ht="12" customHeight="1" x14ac:dyDescent="0.35">
      <c r="A989" s="96" t="s">
        <v>2020</v>
      </c>
      <c r="B989" t="s">
        <v>2424</v>
      </c>
      <c r="C989" t="s">
        <v>72</v>
      </c>
      <c r="D989" t="s">
        <v>1388</v>
      </c>
      <c r="E989" t="s">
        <v>1379</v>
      </c>
      <c r="F989" t="s">
        <v>2591</v>
      </c>
      <c r="G989" t="s">
        <v>2592</v>
      </c>
      <c r="H989">
        <v>2026</v>
      </c>
      <c r="I989" s="4" t="s">
        <v>79</v>
      </c>
      <c r="J989">
        <v>294</v>
      </c>
      <c r="K989" s="97">
        <v>108</v>
      </c>
      <c r="L989" t="str">
        <f>VLOOKUP(K989,Data!$L$1:$M$601,2,FALSE)</f>
        <v>large</v>
      </c>
      <c r="M989">
        <v>294</v>
      </c>
      <c r="N989" s="4">
        <f>VLOOKUP(L989,Data!$M$1:$N$701,2,FALSE)</f>
        <v>20</v>
      </c>
      <c r="O989" t="s">
        <v>69</v>
      </c>
      <c r="P989" t="s">
        <v>94</v>
      </c>
      <c r="Q989" s="57" t="s">
        <v>76</v>
      </c>
      <c r="R989" s="57" t="s">
        <v>1353</v>
      </c>
      <c r="S989" t="s">
        <v>104</v>
      </c>
      <c r="U989" s="57" t="s">
        <v>104</v>
      </c>
      <c r="W989" t="s">
        <v>150</v>
      </c>
      <c r="X989" t="s">
        <v>1360</v>
      </c>
      <c r="Y989" s="57" t="s">
        <v>104</v>
      </c>
      <c r="AA989" t="s">
        <v>104</v>
      </c>
      <c r="AC989" s="57" t="s">
        <v>104</v>
      </c>
      <c r="AE989" t="s">
        <v>150</v>
      </c>
      <c r="AF989" s="96" t="s">
        <v>1355</v>
      </c>
      <c r="AG989" s="57" t="s">
        <v>104</v>
      </c>
      <c r="AH989" s="98">
        <v>1</v>
      </c>
      <c r="AI989" s="29">
        <f t="shared" si="12"/>
        <v>20</v>
      </c>
      <c r="AK989"/>
      <c r="AL989" s="262" t="s">
        <v>1537</v>
      </c>
      <c r="AM989" s="102">
        <v>10</v>
      </c>
      <c r="AU989" s="102"/>
      <c r="AW989" s="102"/>
      <c r="AY989" s="4">
        <v>0</v>
      </c>
      <c r="BA989" s="106"/>
    </row>
    <row r="990" spans="1:53" ht="12" customHeight="1" x14ac:dyDescent="0.35">
      <c r="A990" s="96" t="s">
        <v>2021</v>
      </c>
      <c r="B990" t="s">
        <v>2425</v>
      </c>
      <c r="C990" t="s">
        <v>72</v>
      </c>
      <c r="D990" t="s">
        <v>1388</v>
      </c>
      <c r="E990" t="s">
        <v>1379</v>
      </c>
      <c r="F990" t="s">
        <v>2591</v>
      </c>
      <c r="G990" t="s">
        <v>2592</v>
      </c>
      <c r="H990">
        <v>2026</v>
      </c>
      <c r="I990" s="4" t="s">
        <v>79</v>
      </c>
      <c r="J990">
        <v>295</v>
      </c>
      <c r="K990" s="97">
        <v>107</v>
      </c>
      <c r="L990" t="str">
        <f>VLOOKUP(K990,Data!$L$1:$M$601,2,FALSE)</f>
        <v>large</v>
      </c>
      <c r="M990">
        <v>295</v>
      </c>
      <c r="N990" s="4">
        <f>VLOOKUP(L990,Data!$M$1:$N$701,2,FALSE)</f>
        <v>20</v>
      </c>
      <c r="O990" t="s">
        <v>140</v>
      </c>
      <c r="P990" t="s">
        <v>118</v>
      </c>
      <c r="Q990" s="57" t="s">
        <v>76</v>
      </c>
      <c r="R990" s="57" t="s">
        <v>1353</v>
      </c>
      <c r="S990" t="s">
        <v>104</v>
      </c>
      <c r="U990" s="57" t="s">
        <v>104</v>
      </c>
      <c r="W990" t="s">
        <v>150</v>
      </c>
      <c r="X990" t="s">
        <v>1360</v>
      </c>
      <c r="Y990" s="57" t="s">
        <v>104</v>
      </c>
      <c r="AA990" t="s">
        <v>104</v>
      </c>
      <c r="AC990" s="57" t="s">
        <v>104</v>
      </c>
      <c r="AE990" t="s">
        <v>150</v>
      </c>
      <c r="AF990" s="96" t="s">
        <v>1355</v>
      </c>
      <c r="AG990" s="57" t="s">
        <v>104</v>
      </c>
      <c r="AH990" s="98">
        <v>1</v>
      </c>
      <c r="AI990" s="29">
        <f t="shared" si="12"/>
        <v>20</v>
      </c>
      <c r="AK990"/>
      <c r="AL990" s="261" t="s">
        <v>1541</v>
      </c>
      <c r="AM990" s="102">
        <v>10</v>
      </c>
      <c r="AU990" s="102"/>
      <c r="AW990" s="102"/>
      <c r="AY990" s="4">
        <v>0</v>
      </c>
      <c r="BA990" s="106"/>
    </row>
    <row r="991" spans="1:53" ht="12" customHeight="1" x14ac:dyDescent="0.35">
      <c r="A991" s="96" t="s">
        <v>2022</v>
      </c>
      <c r="B991" t="s">
        <v>2426</v>
      </c>
      <c r="C991" t="s">
        <v>72</v>
      </c>
      <c r="D991" t="s">
        <v>1388</v>
      </c>
      <c r="E991" t="s">
        <v>1379</v>
      </c>
      <c r="F991" t="s">
        <v>2591</v>
      </c>
      <c r="G991" t="s">
        <v>2592</v>
      </c>
      <c r="H991">
        <v>2026</v>
      </c>
      <c r="I991" s="159" t="s">
        <v>55</v>
      </c>
      <c r="J991">
        <v>296</v>
      </c>
      <c r="K991" s="97">
        <v>106</v>
      </c>
      <c r="L991" t="str">
        <f>VLOOKUP(K991,Data!$L$1:$M$601,2,FALSE)</f>
        <v>large</v>
      </c>
      <c r="M991">
        <v>296</v>
      </c>
      <c r="N991" s="4">
        <f>VLOOKUP(L991,Data!$M$1:$N$701,2,FALSE)</f>
        <v>20</v>
      </c>
      <c r="O991" t="s">
        <v>140</v>
      </c>
      <c r="P991" t="s">
        <v>118</v>
      </c>
      <c r="Q991" s="57" t="s">
        <v>76</v>
      </c>
      <c r="R991" s="57" t="s">
        <v>1353</v>
      </c>
      <c r="S991" t="s">
        <v>104</v>
      </c>
      <c r="U991" s="57" t="s">
        <v>104</v>
      </c>
      <c r="W991" t="s">
        <v>150</v>
      </c>
      <c r="X991" t="s">
        <v>1360</v>
      </c>
      <c r="Y991" s="57" t="s">
        <v>104</v>
      </c>
      <c r="AA991" t="s">
        <v>104</v>
      </c>
      <c r="AC991" s="57" t="s">
        <v>104</v>
      </c>
      <c r="AE991" t="s">
        <v>150</v>
      </c>
      <c r="AF991" s="96" t="s">
        <v>1355</v>
      </c>
      <c r="AG991" s="57" t="s">
        <v>104</v>
      </c>
      <c r="AH991" s="98">
        <v>1</v>
      </c>
      <c r="AI991" s="29">
        <f t="shared" si="12"/>
        <v>20</v>
      </c>
      <c r="AK991"/>
      <c r="AL991" s="262" t="s">
        <v>1543</v>
      </c>
      <c r="AM991" s="102">
        <v>6</v>
      </c>
      <c r="AO991" s="103" t="s">
        <v>943</v>
      </c>
      <c r="AP991" s="103">
        <v>4</v>
      </c>
      <c r="AU991" s="102"/>
      <c r="AW991" s="102"/>
      <c r="AY991" s="4">
        <v>6</v>
      </c>
      <c r="AZ991" s="161"/>
      <c r="BA991" s="106"/>
    </row>
    <row r="992" spans="1:53" ht="12" customHeight="1" x14ac:dyDescent="0.35">
      <c r="A992" s="96" t="s">
        <v>2023</v>
      </c>
      <c r="B992" t="s">
        <v>2427</v>
      </c>
      <c r="C992" t="s">
        <v>72</v>
      </c>
      <c r="D992" t="s">
        <v>1388</v>
      </c>
      <c r="E992" t="s">
        <v>1379</v>
      </c>
      <c r="F992" t="s">
        <v>2591</v>
      </c>
      <c r="G992" t="s">
        <v>2592</v>
      </c>
      <c r="H992">
        <v>2026</v>
      </c>
      <c r="I992" s="4" t="s">
        <v>55</v>
      </c>
      <c r="J992">
        <v>297</v>
      </c>
      <c r="K992" s="97">
        <v>105</v>
      </c>
      <c r="L992" t="str">
        <f>VLOOKUP(K992,Data!$L$1:$M$601,2,FALSE)</f>
        <v>large</v>
      </c>
      <c r="M992">
        <v>297</v>
      </c>
      <c r="N992" s="4">
        <f>VLOOKUP(L992,Data!$M$1:$N$701,2,FALSE)</f>
        <v>20</v>
      </c>
      <c r="O992" t="s">
        <v>140</v>
      </c>
      <c r="P992" t="s">
        <v>118</v>
      </c>
      <c r="Q992" s="57" t="s">
        <v>76</v>
      </c>
      <c r="R992" s="57" t="s">
        <v>1353</v>
      </c>
      <c r="S992" t="s">
        <v>104</v>
      </c>
      <c r="U992" s="57" t="s">
        <v>104</v>
      </c>
      <c r="W992" t="s">
        <v>150</v>
      </c>
      <c r="X992" t="s">
        <v>1360</v>
      </c>
      <c r="Y992" s="57" t="s">
        <v>104</v>
      </c>
      <c r="AA992" t="s">
        <v>104</v>
      </c>
      <c r="AC992" s="57" t="s">
        <v>104</v>
      </c>
      <c r="AE992" t="s">
        <v>150</v>
      </c>
      <c r="AF992" s="96" t="s">
        <v>1355</v>
      </c>
      <c r="AG992" s="57" t="s">
        <v>104</v>
      </c>
      <c r="AH992" s="98">
        <v>1</v>
      </c>
      <c r="AI992" s="29">
        <f t="shared" si="12"/>
        <v>20</v>
      </c>
      <c r="AK992"/>
      <c r="AL992" s="261" t="s">
        <v>1547</v>
      </c>
      <c r="AM992" s="102">
        <v>13</v>
      </c>
      <c r="AO992" s="103" t="s">
        <v>943</v>
      </c>
      <c r="AP992" s="103">
        <v>7</v>
      </c>
      <c r="AU992" s="102"/>
      <c r="AW992" s="102"/>
      <c r="AY992" s="4">
        <v>0</v>
      </c>
      <c r="BA992" s="106"/>
    </row>
    <row r="993" spans="1:53" ht="12" customHeight="1" x14ac:dyDescent="0.35">
      <c r="A993" s="96" t="s">
        <v>2024</v>
      </c>
      <c r="B993" t="s">
        <v>2428</v>
      </c>
      <c r="C993" t="s">
        <v>72</v>
      </c>
      <c r="D993" t="s">
        <v>69</v>
      </c>
      <c r="E993" t="s">
        <v>1379</v>
      </c>
      <c r="F993" t="s">
        <v>2591</v>
      </c>
      <c r="G993" t="s">
        <v>2592</v>
      </c>
      <c r="H993">
        <v>2026</v>
      </c>
      <c r="I993" s="4" t="s">
        <v>79</v>
      </c>
      <c r="J993">
        <v>298</v>
      </c>
      <c r="K993" s="97">
        <v>104</v>
      </c>
      <c r="L993" t="str">
        <f>VLOOKUP(K993,Data!$L$1:$M$601,2,FALSE)</f>
        <v>large</v>
      </c>
      <c r="M993">
        <v>298</v>
      </c>
      <c r="N993" s="4">
        <f>VLOOKUP(L993,Data!$M$1:$N$701,2,FALSE)</f>
        <v>20</v>
      </c>
      <c r="O993" t="s">
        <v>140</v>
      </c>
      <c r="P993" t="s">
        <v>118</v>
      </c>
      <c r="Q993" s="57" t="s">
        <v>76</v>
      </c>
      <c r="R993" s="57" t="s">
        <v>1353</v>
      </c>
      <c r="S993" t="s">
        <v>104</v>
      </c>
      <c r="U993" s="57" t="s">
        <v>104</v>
      </c>
      <c r="W993" t="s">
        <v>150</v>
      </c>
      <c r="X993" t="s">
        <v>1360</v>
      </c>
      <c r="Y993" s="57" t="s">
        <v>104</v>
      </c>
      <c r="AA993" t="s">
        <v>104</v>
      </c>
      <c r="AC993" s="57" t="s">
        <v>104</v>
      </c>
      <c r="AE993" t="s">
        <v>150</v>
      </c>
      <c r="AF993" s="96" t="s">
        <v>1355</v>
      </c>
      <c r="AG993" s="57" t="s">
        <v>104</v>
      </c>
      <c r="AH993" s="98">
        <v>1</v>
      </c>
      <c r="AI993" s="29">
        <f t="shared" si="12"/>
        <v>20</v>
      </c>
      <c r="AK993"/>
      <c r="AL993" s="262" t="s">
        <v>1550</v>
      </c>
      <c r="AM993" s="102">
        <v>10</v>
      </c>
      <c r="AU993" s="102"/>
      <c r="AW993" s="102"/>
      <c r="AY993" s="4">
        <v>0</v>
      </c>
      <c r="BA993" s="106"/>
    </row>
    <row r="994" spans="1:53" ht="12" customHeight="1" x14ac:dyDescent="0.35">
      <c r="A994" s="96" t="s">
        <v>2025</v>
      </c>
      <c r="B994" t="s">
        <v>2429</v>
      </c>
      <c r="C994" t="s">
        <v>72</v>
      </c>
      <c r="D994" t="s">
        <v>1388</v>
      </c>
      <c r="E994" t="s">
        <v>1379</v>
      </c>
      <c r="F994" t="s">
        <v>2591</v>
      </c>
      <c r="G994" t="s">
        <v>2592</v>
      </c>
      <c r="H994">
        <v>2026</v>
      </c>
      <c r="I994" s="4" t="s">
        <v>79</v>
      </c>
      <c r="J994">
        <v>299</v>
      </c>
      <c r="K994" s="97">
        <v>103</v>
      </c>
      <c r="L994" t="str">
        <f>VLOOKUP(K994,Data!$L$1:$M$601,2,FALSE)</f>
        <v>large</v>
      </c>
      <c r="M994">
        <v>299</v>
      </c>
      <c r="N994" s="4">
        <f>VLOOKUP(L994,Data!$M$1:$N$701,2,FALSE)</f>
        <v>20</v>
      </c>
      <c r="O994" t="s">
        <v>140</v>
      </c>
      <c r="P994" t="s">
        <v>118</v>
      </c>
      <c r="Q994" s="57" t="s">
        <v>76</v>
      </c>
      <c r="R994" s="57" t="s">
        <v>1353</v>
      </c>
      <c r="S994" t="s">
        <v>104</v>
      </c>
      <c r="U994" s="57" t="s">
        <v>104</v>
      </c>
      <c r="W994" t="s">
        <v>150</v>
      </c>
      <c r="X994" t="s">
        <v>1360</v>
      </c>
      <c r="Y994" s="57" t="s">
        <v>104</v>
      </c>
      <c r="AA994" t="s">
        <v>104</v>
      </c>
      <c r="AC994" s="57" t="s">
        <v>104</v>
      </c>
      <c r="AE994" t="s">
        <v>150</v>
      </c>
      <c r="AF994" s="96" t="s">
        <v>1355</v>
      </c>
      <c r="AG994" s="57" t="s">
        <v>104</v>
      </c>
      <c r="AH994" s="98">
        <v>1</v>
      </c>
      <c r="AI994" s="29">
        <f t="shared" si="12"/>
        <v>20</v>
      </c>
      <c r="AK994"/>
      <c r="AL994" s="261" t="s">
        <v>1554</v>
      </c>
      <c r="AM994" s="102">
        <v>10</v>
      </c>
      <c r="AU994" s="102"/>
      <c r="AW994" s="102"/>
      <c r="AY994" s="4">
        <v>0</v>
      </c>
      <c r="BA994" s="106"/>
    </row>
    <row r="995" spans="1:53" ht="12" customHeight="1" x14ac:dyDescent="0.35">
      <c r="A995" s="96" t="s">
        <v>2026</v>
      </c>
      <c r="B995" t="s">
        <v>2430</v>
      </c>
      <c r="C995" t="s">
        <v>72</v>
      </c>
      <c r="D995" t="s">
        <v>1388</v>
      </c>
      <c r="E995" t="s">
        <v>1379</v>
      </c>
      <c r="F995" t="s">
        <v>2591</v>
      </c>
      <c r="G995" t="s">
        <v>2592</v>
      </c>
      <c r="H995">
        <v>2026</v>
      </c>
      <c r="I995" s="4" t="s">
        <v>55</v>
      </c>
      <c r="J995">
        <v>300</v>
      </c>
      <c r="K995" s="97">
        <v>102</v>
      </c>
      <c r="L995" t="str">
        <f>VLOOKUP(K995,Data!$L$1:$M$601,2,FALSE)</f>
        <v>large</v>
      </c>
      <c r="M995">
        <v>300</v>
      </c>
      <c r="N995" s="4">
        <f>VLOOKUP(L995,Data!$M$1:$N$701,2,FALSE)</f>
        <v>20</v>
      </c>
      <c r="O995" t="s">
        <v>140</v>
      </c>
      <c r="P995" t="s">
        <v>118</v>
      </c>
      <c r="Q995" s="57" t="s">
        <v>76</v>
      </c>
      <c r="R995" s="57" t="s">
        <v>1353</v>
      </c>
      <c r="S995" t="s">
        <v>104</v>
      </c>
      <c r="U995" s="57" t="s">
        <v>104</v>
      </c>
      <c r="W995" t="s">
        <v>150</v>
      </c>
      <c r="X995" t="s">
        <v>1360</v>
      </c>
      <c r="Y995" s="57" t="s">
        <v>104</v>
      </c>
      <c r="AA995" t="s">
        <v>104</v>
      </c>
      <c r="AC995" s="57" t="s">
        <v>104</v>
      </c>
      <c r="AE995" t="s">
        <v>150</v>
      </c>
      <c r="AF995" s="96" t="s">
        <v>1355</v>
      </c>
      <c r="AG995" s="57" t="s">
        <v>104</v>
      </c>
      <c r="AH995" s="98">
        <v>1</v>
      </c>
      <c r="AI995" s="29">
        <f t="shared" si="12"/>
        <v>20</v>
      </c>
      <c r="AK995"/>
      <c r="AL995" s="262" t="s">
        <v>1557</v>
      </c>
      <c r="AM995" s="102">
        <v>10</v>
      </c>
      <c r="AU995" s="102"/>
      <c r="AW995" s="102"/>
      <c r="AY995" s="4">
        <v>20</v>
      </c>
      <c r="BA995" s="106"/>
    </row>
    <row r="996" spans="1:53" ht="12" customHeight="1" x14ac:dyDescent="0.35">
      <c r="A996" s="96" t="s">
        <v>2027</v>
      </c>
      <c r="B996" t="s">
        <v>2431</v>
      </c>
      <c r="C996" t="s">
        <v>72</v>
      </c>
      <c r="D996" t="s">
        <v>1388</v>
      </c>
      <c r="E996" t="s">
        <v>1379</v>
      </c>
      <c r="F996" t="s">
        <v>2591</v>
      </c>
      <c r="G996" t="s">
        <v>2592</v>
      </c>
      <c r="H996">
        <v>2026</v>
      </c>
      <c r="I996" s="4" t="s">
        <v>55</v>
      </c>
      <c r="J996">
        <v>301</v>
      </c>
      <c r="K996" s="97">
        <v>101</v>
      </c>
      <c r="L996" t="str">
        <f>VLOOKUP(K996,Data!$L$1:$M$601,2,FALSE)</f>
        <v>large</v>
      </c>
      <c r="M996">
        <v>301</v>
      </c>
      <c r="N996" s="4">
        <f>VLOOKUP(L996,Data!$M$1:$N$701,2,FALSE)</f>
        <v>20</v>
      </c>
      <c r="O996" t="s">
        <v>140</v>
      </c>
      <c r="P996" t="s">
        <v>118</v>
      </c>
      <c r="Q996" s="57" t="s">
        <v>76</v>
      </c>
      <c r="R996" s="57" t="s">
        <v>1353</v>
      </c>
      <c r="S996" t="s">
        <v>104</v>
      </c>
      <c r="U996" s="57" t="s">
        <v>104</v>
      </c>
      <c r="W996" t="s">
        <v>150</v>
      </c>
      <c r="X996" t="s">
        <v>1360</v>
      </c>
      <c r="Y996" s="57" t="s">
        <v>104</v>
      </c>
      <c r="AA996" t="s">
        <v>104</v>
      </c>
      <c r="AC996" s="57" t="s">
        <v>104</v>
      </c>
      <c r="AE996" t="s">
        <v>150</v>
      </c>
      <c r="AF996" s="96" t="s">
        <v>1355</v>
      </c>
      <c r="AG996" s="57" t="s">
        <v>104</v>
      </c>
      <c r="AH996" s="98">
        <v>1</v>
      </c>
      <c r="AI996" s="29">
        <f t="shared" si="12"/>
        <v>20</v>
      </c>
      <c r="AK996"/>
      <c r="AL996" s="261" t="s">
        <v>1561</v>
      </c>
      <c r="AM996" s="102">
        <v>5</v>
      </c>
      <c r="AS996" s="261" t="s">
        <v>1527</v>
      </c>
      <c r="AT996" s="105">
        <v>5</v>
      </c>
      <c r="AU996" s="102"/>
      <c r="AW996" s="102"/>
      <c r="AY996" s="4">
        <v>20</v>
      </c>
      <c r="BA996" s="106"/>
    </row>
    <row r="997" spans="1:53" ht="12" customHeight="1" x14ac:dyDescent="0.35">
      <c r="A997" s="96" t="s">
        <v>2028</v>
      </c>
      <c r="B997" t="s">
        <v>2432</v>
      </c>
      <c r="C997" t="s">
        <v>143</v>
      </c>
      <c r="D997" t="s">
        <v>1406</v>
      </c>
      <c r="E997" t="s">
        <v>1387</v>
      </c>
      <c r="F997" t="s">
        <v>2591</v>
      </c>
      <c r="G997" t="s">
        <v>2592</v>
      </c>
      <c r="H997">
        <v>2026</v>
      </c>
      <c r="I997" s="4" t="s">
        <v>55</v>
      </c>
      <c r="J997">
        <v>302</v>
      </c>
      <c r="K997" s="97">
        <v>100</v>
      </c>
      <c r="L997" t="str">
        <f>VLOOKUP(K997,Data!$L$1:$M$601,2,FALSE)</f>
        <v>large</v>
      </c>
      <c r="M997">
        <v>302</v>
      </c>
      <c r="N997" s="4">
        <f>VLOOKUP(L997,Data!$M$1:$N$701,2,FALSE)</f>
        <v>20</v>
      </c>
      <c r="O997" t="s">
        <v>93</v>
      </c>
      <c r="P997" t="s">
        <v>70</v>
      </c>
      <c r="Q997" s="57" t="s">
        <v>76</v>
      </c>
      <c r="R997" s="57" t="s">
        <v>1353</v>
      </c>
      <c r="S997" t="s">
        <v>104</v>
      </c>
      <c r="U997" s="57" t="s">
        <v>104</v>
      </c>
      <c r="W997" t="s">
        <v>150</v>
      </c>
      <c r="X997" t="s">
        <v>1360</v>
      </c>
      <c r="Y997" s="57" t="s">
        <v>104</v>
      </c>
      <c r="AA997" t="s">
        <v>104</v>
      </c>
      <c r="AC997" s="57" t="s">
        <v>104</v>
      </c>
      <c r="AE997" t="s">
        <v>150</v>
      </c>
      <c r="AF997" s="96" t="s">
        <v>1355</v>
      </c>
      <c r="AG997" s="57" t="s">
        <v>104</v>
      </c>
      <c r="AH997" s="98">
        <v>1</v>
      </c>
      <c r="AI997" s="29">
        <f t="shared" si="12"/>
        <v>20</v>
      </c>
      <c r="AK997"/>
      <c r="AL997" s="262" t="s">
        <v>1564</v>
      </c>
      <c r="AM997" s="102">
        <v>4</v>
      </c>
      <c r="AO997" s="262" t="s">
        <v>1530</v>
      </c>
      <c r="AP997" s="103">
        <v>6</v>
      </c>
      <c r="AU997" s="102"/>
      <c r="AW997" s="102"/>
      <c r="AY997" s="4">
        <v>5</v>
      </c>
      <c r="BA997" s="106"/>
    </row>
    <row r="998" spans="1:53" ht="12" customHeight="1" x14ac:dyDescent="0.35">
      <c r="A998" s="96" t="s">
        <v>2029</v>
      </c>
      <c r="B998" t="s">
        <v>2433</v>
      </c>
      <c r="C998" t="s">
        <v>143</v>
      </c>
      <c r="D998" t="s">
        <v>1406</v>
      </c>
      <c r="E998" t="s">
        <v>1387</v>
      </c>
      <c r="F998" t="s">
        <v>2591</v>
      </c>
      <c r="G998" t="s">
        <v>2592</v>
      </c>
      <c r="H998">
        <v>2026</v>
      </c>
      <c r="I998" s="4" t="s">
        <v>55</v>
      </c>
      <c r="J998">
        <v>303</v>
      </c>
      <c r="K998" s="97">
        <v>99</v>
      </c>
      <c r="L998" t="str">
        <f>VLOOKUP(K998,Data!$L$1:$M$601,2,FALSE)</f>
        <v>large</v>
      </c>
      <c r="M998">
        <v>303</v>
      </c>
      <c r="N998" s="4">
        <f>VLOOKUP(L998,Data!$M$1:$N$701,2,FALSE)</f>
        <v>20</v>
      </c>
      <c r="O998" t="s">
        <v>140</v>
      </c>
      <c r="P998" t="s">
        <v>118</v>
      </c>
      <c r="Q998" s="57" t="s">
        <v>76</v>
      </c>
      <c r="R998" s="57" t="s">
        <v>1353</v>
      </c>
      <c r="S998" t="s">
        <v>104</v>
      </c>
      <c r="U998" s="57" t="s">
        <v>104</v>
      </c>
      <c r="W998" t="s">
        <v>150</v>
      </c>
      <c r="X998" t="s">
        <v>1360</v>
      </c>
      <c r="Y998" s="57" t="s">
        <v>104</v>
      </c>
      <c r="AA998" t="s">
        <v>104</v>
      </c>
      <c r="AC998" s="57" t="s">
        <v>104</v>
      </c>
      <c r="AE998" t="s">
        <v>150</v>
      </c>
      <c r="AF998" s="96" t="s">
        <v>1355</v>
      </c>
      <c r="AG998" s="57" t="s">
        <v>104</v>
      </c>
      <c r="AH998" s="98">
        <v>1</v>
      </c>
      <c r="AI998" s="29">
        <f t="shared" si="12"/>
        <v>20</v>
      </c>
      <c r="AK998"/>
      <c r="AL998" s="261" t="s">
        <v>1568</v>
      </c>
      <c r="AM998" s="102">
        <v>11</v>
      </c>
      <c r="AO998" s="261" t="s">
        <v>1533</v>
      </c>
      <c r="AP998" s="103">
        <v>4</v>
      </c>
      <c r="AQ998" s="261" t="s">
        <v>1547</v>
      </c>
      <c r="AR998" s="102">
        <v>5</v>
      </c>
      <c r="AU998" s="102"/>
      <c r="AW998" s="102"/>
      <c r="AY998" s="4">
        <v>5</v>
      </c>
      <c r="BA998" s="106"/>
    </row>
    <row r="999" spans="1:53" ht="12" customHeight="1" x14ac:dyDescent="0.35">
      <c r="A999" s="96" t="s">
        <v>2030</v>
      </c>
      <c r="B999" t="s">
        <v>2434</v>
      </c>
      <c r="C999" t="s">
        <v>143</v>
      </c>
      <c r="D999" t="s">
        <v>1406</v>
      </c>
      <c r="E999" t="s">
        <v>1387</v>
      </c>
      <c r="F999" t="s">
        <v>2591</v>
      </c>
      <c r="G999" t="s">
        <v>2592</v>
      </c>
      <c r="H999">
        <v>2026</v>
      </c>
      <c r="I999" s="4" t="s">
        <v>55</v>
      </c>
      <c r="J999">
        <v>304</v>
      </c>
      <c r="K999" s="97">
        <v>98</v>
      </c>
      <c r="L999" t="str">
        <f>VLOOKUP(K999,Data!$L$1:$M$601,2,FALSE)</f>
        <v>large</v>
      </c>
      <c r="M999">
        <v>304</v>
      </c>
      <c r="N999" s="4">
        <f>VLOOKUP(L999,Data!$M$1:$N$701,2,FALSE)</f>
        <v>20</v>
      </c>
      <c r="O999" t="s">
        <v>69</v>
      </c>
      <c r="P999" t="s">
        <v>70</v>
      </c>
      <c r="Q999" s="57" t="s">
        <v>76</v>
      </c>
      <c r="R999" s="57" t="s">
        <v>1353</v>
      </c>
      <c r="S999" t="s">
        <v>104</v>
      </c>
      <c r="U999" s="57" t="s">
        <v>104</v>
      </c>
      <c r="W999" t="s">
        <v>150</v>
      </c>
      <c r="X999" t="s">
        <v>1362</v>
      </c>
      <c r="Y999" s="57" t="s">
        <v>104</v>
      </c>
      <c r="AA999" t="s">
        <v>104</v>
      </c>
      <c r="AC999" s="57" t="s">
        <v>104</v>
      </c>
      <c r="AE999" t="s">
        <v>150</v>
      </c>
      <c r="AF999" s="96" t="s">
        <v>1355</v>
      </c>
      <c r="AG999" s="57" t="s">
        <v>150</v>
      </c>
      <c r="AH999" s="98">
        <v>1.5</v>
      </c>
      <c r="AI999" s="29">
        <f t="shared" si="12"/>
        <v>30</v>
      </c>
      <c r="AK999" s="107" t="s">
        <v>1380</v>
      </c>
      <c r="AL999" s="262" t="s">
        <v>1572</v>
      </c>
      <c r="AM999" s="102">
        <v>12.5</v>
      </c>
      <c r="AO999" s="262" t="s">
        <v>1537</v>
      </c>
      <c r="AP999" s="103">
        <v>4</v>
      </c>
      <c r="AQ999" s="262" t="s">
        <v>1550</v>
      </c>
      <c r="AR999" s="102">
        <v>6.5</v>
      </c>
      <c r="AU999" s="102"/>
      <c r="AW999" s="102"/>
      <c r="AY999" s="4">
        <v>0</v>
      </c>
      <c r="BA999" s="106"/>
    </row>
    <row r="1000" spans="1:53" ht="12" customHeight="1" x14ac:dyDescent="0.35">
      <c r="A1000" s="96" t="s">
        <v>2031</v>
      </c>
      <c r="B1000" t="s">
        <v>2435</v>
      </c>
      <c r="C1000" t="s">
        <v>143</v>
      </c>
      <c r="D1000" t="s">
        <v>1406</v>
      </c>
      <c r="E1000" t="s">
        <v>1385</v>
      </c>
      <c r="F1000" t="s">
        <v>2591</v>
      </c>
      <c r="G1000" t="s">
        <v>2592</v>
      </c>
      <c r="H1000">
        <v>2026</v>
      </c>
      <c r="I1000" s="4" t="s">
        <v>79</v>
      </c>
      <c r="J1000">
        <v>305</v>
      </c>
      <c r="K1000" s="97">
        <v>97</v>
      </c>
      <c r="L1000" t="str">
        <f>VLOOKUP(K1000,Data!$L$1:$M$601,2,FALSE)</f>
        <v>large</v>
      </c>
      <c r="M1000">
        <v>305</v>
      </c>
      <c r="N1000" s="4">
        <f>VLOOKUP(L1000,Data!$M$1:$N$701,2,FALSE)</f>
        <v>20</v>
      </c>
      <c r="O1000" t="s">
        <v>93</v>
      </c>
      <c r="P1000" t="s">
        <v>94</v>
      </c>
      <c r="Q1000" s="57" t="s">
        <v>76</v>
      </c>
      <c r="R1000" s="57" t="s">
        <v>1353</v>
      </c>
      <c r="S1000" t="s">
        <v>104</v>
      </c>
      <c r="U1000" s="57" t="s">
        <v>104</v>
      </c>
      <c r="W1000" t="s">
        <v>150</v>
      </c>
      <c r="X1000" t="s">
        <v>1360</v>
      </c>
      <c r="Y1000" s="57" t="s">
        <v>104</v>
      </c>
      <c r="AA1000" t="s">
        <v>104</v>
      </c>
      <c r="AC1000" s="57" t="s">
        <v>104</v>
      </c>
      <c r="AE1000" t="s">
        <v>56</v>
      </c>
      <c r="AF1000" s="96" t="s">
        <v>1355</v>
      </c>
      <c r="AG1000" s="57" t="s">
        <v>81</v>
      </c>
      <c r="AH1000" s="98">
        <v>0.8</v>
      </c>
      <c r="AI1000" s="29">
        <f t="shared" si="12"/>
        <v>16</v>
      </c>
      <c r="AK1000" t="s">
        <v>1391</v>
      </c>
      <c r="AL1000" s="261" t="s">
        <v>1576</v>
      </c>
      <c r="AM1000" s="102">
        <v>4</v>
      </c>
      <c r="AO1000" s="261"/>
      <c r="AU1000" s="102"/>
      <c r="AW1000" s="102"/>
      <c r="AY1000" s="4">
        <v>0</v>
      </c>
      <c r="AZ1000" s="4" t="s">
        <v>1369</v>
      </c>
      <c r="BA1000" s="106"/>
    </row>
    <row r="1001" spans="1:53" ht="12" customHeight="1" x14ac:dyDescent="0.35">
      <c r="A1001" s="96" t="s">
        <v>2032</v>
      </c>
      <c r="B1001" t="s">
        <v>2436</v>
      </c>
      <c r="C1001" t="s">
        <v>143</v>
      </c>
      <c r="D1001" t="s">
        <v>1406</v>
      </c>
      <c r="E1001" t="s">
        <v>1385</v>
      </c>
      <c r="F1001" t="s">
        <v>2591</v>
      </c>
      <c r="G1001" t="s">
        <v>2592</v>
      </c>
      <c r="H1001">
        <v>2026</v>
      </c>
      <c r="I1001" s="4" t="s">
        <v>79</v>
      </c>
      <c r="J1001">
        <v>306</v>
      </c>
      <c r="K1001" s="97">
        <v>96</v>
      </c>
      <c r="L1001" t="str">
        <f>VLOOKUP(K1001,Data!$L$1:$M$601,2,FALSE)</f>
        <v>large</v>
      </c>
      <c r="M1001">
        <v>306</v>
      </c>
      <c r="N1001" s="4">
        <f>VLOOKUP(L1001,Data!$M$1:$N$701,2,FALSE)</f>
        <v>20</v>
      </c>
      <c r="O1001" t="s">
        <v>140</v>
      </c>
      <c r="P1001" t="s">
        <v>118</v>
      </c>
      <c r="Q1001" s="57" t="s">
        <v>76</v>
      </c>
      <c r="R1001" s="57" t="s">
        <v>1353</v>
      </c>
      <c r="S1001" t="s">
        <v>104</v>
      </c>
      <c r="U1001" s="57" t="s">
        <v>104</v>
      </c>
      <c r="W1001" t="s">
        <v>150</v>
      </c>
      <c r="X1001" t="s">
        <v>1360</v>
      </c>
      <c r="Y1001" s="57" t="s">
        <v>104</v>
      </c>
      <c r="AA1001" t="s">
        <v>104</v>
      </c>
      <c r="AC1001" s="57" t="s">
        <v>104</v>
      </c>
      <c r="AE1001" t="s">
        <v>150</v>
      </c>
      <c r="AF1001" s="96" t="s">
        <v>1355</v>
      </c>
      <c r="AG1001" s="57" t="s">
        <v>104</v>
      </c>
      <c r="AH1001" s="98">
        <v>1</v>
      </c>
      <c r="AI1001" s="29">
        <f t="shared" si="12"/>
        <v>20</v>
      </c>
      <c r="AK1001"/>
      <c r="AL1001" s="262" t="s">
        <v>1580</v>
      </c>
      <c r="AM1001" s="102">
        <v>10</v>
      </c>
      <c r="AU1001" s="102"/>
      <c r="AW1001" s="102"/>
      <c r="AY1001" s="4">
        <v>0</v>
      </c>
      <c r="BA1001" s="106"/>
    </row>
    <row r="1002" spans="1:53" ht="12" customHeight="1" x14ac:dyDescent="0.35">
      <c r="A1002" s="96" t="s">
        <v>2033</v>
      </c>
      <c r="B1002" t="s">
        <v>2437</v>
      </c>
      <c r="C1002" t="s">
        <v>143</v>
      </c>
      <c r="D1002" t="s">
        <v>1406</v>
      </c>
      <c r="E1002" t="s">
        <v>1385</v>
      </c>
      <c r="F1002" t="s">
        <v>2591</v>
      </c>
      <c r="G1002" t="s">
        <v>2592</v>
      </c>
      <c r="H1002">
        <v>2026</v>
      </c>
      <c r="I1002" s="4" t="s">
        <v>79</v>
      </c>
      <c r="J1002">
        <v>307</v>
      </c>
      <c r="K1002" s="97">
        <v>95</v>
      </c>
      <c r="L1002" t="str">
        <f>VLOOKUP(K1002,Data!$L$1:$M$601,2,FALSE)</f>
        <v>large</v>
      </c>
      <c r="M1002">
        <v>307</v>
      </c>
      <c r="N1002" s="4">
        <f>VLOOKUP(L1002,Data!$M$1:$N$701,2,FALSE)</f>
        <v>20</v>
      </c>
      <c r="O1002" t="s">
        <v>69</v>
      </c>
      <c r="P1002" t="s">
        <v>94</v>
      </c>
      <c r="Q1002" s="57" t="s">
        <v>76</v>
      </c>
      <c r="R1002" s="57" t="s">
        <v>1353</v>
      </c>
      <c r="S1002" t="s">
        <v>104</v>
      </c>
      <c r="U1002" s="57" t="s">
        <v>104</v>
      </c>
      <c r="W1002" t="s">
        <v>150</v>
      </c>
      <c r="X1002" t="s">
        <v>1360</v>
      </c>
      <c r="Y1002" s="57" t="s">
        <v>104</v>
      </c>
      <c r="AA1002" t="s">
        <v>104</v>
      </c>
      <c r="AC1002" s="57" t="s">
        <v>104</v>
      </c>
      <c r="AE1002" t="s">
        <v>150</v>
      </c>
      <c r="AF1002" s="96" t="s">
        <v>1355</v>
      </c>
      <c r="AG1002" s="57" t="s">
        <v>104</v>
      </c>
      <c r="AH1002" s="98">
        <v>1</v>
      </c>
      <c r="AI1002" s="29">
        <f t="shared" si="12"/>
        <v>20</v>
      </c>
      <c r="AK1002"/>
      <c r="AL1002" s="261" t="s">
        <v>1583</v>
      </c>
      <c r="AM1002" s="102">
        <v>6</v>
      </c>
      <c r="AO1002" s="261" t="s">
        <v>1568</v>
      </c>
      <c r="AP1002" s="103">
        <v>14</v>
      </c>
      <c r="AU1002" s="102"/>
      <c r="AW1002" s="102"/>
      <c r="AY1002" s="4">
        <v>0</v>
      </c>
      <c r="BA1002" s="106"/>
    </row>
    <row r="1003" spans="1:53" ht="12" customHeight="1" x14ac:dyDescent="0.35">
      <c r="A1003" s="96" t="s">
        <v>2034</v>
      </c>
      <c r="B1003" t="s">
        <v>2438</v>
      </c>
      <c r="C1003" t="s">
        <v>143</v>
      </c>
      <c r="D1003" t="s">
        <v>1403</v>
      </c>
      <c r="E1003" t="s">
        <v>1379</v>
      </c>
      <c r="F1003" t="s">
        <v>2591</v>
      </c>
      <c r="G1003" t="s">
        <v>2592</v>
      </c>
      <c r="H1003">
        <v>2026</v>
      </c>
      <c r="I1003" s="4" t="s">
        <v>79</v>
      </c>
      <c r="J1003">
        <v>308</v>
      </c>
      <c r="K1003" s="97">
        <v>94</v>
      </c>
      <c r="L1003" t="str">
        <f>VLOOKUP(K1003,Data!$L$1:$M$601,2,FALSE)</f>
        <v>large</v>
      </c>
      <c r="M1003">
        <v>308</v>
      </c>
      <c r="N1003" s="4">
        <f>VLOOKUP(L1003,Data!$M$1:$N$701,2,FALSE)</f>
        <v>20</v>
      </c>
      <c r="O1003" t="s">
        <v>93</v>
      </c>
      <c r="P1003" t="s">
        <v>70</v>
      </c>
      <c r="Q1003" s="57" t="s">
        <v>76</v>
      </c>
      <c r="R1003" s="57" t="s">
        <v>1353</v>
      </c>
      <c r="S1003" t="s">
        <v>104</v>
      </c>
      <c r="U1003" s="57" t="s">
        <v>104</v>
      </c>
      <c r="W1003" t="s">
        <v>150</v>
      </c>
      <c r="X1003" t="s">
        <v>1360</v>
      </c>
      <c r="Y1003" s="57" t="s">
        <v>104</v>
      </c>
      <c r="AA1003" t="s">
        <v>104</v>
      </c>
      <c r="AC1003" s="57" t="s">
        <v>104</v>
      </c>
      <c r="AE1003" t="s">
        <v>56</v>
      </c>
      <c r="AF1003" s="96" t="s">
        <v>1355</v>
      </c>
      <c r="AG1003" s="57" t="s">
        <v>81</v>
      </c>
      <c r="AH1003" s="98">
        <v>0.8</v>
      </c>
      <c r="AI1003" s="29">
        <f t="shared" si="12"/>
        <v>16</v>
      </c>
      <c r="AK1003" t="s">
        <v>1391</v>
      </c>
      <c r="AL1003" s="262" t="s">
        <v>1586</v>
      </c>
      <c r="AM1003" s="102">
        <v>1.5</v>
      </c>
      <c r="AN1003" s="102"/>
      <c r="AO1003" s="262" t="s">
        <v>1572</v>
      </c>
      <c r="AP1003" s="103">
        <v>2.5</v>
      </c>
      <c r="AU1003" s="102"/>
      <c r="AW1003" s="102"/>
      <c r="AY1003" s="4">
        <v>0</v>
      </c>
      <c r="AZ1003" s="4" t="s">
        <v>1369</v>
      </c>
      <c r="BA1003" s="106"/>
    </row>
    <row r="1004" spans="1:53" ht="12" customHeight="1" x14ac:dyDescent="0.35">
      <c r="A1004" s="96" t="s">
        <v>2035</v>
      </c>
      <c r="B1004" t="s">
        <v>2439</v>
      </c>
      <c r="C1004" t="s">
        <v>143</v>
      </c>
      <c r="D1004" t="s">
        <v>1403</v>
      </c>
      <c r="E1004" t="s">
        <v>1379</v>
      </c>
      <c r="F1004" t="s">
        <v>2591</v>
      </c>
      <c r="G1004" t="s">
        <v>2592</v>
      </c>
      <c r="H1004">
        <v>2026</v>
      </c>
      <c r="I1004" s="4" t="s">
        <v>79</v>
      </c>
      <c r="J1004">
        <v>309</v>
      </c>
      <c r="K1004" s="97">
        <v>93</v>
      </c>
      <c r="L1004" t="str">
        <f>VLOOKUP(K1004,Data!$L$1:$M$601,2,FALSE)</f>
        <v>large</v>
      </c>
      <c r="M1004">
        <v>309</v>
      </c>
      <c r="N1004" s="4">
        <f>VLOOKUP(L1004,Data!$M$1:$N$701,2,FALSE)</f>
        <v>20</v>
      </c>
      <c r="O1004" t="s">
        <v>140</v>
      </c>
      <c r="P1004" t="s">
        <v>118</v>
      </c>
      <c r="Q1004" s="57" t="s">
        <v>76</v>
      </c>
      <c r="R1004" s="57" t="s">
        <v>1353</v>
      </c>
      <c r="S1004" t="s">
        <v>104</v>
      </c>
      <c r="U1004" s="57" t="s">
        <v>104</v>
      </c>
      <c r="W1004" t="s">
        <v>150</v>
      </c>
      <c r="X1004" t="s">
        <v>1360</v>
      </c>
      <c r="Y1004" s="57" t="s">
        <v>104</v>
      </c>
      <c r="AA1004" t="s">
        <v>104</v>
      </c>
      <c r="AC1004" s="57" t="s">
        <v>104</v>
      </c>
      <c r="AE1004" t="s">
        <v>150</v>
      </c>
      <c r="AF1004" s="96" t="s">
        <v>1355</v>
      </c>
      <c r="AG1004" s="57" t="s">
        <v>104</v>
      </c>
      <c r="AH1004" s="98">
        <v>1</v>
      </c>
      <c r="AI1004" s="29">
        <f t="shared" si="12"/>
        <v>20</v>
      </c>
      <c r="AK1004"/>
      <c r="AL1004" s="261" t="s">
        <v>1590</v>
      </c>
      <c r="AM1004" s="102">
        <v>8.5</v>
      </c>
      <c r="AN1004" s="102"/>
      <c r="AO1004" s="261" t="s">
        <v>1576</v>
      </c>
      <c r="AP1004" s="103">
        <v>11.5</v>
      </c>
      <c r="AU1004" s="102"/>
      <c r="AW1004" s="102"/>
      <c r="AY1004" s="4">
        <v>5</v>
      </c>
      <c r="BA1004" s="106"/>
    </row>
    <row r="1005" spans="1:53" ht="12" customHeight="1" x14ac:dyDescent="0.35">
      <c r="A1005" s="96" t="s">
        <v>2036</v>
      </c>
      <c r="B1005" t="s">
        <v>2440</v>
      </c>
      <c r="C1005" t="s">
        <v>143</v>
      </c>
      <c r="D1005" t="s">
        <v>1403</v>
      </c>
      <c r="E1005" t="s">
        <v>1379</v>
      </c>
      <c r="F1005" t="s">
        <v>2591</v>
      </c>
      <c r="G1005" t="s">
        <v>2592</v>
      </c>
      <c r="H1005">
        <v>2026</v>
      </c>
      <c r="I1005" s="4" t="s">
        <v>79</v>
      </c>
      <c r="J1005">
        <v>310</v>
      </c>
      <c r="K1005" s="97">
        <v>92</v>
      </c>
      <c r="L1005" t="str">
        <f>VLOOKUP(K1005,Data!$L$1:$M$601,2,FALSE)</f>
        <v>large</v>
      </c>
      <c r="M1005">
        <v>310</v>
      </c>
      <c r="N1005" s="4">
        <f>VLOOKUP(L1005,Data!$M$1:$N$701,2,FALSE)</f>
        <v>20</v>
      </c>
      <c r="O1005" t="s">
        <v>69</v>
      </c>
      <c r="P1005" t="s">
        <v>70</v>
      </c>
      <c r="Q1005" s="57" t="s">
        <v>76</v>
      </c>
      <c r="R1005" s="57" t="s">
        <v>1353</v>
      </c>
      <c r="S1005" t="s">
        <v>104</v>
      </c>
      <c r="U1005" s="57" t="s">
        <v>104</v>
      </c>
      <c r="W1005" t="s">
        <v>150</v>
      </c>
      <c r="X1005" t="s">
        <v>1360</v>
      </c>
      <c r="Y1005" s="57" t="s">
        <v>104</v>
      </c>
      <c r="AA1005" t="s">
        <v>104</v>
      </c>
      <c r="AC1005" s="57" t="s">
        <v>104</v>
      </c>
      <c r="AE1005" t="s">
        <v>150</v>
      </c>
      <c r="AF1005" s="96" t="s">
        <v>1355</v>
      </c>
      <c r="AG1005" s="57" t="s">
        <v>104</v>
      </c>
      <c r="AH1005" s="98">
        <v>1</v>
      </c>
      <c r="AI1005" s="29">
        <f t="shared" si="12"/>
        <v>20</v>
      </c>
      <c r="AK1005"/>
      <c r="AL1005" s="262" t="s">
        <v>1594</v>
      </c>
      <c r="AM1005" s="102">
        <v>8</v>
      </c>
      <c r="AN1005" s="102"/>
      <c r="AO1005" s="262" t="s">
        <v>1580</v>
      </c>
      <c r="AP1005" s="103">
        <v>9</v>
      </c>
      <c r="AQ1005" s="261" t="s">
        <v>1554</v>
      </c>
      <c r="AR1005" s="102">
        <v>3</v>
      </c>
      <c r="AU1005" s="102"/>
      <c r="AW1005" s="102"/>
      <c r="AY1005" s="4">
        <v>0</v>
      </c>
      <c r="BA1005" s="106"/>
    </row>
    <row r="1006" spans="1:53" ht="12" customHeight="1" x14ac:dyDescent="0.35">
      <c r="A1006" s="96" t="s">
        <v>2037</v>
      </c>
      <c r="B1006" t="s">
        <v>2441</v>
      </c>
      <c r="C1006" t="s">
        <v>143</v>
      </c>
      <c r="D1006" t="s">
        <v>1403</v>
      </c>
      <c r="E1006" t="s">
        <v>1379</v>
      </c>
      <c r="F1006" t="s">
        <v>2591</v>
      </c>
      <c r="G1006" t="s">
        <v>2592</v>
      </c>
      <c r="H1006">
        <v>2026</v>
      </c>
      <c r="I1006" s="4" t="s">
        <v>55</v>
      </c>
      <c r="J1006">
        <v>311</v>
      </c>
      <c r="K1006" s="97">
        <v>91</v>
      </c>
      <c r="L1006" t="str">
        <f>VLOOKUP(K1006,Data!$L$1:$M$601,2,FALSE)</f>
        <v>large</v>
      </c>
      <c r="M1006">
        <v>311</v>
      </c>
      <c r="N1006" s="4">
        <f>VLOOKUP(L1006,Data!$M$1:$N$701,2,FALSE)</f>
        <v>20</v>
      </c>
      <c r="O1006" t="s">
        <v>140</v>
      </c>
      <c r="P1006" t="s">
        <v>118</v>
      </c>
      <c r="Q1006" s="57" t="s">
        <v>76</v>
      </c>
      <c r="R1006" s="57" t="s">
        <v>1353</v>
      </c>
      <c r="S1006" t="s">
        <v>104</v>
      </c>
      <c r="U1006" s="57" t="s">
        <v>104</v>
      </c>
      <c r="W1006" t="s">
        <v>150</v>
      </c>
      <c r="X1006" t="s">
        <v>1360</v>
      </c>
      <c r="Y1006" s="57" t="s">
        <v>104</v>
      </c>
      <c r="AA1006" t="s">
        <v>104</v>
      </c>
      <c r="AC1006" s="57" t="s">
        <v>104</v>
      </c>
      <c r="AE1006" t="s">
        <v>150</v>
      </c>
      <c r="AF1006" s="96" t="s">
        <v>1355</v>
      </c>
      <c r="AG1006" s="57" t="s">
        <v>104</v>
      </c>
      <c r="AH1006" s="98">
        <v>1</v>
      </c>
      <c r="AI1006" s="29">
        <f t="shared" si="12"/>
        <v>20</v>
      </c>
      <c r="AK1006"/>
      <c r="AL1006" s="261" t="s">
        <v>1598</v>
      </c>
      <c r="AM1006" s="102">
        <v>15</v>
      </c>
      <c r="AO1006" s="261" t="s">
        <v>1583</v>
      </c>
      <c r="AP1006" s="103">
        <v>5</v>
      </c>
      <c r="AU1006" s="102"/>
      <c r="AW1006" s="102"/>
      <c r="AY1006" s="4">
        <v>0</v>
      </c>
      <c r="BA1006" s="106"/>
    </row>
    <row r="1007" spans="1:53" ht="12" customHeight="1" x14ac:dyDescent="0.35">
      <c r="A1007" s="96" t="s">
        <v>2038</v>
      </c>
      <c r="B1007" t="s">
        <v>2442</v>
      </c>
      <c r="C1007" t="s">
        <v>143</v>
      </c>
      <c r="D1007" t="s">
        <v>1403</v>
      </c>
      <c r="E1007" t="s">
        <v>1379</v>
      </c>
      <c r="F1007" t="s">
        <v>2591</v>
      </c>
      <c r="G1007" t="s">
        <v>2592</v>
      </c>
      <c r="H1007">
        <v>2026</v>
      </c>
      <c r="I1007" s="4" t="s">
        <v>79</v>
      </c>
      <c r="J1007">
        <v>312</v>
      </c>
      <c r="K1007" s="97">
        <v>90</v>
      </c>
      <c r="L1007" t="str">
        <f>VLOOKUP(K1007,Data!$L$1:$M$601,2,FALSE)</f>
        <v>large</v>
      </c>
      <c r="M1007">
        <v>312</v>
      </c>
      <c r="N1007" s="4">
        <f>VLOOKUP(L1007,Data!$M$1:$N$701,2,FALSE)</f>
        <v>20</v>
      </c>
      <c r="O1007" t="s">
        <v>69</v>
      </c>
      <c r="P1007" t="s">
        <v>94</v>
      </c>
      <c r="Q1007" s="57" t="s">
        <v>76</v>
      </c>
      <c r="R1007" s="57" t="s">
        <v>1353</v>
      </c>
      <c r="S1007" t="s">
        <v>104</v>
      </c>
      <c r="U1007" s="57" t="s">
        <v>104</v>
      </c>
      <c r="W1007" t="s">
        <v>150</v>
      </c>
      <c r="X1007" t="s">
        <v>1360</v>
      </c>
      <c r="Y1007" s="57" t="s">
        <v>104</v>
      </c>
      <c r="AA1007" t="s">
        <v>104</v>
      </c>
      <c r="AC1007" s="57" t="s">
        <v>104</v>
      </c>
      <c r="AE1007" t="s">
        <v>150</v>
      </c>
      <c r="AF1007" s="96" t="s">
        <v>1355</v>
      </c>
      <c r="AG1007" s="57" t="s">
        <v>104</v>
      </c>
      <c r="AH1007" s="98">
        <v>1</v>
      </c>
      <c r="AI1007" s="51">
        <f t="shared" si="12"/>
        <v>20</v>
      </c>
      <c r="AK1007"/>
      <c r="AL1007" s="262" t="s">
        <v>1602</v>
      </c>
      <c r="AM1007" s="102">
        <v>10</v>
      </c>
      <c r="AO1007" s="262"/>
      <c r="AU1007" s="102"/>
      <c r="AW1007" s="102"/>
      <c r="AY1007" s="4">
        <v>2</v>
      </c>
      <c r="BA1007" s="106"/>
    </row>
    <row r="1008" spans="1:53" ht="12" customHeight="1" x14ac:dyDescent="0.35">
      <c r="A1008" s="96" t="s">
        <v>2039</v>
      </c>
      <c r="B1008" t="s">
        <v>2443</v>
      </c>
      <c r="C1008" t="s">
        <v>143</v>
      </c>
      <c r="D1008" t="s">
        <v>1406</v>
      </c>
      <c r="E1008" t="s">
        <v>1379</v>
      </c>
      <c r="F1008" t="s">
        <v>2591</v>
      </c>
      <c r="G1008" t="s">
        <v>2592</v>
      </c>
      <c r="H1008">
        <v>2026</v>
      </c>
      <c r="I1008" s="4" t="s">
        <v>55</v>
      </c>
      <c r="J1008">
        <v>313</v>
      </c>
      <c r="K1008" s="97">
        <v>89</v>
      </c>
      <c r="L1008" t="str">
        <f>VLOOKUP(K1008,Data!$L$1:$M$601,2,FALSE)</f>
        <v>large</v>
      </c>
      <c r="M1008">
        <v>313</v>
      </c>
      <c r="N1008" s="4">
        <f>VLOOKUP(L1008,Data!$M$1:$N$701,2,FALSE)</f>
        <v>20</v>
      </c>
      <c r="O1008" t="s">
        <v>140</v>
      </c>
      <c r="P1008" t="s">
        <v>118</v>
      </c>
      <c r="Q1008" s="57" t="s">
        <v>76</v>
      </c>
      <c r="R1008" s="57" t="s">
        <v>1353</v>
      </c>
      <c r="S1008" t="s">
        <v>104</v>
      </c>
      <c r="U1008" s="57" t="s">
        <v>104</v>
      </c>
      <c r="W1008" t="s">
        <v>150</v>
      </c>
      <c r="X1008" t="s">
        <v>1360</v>
      </c>
      <c r="Y1008" s="57" t="s">
        <v>104</v>
      </c>
      <c r="AA1008" t="s">
        <v>104</v>
      </c>
      <c r="AC1008" s="57" t="s">
        <v>104</v>
      </c>
      <c r="AE1008" t="s">
        <v>150</v>
      </c>
      <c r="AF1008" s="96" t="s">
        <v>1355</v>
      </c>
      <c r="AG1008" s="57" t="s">
        <v>104</v>
      </c>
      <c r="AH1008" s="98">
        <v>1</v>
      </c>
      <c r="AI1008" s="29">
        <f t="shared" si="12"/>
        <v>20</v>
      </c>
      <c r="AK1008"/>
      <c r="AL1008" s="261" t="s">
        <v>1605</v>
      </c>
      <c r="AM1008" s="102">
        <v>15</v>
      </c>
      <c r="AO1008" s="103" t="s">
        <v>943</v>
      </c>
      <c r="AP1008" s="103">
        <v>5</v>
      </c>
      <c r="AU1008" s="102"/>
      <c r="AW1008" s="102"/>
      <c r="AY1008" s="4">
        <v>0</v>
      </c>
      <c r="BA1008" s="106"/>
    </row>
    <row r="1009" spans="1:53" ht="12" customHeight="1" x14ac:dyDescent="0.35">
      <c r="A1009" s="96" t="s">
        <v>2040</v>
      </c>
      <c r="B1009" t="s">
        <v>2444</v>
      </c>
      <c r="C1009" t="s">
        <v>143</v>
      </c>
      <c r="D1009" t="s">
        <v>1403</v>
      </c>
      <c r="E1009" t="s">
        <v>1385</v>
      </c>
      <c r="F1009" t="s">
        <v>2591</v>
      </c>
      <c r="G1009" t="s">
        <v>2592</v>
      </c>
      <c r="H1009">
        <v>2026</v>
      </c>
      <c r="I1009" s="4" t="s">
        <v>79</v>
      </c>
      <c r="J1009">
        <v>314</v>
      </c>
      <c r="K1009" s="97">
        <v>88</v>
      </c>
      <c r="L1009" t="str">
        <f>VLOOKUP(K1009,Data!$L$1:$M$601,2,FALSE)</f>
        <v>large</v>
      </c>
      <c r="M1009">
        <v>314</v>
      </c>
      <c r="N1009" s="4">
        <f>VLOOKUP(L1009,Data!$M$1:$N$701,2,FALSE)</f>
        <v>20</v>
      </c>
      <c r="O1009" t="s">
        <v>140</v>
      </c>
      <c r="P1009" t="s">
        <v>45</v>
      </c>
      <c r="Q1009" s="57" t="s">
        <v>76</v>
      </c>
      <c r="R1009" s="57" t="s">
        <v>1353</v>
      </c>
      <c r="S1009" t="s">
        <v>104</v>
      </c>
      <c r="U1009" s="57" t="s">
        <v>150</v>
      </c>
      <c r="W1009" t="s">
        <v>150</v>
      </c>
      <c r="X1009" t="s">
        <v>1360</v>
      </c>
      <c r="Y1009" s="57" t="s">
        <v>104</v>
      </c>
      <c r="AA1009" t="s">
        <v>104</v>
      </c>
      <c r="AC1009" s="57" t="s">
        <v>104</v>
      </c>
      <c r="AE1009" t="s">
        <v>150</v>
      </c>
      <c r="AF1009" s="96" t="s">
        <v>1355</v>
      </c>
      <c r="AG1009" s="57" t="s">
        <v>104</v>
      </c>
      <c r="AH1009" s="98">
        <v>1</v>
      </c>
      <c r="AI1009" s="29">
        <f t="shared" si="12"/>
        <v>20</v>
      </c>
      <c r="AK1009"/>
      <c r="AL1009" s="262" t="s">
        <v>1608</v>
      </c>
      <c r="AM1009" s="102">
        <v>10</v>
      </c>
      <c r="AN1009" s="102"/>
      <c r="AU1009" s="102"/>
      <c r="AW1009" s="102"/>
      <c r="AY1009" s="4">
        <v>0</v>
      </c>
      <c r="BA1009" s="106"/>
    </row>
    <row r="1010" spans="1:53" ht="12" customHeight="1" x14ac:dyDescent="0.35">
      <c r="A1010" s="96" t="s">
        <v>2041</v>
      </c>
      <c r="B1010" t="s">
        <v>2445</v>
      </c>
      <c r="C1010" t="s">
        <v>77</v>
      </c>
      <c r="D1010" t="s">
        <v>1403</v>
      </c>
      <c r="E1010" t="s">
        <v>1387</v>
      </c>
      <c r="F1010" t="s">
        <v>2591</v>
      </c>
      <c r="G1010" t="s">
        <v>2592</v>
      </c>
      <c r="H1010">
        <v>2026</v>
      </c>
      <c r="I1010" s="4" t="s">
        <v>55</v>
      </c>
      <c r="J1010">
        <v>315</v>
      </c>
      <c r="K1010" s="97">
        <v>87</v>
      </c>
      <c r="L1010" t="str">
        <f>VLOOKUP(K1010,Data!$L$1:$M$601,2,FALSE)</f>
        <v>large</v>
      </c>
      <c r="M1010">
        <v>315</v>
      </c>
      <c r="N1010" s="4">
        <f>VLOOKUP(L1010,Data!$M$1:$N$701,2,FALSE)</f>
        <v>20</v>
      </c>
      <c r="O1010" t="s">
        <v>69</v>
      </c>
      <c r="P1010" t="s">
        <v>70</v>
      </c>
      <c r="Q1010" s="57" t="s">
        <v>76</v>
      </c>
      <c r="R1010" s="57" t="s">
        <v>1353</v>
      </c>
      <c r="S1010" t="s">
        <v>104</v>
      </c>
      <c r="U1010" s="57" t="s">
        <v>104</v>
      </c>
      <c r="W1010" t="s">
        <v>104</v>
      </c>
      <c r="X1010" t="s">
        <v>1401</v>
      </c>
      <c r="Y1010" s="57" t="s">
        <v>104</v>
      </c>
      <c r="AA1010" t="s">
        <v>104</v>
      </c>
      <c r="AC1010" s="57" t="s">
        <v>104</v>
      </c>
      <c r="AE1010" t="s">
        <v>150</v>
      </c>
      <c r="AF1010" s="96" t="s">
        <v>1355</v>
      </c>
      <c r="AG1010" s="57" t="s">
        <v>81</v>
      </c>
      <c r="AH1010" s="98">
        <v>1</v>
      </c>
      <c r="AI1010" s="29">
        <f t="shared" si="12"/>
        <v>20</v>
      </c>
      <c r="AK1010"/>
      <c r="AL1010" s="261" t="s">
        <v>1611</v>
      </c>
      <c r="AM1010" s="102">
        <v>10</v>
      </c>
      <c r="AN1010" s="102"/>
      <c r="AO1010" s="103" t="s">
        <v>938</v>
      </c>
      <c r="AP1010" s="103">
        <v>10</v>
      </c>
      <c r="AU1010" s="102"/>
      <c r="AW1010" s="102"/>
      <c r="AY1010" s="4">
        <v>3.5</v>
      </c>
      <c r="BA1010" s="106"/>
    </row>
    <row r="1011" spans="1:53" ht="12" customHeight="1" x14ac:dyDescent="0.35">
      <c r="A1011" s="96" t="s">
        <v>2042</v>
      </c>
      <c r="B1011" t="s">
        <v>2446</v>
      </c>
      <c r="C1011" t="s">
        <v>143</v>
      </c>
      <c r="D1011" t="s">
        <v>1400</v>
      </c>
      <c r="E1011" t="s">
        <v>1379</v>
      </c>
      <c r="F1011" t="s">
        <v>2591</v>
      </c>
      <c r="G1011" t="s">
        <v>2592</v>
      </c>
      <c r="H1011">
        <v>2026</v>
      </c>
      <c r="I1011" s="4" t="s">
        <v>258</v>
      </c>
      <c r="J1011">
        <v>316</v>
      </c>
      <c r="K1011" s="97">
        <v>86</v>
      </c>
      <c r="L1011" t="str">
        <f>VLOOKUP(K1011,Data!$L$1:$M$601,2,FALSE)</f>
        <v>large</v>
      </c>
      <c r="M1011">
        <v>316</v>
      </c>
      <c r="N1011" s="4">
        <f>VLOOKUP(L1011,Data!$M$1:$N$701,2,FALSE)</f>
        <v>20</v>
      </c>
      <c r="O1011" t="s">
        <v>140</v>
      </c>
      <c r="P1011" t="s">
        <v>118</v>
      </c>
      <c r="Q1011" s="57" t="s">
        <v>76</v>
      </c>
      <c r="R1011" s="57" t="s">
        <v>1353</v>
      </c>
      <c r="S1011" t="s">
        <v>104</v>
      </c>
      <c r="U1011" s="57" t="s">
        <v>104</v>
      </c>
      <c r="W1011" t="s">
        <v>150</v>
      </c>
      <c r="X1011" t="s">
        <v>1360</v>
      </c>
      <c r="Y1011" s="57" t="s">
        <v>104</v>
      </c>
      <c r="AA1011" t="s">
        <v>104</v>
      </c>
      <c r="AC1011" s="57" t="s">
        <v>104</v>
      </c>
      <c r="AE1011" t="s">
        <v>56</v>
      </c>
      <c r="AF1011" s="96" t="s">
        <v>1355</v>
      </c>
      <c r="AG1011" s="57" t="s">
        <v>104</v>
      </c>
      <c r="AH1011" s="98">
        <v>1</v>
      </c>
      <c r="AI1011" s="29">
        <f t="shared" si="12"/>
        <v>20</v>
      </c>
      <c r="AK1011"/>
      <c r="AL1011" s="262" t="s">
        <v>1614</v>
      </c>
      <c r="AM1011" s="102">
        <v>20</v>
      </c>
      <c r="AU1011" s="102"/>
      <c r="AW1011" s="102"/>
      <c r="AY1011" s="4">
        <v>4</v>
      </c>
      <c r="BA1011" s="106"/>
    </row>
    <row r="1012" spans="1:53" ht="12" customHeight="1" x14ac:dyDescent="0.35">
      <c r="A1012" s="96" t="s">
        <v>2043</v>
      </c>
      <c r="B1012" t="s">
        <v>2447</v>
      </c>
      <c r="C1012" t="s">
        <v>143</v>
      </c>
      <c r="D1012" t="s">
        <v>1403</v>
      </c>
      <c r="E1012" t="s">
        <v>1379</v>
      </c>
      <c r="F1012" t="s">
        <v>2591</v>
      </c>
      <c r="G1012" t="s">
        <v>2592</v>
      </c>
      <c r="H1012">
        <v>2026</v>
      </c>
      <c r="I1012" s="4" t="s">
        <v>79</v>
      </c>
      <c r="J1012">
        <v>317</v>
      </c>
      <c r="K1012" s="97">
        <v>85</v>
      </c>
      <c r="L1012" t="str">
        <f>VLOOKUP(K1012,Data!$L$1:$M$601,2,FALSE)</f>
        <v>large</v>
      </c>
      <c r="M1012">
        <v>317</v>
      </c>
      <c r="N1012" s="4">
        <f>VLOOKUP(L1012,Data!$M$1:$N$701,2,FALSE)</f>
        <v>20</v>
      </c>
      <c r="O1012" t="s">
        <v>140</v>
      </c>
      <c r="P1012" t="s">
        <v>118</v>
      </c>
      <c r="Q1012" s="57" t="s">
        <v>76</v>
      </c>
      <c r="R1012" s="57" t="s">
        <v>1353</v>
      </c>
      <c r="S1012" t="s">
        <v>104</v>
      </c>
      <c r="U1012" s="57" t="s">
        <v>104</v>
      </c>
      <c r="W1012" t="s">
        <v>150</v>
      </c>
      <c r="X1012" t="s">
        <v>1360</v>
      </c>
      <c r="Y1012" s="57" t="s">
        <v>104</v>
      </c>
      <c r="AA1012" t="s">
        <v>104</v>
      </c>
      <c r="AC1012" s="57" t="s">
        <v>104</v>
      </c>
      <c r="AE1012" t="s">
        <v>150</v>
      </c>
      <c r="AF1012" s="96" t="s">
        <v>1355</v>
      </c>
      <c r="AG1012" s="57" t="s">
        <v>104</v>
      </c>
      <c r="AH1012" s="98">
        <v>1</v>
      </c>
      <c r="AI1012" s="29">
        <f t="shared" si="12"/>
        <v>20</v>
      </c>
      <c r="AK1012"/>
      <c r="AL1012" s="261" t="s">
        <v>1616</v>
      </c>
      <c r="AM1012" s="102">
        <v>3</v>
      </c>
      <c r="AO1012" s="261" t="s">
        <v>1576</v>
      </c>
      <c r="AP1012" s="103">
        <v>1</v>
      </c>
      <c r="AQ1012" s="262" t="s">
        <v>1564</v>
      </c>
      <c r="AR1012" s="102">
        <v>1</v>
      </c>
      <c r="AU1012" s="102"/>
      <c r="AW1012" s="102"/>
      <c r="AY1012" s="4">
        <v>0</v>
      </c>
      <c r="BA1012" s="106"/>
    </row>
    <row r="1013" spans="1:53" ht="12" customHeight="1" x14ac:dyDescent="0.35">
      <c r="A1013" s="96" t="s">
        <v>2044</v>
      </c>
      <c r="B1013" t="s">
        <v>2448</v>
      </c>
      <c r="C1013" t="s">
        <v>143</v>
      </c>
      <c r="D1013" t="s">
        <v>1403</v>
      </c>
      <c r="E1013" t="s">
        <v>1379</v>
      </c>
      <c r="F1013" t="s">
        <v>2591</v>
      </c>
      <c r="G1013" t="s">
        <v>2592</v>
      </c>
      <c r="H1013">
        <v>2026</v>
      </c>
      <c r="I1013" s="4" t="s">
        <v>79</v>
      </c>
      <c r="J1013">
        <v>318</v>
      </c>
      <c r="K1013" s="97">
        <v>84</v>
      </c>
      <c r="L1013" t="str">
        <f>VLOOKUP(K1013,Data!$L$1:$M$601,2,FALSE)</f>
        <v>large</v>
      </c>
      <c r="M1013">
        <v>318</v>
      </c>
      <c r="N1013" s="4">
        <f>VLOOKUP(L1013,Data!$M$1:$N$701,2,FALSE)</f>
        <v>20</v>
      </c>
      <c r="O1013" t="s">
        <v>140</v>
      </c>
      <c r="P1013" t="s">
        <v>118</v>
      </c>
      <c r="Q1013" s="57" t="s">
        <v>76</v>
      </c>
      <c r="R1013" s="57" t="s">
        <v>1353</v>
      </c>
      <c r="S1013" t="s">
        <v>104</v>
      </c>
      <c r="U1013" s="57" t="s">
        <v>104</v>
      </c>
      <c r="W1013" t="s">
        <v>150</v>
      </c>
      <c r="X1013" t="s">
        <v>1360</v>
      </c>
      <c r="Y1013" s="57" t="s">
        <v>104</v>
      </c>
      <c r="AA1013" t="s">
        <v>104</v>
      </c>
      <c r="AC1013" s="57" t="s">
        <v>104</v>
      </c>
      <c r="AE1013" t="s">
        <v>150</v>
      </c>
      <c r="AF1013" s="96" t="s">
        <v>1355</v>
      </c>
      <c r="AG1013" s="57" t="s">
        <v>104</v>
      </c>
      <c r="AH1013" s="98">
        <v>1</v>
      </c>
      <c r="AI1013" s="29">
        <f t="shared" si="12"/>
        <v>20</v>
      </c>
      <c r="AK1013"/>
      <c r="AL1013" s="262" t="s">
        <v>1618</v>
      </c>
      <c r="AM1013" s="102">
        <v>7.5</v>
      </c>
      <c r="AO1013" s="103" t="s">
        <v>943</v>
      </c>
      <c r="AP1013" s="103">
        <v>2.5</v>
      </c>
      <c r="AU1013" s="102"/>
      <c r="AW1013" s="102"/>
      <c r="AY1013" s="4">
        <v>0</v>
      </c>
      <c r="BA1013" s="106"/>
    </row>
    <row r="1014" spans="1:53" ht="12" customHeight="1" x14ac:dyDescent="0.35">
      <c r="A1014" s="96" t="s">
        <v>2045</v>
      </c>
      <c r="B1014" t="s">
        <v>2449</v>
      </c>
      <c r="C1014" t="s">
        <v>143</v>
      </c>
      <c r="D1014" t="s">
        <v>1394</v>
      </c>
      <c r="E1014" t="s">
        <v>1379</v>
      </c>
      <c r="F1014" t="s">
        <v>2591</v>
      </c>
      <c r="G1014" t="s">
        <v>2592</v>
      </c>
      <c r="H1014">
        <v>2026</v>
      </c>
      <c r="I1014" s="4" t="s">
        <v>258</v>
      </c>
      <c r="J1014">
        <v>319</v>
      </c>
      <c r="K1014" s="97">
        <v>83</v>
      </c>
      <c r="L1014" t="str">
        <f>VLOOKUP(K1014,Data!$L$1:$M$601,2,FALSE)</f>
        <v>large</v>
      </c>
      <c r="M1014">
        <v>319</v>
      </c>
      <c r="N1014" s="4">
        <f>VLOOKUP(L1014,Data!$M$1:$N$701,2,FALSE)</f>
        <v>20</v>
      </c>
      <c r="O1014" t="s">
        <v>140</v>
      </c>
      <c r="P1014" t="s">
        <v>118</v>
      </c>
      <c r="Q1014" s="57" t="s">
        <v>76</v>
      </c>
      <c r="R1014" s="57" t="s">
        <v>1353</v>
      </c>
      <c r="S1014" t="s">
        <v>104</v>
      </c>
      <c r="U1014" s="57" t="s">
        <v>104</v>
      </c>
      <c r="W1014" t="s">
        <v>150</v>
      </c>
      <c r="X1014" t="s">
        <v>1360</v>
      </c>
      <c r="Y1014" s="57" t="s">
        <v>104</v>
      </c>
      <c r="AA1014" t="s">
        <v>104</v>
      </c>
      <c r="AC1014" s="57" t="s">
        <v>104</v>
      </c>
      <c r="AE1014" t="s">
        <v>150</v>
      </c>
      <c r="AF1014" s="96" t="s">
        <v>1355</v>
      </c>
      <c r="AG1014" s="57" t="s">
        <v>104</v>
      </c>
      <c r="AH1014" s="98">
        <v>1</v>
      </c>
      <c r="AI1014" s="30">
        <f t="shared" si="12"/>
        <v>20</v>
      </c>
      <c r="AK1014"/>
      <c r="AL1014" s="261" t="s">
        <v>1620</v>
      </c>
      <c r="AM1014" s="102">
        <v>7.5</v>
      </c>
      <c r="AO1014" s="262" t="s">
        <v>1602</v>
      </c>
      <c r="AP1014" s="103">
        <v>12.5</v>
      </c>
      <c r="AU1014" s="102"/>
      <c r="AW1014" s="102"/>
      <c r="AY1014" s="4">
        <v>0</v>
      </c>
      <c r="BA1014" s="106"/>
    </row>
    <row r="1015" spans="1:53" ht="12" customHeight="1" x14ac:dyDescent="0.35">
      <c r="A1015" s="96" t="s">
        <v>2046</v>
      </c>
      <c r="B1015" t="s">
        <v>2450</v>
      </c>
      <c r="C1015" t="s">
        <v>143</v>
      </c>
      <c r="D1015" t="s">
        <v>1403</v>
      </c>
      <c r="E1015" t="s">
        <v>1385</v>
      </c>
      <c r="F1015" t="s">
        <v>2591</v>
      </c>
      <c r="G1015" t="s">
        <v>2592</v>
      </c>
      <c r="H1015">
        <v>2026</v>
      </c>
      <c r="I1015" s="4" t="s">
        <v>79</v>
      </c>
      <c r="J1015">
        <v>320</v>
      </c>
      <c r="K1015" s="97">
        <v>82</v>
      </c>
      <c r="L1015" t="str">
        <f>VLOOKUP(K1015,Data!$L$1:$M$601,2,FALSE)</f>
        <v>large</v>
      </c>
      <c r="M1015">
        <v>320</v>
      </c>
      <c r="N1015" s="4">
        <f>VLOOKUP(L1015,Data!$M$1:$N$701,2,FALSE)</f>
        <v>20</v>
      </c>
      <c r="O1015" t="s">
        <v>140</v>
      </c>
      <c r="P1015" t="s">
        <v>45</v>
      </c>
      <c r="Q1015" s="57" t="s">
        <v>76</v>
      </c>
      <c r="U1015" s="57" t="s">
        <v>104</v>
      </c>
      <c r="W1015" t="s">
        <v>150</v>
      </c>
      <c r="X1015" t="s">
        <v>1360</v>
      </c>
      <c r="Y1015" s="57" t="s">
        <v>104</v>
      </c>
      <c r="AA1015" t="s">
        <v>104</v>
      </c>
      <c r="AC1015" s="57" t="s">
        <v>104</v>
      </c>
      <c r="AE1015" t="s">
        <v>56</v>
      </c>
      <c r="AF1015" s="96" t="s">
        <v>1355</v>
      </c>
      <c r="AG1015" s="57" t="s">
        <v>81</v>
      </c>
      <c r="AH1015" s="98">
        <v>1</v>
      </c>
      <c r="AI1015" s="30">
        <f t="shared" si="12"/>
        <v>20</v>
      </c>
      <c r="AK1015"/>
      <c r="AL1015" s="262" t="s">
        <v>1624</v>
      </c>
      <c r="AM1015" s="102">
        <v>5</v>
      </c>
      <c r="AU1015" s="102"/>
      <c r="AW1015" s="102"/>
      <c r="AY1015" s="4">
        <v>5</v>
      </c>
      <c r="BA1015" s="106"/>
    </row>
    <row r="1016" spans="1:53" ht="12" customHeight="1" x14ac:dyDescent="0.35">
      <c r="A1016" s="96" t="s">
        <v>2047</v>
      </c>
      <c r="B1016" t="s">
        <v>2451</v>
      </c>
      <c r="C1016" t="s">
        <v>143</v>
      </c>
      <c r="D1016" t="s">
        <v>1403</v>
      </c>
      <c r="E1016" t="s">
        <v>1385</v>
      </c>
      <c r="F1016" t="s">
        <v>2591</v>
      </c>
      <c r="G1016" t="s">
        <v>2592</v>
      </c>
      <c r="H1016">
        <v>2026</v>
      </c>
      <c r="I1016" s="4" t="s">
        <v>79</v>
      </c>
      <c r="J1016">
        <v>321</v>
      </c>
      <c r="K1016" s="97">
        <v>81</v>
      </c>
      <c r="L1016" t="str">
        <f>VLOOKUP(K1016,Data!$L$1:$M$601,2,FALSE)</f>
        <v>large</v>
      </c>
      <c r="M1016">
        <v>321</v>
      </c>
      <c r="N1016" s="4">
        <f>VLOOKUP(L1016,Data!$M$1:$N$701,2,FALSE)</f>
        <v>20</v>
      </c>
      <c r="O1016" t="s">
        <v>69</v>
      </c>
      <c r="P1016" t="s">
        <v>94</v>
      </c>
      <c r="Q1016" s="57" t="s">
        <v>76</v>
      </c>
      <c r="R1016" s="57" t="s">
        <v>1353</v>
      </c>
      <c r="S1016" t="s">
        <v>104</v>
      </c>
      <c r="U1016" s="57" t="s">
        <v>104</v>
      </c>
      <c r="W1016" t="s">
        <v>150</v>
      </c>
      <c r="X1016" t="s">
        <v>1360</v>
      </c>
      <c r="Y1016" s="57" t="s">
        <v>104</v>
      </c>
      <c r="AA1016" t="s">
        <v>104</v>
      </c>
      <c r="AC1016" s="57" t="s">
        <v>104</v>
      </c>
      <c r="AE1016" t="s">
        <v>56</v>
      </c>
      <c r="AF1016" s="96" t="s">
        <v>1355</v>
      </c>
      <c r="AG1016" s="57" t="s">
        <v>81</v>
      </c>
      <c r="AH1016" s="98">
        <v>1</v>
      </c>
      <c r="AI1016" s="30">
        <f t="shared" si="12"/>
        <v>20</v>
      </c>
      <c r="AK1016"/>
      <c r="AL1016" s="261" t="s">
        <v>1628</v>
      </c>
      <c r="AM1016" s="102">
        <v>5</v>
      </c>
      <c r="AU1016" s="102"/>
      <c r="AW1016" s="102"/>
      <c r="AY1016" s="4">
        <v>5</v>
      </c>
      <c r="BA1016" s="106"/>
    </row>
    <row r="1017" spans="1:53" ht="12" customHeight="1" x14ac:dyDescent="0.35">
      <c r="A1017" s="96" t="s">
        <v>2048</v>
      </c>
      <c r="B1017" t="s">
        <v>2452</v>
      </c>
      <c r="C1017" t="s">
        <v>143</v>
      </c>
      <c r="D1017" t="s">
        <v>1403</v>
      </c>
      <c r="E1017" t="s">
        <v>1379</v>
      </c>
      <c r="F1017" t="s">
        <v>2591</v>
      </c>
      <c r="G1017" t="s">
        <v>2592</v>
      </c>
      <c r="H1017">
        <v>2026</v>
      </c>
      <c r="I1017" s="4" t="s">
        <v>79</v>
      </c>
      <c r="J1017">
        <v>322</v>
      </c>
      <c r="K1017" s="97">
        <v>80</v>
      </c>
      <c r="L1017" t="str">
        <f>VLOOKUP(K1017,Data!$L$1:$M$601,2,FALSE)</f>
        <v>large</v>
      </c>
      <c r="M1017">
        <v>322</v>
      </c>
      <c r="N1017" s="4">
        <f>VLOOKUP(L1017,Data!$M$1:$N$701,2,FALSE)</f>
        <v>20</v>
      </c>
      <c r="O1017" t="s">
        <v>140</v>
      </c>
      <c r="P1017" t="s">
        <v>118</v>
      </c>
      <c r="Q1017" s="57" t="s">
        <v>76</v>
      </c>
      <c r="U1017" s="57" t="s">
        <v>104</v>
      </c>
      <c r="W1017" t="s">
        <v>150</v>
      </c>
      <c r="X1017" t="s">
        <v>1360</v>
      </c>
      <c r="Y1017" s="57" t="s">
        <v>104</v>
      </c>
      <c r="AA1017" t="s">
        <v>104</v>
      </c>
      <c r="AC1017" s="57" t="s">
        <v>104</v>
      </c>
      <c r="AE1017" t="s">
        <v>56</v>
      </c>
      <c r="AF1017" s="96" t="s">
        <v>1355</v>
      </c>
      <c r="AG1017" s="57" t="s">
        <v>81</v>
      </c>
      <c r="AH1017" s="98">
        <v>1</v>
      </c>
      <c r="AI1017" s="30">
        <f t="shared" si="12"/>
        <v>20</v>
      </c>
      <c r="AK1017"/>
      <c r="AL1017" s="262" t="s">
        <v>1631</v>
      </c>
      <c r="AM1017" s="102">
        <v>5</v>
      </c>
      <c r="AS1017" s="211"/>
      <c r="AT1017" s="97"/>
      <c r="AY1017" s="4">
        <v>5</v>
      </c>
      <c r="BA1017" s="106"/>
    </row>
    <row r="1018" spans="1:53" ht="12" customHeight="1" x14ac:dyDescent="0.35">
      <c r="A1018" s="96" t="s">
        <v>2049</v>
      </c>
      <c r="B1018" t="s">
        <v>2453</v>
      </c>
      <c r="C1018" t="s">
        <v>143</v>
      </c>
      <c r="D1018" t="s">
        <v>1403</v>
      </c>
      <c r="E1018" t="s">
        <v>1379</v>
      </c>
      <c r="F1018" t="s">
        <v>2591</v>
      </c>
      <c r="G1018" t="s">
        <v>2592</v>
      </c>
      <c r="H1018">
        <v>2026</v>
      </c>
      <c r="I1018" s="4" t="s">
        <v>55</v>
      </c>
      <c r="J1018">
        <v>323</v>
      </c>
      <c r="K1018" s="97">
        <v>79</v>
      </c>
      <c r="L1018" t="str">
        <f>VLOOKUP(K1018,Data!$L$1:$M$601,2,FALSE)</f>
        <v>large</v>
      </c>
      <c r="M1018">
        <v>323</v>
      </c>
      <c r="N1018" s="4">
        <f>VLOOKUP(L1018,Data!$M$1:$N$701,2,FALSE)</f>
        <v>20</v>
      </c>
      <c r="O1018" t="s">
        <v>140</v>
      </c>
      <c r="P1018" t="s">
        <v>118</v>
      </c>
      <c r="Q1018" s="57" t="s">
        <v>76</v>
      </c>
      <c r="R1018" s="57" t="s">
        <v>1353</v>
      </c>
      <c r="S1018" t="s">
        <v>104</v>
      </c>
      <c r="U1018" s="57" t="s">
        <v>104</v>
      </c>
      <c r="W1018" t="s">
        <v>150</v>
      </c>
      <c r="X1018" t="s">
        <v>1360</v>
      </c>
      <c r="Y1018" s="57" t="s">
        <v>104</v>
      </c>
      <c r="AA1018" t="s">
        <v>104</v>
      </c>
      <c r="AC1018" s="57" t="s">
        <v>104</v>
      </c>
      <c r="AE1018" t="s">
        <v>150</v>
      </c>
      <c r="AF1018" s="96" t="s">
        <v>1355</v>
      </c>
      <c r="AG1018" s="57" t="s">
        <v>104</v>
      </c>
      <c r="AH1018" s="98">
        <v>1</v>
      </c>
      <c r="AI1018" s="237">
        <f t="shared" si="12"/>
        <v>20</v>
      </c>
      <c r="AK1018"/>
      <c r="AL1018" s="261" t="s">
        <v>1635</v>
      </c>
      <c r="AM1018" s="102">
        <v>5</v>
      </c>
      <c r="AS1018" s="211"/>
      <c r="AT1018" s="97"/>
      <c r="AY1018" s="4">
        <v>4</v>
      </c>
      <c r="BA1018" s="106"/>
    </row>
    <row r="1019" spans="1:53" ht="12" customHeight="1" x14ac:dyDescent="0.35">
      <c r="A1019" s="96" t="s">
        <v>2050</v>
      </c>
      <c r="B1019" t="s">
        <v>2454</v>
      </c>
      <c r="C1019" t="s">
        <v>254</v>
      </c>
      <c r="D1019" t="s">
        <v>1388</v>
      </c>
      <c r="E1019" t="s">
        <v>1379</v>
      </c>
      <c r="F1019" t="s">
        <v>2591</v>
      </c>
      <c r="G1019" t="s">
        <v>2592</v>
      </c>
      <c r="H1019">
        <v>2026</v>
      </c>
      <c r="I1019" s="4" t="s">
        <v>55</v>
      </c>
      <c r="J1019">
        <v>324</v>
      </c>
      <c r="K1019" s="97">
        <v>78</v>
      </c>
      <c r="L1019" t="str">
        <f>VLOOKUP(K1019,Data!$L$1:$M$601,2,FALSE)</f>
        <v>large</v>
      </c>
      <c r="M1019">
        <v>324</v>
      </c>
      <c r="N1019" s="4">
        <f>VLOOKUP(L1019,Data!$M$1:$N$701,2,FALSE)</f>
        <v>20</v>
      </c>
      <c r="O1019" t="s">
        <v>69</v>
      </c>
      <c r="P1019" t="s">
        <v>94</v>
      </c>
      <c r="Q1019" s="57" t="s">
        <v>76</v>
      </c>
      <c r="R1019" s="57" t="s">
        <v>1353</v>
      </c>
      <c r="S1019" t="s">
        <v>104</v>
      </c>
      <c r="U1019" s="57" t="s">
        <v>104</v>
      </c>
      <c r="W1019" t="s">
        <v>150</v>
      </c>
      <c r="X1019" t="s">
        <v>1360</v>
      </c>
      <c r="Y1019" s="57" t="s">
        <v>104</v>
      </c>
      <c r="AA1019" t="s">
        <v>104</v>
      </c>
      <c r="AC1019" s="57" t="s">
        <v>104</v>
      </c>
      <c r="AE1019" t="s">
        <v>56</v>
      </c>
      <c r="AF1019" s="96" t="s">
        <v>1355</v>
      </c>
      <c r="AG1019" s="57" t="s">
        <v>81</v>
      </c>
      <c r="AH1019" s="98">
        <v>0.5</v>
      </c>
      <c r="AI1019" s="30">
        <f t="shared" si="12"/>
        <v>10</v>
      </c>
      <c r="AK1019" t="s">
        <v>1396</v>
      </c>
      <c r="AL1019" s="262" t="s">
        <v>1639</v>
      </c>
      <c r="AM1019" s="102">
        <v>2.5</v>
      </c>
      <c r="AS1019" s="211"/>
      <c r="AT1019" s="97"/>
      <c r="AY1019" s="4">
        <v>4</v>
      </c>
      <c r="BA1019" s="106"/>
    </row>
    <row r="1020" spans="1:53" ht="12" customHeight="1" x14ac:dyDescent="0.35">
      <c r="A1020" s="96" t="s">
        <v>2051</v>
      </c>
      <c r="B1020" t="s">
        <v>2455</v>
      </c>
      <c r="C1020" t="s">
        <v>254</v>
      </c>
      <c r="D1020" t="s">
        <v>1388</v>
      </c>
      <c r="E1020" t="s">
        <v>1379</v>
      </c>
      <c r="F1020" t="s">
        <v>2591</v>
      </c>
      <c r="G1020" t="s">
        <v>2592</v>
      </c>
      <c r="H1020">
        <v>2026</v>
      </c>
      <c r="I1020" s="4" t="s">
        <v>55</v>
      </c>
      <c r="J1020">
        <v>325</v>
      </c>
      <c r="K1020" s="97">
        <v>77</v>
      </c>
      <c r="L1020" t="str">
        <f>VLOOKUP(K1020,Data!$L$1:$M$601,2,FALSE)</f>
        <v>large</v>
      </c>
      <c r="M1020">
        <v>325</v>
      </c>
      <c r="N1020" s="4">
        <f>VLOOKUP(L1020,Data!$M$1:$N$701,2,FALSE)</f>
        <v>20</v>
      </c>
      <c r="O1020" t="s">
        <v>140</v>
      </c>
      <c r="P1020" t="s">
        <v>118</v>
      </c>
      <c r="Q1020" s="57" t="s">
        <v>76</v>
      </c>
      <c r="R1020" s="57" t="s">
        <v>1353</v>
      </c>
      <c r="S1020" t="s">
        <v>104</v>
      </c>
      <c r="U1020" s="57" t="s">
        <v>104</v>
      </c>
      <c r="W1020" t="s">
        <v>150</v>
      </c>
      <c r="X1020" t="s">
        <v>1360</v>
      </c>
      <c r="Y1020" s="57" t="s">
        <v>104</v>
      </c>
      <c r="AA1020" t="s">
        <v>104</v>
      </c>
      <c r="AC1020" s="57" t="s">
        <v>104</v>
      </c>
      <c r="AE1020" t="s">
        <v>56</v>
      </c>
      <c r="AF1020" s="96" t="s">
        <v>1355</v>
      </c>
      <c r="AG1020" s="57" t="s">
        <v>81</v>
      </c>
      <c r="AH1020" s="98">
        <v>0.5</v>
      </c>
      <c r="AI1020" s="30">
        <f t="shared" si="12"/>
        <v>10</v>
      </c>
      <c r="AK1020" t="s">
        <v>1396</v>
      </c>
      <c r="AL1020" s="261" t="s">
        <v>1641</v>
      </c>
      <c r="AM1020" s="102">
        <v>2.5</v>
      </c>
      <c r="AS1020" s="211"/>
      <c r="AT1020" s="97"/>
      <c r="AY1020" s="4">
        <v>4</v>
      </c>
      <c r="BA1020" s="106"/>
    </row>
    <row r="1021" spans="1:53" ht="12" customHeight="1" x14ac:dyDescent="0.35">
      <c r="A1021" s="96" t="s">
        <v>2052</v>
      </c>
      <c r="B1021" t="s">
        <v>2456</v>
      </c>
      <c r="C1021" t="s">
        <v>254</v>
      </c>
      <c r="D1021" t="s">
        <v>1388</v>
      </c>
      <c r="E1021" t="s">
        <v>1387</v>
      </c>
      <c r="F1021" t="s">
        <v>2591</v>
      </c>
      <c r="G1021" t="s">
        <v>2592</v>
      </c>
      <c r="H1021">
        <v>2026</v>
      </c>
      <c r="I1021" s="4" t="s">
        <v>55</v>
      </c>
      <c r="J1021">
        <v>326</v>
      </c>
      <c r="K1021" s="97">
        <v>76</v>
      </c>
      <c r="L1021" t="str">
        <f>VLOOKUP(K1021,Data!$L$1:$M$601,2,FALSE)</f>
        <v>large</v>
      </c>
      <c r="M1021">
        <v>326</v>
      </c>
      <c r="N1021" s="4">
        <f>VLOOKUP(L1021,Data!$M$1:$N$701,2,FALSE)</f>
        <v>20</v>
      </c>
      <c r="O1021" t="s">
        <v>140</v>
      </c>
      <c r="P1021" t="s">
        <v>118</v>
      </c>
      <c r="Q1021" s="57" t="s">
        <v>76</v>
      </c>
      <c r="R1021" s="57" t="s">
        <v>1353</v>
      </c>
      <c r="S1021" t="s">
        <v>104</v>
      </c>
      <c r="U1021" s="57" t="s">
        <v>104</v>
      </c>
      <c r="W1021" t="s">
        <v>150</v>
      </c>
      <c r="X1021" t="s">
        <v>1360</v>
      </c>
      <c r="Y1021" s="57" t="s">
        <v>104</v>
      </c>
      <c r="AA1021" t="s">
        <v>104</v>
      </c>
      <c r="AC1021" s="57" t="s">
        <v>104</v>
      </c>
      <c r="AE1021" t="s">
        <v>56</v>
      </c>
      <c r="AF1021" s="96" t="s">
        <v>1355</v>
      </c>
      <c r="AG1021" s="57" t="s">
        <v>81</v>
      </c>
      <c r="AH1021" s="98">
        <v>0.5</v>
      </c>
      <c r="AI1021" s="30">
        <f t="shared" si="12"/>
        <v>10</v>
      </c>
      <c r="AK1021" t="s">
        <v>1396</v>
      </c>
      <c r="AL1021" s="262" t="s">
        <v>1645</v>
      </c>
      <c r="AM1021" s="102">
        <v>2.5</v>
      </c>
      <c r="AS1021" s="211"/>
      <c r="AT1021" s="97"/>
      <c r="AY1021" s="4">
        <v>2</v>
      </c>
      <c r="BA1021" s="106"/>
    </row>
    <row r="1022" spans="1:53" ht="12" customHeight="1" x14ac:dyDescent="0.35">
      <c r="A1022" s="96" t="s">
        <v>2053</v>
      </c>
      <c r="B1022" t="s">
        <v>2457</v>
      </c>
      <c r="C1022" t="s">
        <v>254</v>
      </c>
      <c r="D1022" t="s">
        <v>1388</v>
      </c>
      <c r="E1022" t="s">
        <v>1387</v>
      </c>
      <c r="F1022" t="s">
        <v>2591</v>
      </c>
      <c r="G1022" t="s">
        <v>2592</v>
      </c>
      <c r="H1022">
        <v>2026</v>
      </c>
      <c r="I1022" s="4" t="s">
        <v>55</v>
      </c>
      <c r="J1022">
        <v>327</v>
      </c>
      <c r="K1022" s="97">
        <v>75</v>
      </c>
      <c r="L1022" t="str">
        <f>VLOOKUP(K1022,Data!$L$1:$M$601,2,FALSE)</f>
        <v>large</v>
      </c>
      <c r="M1022">
        <v>327</v>
      </c>
      <c r="N1022" s="4">
        <f>VLOOKUP(L1022,Data!$M$1:$N$701,2,FALSE)</f>
        <v>20</v>
      </c>
      <c r="O1022" t="s">
        <v>69</v>
      </c>
      <c r="P1022" t="s">
        <v>94</v>
      </c>
      <c r="Q1022" s="57" t="s">
        <v>76</v>
      </c>
      <c r="R1022" s="57" t="s">
        <v>1353</v>
      </c>
      <c r="S1022" t="s">
        <v>104</v>
      </c>
      <c r="U1022" s="57" t="s">
        <v>104</v>
      </c>
      <c r="W1022" t="s">
        <v>150</v>
      </c>
      <c r="X1022" t="s">
        <v>1360</v>
      </c>
      <c r="Y1022" s="57" t="s">
        <v>104</v>
      </c>
      <c r="AA1022" t="s">
        <v>104</v>
      </c>
      <c r="AC1022" s="57" t="s">
        <v>104</v>
      </c>
      <c r="AE1022" t="s">
        <v>56</v>
      </c>
      <c r="AF1022" s="96" t="s">
        <v>1355</v>
      </c>
      <c r="AG1022" s="57" t="s">
        <v>81</v>
      </c>
      <c r="AH1022" s="98">
        <v>0.5</v>
      </c>
      <c r="AI1022" s="30">
        <f t="shared" si="12"/>
        <v>10</v>
      </c>
      <c r="AK1022" t="s">
        <v>1396</v>
      </c>
      <c r="AL1022" s="261" t="s">
        <v>1648</v>
      </c>
      <c r="AM1022" s="102">
        <v>2.5</v>
      </c>
      <c r="AS1022" s="211"/>
      <c r="AT1022" s="97"/>
      <c r="AY1022" s="4">
        <v>3</v>
      </c>
      <c r="BA1022" s="106"/>
    </row>
    <row r="1023" spans="1:53" ht="12" customHeight="1" x14ac:dyDescent="0.35">
      <c r="A1023" s="96" t="s">
        <v>2054</v>
      </c>
      <c r="B1023" t="s">
        <v>2458</v>
      </c>
      <c r="C1023" t="s">
        <v>254</v>
      </c>
      <c r="D1023" t="s">
        <v>1388</v>
      </c>
      <c r="E1023" t="s">
        <v>1379</v>
      </c>
      <c r="F1023" t="s">
        <v>2591</v>
      </c>
      <c r="G1023" t="s">
        <v>2592</v>
      </c>
      <c r="H1023">
        <v>2026</v>
      </c>
      <c r="I1023" s="4" t="s">
        <v>55</v>
      </c>
      <c r="J1023">
        <v>328</v>
      </c>
      <c r="K1023" s="97">
        <v>74</v>
      </c>
      <c r="L1023" t="str">
        <f>VLOOKUP(K1023,Data!$L$1:$M$601,2,FALSE)</f>
        <v>medium</v>
      </c>
      <c r="M1023">
        <v>328</v>
      </c>
      <c r="N1023" s="4">
        <f>VLOOKUP(L1023,Data!$M$1:$N$701,2,FALSE)</f>
        <v>10</v>
      </c>
      <c r="O1023" t="s">
        <v>69</v>
      </c>
      <c r="P1023" t="s">
        <v>94</v>
      </c>
      <c r="Q1023" s="57" t="s">
        <v>76</v>
      </c>
      <c r="R1023" s="57" t="s">
        <v>1353</v>
      </c>
      <c r="S1023" t="s">
        <v>104</v>
      </c>
      <c r="U1023" s="57" t="s">
        <v>104</v>
      </c>
      <c r="W1023" t="s">
        <v>150</v>
      </c>
      <c r="X1023" t="s">
        <v>1360</v>
      </c>
      <c r="Y1023" s="57" t="s">
        <v>104</v>
      </c>
      <c r="AA1023" t="s">
        <v>104</v>
      </c>
      <c r="AC1023" s="57" t="s">
        <v>104</v>
      </c>
      <c r="AE1023" t="s">
        <v>56</v>
      </c>
      <c r="AF1023" s="96" t="s">
        <v>1355</v>
      </c>
      <c r="AG1023" s="57" t="s">
        <v>81</v>
      </c>
      <c r="AH1023" s="98">
        <v>0.5</v>
      </c>
      <c r="AI1023" s="29">
        <f t="shared" si="12"/>
        <v>5</v>
      </c>
      <c r="AK1023" t="s">
        <v>1396</v>
      </c>
      <c r="AL1023" s="262" t="s">
        <v>1651</v>
      </c>
      <c r="AM1023" s="102">
        <v>2.5</v>
      </c>
      <c r="AU1023" s="102"/>
      <c r="AW1023" s="102"/>
      <c r="AY1023" s="4">
        <v>0.5</v>
      </c>
      <c r="BA1023" s="106"/>
    </row>
    <row r="1024" spans="1:53" ht="12" customHeight="1" x14ac:dyDescent="0.35">
      <c r="A1024" s="96" t="s">
        <v>2055</v>
      </c>
      <c r="B1024" t="s">
        <v>2459</v>
      </c>
      <c r="C1024" t="s">
        <v>254</v>
      </c>
      <c r="D1024" t="s">
        <v>1388</v>
      </c>
      <c r="E1024" t="s">
        <v>1379</v>
      </c>
      <c r="F1024" t="s">
        <v>2591</v>
      </c>
      <c r="G1024" t="s">
        <v>2592</v>
      </c>
      <c r="H1024">
        <v>2026</v>
      </c>
      <c r="I1024" s="4" t="s">
        <v>55</v>
      </c>
      <c r="J1024">
        <v>329</v>
      </c>
      <c r="K1024" s="97">
        <v>73</v>
      </c>
      <c r="L1024" t="str">
        <f>VLOOKUP(K1024,Data!$L$1:$M$601,2,FALSE)</f>
        <v>medium</v>
      </c>
      <c r="M1024">
        <v>329</v>
      </c>
      <c r="N1024" s="4">
        <f>VLOOKUP(L1024,Data!$M$1:$N$701,2,FALSE)</f>
        <v>10</v>
      </c>
      <c r="O1024" t="s">
        <v>140</v>
      </c>
      <c r="P1024" t="s">
        <v>118</v>
      </c>
      <c r="Q1024" s="57" t="s">
        <v>76</v>
      </c>
      <c r="R1024" s="57" t="s">
        <v>1353</v>
      </c>
      <c r="S1024" t="s">
        <v>104</v>
      </c>
      <c r="U1024" s="57" t="s">
        <v>104</v>
      </c>
      <c r="W1024" t="s">
        <v>150</v>
      </c>
      <c r="X1024" t="s">
        <v>1360</v>
      </c>
      <c r="Y1024" s="57" t="s">
        <v>104</v>
      </c>
      <c r="AA1024" t="s">
        <v>104</v>
      </c>
      <c r="AC1024" s="57" t="s">
        <v>104</v>
      </c>
      <c r="AE1024" t="s">
        <v>56</v>
      </c>
      <c r="AF1024" s="96" t="s">
        <v>1355</v>
      </c>
      <c r="AG1024" s="57" t="s">
        <v>81</v>
      </c>
      <c r="AH1024" s="98">
        <v>0.5</v>
      </c>
      <c r="AI1024" s="29">
        <f t="shared" si="12"/>
        <v>5</v>
      </c>
      <c r="AK1024" t="s">
        <v>1396</v>
      </c>
      <c r="AL1024" s="261" t="s">
        <v>1654</v>
      </c>
      <c r="AM1024" s="102">
        <v>2.5</v>
      </c>
      <c r="AU1024" s="102"/>
      <c r="AW1024" s="102"/>
      <c r="AY1024" s="4">
        <v>2</v>
      </c>
      <c r="BA1024" s="106"/>
    </row>
    <row r="1025" spans="1:53" ht="12" customHeight="1" x14ac:dyDescent="0.35">
      <c r="A1025" s="96" t="s">
        <v>2056</v>
      </c>
      <c r="B1025" t="s">
        <v>2460</v>
      </c>
      <c r="C1025" t="s">
        <v>254</v>
      </c>
      <c r="D1025" t="s">
        <v>1388</v>
      </c>
      <c r="E1025" t="s">
        <v>1379</v>
      </c>
      <c r="F1025" t="s">
        <v>2591</v>
      </c>
      <c r="G1025" t="s">
        <v>2592</v>
      </c>
      <c r="H1025">
        <v>2026</v>
      </c>
      <c r="I1025" s="4" t="s">
        <v>79</v>
      </c>
      <c r="J1025">
        <v>330</v>
      </c>
      <c r="K1025" s="97">
        <v>72</v>
      </c>
      <c r="L1025" t="str">
        <f>VLOOKUP(K1025,Data!$L$1:$M$601,2,FALSE)</f>
        <v>medium</v>
      </c>
      <c r="M1025">
        <v>330</v>
      </c>
      <c r="N1025" s="4">
        <f>VLOOKUP(L1025,Data!$M$1:$N$701,2,FALSE)</f>
        <v>10</v>
      </c>
      <c r="O1025" t="s">
        <v>69</v>
      </c>
      <c r="P1025" t="s">
        <v>94</v>
      </c>
      <c r="Q1025" s="57" t="s">
        <v>76</v>
      </c>
      <c r="R1025" s="57" t="s">
        <v>1353</v>
      </c>
      <c r="S1025" t="s">
        <v>104</v>
      </c>
      <c r="U1025" s="57" t="s">
        <v>104</v>
      </c>
      <c r="W1025" t="s">
        <v>150</v>
      </c>
      <c r="X1025" t="s">
        <v>1360</v>
      </c>
      <c r="Y1025" s="57" t="s">
        <v>104</v>
      </c>
      <c r="AA1025" t="s">
        <v>104</v>
      </c>
      <c r="AC1025" s="57" t="s">
        <v>104</v>
      </c>
      <c r="AE1025" t="s">
        <v>56</v>
      </c>
      <c r="AF1025" s="96" t="s">
        <v>1355</v>
      </c>
      <c r="AG1025" s="57" t="s">
        <v>81</v>
      </c>
      <c r="AH1025" s="98">
        <v>0.5</v>
      </c>
      <c r="AI1025" s="29">
        <f t="shared" si="12"/>
        <v>5</v>
      </c>
      <c r="AK1025" t="s">
        <v>1396</v>
      </c>
      <c r="AL1025" s="262" t="s">
        <v>1658</v>
      </c>
      <c r="AM1025" s="102">
        <v>2.5</v>
      </c>
      <c r="AU1025" s="102"/>
      <c r="AW1025" s="102"/>
      <c r="AY1025" s="4">
        <v>2</v>
      </c>
      <c r="BA1025" s="106"/>
    </row>
    <row r="1026" spans="1:53" ht="12" customHeight="1" x14ac:dyDescent="0.35">
      <c r="A1026" s="96" t="s">
        <v>2057</v>
      </c>
      <c r="B1026" t="s">
        <v>2461</v>
      </c>
      <c r="C1026" t="s">
        <v>254</v>
      </c>
      <c r="D1026" t="s">
        <v>1388</v>
      </c>
      <c r="E1026" t="s">
        <v>1379</v>
      </c>
      <c r="F1026" t="s">
        <v>2591</v>
      </c>
      <c r="G1026" t="s">
        <v>2592</v>
      </c>
      <c r="H1026">
        <v>2026</v>
      </c>
      <c r="I1026" s="4" t="s">
        <v>79</v>
      </c>
      <c r="J1026">
        <v>331</v>
      </c>
      <c r="K1026" s="97">
        <v>71</v>
      </c>
      <c r="L1026" t="str">
        <f>VLOOKUP(K1026,Data!$L$1:$M$601,2,FALSE)</f>
        <v>medium</v>
      </c>
      <c r="M1026">
        <v>331</v>
      </c>
      <c r="N1026" s="4">
        <f>VLOOKUP(L1026,Data!$M$1:$N$701,2,FALSE)</f>
        <v>10</v>
      </c>
      <c r="O1026" t="s">
        <v>140</v>
      </c>
      <c r="P1026" t="s">
        <v>118</v>
      </c>
      <c r="Q1026" s="57" t="s">
        <v>76</v>
      </c>
      <c r="R1026" s="57" t="s">
        <v>1353</v>
      </c>
      <c r="S1026" t="s">
        <v>104</v>
      </c>
      <c r="U1026" s="57" t="s">
        <v>104</v>
      </c>
      <c r="W1026" t="s">
        <v>150</v>
      </c>
      <c r="X1026" t="s">
        <v>1360</v>
      </c>
      <c r="Y1026" s="57" t="s">
        <v>104</v>
      </c>
      <c r="AA1026" t="s">
        <v>104</v>
      </c>
      <c r="AC1026" s="57" t="s">
        <v>104</v>
      </c>
      <c r="AE1026" t="s">
        <v>56</v>
      </c>
      <c r="AF1026" s="96" t="s">
        <v>1355</v>
      </c>
      <c r="AG1026" s="57" t="s">
        <v>81</v>
      </c>
      <c r="AH1026" s="98">
        <v>0.5</v>
      </c>
      <c r="AI1026" s="29">
        <f t="shared" si="12"/>
        <v>5</v>
      </c>
      <c r="AK1026" t="s">
        <v>1396</v>
      </c>
      <c r="AL1026" s="261" t="s">
        <v>1661</v>
      </c>
      <c r="AM1026" s="102">
        <v>2.5</v>
      </c>
      <c r="AU1026" s="102"/>
      <c r="AW1026" s="102"/>
      <c r="AY1026" s="4">
        <v>2</v>
      </c>
      <c r="BA1026" s="106"/>
    </row>
    <row r="1027" spans="1:53" ht="12" customHeight="1" x14ac:dyDescent="0.35">
      <c r="A1027" s="96" t="s">
        <v>2058</v>
      </c>
      <c r="B1027" t="s">
        <v>2462</v>
      </c>
      <c r="C1027" t="s">
        <v>254</v>
      </c>
      <c r="D1027" t="s">
        <v>1388</v>
      </c>
      <c r="E1027" t="s">
        <v>1379</v>
      </c>
      <c r="F1027" t="s">
        <v>2591</v>
      </c>
      <c r="G1027" t="s">
        <v>2592</v>
      </c>
      <c r="H1027">
        <v>2026</v>
      </c>
      <c r="I1027" s="4" t="s">
        <v>55</v>
      </c>
      <c r="J1027">
        <v>332</v>
      </c>
      <c r="K1027" s="97">
        <v>70</v>
      </c>
      <c r="L1027" t="str">
        <f>VLOOKUP(K1027,Data!$L$1:$M$601,2,FALSE)</f>
        <v>medium</v>
      </c>
      <c r="M1027">
        <v>332</v>
      </c>
      <c r="N1027" s="4">
        <f>VLOOKUP(L1027,Data!$M$1:$N$701,2,FALSE)</f>
        <v>10</v>
      </c>
      <c r="O1027" t="s">
        <v>69</v>
      </c>
      <c r="P1027" t="s">
        <v>94</v>
      </c>
      <c r="Q1027" s="57" t="s">
        <v>76</v>
      </c>
      <c r="R1027" s="57" t="s">
        <v>1353</v>
      </c>
      <c r="S1027" t="s">
        <v>104</v>
      </c>
      <c r="U1027" s="57" t="s">
        <v>104</v>
      </c>
      <c r="W1027" t="s">
        <v>150</v>
      </c>
      <c r="X1027" t="s">
        <v>1360</v>
      </c>
      <c r="Y1027" s="57" t="s">
        <v>104</v>
      </c>
      <c r="AA1027" t="s">
        <v>104</v>
      </c>
      <c r="AC1027" s="57" t="s">
        <v>104</v>
      </c>
      <c r="AE1027" t="s">
        <v>56</v>
      </c>
      <c r="AF1027" s="96" t="s">
        <v>1355</v>
      </c>
      <c r="AG1027" s="57" t="s">
        <v>81</v>
      </c>
      <c r="AH1027" s="98">
        <v>0.5</v>
      </c>
      <c r="AI1027" s="29">
        <f t="shared" si="12"/>
        <v>5</v>
      </c>
      <c r="AK1027" t="s">
        <v>1396</v>
      </c>
      <c r="AL1027" s="262" t="s">
        <v>1665</v>
      </c>
      <c r="AM1027" s="102">
        <v>2.5</v>
      </c>
      <c r="AU1027" s="102"/>
      <c r="AW1027" s="102"/>
      <c r="AY1027" s="4">
        <v>2</v>
      </c>
      <c r="BA1027" s="106"/>
    </row>
    <row r="1028" spans="1:53" ht="12" customHeight="1" x14ac:dyDescent="0.35">
      <c r="A1028" s="96" t="s">
        <v>2059</v>
      </c>
      <c r="B1028" t="s">
        <v>2463</v>
      </c>
      <c r="C1028" t="s">
        <v>254</v>
      </c>
      <c r="D1028" t="s">
        <v>1388</v>
      </c>
      <c r="E1028" t="s">
        <v>1379</v>
      </c>
      <c r="F1028" t="s">
        <v>2591</v>
      </c>
      <c r="G1028" t="s">
        <v>2592</v>
      </c>
      <c r="H1028">
        <v>2026</v>
      </c>
      <c r="I1028" s="4" t="s">
        <v>55</v>
      </c>
      <c r="J1028">
        <v>333</v>
      </c>
      <c r="K1028" s="97">
        <v>69</v>
      </c>
      <c r="L1028" t="str">
        <f>VLOOKUP(K1028,Data!$L$1:$M$601,2,FALSE)</f>
        <v>medium</v>
      </c>
      <c r="M1028">
        <v>333</v>
      </c>
      <c r="N1028" s="4">
        <f>VLOOKUP(L1028,Data!$M$1:$N$701,2,FALSE)</f>
        <v>10</v>
      </c>
      <c r="O1028" t="s">
        <v>140</v>
      </c>
      <c r="P1028" t="s">
        <v>118</v>
      </c>
      <c r="Q1028" s="57" t="s">
        <v>76</v>
      </c>
      <c r="R1028" s="57" t="s">
        <v>1353</v>
      </c>
      <c r="S1028" t="s">
        <v>104</v>
      </c>
      <c r="U1028" s="57" t="s">
        <v>104</v>
      </c>
      <c r="W1028" t="s">
        <v>150</v>
      </c>
      <c r="X1028" t="s">
        <v>1360</v>
      </c>
      <c r="Y1028" s="57" t="s">
        <v>104</v>
      </c>
      <c r="AA1028" t="s">
        <v>104</v>
      </c>
      <c r="AC1028" s="57" t="s">
        <v>104</v>
      </c>
      <c r="AE1028" t="s">
        <v>56</v>
      </c>
      <c r="AF1028" s="96" t="s">
        <v>1355</v>
      </c>
      <c r="AG1028" s="57" t="s">
        <v>81</v>
      </c>
      <c r="AH1028" s="98">
        <v>0.5</v>
      </c>
      <c r="AI1028" s="29">
        <f t="shared" si="12"/>
        <v>5</v>
      </c>
      <c r="AK1028" t="s">
        <v>1396</v>
      </c>
      <c r="AL1028" s="261" t="s">
        <v>1669</v>
      </c>
      <c r="AM1028" s="102">
        <v>2.5</v>
      </c>
      <c r="AY1028" s="4">
        <v>4</v>
      </c>
      <c r="BA1028" s="106"/>
    </row>
    <row r="1029" spans="1:53" ht="12" customHeight="1" x14ac:dyDescent="0.35">
      <c r="A1029" s="96" t="s">
        <v>2060</v>
      </c>
      <c r="B1029" t="s">
        <v>2464</v>
      </c>
      <c r="C1029" t="s">
        <v>254</v>
      </c>
      <c r="D1029" t="s">
        <v>1388</v>
      </c>
      <c r="E1029" t="s">
        <v>1387</v>
      </c>
      <c r="F1029" t="s">
        <v>2591</v>
      </c>
      <c r="G1029" t="s">
        <v>2592</v>
      </c>
      <c r="H1029">
        <v>2026</v>
      </c>
      <c r="I1029" s="4" t="s">
        <v>55</v>
      </c>
      <c r="J1029">
        <v>334</v>
      </c>
      <c r="K1029" s="97">
        <v>68</v>
      </c>
      <c r="L1029" t="str">
        <f>VLOOKUP(K1029,Data!$L$1:$M$601,2,FALSE)</f>
        <v>medium</v>
      </c>
      <c r="M1029">
        <v>334</v>
      </c>
      <c r="N1029" s="4">
        <f>VLOOKUP(L1029,Data!$M$1:$N$701,2,FALSE)</f>
        <v>10</v>
      </c>
      <c r="O1029" t="s">
        <v>69</v>
      </c>
      <c r="P1029" t="s">
        <v>94</v>
      </c>
      <c r="Q1029" s="57" t="s">
        <v>76</v>
      </c>
      <c r="R1029" s="57" t="s">
        <v>1353</v>
      </c>
      <c r="S1029" t="s">
        <v>104</v>
      </c>
      <c r="U1029" s="57" t="s">
        <v>104</v>
      </c>
      <c r="W1029" t="s">
        <v>150</v>
      </c>
      <c r="X1029" t="s">
        <v>1360</v>
      </c>
      <c r="Y1029" s="57" t="s">
        <v>150</v>
      </c>
      <c r="Z1029" s="57" t="s">
        <v>1364</v>
      </c>
      <c r="AA1029" t="s">
        <v>104</v>
      </c>
      <c r="AC1029" s="57" t="s">
        <v>104</v>
      </c>
      <c r="AE1029" t="s">
        <v>56</v>
      </c>
      <c r="AF1029" s="96" t="s">
        <v>1355</v>
      </c>
      <c r="AG1029" s="57" t="s">
        <v>81</v>
      </c>
      <c r="AH1029" s="98">
        <v>1</v>
      </c>
      <c r="AI1029" s="29">
        <f t="shared" si="12"/>
        <v>10</v>
      </c>
      <c r="AK1029" s="152" t="s">
        <v>1389</v>
      </c>
      <c r="AL1029" s="262" t="s">
        <v>1672</v>
      </c>
      <c r="AM1029" s="102">
        <v>5</v>
      </c>
      <c r="AY1029" s="4">
        <v>2</v>
      </c>
      <c r="BA1029" s="106"/>
    </row>
    <row r="1030" spans="1:53" ht="12" customHeight="1" x14ac:dyDescent="0.35">
      <c r="A1030" s="96" t="s">
        <v>2061</v>
      </c>
      <c r="B1030" t="s">
        <v>2465</v>
      </c>
      <c r="C1030" t="s">
        <v>254</v>
      </c>
      <c r="D1030" t="s">
        <v>1388</v>
      </c>
      <c r="E1030" t="s">
        <v>1387</v>
      </c>
      <c r="F1030" t="s">
        <v>2591</v>
      </c>
      <c r="G1030" t="s">
        <v>2592</v>
      </c>
      <c r="H1030">
        <v>2026</v>
      </c>
      <c r="I1030" s="4" t="s">
        <v>55</v>
      </c>
      <c r="J1030">
        <v>335</v>
      </c>
      <c r="K1030" s="97">
        <v>67</v>
      </c>
      <c r="L1030" t="str">
        <f>VLOOKUP(K1030,Data!$L$1:$M$601,2,FALSE)</f>
        <v>medium</v>
      </c>
      <c r="M1030">
        <v>335</v>
      </c>
      <c r="N1030" s="4">
        <f>VLOOKUP(L1030,Data!$M$1:$N$701,2,FALSE)</f>
        <v>10</v>
      </c>
      <c r="O1030" t="s">
        <v>140</v>
      </c>
      <c r="P1030" t="s">
        <v>118</v>
      </c>
      <c r="Q1030" s="57" t="s">
        <v>76</v>
      </c>
      <c r="R1030" s="57" t="s">
        <v>1353</v>
      </c>
      <c r="S1030" t="s">
        <v>104</v>
      </c>
      <c r="U1030" s="57" t="s">
        <v>104</v>
      </c>
      <c r="W1030" t="s">
        <v>150</v>
      </c>
      <c r="X1030" t="s">
        <v>1360</v>
      </c>
      <c r="Y1030" s="57" t="s">
        <v>150</v>
      </c>
      <c r="Z1030" s="57" t="s">
        <v>1364</v>
      </c>
      <c r="AA1030" t="s">
        <v>104</v>
      </c>
      <c r="AC1030" s="57" t="s">
        <v>104</v>
      </c>
      <c r="AE1030" t="s">
        <v>56</v>
      </c>
      <c r="AF1030" s="96" t="s">
        <v>1355</v>
      </c>
      <c r="AG1030" s="57" t="s">
        <v>81</v>
      </c>
      <c r="AH1030" s="98">
        <v>1</v>
      </c>
      <c r="AI1030" s="29">
        <f t="shared" si="12"/>
        <v>10</v>
      </c>
      <c r="AK1030" s="152" t="s">
        <v>1389</v>
      </c>
      <c r="AL1030" s="261" t="s">
        <v>1675</v>
      </c>
      <c r="AM1030" s="102">
        <v>5</v>
      </c>
      <c r="AY1030" s="4">
        <v>4</v>
      </c>
      <c r="BA1030" s="106"/>
    </row>
    <row r="1031" spans="1:53" ht="12" customHeight="1" x14ac:dyDescent="0.35">
      <c r="A1031" s="96" t="s">
        <v>2062</v>
      </c>
      <c r="B1031" t="s">
        <v>2466</v>
      </c>
      <c r="C1031" t="s">
        <v>254</v>
      </c>
      <c r="D1031" t="s">
        <v>1388</v>
      </c>
      <c r="E1031" t="s">
        <v>1387</v>
      </c>
      <c r="F1031" t="s">
        <v>2591</v>
      </c>
      <c r="G1031" t="s">
        <v>2592</v>
      </c>
      <c r="H1031">
        <v>2026</v>
      </c>
      <c r="I1031" s="4" t="s">
        <v>79</v>
      </c>
      <c r="J1031">
        <v>336</v>
      </c>
      <c r="K1031" s="97">
        <v>66</v>
      </c>
      <c r="L1031" t="str">
        <f>VLOOKUP(K1031,Data!$L$1:$M$601,2,FALSE)</f>
        <v>medium</v>
      </c>
      <c r="M1031">
        <v>336</v>
      </c>
      <c r="N1031" s="4">
        <f>VLOOKUP(L1031,Data!$M$1:$N$701,2,FALSE)</f>
        <v>10</v>
      </c>
      <c r="O1031" t="s">
        <v>69</v>
      </c>
      <c r="P1031" t="s">
        <v>94</v>
      </c>
      <c r="Q1031" s="57" t="s">
        <v>76</v>
      </c>
      <c r="R1031" s="57" t="s">
        <v>1353</v>
      </c>
      <c r="S1031" t="s">
        <v>104</v>
      </c>
      <c r="U1031" s="57" t="s">
        <v>104</v>
      </c>
      <c r="W1031" t="s">
        <v>150</v>
      </c>
      <c r="X1031" t="s">
        <v>1360</v>
      </c>
      <c r="Y1031" s="57" t="s">
        <v>150</v>
      </c>
      <c r="Z1031" s="57" t="s">
        <v>1364</v>
      </c>
      <c r="AA1031" t="s">
        <v>104</v>
      </c>
      <c r="AC1031" s="57" t="s">
        <v>104</v>
      </c>
      <c r="AE1031" t="s">
        <v>56</v>
      </c>
      <c r="AF1031" s="96" t="s">
        <v>1355</v>
      </c>
      <c r="AG1031" s="57" t="s">
        <v>81</v>
      </c>
      <c r="AH1031" s="98">
        <v>1</v>
      </c>
      <c r="AI1031" s="29">
        <f t="shared" si="12"/>
        <v>10</v>
      </c>
      <c r="AK1031" s="152" t="s">
        <v>1389</v>
      </c>
      <c r="AL1031" s="262" t="s">
        <v>1679</v>
      </c>
      <c r="AM1031" s="102">
        <v>5</v>
      </c>
      <c r="AY1031" s="4">
        <v>2</v>
      </c>
      <c r="BA1031" s="106"/>
    </row>
    <row r="1032" spans="1:53" ht="12" customHeight="1" x14ac:dyDescent="0.35">
      <c r="A1032" s="96" t="s">
        <v>2063</v>
      </c>
      <c r="B1032" t="s">
        <v>2467</v>
      </c>
      <c r="C1032" t="s">
        <v>254</v>
      </c>
      <c r="D1032" t="s">
        <v>1388</v>
      </c>
      <c r="E1032" t="s">
        <v>1387</v>
      </c>
      <c r="F1032" t="s">
        <v>2591</v>
      </c>
      <c r="G1032" t="s">
        <v>2592</v>
      </c>
      <c r="H1032">
        <v>2026</v>
      </c>
      <c r="I1032" s="4" t="s">
        <v>79</v>
      </c>
      <c r="J1032">
        <v>337</v>
      </c>
      <c r="K1032" s="97">
        <v>65</v>
      </c>
      <c r="L1032" t="str">
        <f>VLOOKUP(K1032,Data!$L$1:$M$601,2,FALSE)</f>
        <v>medium</v>
      </c>
      <c r="M1032">
        <v>337</v>
      </c>
      <c r="N1032" s="4">
        <f>VLOOKUP(L1032,Data!$M$1:$N$701,2,FALSE)</f>
        <v>10</v>
      </c>
      <c r="O1032" t="s">
        <v>140</v>
      </c>
      <c r="P1032" t="s">
        <v>118</v>
      </c>
      <c r="Q1032" s="57" t="s">
        <v>76</v>
      </c>
      <c r="R1032" s="57" t="s">
        <v>1353</v>
      </c>
      <c r="S1032" t="s">
        <v>104</v>
      </c>
      <c r="U1032" s="57" t="s">
        <v>104</v>
      </c>
      <c r="W1032" t="s">
        <v>150</v>
      </c>
      <c r="X1032" t="s">
        <v>1360</v>
      </c>
      <c r="Y1032" s="57" t="s">
        <v>150</v>
      </c>
      <c r="Z1032" s="57" t="s">
        <v>1364</v>
      </c>
      <c r="AA1032" t="s">
        <v>104</v>
      </c>
      <c r="AC1032" s="57" t="s">
        <v>104</v>
      </c>
      <c r="AE1032" t="s">
        <v>150</v>
      </c>
      <c r="AF1032" s="96" t="s">
        <v>1355</v>
      </c>
      <c r="AG1032" s="57" t="s">
        <v>81</v>
      </c>
      <c r="AH1032" s="98">
        <v>1</v>
      </c>
      <c r="AI1032" s="29">
        <f t="shared" ref="AI1032:AI1095" si="13">N1032*AH1032</f>
        <v>10</v>
      </c>
      <c r="AK1032" s="152" t="s">
        <v>1389</v>
      </c>
      <c r="AL1032" s="261" t="s">
        <v>1683</v>
      </c>
      <c r="AM1032" s="102">
        <v>5</v>
      </c>
      <c r="AY1032" s="4">
        <v>5</v>
      </c>
      <c r="BA1032" s="106"/>
    </row>
    <row r="1033" spans="1:53" ht="12" customHeight="1" x14ac:dyDescent="0.35">
      <c r="A1033" s="96" t="s">
        <v>2064</v>
      </c>
      <c r="B1033" t="s">
        <v>2468</v>
      </c>
      <c r="C1033" t="s">
        <v>254</v>
      </c>
      <c r="D1033" t="s">
        <v>1388</v>
      </c>
      <c r="E1033" t="s">
        <v>1379</v>
      </c>
      <c r="F1033" t="s">
        <v>2591</v>
      </c>
      <c r="G1033" t="s">
        <v>2592</v>
      </c>
      <c r="H1033">
        <v>2026</v>
      </c>
      <c r="I1033" s="4" t="s">
        <v>79</v>
      </c>
      <c r="J1033">
        <v>338</v>
      </c>
      <c r="K1033" s="97">
        <v>64</v>
      </c>
      <c r="L1033" t="str">
        <f>VLOOKUP(K1033,Data!$L$1:$M$601,2,FALSE)</f>
        <v>medium</v>
      </c>
      <c r="M1033">
        <v>338</v>
      </c>
      <c r="N1033" s="4">
        <f>VLOOKUP(L1033,Data!$M$1:$N$701,2,FALSE)</f>
        <v>10</v>
      </c>
      <c r="O1033" t="s">
        <v>69</v>
      </c>
      <c r="P1033" t="s">
        <v>94</v>
      </c>
      <c r="Q1033" s="57" t="s">
        <v>76</v>
      </c>
      <c r="R1033" s="57" t="s">
        <v>1353</v>
      </c>
      <c r="S1033" t="s">
        <v>104</v>
      </c>
      <c r="U1033" s="57" t="s">
        <v>104</v>
      </c>
      <c r="W1033" t="s">
        <v>150</v>
      </c>
      <c r="X1033" t="s">
        <v>1360</v>
      </c>
      <c r="Y1033" s="57" t="s">
        <v>104</v>
      </c>
      <c r="AA1033" t="s">
        <v>104</v>
      </c>
      <c r="AC1033" s="57" t="s">
        <v>104</v>
      </c>
      <c r="AE1033" t="s">
        <v>56</v>
      </c>
      <c r="AF1033" s="96" t="s">
        <v>1355</v>
      </c>
      <c r="AG1033" s="57" t="s">
        <v>81</v>
      </c>
      <c r="AH1033" s="98">
        <v>0.5</v>
      </c>
      <c r="AI1033" s="29">
        <f t="shared" si="13"/>
        <v>5</v>
      </c>
      <c r="AK1033" t="s">
        <v>1396</v>
      </c>
      <c r="AL1033" s="262" t="s">
        <v>1684</v>
      </c>
      <c r="AM1033" s="102">
        <v>2.5</v>
      </c>
      <c r="AY1033" s="4">
        <v>7.5</v>
      </c>
      <c r="BA1033" s="106"/>
    </row>
    <row r="1034" spans="1:53" ht="12" customHeight="1" x14ac:dyDescent="0.35">
      <c r="A1034" s="96" t="s">
        <v>2065</v>
      </c>
      <c r="B1034" t="s">
        <v>2469</v>
      </c>
      <c r="C1034" t="s">
        <v>254</v>
      </c>
      <c r="D1034" t="s">
        <v>1388</v>
      </c>
      <c r="E1034" t="s">
        <v>1379</v>
      </c>
      <c r="F1034" t="s">
        <v>2591</v>
      </c>
      <c r="G1034" t="s">
        <v>2592</v>
      </c>
      <c r="H1034">
        <v>2026</v>
      </c>
      <c r="I1034" s="4" t="s">
        <v>79</v>
      </c>
      <c r="J1034">
        <v>339</v>
      </c>
      <c r="K1034" s="97">
        <v>63</v>
      </c>
      <c r="L1034" t="str">
        <f>VLOOKUP(K1034,Data!$L$1:$M$601,2,FALSE)</f>
        <v>medium</v>
      </c>
      <c r="M1034">
        <v>339</v>
      </c>
      <c r="N1034" s="4">
        <f>VLOOKUP(L1034,Data!$M$1:$N$701,2,FALSE)</f>
        <v>10</v>
      </c>
      <c r="O1034" t="s">
        <v>140</v>
      </c>
      <c r="P1034" t="s">
        <v>118</v>
      </c>
      <c r="Q1034" s="57" t="s">
        <v>76</v>
      </c>
      <c r="R1034" s="57" t="s">
        <v>1353</v>
      </c>
      <c r="S1034" t="s">
        <v>104</v>
      </c>
      <c r="U1034" s="57" t="s">
        <v>104</v>
      </c>
      <c r="W1034" t="s">
        <v>150</v>
      </c>
      <c r="X1034" t="s">
        <v>1360</v>
      </c>
      <c r="Y1034" s="57" t="s">
        <v>104</v>
      </c>
      <c r="AA1034" t="s">
        <v>104</v>
      </c>
      <c r="AC1034" s="57" t="s">
        <v>104</v>
      </c>
      <c r="AE1034" t="s">
        <v>56</v>
      </c>
      <c r="AF1034" s="96" t="s">
        <v>1355</v>
      </c>
      <c r="AG1034" s="57" t="s">
        <v>81</v>
      </c>
      <c r="AH1034" s="98">
        <v>0.5</v>
      </c>
      <c r="AI1034" s="29">
        <f t="shared" si="13"/>
        <v>5</v>
      </c>
      <c r="AK1034" t="s">
        <v>1396</v>
      </c>
      <c r="AL1034" s="261" t="s">
        <v>1688</v>
      </c>
      <c r="AM1034" s="102">
        <v>2.5</v>
      </c>
      <c r="AU1034" s="102"/>
      <c r="AW1034" s="102"/>
      <c r="AY1034" s="4">
        <v>5</v>
      </c>
      <c r="BA1034" s="106"/>
    </row>
    <row r="1035" spans="1:53" ht="12" customHeight="1" x14ac:dyDescent="0.35">
      <c r="A1035" s="96" t="s">
        <v>2066</v>
      </c>
      <c r="B1035" t="s">
        <v>2470</v>
      </c>
      <c r="C1035" t="s">
        <v>254</v>
      </c>
      <c r="D1035" t="s">
        <v>1388</v>
      </c>
      <c r="E1035" t="s">
        <v>1387</v>
      </c>
      <c r="F1035" t="s">
        <v>2591</v>
      </c>
      <c r="G1035" t="s">
        <v>2592</v>
      </c>
      <c r="H1035">
        <v>2026</v>
      </c>
      <c r="I1035" s="4" t="s">
        <v>79</v>
      </c>
      <c r="J1035">
        <v>340</v>
      </c>
      <c r="K1035" s="97">
        <v>62</v>
      </c>
      <c r="L1035" t="str">
        <f>VLOOKUP(K1035,Data!$L$1:$M$601,2,FALSE)</f>
        <v>medium</v>
      </c>
      <c r="M1035">
        <v>340</v>
      </c>
      <c r="N1035" s="4">
        <f>VLOOKUP(L1035,Data!$M$1:$N$701,2,FALSE)</f>
        <v>10</v>
      </c>
      <c r="O1035" t="s">
        <v>69</v>
      </c>
      <c r="P1035" t="s">
        <v>94</v>
      </c>
      <c r="Q1035" s="57" t="s">
        <v>76</v>
      </c>
      <c r="R1035" s="57" t="s">
        <v>1353</v>
      </c>
      <c r="S1035" t="s">
        <v>104</v>
      </c>
      <c r="U1035" s="57" t="s">
        <v>104</v>
      </c>
      <c r="W1035" t="s">
        <v>150</v>
      </c>
      <c r="X1035" t="s">
        <v>1360</v>
      </c>
      <c r="Y1035" s="57" t="s">
        <v>104</v>
      </c>
      <c r="AA1035" t="s">
        <v>104</v>
      </c>
      <c r="AC1035" s="57" t="s">
        <v>104</v>
      </c>
      <c r="AE1035" t="s">
        <v>56</v>
      </c>
      <c r="AF1035" s="96" t="s">
        <v>1355</v>
      </c>
      <c r="AG1035" s="57" t="s">
        <v>81</v>
      </c>
      <c r="AH1035" s="98">
        <v>0.5</v>
      </c>
      <c r="AI1035" s="29">
        <f t="shared" si="13"/>
        <v>5</v>
      </c>
      <c r="AK1035" t="s">
        <v>1396</v>
      </c>
      <c r="AL1035" s="262" t="s">
        <v>1691</v>
      </c>
      <c r="AM1035" s="102">
        <v>2.5</v>
      </c>
      <c r="AU1035" s="102" t="s">
        <v>343</v>
      </c>
      <c r="AV1035" s="97">
        <v>10</v>
      </c>
      <c r="AW1035" s="102"/>
      <c r="AY1035" s="4">
        <v>7.5</v>
      </c>
      <c r="BA1035" s="106"/>
    </row>
    <row r="1036" spans="1:53" ht="12" customHeight="1" x14ac:dyDescent="0.35">
      <c r="A1036" s="96" t="s">
        <v>2067</v>
      </c>
      <c r="B1036" t="s">
        <v>2471</v>
      </c>
      <c r="C1036" t="s">
        <v>254</v>
      </c>
      <c r="D1036" t="s">
        <v>1388</v>
      </c>
      <c r="E1036" t="s">
        <v>1387</v>
      </c>
      <c r="F1036" t="s">
        <v>2591</v>
      </c>
      <c r="G1036" t="s">
        <v>2592</v>
      </c>
      <c r="H1036">
        <v>2026</v>
      </c>
      <c r="I1036" s="4" t="s">
        <v>79</v>
      </c>
      <c r="J1036">
        <v>341</v>
      </c>
      <c r="K1036" s="97">
        <v>61</v>
      </c>
      <c r="L1036" t="str">
        <f>VLOOKUP(K1036,Data!$L$1:$M$601,2,FALSE)</f>
        <v>medium</v>
      </c>
      <c r="M1036">
        <v>341</v>
      </c>
      <c r="N1036" s="4">
        <f>VLOOKUP(L1036,Data!$M$1:$N$701,2,FALSE)</f>
        <v>10</v>
      </c>
      <c r="O1036" t="s">
        <v>140</v>
      </c>
      <c r="P1036" t="s">
        <v>118</v>
      </c>
      <c r="Q1036" s="57" t="s">
        <v>76</v>
      </c>
      <c r="R1036" s="57" t="s">
        <v>1353</v>
      </c>
      <c r="S1036" t="s">
        <v>104</v>
      </c>
      <c r="U1036" s="57" t="s">
        <v>104</v>
      </c>
      <c r="W1036" t="s">
        <v>150</v>
      </c>
      <c r="X1036" t="s">
        <v>1360</v>
      </c>
      <c r="Y1036" s="57" t="s">
        <v>104</v>
      </c>
      <c r="AA1036" t="s">
        <v>104</v>
      </c>
      <c r="AC1036" s="57" t="s">
        <v>104</v>
      </c>
      <c r="AE1036" t="s">
        <v>56</v>
      </c>
      <c r="AF1036" s="96" t="s">
        <v>1355</v>
      </c>
      <c r="AG1036" s="57" t="s">
        <v>81</v>
      </c>
      <c r="AH1036" s="98">
        <v>0.5</v>
      </c>
      <c r="AI1036" s="29">
        <f t="shared" si="13"/>
        <v>5</v>
      </c>
      <c r="AK1036" t="s">
        <v>1396</v>
      </c>
      <c r="AL1036" s="262" t="s">
        <v>1602</v>
      </c>
      <c r="AM1036" s="102">
        <v>2.5</v>
      </c>
      <c r="AY1036" s="4">
        <v>13</v>
      </c>
      <c r="BA1036" s="106"/>
    </row>
    <row r="1037" spans="1:53" ht="12" customHeight="1" x14ac:dyDescent="0.35">
      <c r="A1037" s="96" t="s">
        <v>2068</v>
      </c>
      <c r="B1037" t="s">
        <v>2472</v>
      </c>
      <c r="C1037" t="s">
        <v>254</v>
      </c>
      <c r="D1037" t="s">
        <v>1388</v>
      </c>
      <c r="E1037" t="s">
        <v>1387</v>
      </c>
      <c r="F1037" t="s">
        <v>2591</v>
      </c>
      <c r="G1037" t="s">
        <v>2592</v>
      </c>
      <c r="H1037">
        <v>2026</v>
      </c>
      <c r="I1037" s="4" t="s">
        <v>79</v>
      </c>
      <c r="J1037">
        <v>342</v>
      </c>
      <c r="K1037" s="97">
        <v>60</v>
      </c>
      <c r="L1037" t="str">
        <f>VLOOKUP(K1037,Data!$L$1:$M$601,2,FALSE)</f>
        <v>medium</v>
      </c>
      <c r="M1037">
        <v>342</v>
      </c>
      <c r="N1037" s="4">
        <f>VLOOKUP(L1037,Data!$M$1:$N$701,2,FALSE)</f>
        <v>10</v>
      </c>
      <c r="O1037" t="s">
        <v>140</v>
      </c>
      <c r="P1037" t="s">
        <v>118</v>
      </c>
      <c r="Q1037" s="57" t="s">
        <v>76</v>
      </c>
      <c r="R1037" s="57" t="s">
        <v>1353</v>
      </c>
      <c r="S1037" t="s">
        <v>104</v>
      </c>
      <c r="U1037" s="57" t="s">
        <v>104</v>
      </c>
      <c r="W1037" t="s">
        <v>150</v>
      </c>
      <c r="X1037" t="s">
        <v>1360</v>
      </c>
      <c r="Y1037" s="57" t="s">
        <v>150</v>
      </c>
      <c r="Z1037" s="57" t="s">
        <v>1364</v>
      </c>
      <c r="AA1037" t="s">
        <v>104</v>
      </c>
      <c r="AC1037" s="57" t="s">
        <v>104</v>
      </c>
      <c r="AE1037" t="s">
        <v>56</v>
      </c>
      <c r="AF1037" s="96" t="s">
        <v>1355</v>
      </c>
      <c r="AG1037" s="57" t="s">
        <v>81</v>
      </c>
      <c r="AH1037" s="98">
        <v>1</v>
      </c>
      <c r="AI1037" s="29">
        <f t="shared" si="13"/>
        <v>10</v>
      </c>
      <c r="AK1037" s="152" t="s">
        <v>1389</v>
      </c>
      <c r="AL1037" s="262" t="s">
        <v>1698</v>
      </c>
      <c r="AM1037" s="102">
        <v>5</v>
      </c>
      <c r="AY1037" s="4">
        <v>16</v>
      </c>
      <c r="BA1037" s="106"/>
    </row>
    <row r="1038" spans="1:53" ht="12" customHeight="1" x14ac:dyDescent="0.35">
      <c r="A1038" s="96" t="s">
        <v>2069</v>
      </c>
      <c r="B1038" t="s">
        <v>2473</v>
      </c>
      <c r="C1038" t="s">
        <v>254</v>
      </c>
      <c r="D1038" t="s">
        <v>1388</v>
      </c>
      <c r="E1038" t="s">
        <v>1387</v>
      </c>
      <c r="F1038" t="s">
        <v>2591</v>
      </c>
      <c r="G1038" t="s">
        <v>2592</v>
      </c>
      <c r="H1038">
        <v>2026</v>
      </c>
      <c r="I1038" s="4" t="s">
        <v>79</v>
      </c>
      <c r="J1038">
        <v>343</v>
      </c>
      <c r="K1038" s="97">
        <v>59</v>
      </c>
      <c r="L1038" t="str">
        <f>VLOOKUP(K1038,Data!$L$1:$M$601,2,FALSE)</f>
        <v>medium</v>
      </c>
      <c r="M1038">
        <v>343</v>
      </c>
      <c r="N1038" s="4">
        <f>VLOOKUP(L1038,Data!$M$1:$N$701,2,FALSE)</f>
        <v>10</v>
      </c>
      <c r="O1038" t="s">
        <v>69</v>
      </c>
      <c r="P1038" t="s">
        <v>94</v>
      </c>
      <c r="Q1038" s="57" t="s">
        <v>76</v>
      </c>
      <c r="R1038" s="57" t="s">
        <v>1353</v>
      </c>
      <c r="S1038" t="s">
        <v>104</v>
      </c>
      <c r="U1038" s="57" t="s">
        <v>104</v>
      </c>
      <c r="W1038" t="s">
        <v>150</v>
      </c>
      <c r="X1038" t="s">
        <v>1360</v>
      </c>
      <c r="Y1038" s="57" t="s">
        <v>150</v>
      </c>
      <c r="Z1038" s="57" t="s">
        <v>1364</v>
      </c>
      <c r="AA1038" t="s">
        <v>104</v>
      </c>
      <c r="AC1038" s="57" t="s">
        <v>104</v>
      </c>
      <c r="AE1038" t="s">
        <v>150</v>
      </c>
      <c r="AF1038" s="96" t="s">
        <v>1355</v>
      </c>
      <c r="AG1038" s="57" t="s">
        <v>81</v>
      </c>
      <c r="AH1038" s="98">
        <v>1</v>
      </c>
      <c r="AI1038" s="29">
        <f t="shared" si="13"/>
        <v>10</v>
      </c>
      <c r="AK1038" s="152" t="s">
        <v>1389</v>
      </c>
      <c r="AL1038" s="261" t="s">
        <v>1702</v>
      </c>
      <c r="AM1038" s="102">
        <v>5</v>
      </c>
      <c r="AY1038" s="4">
        <v>18</v>
      </c>
      <c r="BA1038" s="106"/>
    </row>
    <row r="1039" spans="1:53" ht="12" customHeight="1" x14ac:dyDescent="0.35">
      <c r="A1039" s="96" t="s">
        <v>2070</v>
      </c>
      <c r="B1039" t="s">
        <v>2474</v>
      </c>
      <c r="C1039" t="s">
        <v>143</v>
      </c>
      <c r="D1039" t="s">
        <v>1403</v>
      </c>
      <c r="E1039" t="s">
        <v>1387</v>
      </c>
      <c r="F1039" t="s">
        <v>2591</v>
      </c>
      <c r="G1039" t="s">
        <v>2592</v>
      </c>
      <c r="H1039">
        <v>2026</v>
      </c>
      <c r="I1039" s="4" t="s">
        <v>79</v>
      </c>
      <c r="J1039">
        <v>344</v>
      </c>
      <c r="K1039" s="97">
        <v>58</v>
      </c>
      <c r="L1039" t="str">
        <f>VLOOKUP(K1039,Data!$L$1:$M$601,2,FALSE)</f>
        <v>medium</v>
      </c>
      <c r="M1039">
        <v>344</v>
      </c>
      <c r="N1039" s="4">
        <f>VLOOKUP(L1039,Data!$M$1:$N$701,2,FALSE)</f>
        <v>10</v>
      </c>
      <c r="O1039" t="s">
        <v>93</v>
      </c>
      <c r="P1039" t="s">
        <v>70</v>
      </c>
      <c r="Q1039" s="57" t="s">
        <v>76</v>
      </c>
      <c r="R1039" s="57" t="s">
        <v>1353</v>
      </c>
      <c r="S1039" t="s">
        <v>104</v>
      </c>
      <c r="U1039" s="57" t="s">
        <v>104</v>
      </c>
      <c r="W1039" t="s">
        <v>150</v>
      </c>
      <c r="X1039" t="s">
        <v>1360</v>
      </c>
      <c r="Y1039" s="57" t="s">
        <v>104</v>
      </c>
      <c r="AA1039" t="s">
        <v>104</v>
      </c>
      <c r="AC1039" s="57" t="s">
        <v>104</v>
      </c>
      <c r="AE1039" t="s">
        <v>56</v>
      </c>
      <c r="AF1039" s="96" t="s">
        <v>1355</v>
      </c>
      <c r="AG1039" s="57" t="s">
        <v>81</v>
      </c>
      <c r="AH1039" s="98">
        <v>0.8</v>
      </c>
      <c r="AI1039" s="29">
        <f t="shared" si="13"/>
        <v>8</v>
      </c>
      <c r="AK1039" t="s">
        <v>1391</v>
      </c>
      <c r="AL1039" s="262" t="s">
        <v>1706</v>
      </c>
      <c r="AM1039" s="102">
        <v>4</v>
      </c>
      <c r="AY1039" s="4">
        <v>21</v>
      </c>
      <c r="AZ1039" s="4" t="s">
        <v>1369</v>
      </c>
      <c r="BA1039" s="106"/>
    </row>
    <row r="1040" spans="1:53" ht="12" customHeight="1" x14ac:dyDescent="0.35">
      <c r="A1040" s="96" t="s">
        <v>2071</v>
      </c>
      <c r="B1040" t="s">
        <v>2475</v>
      </c>
      <c r="C1040" t="s">
        <v>143</v>
      </c>
      <c r="D1040" t="s">
        <v>1403</v>
      </c>
      <c r="E1040" t="s">
        <v>1387</v>
      </c>
      <c r="F1040" t="s">
        <v>2591</v>
      </c>
      <c r="G1040" t="s">
        <v>2592</v>
      </c>
      <c r="H1040">
        <v>2026</v>
      </c>
      <c r="I1040" s="4" t="s">
        <v>79</v>
      </c>
      <c r="J1040">
        <v>345</v>
      </c>
      <c r="K1040" s="97">
        <v>57</v>
      </c>
      <c r="L1040" t="str">
        <f>VLOOKUP(K1040,Data!$L$1:$M$601,2,FALSE)</f>
        <v>medium</v>
      </c>
      <c r="M1040">
        <v>345</v>
      </c>
      <c r="N1040" s="4">
        <f>VLOOKUP(L1040,Data!$M$1:$N$701,2,FALSE)</f>
        <v>10</v>
      </c>
      <c r="O1040" t="s">
        <v>69</v>
      </c>
      <c r="P1040" t="s">
        <v>70</v>
      </c>
      <c r="Q1040" s="57" t="s">
        <v>76</v>
      </c>
      <c r="R1040" s="57" t="s">
        <v>1353</v>
      </c>
      <c r="S1040" t="s">
        <v>104</v>
      </c>
      <c r="U1040" s="57" t="s">
        <v>104</v>
      </c>
      <c r="W1040" t="s">
        <v>150</v>
      </c>
      <c r="X1040" t="s">
        <v>1360</v>
      </c>
      <c r="Y1040" s="57" t="s">
        <v>104</v>
      </c>
      <c r="AA1040" t="s">
        <v>104</v>
      </c>
      <c r="AC1040" s="57" t="s">
        <v>104</v>
      </c>
      <c r="AE1040" t="s">
        <v>150</v>
      </c>
      <c r="AF1040" s="96" t="s">
        <v>1355</v>
      </c>
      <c r="AG1040" s="57" t="s">
        <v>104</v>
      </c>
      <c r="AH1040" s="98">
        <v>1</v>
      </c>
      <c r="AI1040" s="29">
        <f t="shared" si="13"/>
        <v>10</v>
      </c>
      <c r="AK1040"/>
      <c r="AL1040" s="261" t="s">
        <v>1708</v>
      </c>
      <c r="AM1040" s="102">
        <v>10</v>
      </c>
      <c r="AY1040" s="4">
        <v>3.5</v>
      </c>
      <c r="BA1040" s="106"/>
    </row>
    <row r="1041" spans="1:53" ht="12" customHeight="1" x14ac:dyDescent="0.35">
      <c r="A1041" s="96" t="s">
        <v>2072</v>
      </c>
      <c r="B1041" t="s">
        <v>2476</v>
      </c>
      <c r="C1041" t="s">
        <v>143</v>
      </c>
      <c r="D1041" t="s">
        <v>1388</v>
      </c>
      <c r="E1041" t="s">
        <v>1379</v>
      </c>
      <c r="F1041" t="s">
        <v>2591</v>
      </c>
      <c r="G1041" t="s">
        <v>2592</v>
      </c>
      <c r="H1041">
        <v>2026</v>
      </c>
      <c r="I1041" s="4" t="s">
        <v>79</v>
      </c>
      <c r="J1041">
        <v>346</v>
      </c>
      <c r="K1041" s="97">
        <v>56</v>
      </c>
      <c r="L1041" t="str">
        <f>VLOOKUP(K1041,Data!$L$1:$M$601,2,FALSE)</f>
        <v>medium</v>
      </c>
      <c r="M1041">
        <v>346</v>
      </c>
      <c r="N1041" s="4">
        <f>VLOOKUP(L1041,Data!$M$1:$N$701,2,FALSE)</f>
        <v>10</v>
      </c>
      <c r="O1041" t="s">
        <v>140</v>
      </c>
      <c r="P1041" t="s">
        <v>118</v>
      </c>
      <c r="Q1041" s="57" t="s">
        <v>76</v>
      </c>
      <c r="R1041" s="57" t="s">
        <v>1353</v>
      </c>
      <c r="S1041" t="s">
        <v>104</v>
      </c>
      <c r="U1041" s="57" t="s">
        <v>104</v>
      </c>
      <c r="W1041" t="s">
        <v>150</v>
      </c>
      <c r="X1041" t="s">
        <v>1360</v>
      </c>
      <c r="Y1041" s="57" t="s">
        <v>104</v>
      </c>
      <c r="AA1041" t="s">
        <v>104</v>
      </c>
      <c r="AC1041" s="57" t="s">
        <v>104</v>
      </c>
      <c r="AE1041" t="s">
        <v>150</v>
      </c>
      <c r="AF1041" s="96" t="s">
        <v>1355</v>
      </c>
      <c r="AG1041" s="57" t="s">
        <v>104</v>
      </c>
      <c r="AH1041" s="98">
        <v>1</v>
      </c>
      <c r="AI1041" s="51">
        <f t="shared" si="13"/>
        <v>10</v>
      </c>
      <c r="AK1041"/>
      <c r="AL1041" s="262" t="s">
        <v>1712</v>
      </c>
      <c r="AM1041" s="102">
        <v>5</v>
      </c>
      <c r="AY1041" s="4">
        <v>0</v>
      </c>
      <c r="BA1041" s="106"/>
    </row>
    <row r="1042" spans="1:53" ht="12" customHeight="1" x14ac:dyDescent="0.35">
      <c r="A1042" s="96" t="s">
        <v>2073</v>
      </c>
      <c r="B1042" t="s">
        <v>2477</v>
      </c>
      <c r="C1042" t="s">
        <v>143</v>
      </c>
      <c r="D1042" t="s">
        <v>1406</v>
      </c>
      <c r="E1042" t="s">
        <v>1387</v>
      </c>
      <c r="F1042" t="s">
        <v>2591</v>
      </c>
      <c r="G1042" t="s">
        <v>2592</v>
      </c>
      <c r="H1042">
        <v>2026</v>
      </c>
      <c r="I1042" s="4" t="s">
        <v>55</v>
      </c>
      <c r="J1042">
        <v>347</v>
      </c>
      <c r="K1042" s="97">
        <v>55</v>
      </c>
      <c r="L1042" t="str">
        <f>VLOOKUP(K1042,Data!$L$1:$M$601,2,FALSE)</f>
        <v>medium</v>
      </c>
      <c r="M1042">
        <v>347</v>
      </c>
      <c r="N1042" s="4">
        <f>VLOOKUP(L1042,Data!$M$1:$N$701,2,FALSE)</f>
        <v>10</v>
      </c>
      <c r="O1042" t="s">
        <v>93</v>
      </c>
      <c r="P1042" t="s">
        <v>94</v>
      </c>
      <c r="Q1042" s="57" t="s">
        <v>76</v>
      </c>
      <c r="R1042" s="57" t="s">
        <v>1353</v>
      </c>
      <c r="S1042" t="s">
        <v>104</v>
      </c>
      <c r="U1042" s="57" t="s">
        <v>104</v>
      </c>
      <c r="W1042" t="s">
        <v>150</v>
      </c>
      <c r="X1042" t="s">
        <v>1360</v>
      </c>
      <c r="Y1042" s="57" t="s">
        <v>104</v>
      </c>
      <c r="AA1042" t="s">
        <v>104</v>
      </c>
      <c r="AC1042" s="57" t="s">
        <v>104</v>
      </c>
      <c r="AE1042" t="s">
        <v>150</v>
      </c>
      <c r="AF1042" s="96" t="s">
        <v>1355</v>
      </c>
      <c r="AG1042" s="57" t="s">
        <v>104</v>
      </c>
      <c r="AH1042" s="98">
        <v>1</v>
      </c>
      <c r="AI1042" s="29">
        <f t="shared" si="13"/>
        <v>10</v>
      </c>
      <c r="AK1042"/>
      <c r="AL1042" s="261" t="s">
        <v>1715</v>
      </c>
      <c r="AM1042" s="102">
        <v>5</v>
      </c>
      <c r="AY1042" s="4">
        <v>12</v>
      </c>
      <c r="AZ1042" s="4" t="s">
        <v>1369</v>
      </c>
      <c r="BA1042" s="106"/>
    </row>
    <row r="1043" spans="1:53" ht="12" customHeight="1" x14ac:dyDescent="0.35">
      <c r="A1043" s="96" t="s">
        <v>2074</v>
      </c>
      <c r="B1043" t="s">
        <v>2478</v>
      </c>
      <c r="C1043" t="s">
        <v>143</v>
      </c>
      <c r="D1043" t="s">
        <v>1406</v>
      </c>
      <c r="E1043" t="s">
        <v>1387</v>
      </c>
      <c r="F1043" t="s">
        <v>2591</v>
      </c>
      <c r="G1043" t="s">
        <v>2592</v>
      </c>
      <c r="H1043">
        <v>2026</v>
      </c>
      <c r="I1043" s="4" t="s">
        <v>55</v>
      </c>
      <c r="J1043">
        <v>348</v>
      </c>
      <c r="K1043" s="97">
        <v>54</v>
      </c>
      <c r="L1043" t="str">
        <f>VLOOKUP(K1043,Data!$L$1:$M$601,2,FALSE)</f>
        <v>medium</v>
      </c>
      <c r="M1043">
        <v>348</v>
      </c>
      <c r="N1043" s="4">
        <f>VLOOKUP(L1043,Data!$M$1:$N$701,2,FALSE)</f>
        <v>10</v>
      </c>
      <c r="O1043" t="s">
        <v>140</v>
      </c>
      <c r="P1043" t="s">
        <v>45</v>
      </c>
      <c r="Q1043" s="57" t="s">
        <v>76</v>
      </c>
      <c r="R1043" s="57" t="s">
        <v>1353</v>
      </c>
      <c r="S1043" t="s">
        <v>104</v>
      </c>
      <c r="U1043" s="57" t="s">
        <v>104</v>
      </c>
      <c r="W1043" t="s">
        <v>150</v>
      </c>
      <c r="X1043" t="s">
        <v>1360</v>
      </c>
      <c r="Y1043" s="57" t="s">
        <v>104</v>
      </c>
      <c r="AA1043" t="s">
        <v>104</v>
      </c>
      <c r="AC1043" s="57" t="s">
        <v>104</v>
      </c>
      <c r="AE1043" t="s">
        <v>150</v>
      </c>
      <c r="AF1043" s="96" t="s">
        <v>1355</v>
      </c>
      <c r="AG1043" s="57" t="s">
        <v>104</v>
      </c>
      <c r="AH1043" s="98">
        <v>1</v>
      </c>
      <c r="AI1043" s="29">
        <f t="shared" si="13"/>
        <v>10</v>
      </c>
      <c r="AK1043"/>
      <c r="AL1043" s="262" t="s">
        <v>1718</v>
      </c>
      <c r="AM1043" s="102">
        <v>10</v>
      </c>
      <c r="AY1043" s="4">
        <v>4</v>
      </c>
      <c r="BA1043" s="106"/>
    </row>
    <row r="1044" spans="1:53" ht="12" customHeight="1" x14ac:dyDescent="0.35">
      <c r="A1044" s="96" t="s">
        <v>2075</v>
      </c>
      <c r="B1044" t="s">
        <v>2479</v>
      </c>
      <c r="C1044" t="s">
        <v>143</v>
      </c>
      <c r="D1044" t="s">
        <v>1406</v>
      </c>
      <c r="E1044" t="s">
        <v>1387</v>
      </c>
      <c r="F1044" t="s">
        <v>2591</v>
      </c>
      <c r="G1044" t="s">
        <v>2592</v>
      </c>
      <c r="H1044">
        <v>2026</v>
      </c>
      <c r="I1044" s="4" t="s">
        <v>55</v>
      </c>
      <c r="J1044">
        <v>349</v>
      </c>
      <c r="K1044" s="97">
        <v>53</v>
      </c>
      <c r="L1044" t="str">
        <f>VLOOKUP(K1044,Data!$L$1:$M$601,2,FALSE)</f>
        <v>medium</v>
      </c>
      <c r="M1044">
        <v>349</v>
      </c>
      <c r="N1044" s="4">
        <f>VLOOKUP(L1044,Data!$M$1:$N$701,2,FALSE)</f>
        <v>10</v>
      </c>
      <c r="O1044" t="s">
        <v>69</v>
      </c>
      <c r="P1044" t="s">
        <v>94</v>
      </c>
      <c r="Q1044" s="57" t="s">
        <v>76</v>
      </c>
      <c r="R1044" s="57" t="s">
        <v>1353</v>
      </c>
      <c r="S1044" t="s">
        <v>104</v>
      </c>
      <c r="U1044" s="57" t="s">
        <v>104</v>
      </c>
      <c r="W1044" t="s">
        <v>150</v>
      </c>
      <c r="X1044" t="s">
        <v>1360</v>
      </c>
      <c r="Y1044" s="57" t="s">
        <v>104</v>
      </c>
      <c r="AA1044" t="s">
        <v>104</v>
      </c>
      <c r="AC1044" s="57" t="s">
        <v>104</v>
      </c>
      <c r="AE1044" t="s">
        <v>150</v>
      </c>
      <c r="AF1044" s="96" t="s">
        <v>1355</v>
      </c>
      <c r="AG1044" s="57" t="s">
        <v>104</v>
      </c>
      <c r="AH1044" s="98">
        <v>1</v>
      </c>
      <c r="AI1044" s="29">
        <f t="shared" si="13"/>
        <v>10</v>
      </c>
      <c r="AK1044"/>
      <c r="AL1044" s="261" t="s">
        <v>1722</v>
      </c>
      <c r="AM1044" s="102">
        <v>10</v>
      </c>
      <c r="AY1044" s="4">
        <v>0</v>
      </c>
      <c r="BA1044" s="106"/>
    </row>
    <row r="1045" spans="1:53" ht="12" customHeight="1" x14ac:dyDescent="0.35">
      <c r="A1045" s="96" t="s">
        <v>2076</v>
      </c>
      <c r="B1045" t="s">
        <v>2480</v>
      </c>
      <c r="C1045" t="s">
        <v>143</v>
      </c>
      <c r="D1045" t="s">
        <v>1403</v>
      </c>
      <c r="E1045" t="s">
        <v>1387</v>
      </c>
      <c r="F1045" t="s">
        <v>2591</v>
      </c>
      <c r="G1045" t="s">
        <v>2592</v>
      </c>
      <c r="H1045">
        <v>2026</v>
      </c>
      <c r="I1045" s="4" t="s">
        <v>79</v>
      </c>
      <c r="J1045">
        <v>350</v>
      </c>
      <c r="K1045" s="97">
        <v>52</v>
      </c>
      <c r="L1045" t="str">
        <f>VLOOKUP(K1045,Data!$L$1:$M$601,2,FALSE)</f>
        <v>medium</v>
      </c>
      <c r="M1045">
        <v>350</v>
      </c>
      <c r="N1045" s="4">
        <f>VLOOKUP(L1045,Data!$M$1:$N$701,2,FALSE)</f>
        <v>10</v>
      </c>
      <c r="O1045" t="s">
        <v>93</v>
      </c>
      <c r="P1045" t="s">
        <v>70</v>
      </c>
      <c r="Q1045" s="57" t="s">
        <v>76</v>
      </c>
      <c r="R1045" s="57" t="s">
        <v>1353</v>
      </c>
      <c r="S1045" t="s">
        <v>104</v>
      </c>
      <c r="U1045" s="57" t="s">
        <v>104</v>
      </c>
      <c r="W1045" t="s">
        <v>150</v>
      </c>
      <c r="X1045" t="s">
        <v>1360</v>
      </c>
      <c r="Y1045" s="57" t="s">
        <v>104</v>
      </c>
      <c r="AA1045" t="s">
        <v>104</v>
      </c>
      <c r="AC1045" s="57" t="s">
        <v>104</v>
      </c>
      <c r="AE1045" t="s">
        <v>56</v>
      </c>
      <c r="AF1045" s="96" t="s">
        <v>1355</v>
      </c>
      <c r="AG1045" s="57" t="s">
        <v>81</v>
      </c>
      <c r="AH1045" s="98">
        <v>0.8</v>
      </c>
      <c r="AI1045" s="29">
        <f t="shared" si="13"/>
        <v>8</v>
      </c>
      <c r="AK1045" t="s">
        <v>1391</v>
      </c>
      <c r="AL1045" s="262" t="s">
        <v>1725</v>
      </c>
      <c r="AM1045" s="102">
        <v>3</v>
      </c>
      <c r="AO1045" s="103" t="s">
        <v>938</v>
      </c>
      <c r="AP1045" s="103">
        <v>1</v>
      </c>
      <c r="AY1045" s="4">
        <v>14</v>
      </c>
      <c r="AZ1045" s="4" t="s">
        <v>1369</v>
      </c>
      <c r="BA1045" s="106"/>
    </row>
    <row r="1046" spans="1:53" ht="12" customHeight="1" x14ac:dyDescent="0.35">
      <c r="A1046" s="96" t="s">
        <v>2077</v>
      </c>
      <c r="B1046" t="s">
        <v>2481</v>
      </c>
      <c r="C1046" t="s">
        <v>143</v>
      </c>
      <c r="D1046" t="s">
        <v>1403</v>
      </c>
      <c r="E1046" t="s">
        <v>1387</v>
      </c>
      <c r="F1046" t="s">
        <v>2591</v>
      </c>
      <c r="G1046" t="s">
        <v>2592</v>
      </c>
      <c r="H1046">
        <v>2026</v>
      </c>
      <c r="I1046" s="4" t="s">
        <v>79</v>
      </c>
      <c r="J1046">
        <v>351</v>
      </c>
      <c r="K1046" s="97">
        <v>51</v>
      </c>
      <c r="L1046" t="str">
        <f>VLOOKUP(K1046,Data!$L$1:$M$601,2,FALSE)</f>
        <v>medium</v>
      </c>
      <c r="M1046">
        <v>351</v>
      </c>
      <c r="N1046" s="4">
        <f>VLOOKUP(L1046,Data!$M$1:$N$701,2,FALSE)</f>
        <v>10</v>
      </c>
      <c r="O1046" t="s">
        <v>69</v>
      </c>
      <c r="P1046" t="s">
        <v>70</v>
      </c>
      <c r="Q1046" s="57" t="s">
        <v>76</v>
      </c>
      <c r="R1046" s="57" t="s">
        <v>1353</v>
      </c>
      <c r="S1046" t="s">
        <v>104</v>
      </c>
      <c r="U1046" s="57" t="s">
        <v>104</v>
      </c>
      <c r="W1046" t="s">
        <v>150</v>
      </c>
      <c r="X1046" t="s">
        <v>1360</v>
      </c>
      <c r="Y1046" s="57" t="s">
        <v>104</v>
      </c>
      <c r="AA1046" t="s">
        <v>104</v>
      </c>
      <c r="AC1046" s="57" t="s">
        <v>104</v>
      </c>
      <c r="AE1046" t="s">
        <v>150</v>
      </c>
      <c r="AF1046" s="96" t="s">
        <v>1355</v>
      </c>
      <c r="AG1046" s="57" t="s">
        <v>104</v>
      </c>
      <c r="AH1046" s="98">
        <v>1</v>
      </c>
      <c r="AI1046" s="29">
        <f t="shared" si="13"/>
        <v>10</v>
      </c>
      <c r="AK1046"/>
      <c r="AL1046" s="261" t="s">
        <v>1728</v>
      </c>
      <c r="AM1046" s="102">
        <v>7</v>
      </c>
      <c r="AO1046" s="103" t="s">
        <v>938</v>
      </c>
      <c r="AP1046" s="103">
        <v>3</v>
      </c>
      <c r="AY1046" s="4">
        <v>2</v>
      </c>
      <c r="BA1046" s="106"/>
    </row>
    <row r="1047" spans="1:53" ht="12" customHeight="1" x14ac:dyDescent="0.35">
      <c r="A1047" s="96" t="s">
        <v>2078</v>
      </c>
      <c r="B1047" t="s">
        <v>2482</v>
      </c>
      <c r="C1047" t="s">
        <v>143</v>
      </c>
      <c r="D1047" t="s">
        <v>1403</v>
      </c>
      <c r="E1047" t="s">
        <v>1387</v>
      </c>
      <c r="F1047" t="s">
        <v>2591</v>
      </c>
      <c r="G1047" t="s">
        <v>2592</v>
      </c>
      <c r="H1047">
        <v>2026</v>
      </c>
      <c r="I1047" s="4" t="s">
        <v>79</v>
      </c>
      <c r="J1047">
        <v>352</v>
      </c>
      <c r="K1047" s="97">
        <v>50</v>
      </c>
      <c r="L1047" t="str">
        <f>VLOOKUP(K1047,Data!$L$1:$M$601,2,FALSE)</f>
        <v>medium</v>
      </c>
      <c r="M1047">
        <v>352</v>
      </c>
      <c r="N1047" s="4">
        <f>VLOOKUP(L1047,Data!$M$1:$N$701,2,FALSE)</f>
        <v>10</v>
      </c>
      <c r="O1047" t="s">
        <v>93</v>
      </c>
      <c r="P1047" t="s">
        <v>94</v>
      </c>
      <c r="Q1047" s="57" t="s">
        <v>76</v>
      </c>
      <c r="R1047" s="57" t="s">
        <v>1353</v>
      </c>
      <c r="S1047" t="s">
        <v>104</v>
      </c>
      <c r="U1047" s="57" t="s">
        <v>104</v>
      </c>
      <c r="W1047" t="s">
        <v>150</v>
      </c>
      <c r="X1047" t="s">
        <v>1360</v>
      </c>
      <c r="Y1047" s="57" t="s">
        <v>104</v>
      </c>
      <c r="AA1047" t="s">
        <v>104</v>
      </c>
      <c r="AC1047" s="57" t="s">
        <v>104</v>
      </c>
      <c r="AE1047" t="s">
        <v>56</v>
      </c>
      <c r="AF1047" s="96" t="s">
        <v>1355</v>
      </c>
      <c r="AG1047" s="57" t="s">
        <v>81</v>
      </c>
      <c r="AH1047" s="98">
        <v>0.8</v>
      </c>
      <c r="AI1047" s="29">
        <f t="shared" si="13"/>
        <v>8</v>
      </c>
      <c r="AK1047" t="s">
        <v>1391</v>
      </c>
      <c r="AL1047" s="262" t="s">
        <v>1731</v>
      </c>
      <c r="AM1047" s="102">
        <v>4</v>
      </c>
      <c r="AY1047" s="4">
        <v>16</v>
      </c>
      <c r="AZ1047" s="4" t="s">
        <v>1369</v>
      </c>
      <c r="BA1047" s="106"/>
    </row>
    <row r="1048" spans="1:53" ht="12" customHeight="1" x14ac:dyDescent="0.35">
      <c r="A1048" s="96" t="s">
        <v>2079</v>
      </c>
      <c r="B1048" t="s">
        <v>2483</v>
      </c>
      <c r="C1048" t="s">
        <v>143</v>
      </c>
      <c r="D1048" t="s">
        <v>1403</v>
      </c>
      <c r="E1048" t="s">
        <v>1387</v>
      </c>
      <c r="F1048" t="s">
        <v>2591</v>
      </c>
      <c r="G1048" t="s">
        <v>2592</v>
      </c>
      <c r="H1048">
        <v>2026</v>
      </c>
      <c r="I1048" s="4" t="s">
        <v>79</v>
      </c>
      <c r="J1048">
        <v>353</v>
      </c>
      <c r="K1048" s="97">
        <v>49</v>
      </c>
      <c r="L1048" t="str">
        <f>VLOOKUP(K1048,Data!$L$1:$M$601,2,FALSE)</f>
        <v>medium</v>
      </c>
      <c r="M1048">
        <v>353</v>
      </c>
      <c r="N1048" s="4">
        <f>VLOOKUP(L1048,Data!$M$1:$N$701,2,FALSE)</f>
        <v>10</v>
      </c>
      <c r="O1048" t="s">
        <v>69</v>
      </c>
      <c r="P1048" t="s">
        <v>94</v>
      </c>
      <c r="Q1048" s="57" t="s">
        <v>76</v>
      </c>
      <c r="R1048" s="57" t="s">
        <v>1353</v>
      </c>
      <c r="S1048" t="s">
        <v>150</v>
      </c>
      <c r="U1048" s="57" t="s">
        <v>104</v>
      </c>
      <c r="W1048" t="s">
        <v>150</v>
      </c>
      <c r="X1048" t="s">
        <v>1360</v>
      </c>
      <c r="Y1048" s="57" t="s">
        <v>104</v>
      </c>
      <c r="AA1048" t="s">
        <v>104</v>
      </c>
      <c r="AC1048" s="57" t="s">
        <v>104</v>
      </c>
      <c r="AE1048" t="s">
        <v>150</v>
      </c>
      <c r="AF1048" s="96" t="s">
        <v>1355</v>
      </c>
      <c r="AG1048" s="57" t="s">
        <v>104</v>
      </c>
      <c r="AH1048" s="98">
        <v>1</v>
      </c>
      <c r="AI1048" s="29">
        <f t="shared" si="13"/>
        <v>10</v>
      </c>
      <c r="AK1048"/>
      <c r="AL1048" s="261" t="s">
        <v>1734</v>
      </c>
      <c r="AM1048" s="102">
        <v>10</v>
      </c>
      <c r="AY1048" s="4">
        <v>0</v>
      </c>
      <c r="BA1048" s="106"/>
    </row>
    <row r="1049" spans="1:53" ht="12" customHeight="1" x14ac:dyDescent="0.35">
      <c r="A1049" s="96" t="s">
        <v>2080</v>
      </c>
      <c r="B1049" t="s">
        <v>2484</v>
      </c>
      <c r="C1049" t="s">
        <v>143</v>
      </c>
      <c r="D1049" t="s">
        <v>1403</v>
      </c>
      <c r="E1049" t="s">
        <v>1387</v>
      </c>
      <c r="F1049" t="s">
        <v>2591</v>
      </c>
      <c r="G1049" t="s">
        <v>2592</v>
      </c>
      <c r="H1049">
        <v>2026</v>
      </c>
      <c r="I1049" s="4" t="s">
        <v>79</v>
      </c>
      <c r="J1049">
        <v>354</v>
      </c>
      <c r="K1049" s="97">
        <v>48</v>
      </c>
      <c r="L1049" t="str">
        <f>VLOOKUP(K1049,Data!$L$1:$M$601,2,FALSE)</f>
        <v>medium</v>
      </c>
      <c r="M1049">
        <v>354</v>
      </c>
      <c r="N1049" s="4">
        <f>VLOOKUP(L1049,Data!$M$1:$N$701,2,FALSE)</f>
        <v>10</v>
      </c>
      <c r="O1049" t="s">
        <v>140</v>
      </c>
      <c r="P1049" t="s">
        <v>118</v>
      </c>
      <c r="Q1049" s="57" t="s">
        <v>76</v>
      </c>
      <c r="R1049" s="57" t="s">
        <v>1353</v>
      </c>
      <c r="S1049" t="s">
        <v>104</v>
      </c>
      <c r="U1049" s="57" t="s">
        <v>104</v>
      </c>
      <c r="W1049" t="s">
        <v>150</v>
      </c>
      <c r="X1049" t="s">
        <v>1360</v>
      </c>
      <c r="Y1049" s="57" t="s">
        <v>104</v>
      </c>
      <c r="AA1049" t="s">
        <v>104</v>
      </c>
      <c r="AC1049" s="57" t="s">
        <v>104</v>
      </c>
      <c r="AE1049" t="s">
        <v>150</v>
      </c>
      <c r="AF1049" s="96" t="s">
        <v>1355</v>
      </c>
      <c r="AG1049" s="57" t="s">
        <v>104</v>
      </c>
      <c r="AH1049" s="98">
        <v>1</v>
      </c>
      <c r="AI1049" s="29">
        <f t="shared" si="13"/>
        <v>10</v>
      </c>
      <c r="AK1049"/>
      <c r="AL1049" s="262" t="s">
        <v>1738</v>
      </c>
      <c r="AM1049" s="102">
        <v>10</v>
      </c>
      <c r="AY1049" s="4">
        <v>0</v>
      </c>
      <c r="BA1049" s="106"/>
    </row>
    <row r="1050" spans="1:53" ht="12" customHeight="1" x14ac:dyDescent="0.35">
      <c r="A1050" s="96" t="s">
        <v>2081</v>
      </c>
      <c r="B1050" t="s">
        <v>2485</v>
      </c>
      <c r="C1050" t="s">
        <v>143</v>
      </c>
      <c r="D1050" t="s">
        <v>1403</v>
      </c>
      <c r="E1050" t="s">
        <v>1387</v>
      </c>
      <c r="F1050" t="s">
        <v>2591</v>
      </c>
      <c r="G1050" t="s">
        <v>2592</v>
      </c>
      <c r="H1050">
        <v>2026</v>
      </c>
      <c r="I1050" s="4" t="s">
        <v>79</v>
      </c>
      <c r="J1050">
        <v>355</v>
      </c>
      <c r="K1050" s="97">
        <v>47</v>
      </c>
      <c r="L1050" t="str">
        <f>VLOOKUP(K1050,Data!$L$1:$M$601,2,FALSE)</f>
        <v>medium</v>
      </c>
      <c r="M1050">
        <v>355</v>
      </c>
      <c r="N1050" s="4">
        <f>VLOOKUP(L1050,Data!$M$1:$N$701,2,FALSE)</f>
        <v>10</v>
      </c>
      <c r="O1050" t="s">
        <v>93</v>
      </c>
      <c r="P1050" t="s">
        <v>94</v>
      </c>
      <c r="Q1050" s="57" t="s">
        <v>76</v>
      </c>
      <c r="R1050" s="57" t="s">
        <v>1353</v>
      </c>
      <c r="S1050" t="s">
        <v>104</v>
      </c>
      <c r="U1050" s="57" t="s">
        <v>104</v>
      </c>
      <c r="W1050" t="s">
        <v>150</v>
      </c>
      <c r="X1050" t="s">
        <v>1360</v>
      </c>
      <c r="Y1050" s="57" t="s">
        <v>104</v>
      </c>
      <c r="AA1050" t="s">
        <v>104</v>
      </c>
      <c r="AC1050" s="57" t="s">
        <v>104</v>
      </c>
      <c r="AE1050" t="s">
        <v>56</v>
      </c>
      <c r="AF1050" s="96" t="s">
        <v>1355</v>
      </c>
      <c r="AG1050" s="57" t="s">
        <v>81</v>
      </c>
      <c r="AH1050" s="98">
        <v>0.8</v>
      </c>
      <c r="AI1050" s="29">
        <f t="shared" si="13"/>
        <v>8</v>
      </c>
      <c r="AK1050" t="s">
        <v>1391</v>
      </c>
      <c r="AL1050" s="261" t="s">
        <v>1742</v>
      </c>
      <c r="AM1050" s="102">
        <v>4</v>
      </c>
      <c r="AY1050" s="4">
        <v>2</v>
      </c>
      <c r="AZ1050" s="4" t="s">
        <v>1369</v>
      </c>
      <c r="BA1050" s="106"/>
    </row>
    <row r="1051" spans="1:53" ht="12" customHeight="1" x14ac:dyDescent="0.35">
      <c r="A1051" s="96" t="s">
        <v>2082</v>
      </c>
      <c r="B1051" t="s">
        <v>2486</v>
      </c>
      <c r="C1051" t="s">
        <v>143</v>
      </c>
      <c r="D1051" t="s">
        <v>1403</v>
      </c>
      <c r="E1051" t="s">
        <v>1387</v>
      </c>
      <c r="F1051" t="s">
        <v>2591</v>
      </c>
      <c r="G1051" t="s">
        <v>2592</v>
      </c>
      <c r="H1051">
        <v>2026</v>
      </c>
      <c r="I1051" s="4" t="s">
        <v>79</v>
      </c>
      <c r="J1051">
        <v>356</v>
      </c>
      <c r="K1051" s="97">
        <v>46</v>
      </c>
      <c r="L1051" t="str">
        <f>VLOOKUP(K1051,Data!$L$1:$M$601,2,FALSE)</f>
        <v>medium</v>
      </c>
      <c r="M1051">
        <v>356</v>
      </c>
      <c r="N1051" s="4">
        <f>VLOOKUP(L1051,Data!$M$1:$N$701,2,FALSE)</f>
        <v>10</v>
      </c>
      <c r="O1051" t="s">
        <v>69</v>
      </c>
      <c r="P1051" t="s">
        <v>94</v>
      </c>
      <c r="Q1051" s="57" t="s">
        <v>76</v>
      </c>
      <c r="R1051" s="57" t="s">
        <v>1353</v>
      </c>
      <c r="S1051" t="s">
        <v>104</v>
      </c>
      <c r="U1051" s="57" t="s">
        <v>104</v>
      </c>
      <c r="W1051" t="s">
        <v>150</v>
      </c>
      <c r="X1051" t="s">
        <v>1360</v>
      </c>
      <c r="Y1051" s="57" t="s">
        <v>104</v>
      </c>
      <c r="AA1051" t="s">
        <v>104</v>
      </c>
      <c r="AC1051" s="57" t="s">
        <v>104</v>
      </c>
      <c r="AE1051" t="s">
        <v>150</v>
      </c>
      <c r="AF1051" s="96" t="s">
        <v>1355</v>
      </c>
      <c r="AG1051" s="57" t="s">
        <v>104</v>
      </c>
      <c r="AH1051" s="98">
        <v>1</v>
      </c>
      <c r="AI1051" s="29">
        <f t="shared" si="13"/>
        <v>10</v>
      </c>
      <c r="AK1051"/>
      <c r="AL1051" s="262" t="s">
        <v>1745</v>
      </c>
      <c r="AM1051" s="102">
        <v>10</v>
      </c>
      <c r="AY1051" s="4">
        <v>0</v>
      </c>
      <c r="BA1051" s="106"/>
    </row>
    <row r="1052" spans="1:53" ht="12" customHeight="1" x14ac:dyDescent="0.35">
      <c r="A1052" s="96" t="s">
        <v>2083</v>
      </c>
      <c r="B1052" t="s">
        <v>2487</v>
      </c>
      <c r="C1052" t="s">
        <v>143</v>
      </c>
      <c r="D1052" t="s">
        <v>1406</v>
      </c>
      <c r="E1052" t="s">
        <v>1387</v>
      </c>
      <c r="F1052" t="s">
        <v>2591</v>
      </c>
      <c r="G1052" t="s">
        <v>2592</v>
      </c>
      <c r="H1052">
        <v>2026</v>
      </c>
      <c r="I1052" s="4" t="s">
        <v>55</v>
      </c>
      <c r="J1052">
        <v>357</v>
      </c>
      <c r="K1052" s="97">
        <v>45</v>
      </c>
      <c r="L1052" t="str">
        <f>VLOOKUP(K1052,Data!$L$1:$M$601,2,FALSE)</f>
        <v>medium</v>
      </c>
      <c r="M1052">
        <v>357</v>
      </c>
      <c r="N1052" s="4">
        <f>VLOOKUP(L1052,Data!$M$1:$N$701,2,FALSE)</f>
        <v>10</v>
      </c>
      <c r="O1052" t="s">
        <v>93</v>
      </c>
      <c r="P1052" t="s">
        <v>94</v>
      </c>
      <c r="Q1052" s="57" t="s">
        <v>76</v>
      </c>
      <c r="R1052" s="57" t="s">
        <v>1353</v>
      </c>
      <c r="S1052" t="s">
        <v>104</v>
      </c>
      <c r="U1052" s="57" t="s">
        <v>104</v>
      </c>
      <c r="W1052" t="s">
        <v>150</v>
      </c>
      <c r="X1052" t="s">
        <v>1360</v>
      </c>
      <c r="Y1052" s="57" t="s">
        <v>104</v>
      </c>
      <c r="AA1052" t="s">
        <v>104</v>
      </c>
      <c r="AC1052" s="57" t="s">
        <v>104</v>
      </c>
      <c r="AE1052" t="s">
        <v>56</v>
      </c>
      <c r="AF1052" s="96" t="s">
        <v>1355</v>
      </c>
      <c r="AG1052" s="57" t="s">
        <v>81</v>
      </c>
      <c r="AH1052" s="98">
        <v>0.8</v>
      </c>
      <c r="AI1052" s="29">
        <f t="shared" si="13"/>
        <v>8</v>
      </c>
      <c r="AK1052" t="s">
        <v>1391</v>
      </c>
      <c r="AL1052" s="261" t="s">
        <v>1747</v>
      </c>
      <c r="AM1052" s="102">
        <v>4</v>
      </c>
      <c r="AY1052" s="4">
        <v>0</v>
      </c>
      <c r="AZ1052" s="4" t="s">
        <v>1369</v>
      </c>
      <c r="BA1052" s="106"/>
    </row>
    <row r="1053" spans="1:53" ht="12" customHeight="1" x14ac:dyDescent="0.35">
      <c r="A1053" s="96" t="s">
        <v>2084</v>
      </c>
      <c r="B1053" t="s">
        <v>2488</v>
      </c>
      <c r="C1053" t="s">
        <v>143</v>
      </c>
      <c r="D1053" t="s">
        <v>1406</v>
      </c>
      <c r="E1053" t="s">
        <v>1387</v>
      </c>
      <c r="F1053" t="s">
        <v>2591</v>
      </c>
      <c r="G1053" t="s">
        <v>2592</v>
      </c>
      <c r="H1053">
        <v>2026</v>
      </c>
      <c r="I1053" s="4" t="s">
        <v>55</v>
      </c>
      <c r="J1053">
        <v>358</v>
      </c>
      <c r="K1053" s="97">
        <v>44</v>
      </c>
      <c r="L1053" t="str">
        <f>VLOOKUP(K1053,Data!$L$1:$M$601,2,FALSE)</f>
        <v>medium</v>
      </c>
      <c r="M1053">
        <v>358</v>
      </c>
      <c r="N1053" s="4">
        <f>VLOOKUP(L1053,Data!$M$1:$N$701,2,FALSE)</f>
        <v>10</v>
      </c>
      <c r="O1053" t="s">
        <v>140</v>
      </c>
      <c r="P1053" t="s">
        <v>118</v>
      </c>
      <c r="Q1053" s="57" t="s">
        <v>76</v>
      </c>
      <c r="R1053" s="57" t="s">
        <v>1353</v>
      </c>
      <c r="S1053" t="s">
        <v>104</v>
      </c>
      <c r="U1053" s="57" t="s">
        <v>104</v>
      </c>
      <c r="W1053" t="s">
        <v>150</v>
      </c>
      <c r="X1053" t="s">
        <v>1360</v>
      </c>
      <c r="Y1053" s="57" t="s">
        <v>104</v>
      </c>
      <c r="AA1053" t="s">
        <v>104</v>
      </c>
      <c r="AC1053" s="57" t="s">
        <v>104</v>
      </c>
      <c r="AE1053" t="s">
        <v>150</v>
      </c>
      <c r="AF1053" s="96" t="s">
        <v>1355</v>
      </c>
      <c r="AG1053" s="57" t="s">
        <v>104</v>
      </c>
      <c r="AH1053" s="98">
        <v>1</v>
      </c>
      <c r="AI1053" s="29">
        <f t="shared" si="13"/>
        <v>10</v>
      </c>
      <c r="AL1053" s="262" t="s">
        <v>1751</v>
      </c>
      <c r="AM1053" s="102">
        <v>3</v>
      </c>
      <c r="AO1053" s="103" t="s">
        <v>943</v>
      </c>
      <c r="AP1053" s="103">
        <v>2</v>
      </c>
      <c r="AY1053" s="4">
        <v>0</v>
      </c>
      <c r="BA1053" s="106"/>
    </row>
    <row r="1054" spans="1:53" ht="12" customHeight="1" x14ac:dyDescent="0.35">
      <c r="A1054" s="96" t="s">
        <v>2085</v>
      </c>
      <c r="B1054" t="s">
        <v>2489</v>
      </c>
      <c r="C1054" t="s">
        <v>143</v>
      </c>
      <c r="D1054" t="s">
        <v>1406</v>
      </c>
      <c r="E1054" t="s">
        <v>1387</v>
      </c>
      <c r="F1054" t="s">
        <v>2591</v>
      </c>
      <c r="G1054" t="s">
        <v>2592</v>
      </c>
      <c r="H1054">
        <v>2026</v>
      </c>
      <c r="I1054" s="4" t="s">
        <v>55</v>
      </c>
      <c r="J1054">
        <v>359</v>
      </c>
      <c r="K1054" s="97">
        <v>43</v>
      </c>
      <c r="L1054" t="str">
        <f>VLOOKUP(K1054,Data!$L$1:$M$601,2,FALSE)</f>
        <v>medium</v>
      </c>
      <c r="M1054">
        <v>359</v>
      </c>
      <c r="N1054" s="4">
        <f>VLOOKUP(L1054,Data!$M$1:$N$701,2,FALSE)</f>
        <v>10</v>
      </c>
      <c r="O1054" t="s">
        <v>69</v>
      </c>
      <c r="P1054" t="s">
        <v>94</v>
      </c>
      <c r="Q1054" s="57" t="s">
        <v>76</v>
      </c>
      <c r="R1054" s="57" t="s">
        <v>1353</v>
      </c>
      <c r="S1054" t="s">
        <v>104</v>
      </c>
      <c r="U1054" s="57" t="s">
        <v>104</v>
      </c>
      <c r="W1054" t="s">
        <v>150</v>
      </c>
      <c r="X1054" t="s">
        <v>1360</v>
      </c>
      <c r="Y1054" s="57" t="s">
        <v>104</v>
      </c>
      <c r="AA1054" t="s">
        <v>104</v>
      </c>
      <c r="AC1054" s="57" t="s">
        <v>104</v>
      </c>
      <c r="AE1054" t="s">
        <v>150</v>
      </c>
      <c r="AF1054" s="96" t="s">
        <v>1355</v>
      </c>
      <c r="AG1054" s="57" t="s">
        <v>104</v>
      </c>
      <c r="AH1054" s="98">
        <v>1</v>
      </c>
      <c r="AI1054" s="29">
        <f t="shared" si="13"/>
        <v>10</v>
      </c>
      <c r="AL1054" s="261" t="s">
        <v>1755</v>
      </c>
      <c r="AM1054" s="102">
        <v>7</v>
      </c>
      <c r="AO1054" s="103" t="s">
        <v>943</v>
      </c>
      <c r="AP1054" s="103">
        <v>3</v>
      </c>
      <c r="AY1054" s="4">
        <v>2</v>
      </c>
      <c r="BA1054" s="106"/>
    </row>
    <row r="1055" spans="1:53" ht="12" customHeight="1" x14ac:dyDescent="0.35">
      <c r="A1055" s="96" t="s">
        <v>2086</v>
      </c>
      <c r="B1055" t="s">
        <v>2490</v>
      </c>
      <c r="C1055" t="s">
        <v>163</v>
      </c>
      <c r="D1055" t="s">
        <v>1407</v>
      </c>
      <c r="E1055" t="s">
        <v>1387</v>
      </c>
      <c r="F1055" t="s">
        <v>2591</v>
      </c>
      <c r="G1055" t="s">
        <v>2592</v>
      </c>
      <c r="H1055">
        <v>2026</v>
      </c>
      <c r="I1055" s="4" t="s">
        <v>55</v>
      </c>
      <c r="J1055">
        <v>360</v>
      </c>
      <c r="K1055" s="97">
        <v>42</v>
      </c>
      <c r="L1055" t="str">
        <f>VLOOKUP(K1055,Data!$L$1:$M$601,2,FALSE)</f>
        <v>medium</v>
      </c>
      <c r="M1055">
        <v>360</v>
      </c>
      <c r="N1055" s="4">
        <f>VLOOKUP(L1055,Data!$M$1:$N$701,2,FALSE)</f>
        <v>10</v>
      </c>
      <c r="O1055" t="s">
        <v>93</v>
      </c>
      <c r="P1055" t="s">
        <v>94</v>
      </c>
      <c r="Q1055" s="57" t="s">
        <v>76</v>
      </c>
      <c r="R1055" s="57" t="s">
        <v>1353</v>
      </c>
      <c r="S1055" t="s">
        <v>104</v>
      </c>
      <c r="U1055" s="57" t="s">
        <v>104</v>
      </c>
      <c r="W1055" t="s">
        <v>150</v>
      </c>
      <c r="X1055" t="s">
        <v>1360</v>
      </c>
      <c r="Y1055" s="57" t="s">
        <v>150</v>
      </c>
      <c r="Z1055" s="57" t="s">
        <v>1364</v>
      </c>
      <c r="AA1055" t="s">
        <v>104</v>
      </c>
      <c r="AC1055" s="57" t="s">
        <v>150</v>
      </c>
      <c r="AD1055" s="57" t="s">
        <v>1377</v>
      </c>
      <c r="AE1055" t="s">
        <v>150</v>
      </c>
      <c r="AF1055" s="96" t="s">
        <v>1355</v>
      </c>
      <c r="AG1055" s="57" t="s">
        <v>104</v>
      </c>
      <c r="AH1055" s="98">
        <v>1</v>
      </c>
      <c r="AI1055" s="29">
        <f t="shared" si="13"/>
        <v>10</v>
      </c>
      <c r="AK1055" s="107"/>
      <c r="AL1055" s="262" t="s">
        <v>1758</v>
      </c>
      <c r="AM1055" s="102">
        <v>5</v>
      </c>
      <c r="AY1055" s="4">
        <v>2</v>
      </c>
      <c r="AZ1055" s="4" t="s">
        <v>1369</v>
      </c>
      <c r="BA1055" s="106"/>
    </row>
    <row r="1056" spans="1:53" ht="12" customHeight="1" x14ac:dyDescent="0.35">
      <c r="A1056" s="96" t="s">
        <v>2087</v>
      </c>
      <c r="B1056" t="s">
        <v>2491</v>
      </c>
      <c r="C1056" t="s">
        <v>163</v>
      </c>
      <c r="D1056" t="s">
        <v>1407</v>
      </c>
      <c r="E1056" t="s">
        <v>1387</v>
      </c>
      <c r="F1056" t="s">
        <v>2591</v>
      </c>
      <c r="G1056" t="s">
        <v>2592</v>
      </c>
      <c r="H1056">
        <v>2026</v>
      </c>
      <c r="I1056" s="4" t="s">
        <v>55</v>
      </c>
      <c r="J1056">
        <v>361</v>
      </c>
      <c r="K1056" s="97">
        <v>41</v>
      </c>
      <c r="L1056" t="str">
        <f>VLOOKUP(K1056,Data!$L$1:$M$601,2,FALSE)</f>
        <v>medium</v>
      </c>
      <c r="M1056">
        <v>361</v>
      </c>
      <c r="N1056" s="4">
        <f>VLOOKUP(L1056,Data!$M$1:$N$701,2,FALSE)</f>
        <v>10</v>
      </c>
      <c r="O1056" t="s">
        <v>44</v>
      </c>
      <c r="P1056" t="s">
        <v>94</v>
      </c>
      <c r="Q1056" s="57" t="s">
        <v>76</v>
      </c>
      <c r="R1056" s="57" t="s">
        <v>1353</v>
      </c>
      <c r="S1056" t="s">
        <v>104</v>
      </c>
      <c r="U1056" s="57" t="s">
        <v>104</v>
      </c>
      <c r="W1056" t="s">
        <v>150</v>
      </c>
      <c r="X1056" t="s">
        <v>1360</v>
      </c>
      <c r="Y1056" s="57" t="s">
        <v>150</v>
      </c>
      <c r="Z1056" s="57" t="s">
        <v>1364</v>
      </c>
      <c r="AA1056" t="s">
        <v>104</v>
      </c>
      <c r="AC1056" s="57" t="s">
        <v>150</v>
      </c>
      <c r="AD1056" s="57" t="s">
        <v>1377</v>
      </c>
      <c r="AE1056" t="s">
        <v>150</v>
      </c>
      <c r="AF1056" s="96" t="s">
        <v>1355</v>
      </c>
      <c r="AG1056" s="57" t="s">
        <v>150</v>
      </c>
      <c r="AH1056" s="98">
        <v>2.5</v>
      </c>
      <c r="AI1056" s="29">
        <f t="shared" si="13"/>
        <v>25</v>
      </c>
      <c r="AK1056" s="107" t="s">
        <v>1380</v>
      </c>
      <c r="AL1056" s="261" t="s">
        <v>1762</v>
      </c>
      <c r="AM1056" s="102">
        <v>15</v>
      </c>
      <c r="AO1056" s="261" t="s">
        <v>1722</v>
      </c>
      <c r="AP1056" s="103">
        <v>10</v>
      </c>
      <c r="AY1056" s="4">
        <v>0.5</v>
      </c>
      <c r="BA1056" s="106"/>
    </row>
    <row r="1057" spans="1:53" ht="12" customHeight="1" x14ac:dyDescent="0.35">
      <c r="A1057" s="96" t="s">
        <v>2088</v>
      </c>
      <c r="B1057" t="s">
        <v>2492</v>
      </c>
      <c r="C1057" t="s">
        <v>163</v>
      </c>
      <c r="D1057" t="s">
        <v>1407</v>
      </c>
      <c r="E1057" t="s">
        <v>1387</v>
      </c>
      <c r="F1057" t="s">
        <v>2591</v>
      </c>
      <c r="G1057" t="s">
        <v>2592</v>
      </c>
      <c r="H1057">
        <v>2026</v>
      </c>
      <c r="I1057" s="4" t="s">
        <v>79</v>
      </c>
      <c r="J1057">
        <v>362</v>
      </c>
      <c r="K1057" s="97">
        <v>40</v>
      </c>
      <c r="L1057" t="str">
        <f>VLOOKUP(K1057,Data!$L$1:$M$601,2,FALSE)</f>
        <v>medium</v>
      </c>
      <c r="M1057">
        <v>362</v>
      </c>
      <c r="N1057" s="4">
        <f>VLOOKUP(L1057,Data!$M$1:$N$701,2,FALSE)</f>
        <v>10</v>
      </c>
      <c r="O1057" t="s">
        <v>93</v>
      </c>
      <c r="P1057" t="s">
        <v>94</v>
      </c>
      <c r="Q1057" s="57" t="s">
        <v>76</v>
      </c>
      <c r="R1057" s="57" t="s">
        <v>1353</v>
      </c>
      <c r="S1057" t="s">
        <v>104</v>
      </c>
      <c r="U1057" s="57" t="s">
        <v>104</v>
      </c>
      <c r="W1057" t="s">
        <v>150</v>
      </c>
      <c r="X1057" t="s">
        <v>1360</v>
      </c>
      <c r="Y1057" s="57" t="s">
        <v>150</v>
      </c>
      <c r="Z1057" s="57" t="s">
        <v>1364</v>
      </c>
      <c r="AA1057" t="s">
        <v>104</v>
      </c>
      <c r="AC1057" s="57" t="s">
        <v>150</v>
      </c>
      <c r="AD1057" s="57" t="s">
        <v>1377</v>
      </c>
      <c r="AE1057" t="s">
        <v>150</v>
      </c>
      <c r="AF1057" s="96" t="s">
        <v>1355</v>
      </c>
      <c r="AG1057" s="57" t="s">
        <v>104</v>
      </c>
      <c r="AH1057" s="98">
        <v>1</v>
      </c>
      <c r="AI1057" s="29">
        <f t="shared" si="13"/>
        <v>10</v>
      </c>
      <c r="AK1057" s="107"/>
      <c r="AL1057" s="262" t="s">
        <v>1765</v>
      </c>
      <c r="AM1057" s="102">
        <v>5</v>
      </c>
      <c r="AY1057" s="4">
        <v>0.5</v>
      </c>
      <c r="AZ1057" s="4" t="s">
        <v>1369</v>
      </c>
      <c r="BA1057" s="106"/>
    </row>
    <row r="1058" spans="1:53" ht="12" customHeight="1" x14ac:dyDescent="0.35">
      <c r="A1058" s="96" t="s">
        <v>2089</v>
      </c>
      <c r="B1058" t="s">
        <v>2493</v>
      </c>
      <c r="C1058" t="s">
        <v>163</v>
      </c>
      <c r="D1058" t="s">
        <v>1407</v>
      </c>
      <c r="E1058" t="s">
        <v>1387</v>
      </c>
      <c r="F1058" t="s">
        <v>2591</v>
      </c>
      <c r="G1058" t="s">
        <v>2592</v>
      </c>
      <c r="H1058">
        <v>2026</v>
      </c>
      <c r="I1058" s="4" t="s">
        <v>79</v>
      </c>
      <c r="J1058">
        <v>363</v>
      </c>
      <c r="K1058" s="97">
        <v>39</v>
      </c>
      <c r="L1058" t="str">
        <f>VLOOKUP(K1058,Data!$L$1:$M$601,2,FALSE)</f>
        <v>medium</v>
      </c>
      <c r="M1058">
        <v>363</v>
      </c>
      <c r="N1058" s="4">
        <f>VLOOKUP(L1058,Data!$M$1:$N$701,2,FALSE)</f>
        <v>10</v>
      </c>
      <c r="O1058" t="s">
        <v>44</v>
      </c>
      <c r="P1058" t="s">
        <v>94</v>
      </c>
      <c r="Q1058" s="57" t="s">
        <v>76</v>
      </c>
      <c r="R1058" s="57" t="s">
        <v>1353</v>
      </c>
      <c r="S1058" t="s">
        <v>104</v>
      </c>
      <c r="U1058" s="57" t="s">
        <v>104</v>
      </c>
      <c r="W1058" t="s">
        <v>150</v>
      </c>
      <c r="X1058" t="s">
        <v>1360</v>
      </c>
      <c r="Y1058" s="57" t="s">
        <v>150</v>
      </c>
      <c r="Z1058" s="57" t="s">
        <v>1364</v>
      </c>
      <c r="AA1058" t="s">
        <v>104</v>
      </c>
      <c r="AC1058" s="57" t="s">
        <v>150</v>
      </c>
      <c r="AD1058" s="57" t="s">
        <v>1377</v>
      </c>
      <c r="AE1058" t="s">
        <v>150</v>
      </c>
      <c r="AF1058" s="96" t="s">
        <v>1355</v>
      </c>
      <c r="AG1058" s="57" t="s">
        <v>150</v>
      </c>
      <c r="AH1058" s="98">
        <v>1.25</v>
      </c>
      <c r="AI1058" s="29">
        <f t="shared" si="13"/>
        <v>12.5</v>
      </c>
      <c r="AK1058" s="107" t="s">
        <v>1380</v>
      </c>
      <c r="AL1058" s="261" t="s">
        <v>1769</v>
      </c>
      <c r="AM1058" s="102">
        <v>30</v>
      </c>
      <c r="AY1058" s="4">
        <v>0</v>
      </c>
      <c r="BA1058" s="106"/>
    </row>
    <row r="1059" spans="1:53" ht="12" customHeight="1" x14ac:dyDescent="0.35">
      <c r="A1059" s="96" t="s">
        <v>2090</v>
      </c>
      <c r="B1059" t="s">
        <v>2494</v>
      </c>
      <c r="C1059" t="s">
        <v>163</v>
      </c>
      <c r="D1059" t="s">
        <v>1407</v>
      </c>
      <c r="E1059" t="s">
        <v>1387</v>
      </c>
      <c r="F1059" t="s">
        <v>2591</v>
      </c>
      <c r="G1059" t="s">
        <v>2592</v>
      </c>
      <c r="H1059">
        <v>2026</v>
      </c>
      <c r="I1059" s="4" t="s">
        <v>55</v>
      </c>
      <c r="J1059">
        <v>364</v>
      </c>
      <c r="K1059" s="97">
        <v>38</v>
      </c>
      <c r="L1059" t="str">
        <f>VLOOKUP(K1059,Data!$L$1:$M$601,2,FALSE)</f>
        <v>medium</v>
      </c>
      <c r="M1059">
        <v>364</v>
      </c>
      <c r="N1059" s="4">
        <f>VLOOKUP(L1059,Data!$M$1:$N$701,2,FALSE)</f>
        <v>10</v>
      </c>
      <c r="O1059" t="s">
        <v>93</v>
      </c>
      <c r="P1059" t="s">
        <v>94</v>
      </c>
      <c r="Q1059" s="57" t="s">
        <v>76</v>
      </c>
      <c r="R1059" s="57" t="s">
        <v>1353</v>
      </c>
      <c r="S1059" t="s">
        <v>104</v>
      </c>
      <c r="U1059" s="57" t="s">
        <v>104</v>
      </c>
      <c r="W1059" t="s">
        <v>150</v>
      </c>
      <c r="X1059" t="s">
        <v>1360</v>
      </c>
      <c r="Y1059" s="57" t="s">
        <v>150</v>
      </c>
      <c r="Z1059" s="57" t="s">
        <v>1364</v>
      </c>
      <c r="AA1059" t="s">
        <v>104</v>
      </c>
      <c r="AC1059" s="57" t="s">
        <v>150</v>
      </c>
      <c r="AD1059" s="57" t="s">
        <v>1377</v>
      </c>
      <c r="AE1059" t="s">
        <v>150</v>
      </c>
      <c r="AF1059" s="96" t="s">
        <v>1355</v>
      </c>
      <c r="AG1059" s="57" t="s">
        <v>150</v>
      </c>
      <c r="AH1059" s="98">
        <v>2</v>
      </c>
      <c r="AI1059" s="29">
        <f t="shared" si="13"/>
        <v>20</v>
      </c>
      <c r="AK1059" s="107" t="s">
        <v>1380</v>
      </c>
      <c r="AL1059" s="262" t="s">
        <v>1771</v>
      </c>
      <c r="AM1059" s="102">
        <v>10</v>
      </c>
      <c r="AY1059" s="4">
        <v>0</v>
      </c>
      <c r="AZ1059" s="4" t="s">
        <v>1369</v>
      </c>
      <c r="BA1059" s="106"/>
    </row>
    <row r="1060" spans="1:53" ht="12" customHeight="1" x14ac:dyDescent="0.35">
      <c r="A1060" s="96" t="s">
        <v>2091</v>
      </c>
      <c r="B1060" t="s">
        <v>2495</v>
      </c>
      <c r="C1060" t="s">
        <v>163</v>
      </c>
      <c r="D1060" t="s">
        <v>1407</v>
      </c>
      <c r="E1060" t="s">
        <v>1387</v>
      </c>
      <c r="F1060" t="s">
        <v>2591</v>
      </c>
      <c r="G1060" t="s">
        <v>2592</v>
      </c>
      <c r="H1060">
        <v>2026</v>
      </c>
      <c r="I1060" s="4" t="s">
        <v>55</v>
      </c>
      <c r="J1060">
        <v>365</v>
      </c>
      <c r="K1060" s="97">
        <v>37</v>
      </c>
      <c r="L1060" t="str">
        <f>VLOOKUP(K1060,Data!$L$1:$M$601,2,FALSE)</f>
        <v>medium</v>
      </c>
      <c r="M1060">
        <v>365</v>
      </c>
      <c r="N1060" s="4">
        <f>VLOOKUP(L1060,Data!$M$1:$N$701,2,FALSE)</f>
        <v>10</v>
      </c>
      <c r="O1060" t="s">
        <v>44</v>
      </c>
      <c r="P1060" t="s">
        <v>94</v>
      </c>
      <c r="Q1060" s="57" t="s">
        <v>76</v>
      </c>
      <c r="R1060" s="57" t="s">
        <v>1353</v>
      </c>
      <c r="S1060" t="s">
        <v>104</v>
      </c>
      <c r="U1060" s="57" t="s">
        <v>104</v>
      </c>
      <c r="W1060" t="s">
        <v>150</v>
      </c>
      <c r="X1060" t="s">
        <v>1360</v>
      </c>
      <c r="Y1060" s="57" t="s">
        <v>150</v>
      </c>
      <c r="Z1060" s="57" t="s">
        <v>1364</v>
      </c>
      <c r="AA1060" t="s">
        <v>104</v>
      </c>
      <c r="AC1060" s="57" t="s">
        <v>150</v>
      </c>
      <c r="AD1060" s="57" t="s">
        <v>1377</v>
      </c>
      <c r="AE1060" t="s">
        <v>150</v>
      </c>
      <c r="AF1060" s="96" t="s">
        <v>1355</v>
      </c>
      <c r="AG1060" s="57" t="s">
        <v>150</v>
      </c>
      <c r="AH1060" s="98">
        <v>2</v>
      </c>
      <c r="AI1060" s="29">
        <f t="shared" si="13"/>
        <v>20</v>
      </c>
      <c r="AK1060" s="107" t="s">
        <v>1380</v>
      </c>
      <c r="AL1060" s="261" t="s">
        <v>1774</v>
      </c>
      <c r="AM1060" s="102">
        <v>20</v>
      </c>
      <c r="AY1060" s="4">
        <v>0</v>
      </c>
      <c r="BA1060" s="106"/>
    </row>
    <row r="1061" spans="1:53" ht="12" customHeight="1" x14ac:dyDescent="0.35">
      <c r="A1061" s="96" t="s">
        <v>2092</v>
      </c>
      <c r="B1061" t="s">
        <v>2496</v>
      </c>
      <c r="C1061" t="s">
        <v>163</v>
      </c>
      <c r="D1061" t="s">
        <v>1407</v>
      </c>
      <c r="E1061" t="s">
        <v>1387</v>
      </c>
      <c r="F1061" t="s">
        <v>2591</v>
      </c>
      <c r="G1061" t="s">
        <v>2592</v>
      </c>
      <c r="H1061">
        <v>2026</v>
      </c>
      <c r="I1061" s="4" t="s">
        <v>55</v>
      </c>
      <c r="J1061">
        <v>366</v>
      </c>
      <c r="K1061" s="97">
        <v>36</v>
      </c>
      <c r="L1061" t="str">
        <f>VLOOKUP(K1061,Data!$L$1:$M$601,2,FALSE)</f>
        <v>medium</v>
      </c>
      <c r="M1061">
        <v>366</v>
      </c>
      <c r="N1061" s="4">
        <f>VLOOKUP(L1061,Data!$M$1:$N$701,2,FALSE)</f>
        <v>10</v>
      </c>
      <c r="O1061" t="s">
        <v>93</v>
      </c>
      <c r="P1061" t="s">
        <v>94</v>
      </c>
      <c r="Q1061" s="57" t="s">
        <v>76</v>
      </c>
      <c r="R1061" s="57" t="s">
        <v>1353</v>
      </c>
      <c r="S1061" t="s">
        <v>104</v>
      </c>
      <c r="U1061" s="57" t="s">
        <v>104</v>
      </c>
      <c r="W1061" t="s">
        <v>150</v>
      </c>
      <c r="X1061" t="s">
        <v>1360</v>
      </c>
      <c r="Y1061" s="57" t="s">
        <v>104</v>
      </c>
      <c r="AA1061" t="s">
        <v>150</v>
      </c>
      <c r="AB1061" t="s">
        <v>1356</v>
      </c>
      <c r="AC1061" s="57" t="s">
        <v>150</v>
      </c>
      <c r="AD1061" s="57" t="s">
        <v>1377</v>
      </c>
      <c r="AE1061" t="s">
        <v>150</v>
      </c>
      <c r="AF1061" s="96" t="s">
        <v>1355</v>
      </c>
      <c r="AG1061" s="57" t="s">
        <v>150</v>
      </c>
      <c r="AH1061" s="98">
        <v>1.5</v>
      </c>
      <c r="AI1061" s="29">
        <f t="shared" si="13"/>
        <v>15</v>
      </c>
      <c r="AK1061" s="107" t="s">
        <v>1380</v>
      </c>
      <c r="AL1061" s="262" t="s">
        <v>1777</v>
      </c>
      <c r="AM1061" s="102">
        <v>7.5</v>
      </c>
      <c r="AO1061" s="261" t="s">
        <v>1722</v>
      </c>
      <c r="AY1061" s="4">
        <v>0</v>
      </c>
      <c r="AZ1061" s="4" t="s">
        <v>1369</v>
      </c>
      <c r="BA1061" s="106"/>
    </row>
    <row r="1062" spans="1:53" ht="12" customHeight="1" x14ac:dyDescent="0.35">
      <c r="A1062" s="96" t="s">
        <v>2093</v>
      </c>
      <c r="B1062" t="s">
        <v>2497</v>
      </c>
      <c r="C1062" t="s">
        <v>163</v>
      </c>
      <c r="D1062" t="s">
        <v>1407</v>
      </c>
      <c r="E1062" t="s">
        <v>1387</v>
      </c>
      <c r="F1062" t="s">
        <v>2591</v>
      </c>
      <c r="G1062" t="s">
        <v>2592</v>
      </c>
      <c r="H1062">
        <v>2026</v>
      </c>
      <c r="I1062" s="4" t="s">
        <v>55</v>
      </c>
      <c r="J1062">
        <v>367</v>
      </c>
      <c r="K1062" s="97">
        <v>35</v>
      </c>
      <c r="L1062" t="str">
        <f>VLOOKUP(K1062,Data!$L$1:$M$601,2,FALSE)</f>
        <v>medium</v>
      </c>
      <c r="M1062">
        <v>367</v>
      </c>
      <c r="N1062" s="4">
        <f>VLOOKUP(L1062,Data!$M$1:$N$701,2,FALSE)</f>
        <v>10</v>
      </c>
      <c r="O1062" t="s">
        <v>44</v>
      </c>
      <c r="P1062" t="s">
        <v>94</v>
      </c>
      <c r="Q1062" s="57" t="s">
        <v>76</v>
      </c>
      <c r="R1062" s="57" t="s">
        <v>1353</v>
      </c>
      <c r="S1062" t="s">
        <v>104</v>
      </c>
      <c r="U1062" s="57" t="s">
        <v>104</v>
      </c>
      <c r="W1062" t="s">
        <v>150</v>
      </c>
      <c r="X1062" t="s">
        <v>1360</v>
      </c>
      <c r="Y1062" s="57" t="s">
        <v>104</v>
      </c>
      <c r="AA1062" t="s">
        <v>104</v>
      </c>
      <c r="AC1062" s="57" t="s">
        <v>150</v>
      </c>
      <c r="AD1062" s="57" t="s">
        <v>1377</v>
      </c>
      <c r="AE1062" t="s">
        <v>150</v>
      </c>
      <c r="AF1062" s="96" t="s">
        <v>1355</v>
      </c>
      <c r="AG1062" s="57" t="s">
        <v>104</v>
      </c>
      <c r="AH1062" s="98">
        <v>1</v>
      </c>
      <c r="AI1062" s="29">
        <f t="shared" si="13"/>
        <v>10</v>
      </c>
      <c r="AL1062" s="261" t="s">
        <v>1781</v>
      </c>
      <c r="AM1062" s="102">
        <v>10</v>
      </c>
      <c r="AY1062" s="4">
        <v>0</v>
      </c>
      <c r="BA1062" s="106"/>
    </row>
    <row r="1063" spans="1:53" ht="12" customHeight="1" x14ac:dyDescent="0.35">
      <c r="A1063" s="96" t="s">
        <v>2094</v>
      </c>
      <c r="B1063" t="s">
        <v>2498</v>
      </c>
      <c r="C1063" t="s">
        <v>163</v>
      </c>
      <c r="D1063" t="s">
        <v>1407</v>
      </c>
      <c r="E1063" t="s">
        <v>1387</v>
      </c>
      <c r="F1063" t="s">
        <v>2591</v>
      </c>
      <c r="G1063" t="s">
        <v>2592</v>
      </c>
      <c r="H1063">
        <v>2026</v>
      </c>
      <c r="I1063" s="4" t="s">
        <v>79</v>
      </c>
      <c r="J1063">
        <v>368</v>
      </c>
      <c r="K1063" s="97">
        <v>34</v>
      </c>
      <c r="L1063" t="str">
        <f>VLOOKUP(K1063,Data!$L$1:$M$601,2,FALSE)</f>
        <v>small</v>
      </c>
      <c r="M1063">
        <v>368</v>
      </c>
      <c r="N1063" s="4">
        <f>VLOOKUP(L1063,Data!$M$1:$N$701,2,FALSE)</f>
        <v>5</v>
      </c>
      <c r="O1063" t="s">
        <v>93</v>
      </c>
      <c r="P1063" t="s">
        <v>94</v>
      </c>
      <c r="Q1063" s="57" t="s">
        <v>76</v>
      </c>
      <c r="R1063" s="57" t="s">
        <v>1353</v>
      </c>
      <c r="S1063" t="s">
        <v>104</v>
      </c>
      <c r="U1063" s="57" t="s">
        <v>104</v>
      </c>
      <c r="W1063" t="s">
        <v>150</v>
      </c>
      <c r="X1063" t="s">
        <v>1360</v>
      </c>
      <c r="Y1063" s="57" t="s">
        <v>104</v>
      </c>
      <c r="AA1063" t="s">
        <v>104</v>
      </c>
      <c r="AC1063" s="57" t="s">
        <v>150</v>
      </c>
      <c r="AD1063" s="57" t="s">
        <v>1377</v>
      </c>
      <c r="AE1063" t="s">
        <v>150</v>
      </c>
      <c r="AF1063" s="96" t="s">
        <v>1355</v>
      </c>
      <c r="AG1063" s="57" t="s">
        <v>104</v>
      </c>
      <c r="AH1063" s="98">
        <v>1</v>
      </c>
      <c r="AI1063" s="29">
        <f t="shared" si="13"/>
        <v>5</v>
      </c>
      <c r="AK1063" s="107"/>
      <c r="AL1063" s="262" t="s">
        <v>1446</v>
      </c>
      <c r="AM1063" s="102">
        <v>10</v>
      </c>
      <c r="AY1063" s="4">
        <v>0</v>
      </c>
      <c r="AZ1063" s="4" t="s">
        <v>1369</v>
      </c>
      <c r="BA1063" s="106"/>
    </row>
    <row r="1064" spans="1:53" ht="12" customHeight="1" x14ac:dyDescent="0.35">
      <c r="A1064" s="96" t="s">
        <v>2095</v>
      </c>
      <c r="B1064" t="s">
        <v>2499</v>
      </c>
      <c r="C1064" t="s">
        <v>163</v>
      </c>
      <c r="D1064" t="s">
        <v>1407</v>
      </c>
      <c r="E1064" t="s">
        <v>1387</v>
      </c>
      <c r="F1064" t="s">
        <v>2591</v>
      </c>
      <c r="G1064" t="s">
        <v>2592</v>
      </c>
      <c r="H1064">
        <v>2026</v>
      </c>
      <c r="I1064" s="4" t="s">
        <v>79</v>
      </c>
      <c r="J1064">
        <v>369</v>
      </c>
      <c r="K1064" s="97">
        <v>33</v>
      </c>
      <c r="L1064" t="str">
        <f>VLOOKUP(K1064,Data!$L$1:$M$601,2,FALSE)</f>
        <v>small</v>
      </c>
      <c r="M1064">
        <v>369</v>
      </c>
      <c r="N1064" s="4">
        <f>VLOOKUP(L1064,Data!$M$1:$N$701,2,FALSE)</f>
        <v>5</v>
      </c>
      <c r="O1064" t="s">
        <v>44</v>
      </c>
      <c r="P1064" t="s">
        <v>94</v>
      </c>
      <c r="Q1064" s="57" t="s">
        <v>76</v>
      </c>
      <c r="R1064" s="57" t="s">
        <v>1353</v>
      </c>
      <c r="S1064" t="s">
        <v>104</v>
      </c>
      <c r="U1064" s="57" t="s">
        <v>104</v>
      </c>
      <c r="W1064" t="s">
        <v>150</v>
      </c>
      <c r="X1064" t="s">
        <v>1360</v>
      </c>
      <c r="Y1064" s="57" t="s">
        <v>104</v>
      </c>
      <c r="AA1064" t="s">
        <v>104</v>
      </c>
      <c r="AC1064" s="57" t="s">
        <v>150</v>
      </c>
      <c r="AD1064" s="57" t="s">
        <v>1377</v>
      </c>
      <c r="AE1064" t="s">
        <v>150</v>
      </c>
      <c r="AF1064" s="96" t="s">
        <v>1355</v>
      </c>
      <c r="AG1064" s="57" t="s">
        <v>104</v>
      </c>
      <c r="AH1064" s="98">
        <v>1</v>
      </c>
      <c r="AI1064" s="29">
        <f t="shared" si="13"/>
        <v>5</v>
      </c>
      <c r="AK1064" s="107"/>
      <c r="AL1064" s="261" t="s">
        <v>1450</v>
      </c>
      <c r="AM1064" s="102">
        <v>5</v>
      </c>
      <c r="AP1064" s="103">
        <v>15</v>
      </c>
      <c r="AY1064" s="4">
        <v>0</v>
      </c>
      <c r="BA1064" s="106"/>
    </row>
    <row r="1065" spans="1:53" ht="12" customHeight="1" x14ac:dyDescent="0.35">
      <c r="A1065" s="96" t="s">
        <v>2096</v>
      </c>
      <c r="B1065" t="s">
        <v>2500</v>
      </c>
      <c r="C1065" t="s">
        <v>163</v>
      </c>
      <c r="D1065" t="s">
        <v>1407</v>
      </c>
      <c r="E1065" t="s">
        <v>1387</v>
      </c>
      <c r="F1065" t="s">
        <v>2591</v>
      </c>
      <c r="G1065" t="s">
        <v>2592</v>
      </c>
      <c r="H1065">
        <v>2026</v>
      </c>
      <c r="I1065" s="4" t="s">
        <v>79</v>
      </c>
      <c r="J1065">
        <v>370</v>
      </c>
      <c r="K1065" s="97">
        <v>32</v>
      </c>
      <c r="L1065" t="str">
        <f>VLOOKUP(K1065,Data!$L$1:$M$601,2,FALSE)</f>
        <v>small</v>
      </c>
      <c r="M1065">
        <v>370</v>
      </c>
      <c r="N1065" s="4">
        <f>VLOOKUP(L1065,Data!$M$1:$N$701,2,FALSE)</f>
        <v>5</v>
      </c>
      <c r="O1065" t="s">
        <v>93</v>
      </c>
      <c r="P1065" t="s">
        <v>94</v>
      </c>
      <c r="Q1065" s="57" t="s">
        <v>76</v>
      </c>
      <c r="R1065" s="57" t="s">
        <v>1353</v>
      </c>
      <c r="S1065" t="s">
        <v>104</v>
      </c>
      <c r="U1065" s="57" t="s">
        <v>104</v>
      </c>
      <c r="W1065" t="s">
        <v>150</v>
      </c>
      <c r="X1065" t="s">
        <v>1360</v>
      </c>
      <c r="Y1065" s="57" t="s">
        <v>150</v>
      </c>
      <c r="Z1065" s="57" t="s">
        <v>1364</v>
      </c>
      <c r="AA1065" t="s">
        <v>104</v>
      </c>
      <c r="AC1065" s="57" t="s">
        <v>150</v>
      </c>
      <c r="AD1065" s="57" t="s">
        <v>1377</v>
      </c>
      <c r="AE1065" t="s">
        <v>150</v>
      </c>
      <c r="AF1065" s="96" t="s">
        <v>1355</v>
      </c>
      <c r="AG1065" s="57" t="s">
        <v>150</v>
      </c>
      <c r="AH1065" s="98">
        <v>2</v>
      </c>
      <c r="AI1065" s="29">
        <f t="shared" si="13"/>
        <v>10</v>
      </c>
      <c r="AK1065" s="107" t="s">
        <v>1380</v>
      </c>
      <c r="AL1065" s="262" t="s">
        <v>1454</v>
      </c>
      <c r="AM1065" s="102">
        <v>10</v>
      </c>
      <c r="AY1065" s="4">
        <v>0</v>
      </c>
      <c r="AZ1065" s="4" t="s">
        <v>1369</v>
      </c>
      <c r="BA1065" s="106"/>
    </row>
    <row r="1066" spans="1:53" ht="12" customHeight="1" x14ac:dyDescent="0.35">
      <c r="A1066" s="96" t="s">
        <v>2097</v>
      </c>
      <c r="B1066" t="s">
        <v>2501</v>
      </c>
      <c r="C1066" t="s">
        <v>163</v>
      </c>
      <c r="D1066" t="s">
        <v>1407</v>
      </c>
      <c r="E1066" t="s">
        <v>1387</v>
      </c>
      <c r="F1066" t="s">
        <v>2591</v>
      </c>
      <c r="G1066" t="s">
        <v>2592</v>
      </c>
      <c r="H1066">
        <v>2026</v>
      </c>
      <c r="I1066" s="4" t="s">
        <v>79</v>
      </c>
      <c r="J1066">
        <v>371</v>
      </c>
      <c r="K1066" s="97">
        <v>31</v>
      </c>
      <c r="L1066" t="str">
        <f>VLOOKUP(K1066,Data!$L$1:$M$601,2,FALSE)</f>
        <v>small</v>
      </c>
      <c r="M1066">
        <v>371</v>
      </c>
      <c r="N1066" s="4">
        <f>VLOOKUP(L1066,Data!$M$1:$N$701,2,FALSE)</f>
        <v>5</v>
      </c>
      <c r="O1066" t="s">
        <v>44</v>
      </c>
      <c r="P1066" t="s">
        <v>94</v>
      </c>
      <c r="Q1066" s="57" t="s">
        <v>76</v>
      </c>
      <c r="R1066" s="57" t="s">
        <v>1353</v>
      </c>
      <c r="S1066" t="s">
        <v>104</v>
      </c>
      <c r="U1066" s="57" t="s">
        <v>104</v>
      </c>
      <c r="W1066" t="s">
        <v>150</v>
      </c>
      <c r="X1066" t="s">
        <v>1360</v>
      </c>
      <c r="Y1066" s="57" t="s">
        <v>150</v>
      </c>
      <c r="Z1066" s="57" t="s">
        <v>1364</v>
      </c>
      <c r="AA1066" t="s">
        <v>104</v>
      </c>
      <c r="AC1066" s="57" t="s">
        <v>150</v>
      </c>
      <c r="AD1066" s="57" t="s">
        <v>1377</v>
      </c>
      <c r="AE1066" t="s">
        <v>150</v>
      </c>
      <c r="AF1066" s="96" t="s">
        <v>1355</v>
      </c>
      <c r="AG1066" s="57" t="s">
        <v>150</v>
      </c>
      <c r="AH1066" s="98">
        <v>2</v>
      </c>
      <c r="AI1066" s="29">
        <f t="shared" si="13"/>
        <v>10</v>
      </c>
      <c r="AK1066" s="107" t="s">
        <v>1380</v>
      </c>
      <c r="AL1066" s="261" t="s">
        <v>1458</v>
      </c>
      <c r="AM1066" s="102">
        <v>14</v>
      </c>
      <c r="AO1066" s="103" t="s">
        <v>943</v>
      </c>
      <c r="AP1066" s="103">
        <v>6</v>
      </c>
      <c r="AY1066" s="4">
        <v>0</v>
      </c>
      <c r="BA1066" s="106"/>
    </row>
    <row r="1067" spans="1:53" ht="12" customHeight="1" x14ac:dyDescent="0.35">
      <c r="A1067" s="96" t="s">
        <v>2098</v>
      </c>
      <c r="B1067" t="s">
        <v>2502</v>
      </c>
      <c r="C1067" t="s">
        <v>163</v>
      </c>
      <c r="D1067" t="s">
        <v>1407</v>
      </c>
      <c r="E1067" t="s">
        <v>1387</v>
      </c>
      <c r="F1067" t="s">
        <v>2591</v>
      </c>
      <c r="G1067" t="s">
        <v>2592</v>
      </c>
      <c r="H1067">
        <v>2026</v>
      </c>
      <c r="I1067" s="4" t="s">
        <v>79</v>
      </c>
      <c r="J1067">
        <v>372</v>
      </c>
      <c r="K1067" s="97">
        <v>30</v>
      </c>
      <c r="L1067" t="str">
        <f>VLOOKUP(K1067,Data!$L$1:$M$601,2,FALSE)</f>
        <v>small</v>
      </c>
      <c r="M1067">
        <v>372</v>
      </c>
      <c r="N1067" s="4">
        <f>VLOOKUP(L1067,Data!$M$1:$N$701,2,FALSE)</f>
        <v>5</v>
      </c>
      <c r="O1067" t="s">
        <v>93</v>
      </c>
      <c r="P1067" t="s">
        <v>94</v>
      </c>
      <c r="Q1067" s="57" t="s">
        <v>76</v>
      </c>
      <c r="R1067" s="57" t="s">
        <v>1353</v>
      </c>
      <c r="S1067" t="s">
        <v>104</v>
      </c>
      <c r="U1067" s="57" t="s">
        <v>104</v>
      </c>
      <c r="W1067" t="s">
        <v>150</v>
      </c>
      <c r="X1067" t="s">
        <v>1360</v>
      </c>
      <c r="Y1067" s="57" t="s">
        <v>150</v>
      </c>
      <c r="Z1067" s="57" t="s">
        <v>1364</v>
      </c>
      <c r="AA1067" t="s">
        <v>104</v>
      </c>
      <c r="AC1067" s="57" t="s">
        <v>150</v>
      </c>
      <c r="AD1067" s="57" t="s">
        <v>1377</v>
      </c>
      <c r="AE1067" t="s">
        <v>150</v>
      </c>
      <c r="AF1067" s="96" t="s">
        <v>1355</v>
      </c>
      <c r="AG1067" s="57" t="s">
        <v>150</v>
      </c>
      <c r="AH1067" s="98">
        <v>2</v>
      </c>
      <c r="AI1067" s="29">
        <f t="shared" si="13"/>
        <v>10</v>
      </c>
      <c r="AK1067" s="107" t="s">
        <v>1380</v>
      </c>
      <c r="AL1067" s="262" t="s">
        <v>1462</v>
      </c>
      <c r="AM1067" s="102">
        <v>5</v>
      </c>
      <c r="AO1067" s="262" t="s">
        <v>1777</v>
      </c>
      <c r="AP1067" s="103">
        <v>5</v>
      </c>
      <c r="AY1067" s="4">
        <v>0</v>
      </c>
      <c r="AZ1067" s="4" t="s">
        <v>1369</v>
      </c>
      <c r="BA1067" s="106"/>
    </row>
    <row r="1068" spans="1:53" ht="12" customHeight="1" x14ac:dyDescent="0.35">
      <c r="A1068" s="96" t="s">
        <v>2099</v>
      </c>
      <c r="B1068" t="s">
        <v>2503</v>
      </c>
      <c r="C1068" t="s">
        <v>163</v>
      </c>
      <c r="D1068" t="s">
        <v>1407</v>
      </c>
      <c r="E1068" t="s">
        <v>1387</v>
      </c>
      <c r="F1068" t="s">
        <v>2591</v>
      </c>
      <c r="G1068" t="s">
        <v>2592</v>
      </c>
      <c r="H1068">
        <v>2026</v>
      </c>
      <c r="I1068" s="4" t="s">
        <v>79</v>
      </c>
      <c r="J1068">
        <v>373</v>
      </c>
      <c r="K1068" s="97">
        <v>29</v>
      </c>
      <c r="L1068" t="str">
        <f>VLOOKUP(K1068,Data!$L$1:$M$601,2,FALSE)</f>
        <v>small</v>
      </c>
      <c r="M1068">
        <v>373</v>
      </c>
      <c r="N1068" s="4">
        <f>VLOOKUP(L1068,Data!$M$1:$N$701,2,FALSE)</f>
        <v>5</v>
      </c>
      <c r="O1068" t="s">
        <v>44</v>
      </c>
      <c r="P1068" t="s">
        <v>94</v>
      </c>
      <c r="Q1068" s="57" t="s">
        <v>76</v>
      </c>
      <c r="R1068" s="57" t="s">
        <v>1353</v>
      </c>
      <c r="S1068" t="s">
        <v>104</v>
      </c>
      <c r="U1068" s="57" t="s">
        <v>104</v>
      </c>
      <c r="W1068" t="s">
        <v>150</v>
      </c>
      <c r="X1068" t="s">
        <v>1360</v>
      </c>
      <c r="Y1068" s="57" t="s">
        <v>150</v>
      </c>
      <c r="Z1068" s="57" t="s">
        <v>1364</v>
      </c>
      <c r="AA1068" t="s">
        <v>104</v>
      </c>
      <c r="AC1068" s="57" t="s">
        <v>150</v>
      </c>
      <c r="AD1068" s="57" t="s">
        <v>1377</v>
      </c>
      <c r="AE1068" t="s">
        <v>150</v>
      </c>
      <c r="AF1068" s="96" t="s">
        <v>1355</v>
      </c>
      <c r="AG1068" s="57" t="s">
        <v>150</v>
      </c>
      <c r="AH1068" s="98">
        <v>2</v>
      </c>
      <c r="AI1068" s="29">
        <f t="shared" si="13"/>
        <v>10</v>
      </c>
      <c r="AK1068" s="107" t="s">
        <v>1380</v>
      </c>
      <c r="AL1068" s="261" t="s">
        <v>1464</v>
      </c>
      <c r="AM1068" s="102">
        <v>7</v>
      </c>
      <c r="AO1068" s="262" t="s">
        <v>1777</v>
      </c>
      <c r="AP1068" s="103">
        <v>13</v>
      </c>
      <c r="AY1068" s="4">
        <v>0</v>
      </c>
      <c r="BA1068" s="106"/>
    </row>
    <row r="1069" spans="1:53" ht="12" customHeight="1" x14ac:dyDescent="0.35">
      <c r="A1069" s="96" t="s">
        <v>2100</v>
      </c>
      <c r="B1069" t="s">
        <v>2504</v>
      </c>
      <c r="C1069" t="s">
        <v>163</v>
      </c>
      <c r="D1069" t="s">
        <v>1407</v>
      </c>
      <c r="E1069" t="s">
        <v>1387</v>
      </c>
      <c r="F1069" t="s">
        <v>2591</v>
      </c>
      <c r="G1069" t="s">
        <v>2592</v>
      </c>
      <c r="H1069">
        <v>2026</v>
      </c>
      <c r="I1069" s="4" t="s">
        <v>55</v>
      </c>
      <c r="J1069">
        <v>374</v>
      </c>
      <c r="K1069" s="97">
        <v>28</v>
      </c>
      <c r="L1069" t="str">
        <f>VLOOKUP(K1069,Data!$L$1:$M$601,2,FALSE)</f>
        <v>small</v>
      </c>
      <c r="M1069">
        <v>374</v>
      </c>
      <c r="N1069" s="4">
        <f>VLOOKUP(L1069,Data!$M$1:$N$701,2,FALSE)</f>
        <v>5</v>
      </c>
      <c r="O1069" t="s">
        <v>140</v>
      </c>
      <c r="P1069" t="s">
        <v>118</v>
      </c>
      <c r="Q1069" s="57" t="s">
        <v>76</v>
      </c>
      <c r="R1069" s="57" t="s">
        <v>1353</v>
      </c>
      <c r="S1069" t="s">
        <v>104</v>
      </c>
      <c r="U1069" s="57" t="s">
        <v>104</v>
      </c>
      <c r="W1069" t="s">
        <v>150</v>
      </c>
      <c r="X1069" t="s">
        <v>1360</v>
      </c>
      <c r="Y1069" s="57" t="s">
        <v>104</v>
      </c>
      <c r="AA1069" t="s">
        <v>104</v>
      </c>
      <c r="AC1069" s="57" t="s">
        <v>150</v>
      </c>
      <c r="AD1069" s="57" t="s">
        <v>1377</v>
      </c>
      <c r="AE1069" t="s">
        <v>150</v>
      </c>
      <c r="AF1069" s="96" t="s">
        <v>1355</v>
      </c>
      <c r="AG1069" s="57" t="s">
        <v>104</v>
      </c>
      <c r="AH1069" s="98">
        <v>1</v>
      </c>
      <c r="AI1069" s="29">
        <f t="shared" si="13"/>
        <v>5</v>
      </c>
      <c r="AK1069"/>
      <c r="AL1069" s="262" t="s">
        <v>1468</v>
      </c>
      <c r="AM1069" s="102">
        <v>20</v>
      </c>
      <c r="AY1069" s="4">
        <v>0</v>
      </c>
      <c r="BA1069" s="106"/>
    </row>
    <row r="1070" spans="1:53" ht="12" customHeight="1" x14ac:dyDescent="0.35">
      <c r="A1070" s="96" t="s">
        <v>2101</v>
      </c>
      <c r="B1070" t="s">
        <v>2505</v>
      </c>
      <c r="C1070" t="s">
        <v>163</v>
      </c>
      <c r="D1070" t="s">
        <v>1407</v>
      </c>
      <c r="E1070" t="s">
        <v>1387</v>
      </c>
      <c r="F1070" t="s">
        <v>2591</v>
      </c>
      <c r="G1070" t="s">
        <v>2592</v>
      </c>
      <c r="H1070">
        <v>2026</v>
      </c>
      <c r="I1070" s="4" t="s">
        <v>55</v>
      </c>
      <c r="J1070">
        <v>375</v>
      </c>
      <c r="K1070" s="97">
        <v>27</v>
      </c>
      <c r="L1070" t="str">
        <f>VLOOKUP(K1070,Data!$L$1:$M$601,2,FALSE)</f>
        <v>small</v>
      </c>
      <c r="M1070">
        <v>375</v>
      </c>
      <c r="N1070" s="4">
        <f>VLOOKUP(L1070,Data!$M$1:$N$701,2,FALSE)</f>
        <v>5</v>
      </c>
      <c r="O1070" t="s">
        <v>44</v>
      </c>
      <c r="P1070" t="s">
        <v>94</v>
      </c>
      <c r="Q1070" s="57" t="s">
        <v>76</v>
      </c>
      <c r="R1070" s="57" t="s">
        <v>1353</v>
      </c>
      <c r="S1070" t="s">
        <v>104</v>
      </c>
      <c r="U1070" s="57" t="s">
        <v>104</v>
      </c>
      <c r="W1070" t="s">
        <v>150</v>
      </c>
      <c r="X1070" t="s">
        <v>1365</v>
      </c>
      <c r="Y1070" s="57" t="s">
        <v>150</v>
      </c>
      <c r="Z1070" s="57" t="s">
        <v>1378</v>
      </c>
      <c r="AA1070" t="s">
        <v>104</v>
      </c>
      <c r="AC1070" s="57" t="s">
        <v>150</v>
      </c>
      <c r="AD1070" s="57" t="s">
        <v>1377</v>
      </c>
      <c r="AE1070" t="s">
        <v>150</v>
      </c>
      <c r="AF1070" s="96" t="s">
        <v>1355</v>
      </c>
      <c r="AG1070" s="57" t="s">
        <v>150</v>
      </c>
      <c r="AH1070" s="98">
        <v>3</v>
      </c>
      <c r="AI1070" s="29">
        <f t="shared" si="13"/>
        <v>15</v>
      </c>
      <c r="AK1070" s="107" t="s">
        <v>1380</v>
      </c>
      <c r="AL1070" s="261" t="s">
        <v>1471</v>
      </c>
      <c r="AM1070" s="102">
        <v>16</v>
      </c>
      <c r="AO1070" s="261" t="s">
        <v>1464</v>
      </c>
      <c r="AP1070" s="103">
        <v>2</v>
      </c>
      <c r="AQ1070" s="262" t="s">
        <v>1765</v>
      </c>
      <c r="AR1070" s="102">
        <v>2</v>
      </c>
      <c r="AY1070" s="4">
        <v>2</v>
      </c>
      <c r="BA1070" s="106"/>
    </row>
    <row r="1071" spans="1:53" ht="12" customHeight="1" x14ac:dyDescent="0.35">
      <c r="A1071" s="96" t="s">
        <v>2102</v>
      </c>
      <c r="B1071" t="s">
        <v>2506</v>
      </c>
      <c r="C1071" t="s">
        <v>163</v>
      </c>
      <c r="D1071" t="s">
        <v>1407</v>
      </c>
      <c r="E1071" t="s">
        <v>1387</v>
      </c>
      <c r="F1071" t="s">
        <v>2591</v>
      </c>
      <c r="G1071" t="s">
        <v>2592</v>
      </c>
      <c r="H1071">
        <v>2026</v>
      </c>
      <c r="I1071" s="4" t="s">
        <v>55</v>
      </c>
      <c r="J1071">
        <v>376</v>
      </c>
      <c r="K1071" s="97">
        <v>26</v>
      </c>
      <c r="L1071" t="str">
        <f>VLOOKUP(K1071,Data!$L$1:$M$601,2,FALSE)</f>
        <v>small</v>
      </c>
      <c r="M1071">
        <v>376</v>
      </c>
      <c r="N1071" s="4">
        <f>VLOOKUP(L1071,Data!$M$1:$N$701,2,FALSE)</f>
        <v>5</v>
      </c>
      <c r="O1071" t="s">
        <v>93</v>
      </c>
      <c r="P1071" t="s">
        <v>94</v>
      </c>
      <c r="Q1071" s="57" t="s">
        <v>76</v>
      </c>
      <c r="R1071" s="57" t="s">
        <v>1353</v>
      </c>
      <c r="S1071" t="s">
        <v>104</v>
      </c>
      <c r="U1071" s="57" t="s">
        <v>104</v>
      </c>
      <c r="W1071" t="s">
        <v>150</v>
      </c>
      <c r="X1071" t="s">
        <v>1365</v>
      </c>
      <c r="Y1071" s="57" t="s">
        <v>150</v>
      </c>
      <c r="Z1071" s="57" t="s">
        <v>1378</v>
      </c>
      <c r="AA1071" t="s">
        <v>104</v>
      </c>
      <c r="AC1071" s="57" t="s">
        <v>150</v>
      </c>
      <c r="AD1071" s="57" t="s">
        <v>1377</v>
      </c>
      <c r="AE1071" t="s">
        <v>150</v>
      </c>
      <c r="AF1071" s="96" t="s">
        <v>1355</v>
      </c>
      <c r="AG1071" s="57" t="s">
        <v>150</v>
      </c>
      <c r="AH1071" s="98">
        <v>2</v>
      </c>
      <c r="AI1071" s="29">
        <f t="shared" si="13"/>
        <v>10</v>
      </c>
      <c r="AK1071" s="107" t="s">
        <v>1380</v>
      </c>
      <c r="AL1071" s="262" t="s">
        <v>1474</v>
      </c>
      <c r="AM1071" s="102">
        <v>3</v>
      </c>
      <c r="AO1071" s="261" t="s">
        <v>1464</v>
      </c>
      <c r="AP1071" s="103">
        <v>1</v>
      </c>
      <c r="AQ1071" s="262" t="s">
        <v>1765</v>
      </c>
      <c r="AR1071" s="102">
        <v>1</v>
      </c>
      <c r="AY1071" s="4">
        <v>2</v>
      </c>
      <c r="AZ1071" s="4" t="s">
        <v>1369</v>
      </c>
      <c r="BA1071" s="106"/>
    </row>
    <row r="1072" spans="1:53" ht="12" customHeight="1" x14ac:dyDescent="0.35">
      <c r="A1072" s="96" t="s">
        <v>2103</v>
      </c>
      <c r="B1072" t="s">
        <v>2507</v>
      </c>
      <c r="C1072" t="s">
        <v>163</v>
      </c>
      <c r="D1072" t="s">
        <v>1407</v>
      </c>
      <c r="E1072" t="s">
        <v>1387</v>
      </c>
      <c r="F1072" t="s">
        <v>2591</v>
      </c>
      <c r="G1072" t="s">
        <v>2592</v>
      </c>
      <c r="H1072">
        <v>2026</v>
      </c>
      <c r="I1072" s="4" t="s">
        <v>55</v>
      </c>
      <c r="J1072">
        <v>377</v>
      </c>
      <c r="K1072" s="97">
        <v>25</v>
      </c>
      <c r="L1072" t="str">
        <f>VLOOKUP(K1072,Data!$L$1:$M$601,2,FALSE)</f>
        <v>small</v>
      </c>
      <c r="M1072">
        <v>377</v>
      </c>
      <c r="N1072" s="4">
        <f>VLOOKUP(L1072,Data!$M$1:$N$701,2,FALSE)</f>
        <v>5</v>
      </c>
      <c r="O1072" t="s">
        <v>93</v>
      </c>
      <c r="P1072" t="s">
        <v>94</v>
      </c>
      <c r="Q1072" s="57" t="s">
        <v>76</v>
      </c>
      <c r="R1072" s="57" t="s">
        <v>1353</v>
      </c>
      <c r="S1072" t="s">
        <v>104</v>
      </c>
      <c r="U1072" s="57" t="s">
        <v>104</v>
      </c>
      <c r="W1072" t="s">
        <v>150</v>
      </c>
      <c r="X1072" t="s">
        <v>1360</v>
      </c>
      <c r="Y1072" s="57" t="s">
        <v>150</v>
      </c>
      <c r="Z1072" s="57" t="s">
        <v>1364</v>
      </c>
      <c r="AA1072" t="s">
        <v>104</v>
      </c>
      <c r="AC1072" s="57" t="s">
        <v>150</v>
      </c>
      <c r="AD1072" s="57" t="s">
        <v>1377</v>
      </c>
      <c r="AE1072" t="s">
        <v>150</v>
      </c>
      <c r="AF1072" s="96" t="s">
        <v>1355</v>
      </c>
      <c r="AG1072" s="57" t="s">
        <v>150</v>
      </c>
      <c r="AH1072" s="98">
        <v>2</v>
      </c>
      <c r="AI1072" s="29">
        <f t="shared" si="13"/>
        <v>10</v>
      </c>
      <c r="AK1072" s="107" t="s">
        <v>1380</v>
      </c>
      <c r="AL1072" s="261" t="s">
        <v>1478</v>
      </c>
      <c r="AM1072" s="102">
        <v>10</v>
      </c>
      <c r="AY1072" s="4">
        <v>0</v>
      </c>
      <c r="AZ1072" s="4" t="s">
        <v>1369</v>
      </c>
      <c r="BA1072" s="106"/>
    </row>
    <row r="1073" spans="1:53" ht="12" customHeight="1" x14ac:dyDescent="0.35">
      <c r="A1073" s="96" t="s">
        <v>2104</v>
      </c>
      <c r="B1073" t="s">
        <v>2508</v>
      </c>
      <c r="C1073" t="s">
        <v>163</v>
      </c>
      <c r="D1073" t="s">
        <v>1407</v>
      </c>
      <c r="E1073" t="s">
        <v>1387</v>
      </c>
      <c r="F1073" t="s">
        <v>2591</v>
      </c>
      <c r="G1073" t="s">
        <v>2592</v>
      </c>
      <c r="H1073">
        <v>2026</v>
      </c>
      <c r="I1073" s="4" t="s">
        <v>55</v>
      </c>
      <c r="J1073">
        <v>378</v>
      </c>
      <c r="K1073" s="97">
        <v>24</v>
      </c>
      <c r="L1073" t="str">
        <f>VLOOKUP(K1073,Data!$L$1:$M$601,2,FALSE)</f>
        <v>small</v>
      </c>
      <c r="M1073">
        <v>378</v>
      </c>
      <c r="N1073" s="4">
        <f>VLOOKUP(L1073,Data!$M$1:$N$701,2,FALSE)</f>
        <v>5</v>
      </c>
      <c r="O1073" t="s">
        <v>44</v>
      </c>
      <c r="P1073" t="s">
        <v>94</v>
      </c>
      <c r="Q1073" s="57" t="s">
        <v>76</v>
      </c>
      <c r="R1073" s="57" t="s">
        <v>1353</v>
      </c>
      <c r="S1073" t="s">
        <v>104</v>
      </c>
      <c r="U1073" s="57" t="s">
        <v>104</v>
      </c>
      <c r="W1073" t="s">
        <v>150</v>
      </c>
      <c r="X1073" t="s">
        <v>1360</v>
      </c>
      <c r="Y1073" s="57" t="s">
        <v>150</v>
      </c>
      <c r="Z1073" s="57" t="s">
        <v>1364</v>
      </c>
      <c r="AA1073" t="s">
        <v>104</v>
      </c>
      <c r="AC1073" s="57" t="s">
        <v>150</v>
      </c>
      <c r="AD1073" s="57" t="s">
        <v>1377</v>
      </c>
      <c r="AE1073" t="s">
        <v>150</v>
      </c>
      <c r="AF1073" s="96" t="s">
        <v>1355</v>
      </c>
      <c r="AG1073" s="57" t="s">
        <v>150</v>
      </c>
      <c r="AH1073" s="98">
        <v>2</v>
      </c>
      <c r="AI1073" s="29">
        <f t="shared" si="13"/>
        <v>10</v>
      </c>
      <c r="AK1073" s="107" t="s">
        <v>1380</v>
      </c>
      <c r="AL1073" s="262" t="s">
        <v>1481</v>
      </c>
      <c r="AM1073" s="102">
        <v>20</v>
      </c>
      <c r="AU1073" s="102"/>
      <c r="AW1073" s="102"/>
      <c r="AY1073" s="4">
        <v>1.5</v>
      </c>
      <c r="BA1073" s="106"/>
    </row>
    <row r="1074" spans="1:53" ht="12" customHeight="1" x14ac:dyDescent="0.35">
      <c r="A1074" s="96" t="s">
        <v>2105</v>
      </c>
      <c r="B1074" t="s">
        <v>2509</v>
      </c>
      <c r="C1074" t="s">
        <v>163</v>
      </c>
      <c r="D1074" t="s">
        <v>1407</v>
      </c>
      <c r="E1074" t="s">
        <v>1387</v>
      </c>
      <c r="F1074" t="s">
        <v>2591</v>
      </c>
      <c r="G1074" t="s">
        <v>2592</v>
      </c>
      <c r="H1074">
        <v>2026</v>
      </c>
      <c r="I1074" s="4" t="s">
        <v>55</v>
      </c>
      <c r="J1074">
        <v>379</v>
      </c>
      <c r="K1074" s="97">
        <v>23</v>
      </c>
      <c r="L1074" t="str">
        <f>VLOOKUP(K1074,Data!$L$1:$M$601,2,FALSE)</f>
        <v>small</v>
      </c>
      <c r="M1074">
        <v>379</v>
      </c>
      <c r="N1074" s="4">
        <f>VLOOKUP(L1074,Data!$M$1:$N$701,2,FALSE)</f>
        <v>5</v>
      </c>
      <c r="O1074" t="s">
        <v>93</v>
      </c>
      <c r="P1074" t="s">
        <v>94</v>
      </c>
      <c r="Q1074" s="57" t="s">
        <v>76</v>
      </c>
      <c r="R1074" s="57" t="s">
        <v>1353</v>
      </c>
      <c r="S1074" t="s">
        <v>104</v>
      </c>
      <c r="U1074" s="57" t="s">
        <v>104</v>
      </c>
      <c r="W1074" t="s">
        <v>150</v>
      </c>
      <c r="X1074" t="s">
        <v>1360</v>
      </c>
      <c r="Y1074" s="57" t="s">
        <v>104</v>
      </c>
      <c r="AA1074" t="s">
        <v>104</v>
      </c>
      <c r="AB1074" t="s">
        <v>1356</v>
      </c>
      <c r="AC1074" s="57" t="s">
        <v>150</v>
      </c>
      <c r="AD1074" s="57" t="s">
        <v>1377</v>
      </c>
      <c r="AE1074" t="s">
        <v>150</v>
      </c>
      <c r="AF1074" s="96" t="s">
        <v>1355</v>
      </c>
      <c r="AG1074" s="57" t="s">
        <v>150</v>
      </c>
      <c r="AH1074" s="98">
        <v>1.5</v>
      </c>
      <c r="AI1074" s="29">
        <f t="shared" si="13"/>
        <v>7.5</v>
      </c>
      <c r="AK1074" s="107" t="s">
        <v>1380</v>
      </c>
      <c r="AL1074" s="261" t="s">
        <v>1484</v>
      </c>
      <c r="AM1074" s="102">
        <v>7.5</v>
      </c>
      <c r="AU1074" s="102"/>
      <c r="AW1074" s="102"/>
      <c r="AY1074" s="4">
        <v>1.5</v>
      </c>
      <c r="AZ1074" s="4" t="s">
        <v>1369</v>
      </c>
      <c r="BA1074" s="106"/>
    </row>
    <row r="1075" spans="1:53" ht="12" customHeight="1" x14ac:dyDescent="0.35">
      <c r="A1075" s="96" t="s">
        <v>2106</v>
      </c>
      <c r="B1075" t="s">
        <v>2510</v>
      </c>
      <c r="C1075" t="s">
        <v>163</v>
      </c>
      <c r="D1075" t="s">
        <v>1407</v>
      </c>
      <c r="E1075" t="s">
        <v>1387</v>
      </c>
      <c r="F1075" t="s">
        <v>2591</v>
      </c>
      <c r="G1075" t="s">
        <v>2592</v>
      </c>
      <c r="H1075">
        <v>2026</v>
      </c>
      <c r="I1075" s="4" t="s">
        <v>55</v>
      </c>
      <c r="J1075">
        <v>380</v>
      </c>
      <c r="K1075" s="97">
        <v>22</v>
      </c>
      <c r="L1075" t="str">
        <f>VLOOKUP(K1075,Data!$L$1:$M$601,2,FALSE)</f>
        <v>small</v>
      </c>
      <c r="M1075">
        <v>380</v>
      </c>
      <c r="N1075" s="4">
        <f>VLOOKUP(L1075,Data!$M$1:$N$701,2,FALSE)</f>
        <v>5</v>
      </c>
      <c r="O1075" t="s">
        <v>44</v>
      </c>
      <c r="P1075" t="s">
        <v>94</v>
      </c>
      <c r="Q1075" s="57" t="s">
        <v>76</v>
      </c>
      <c r="R1075" s="57" t="s">
        <v>1353</v>
      </c>
      <c r="S1075" t="s">
        <v>104</v>
      </c>
      <c r="U1075" s="57" t="s">
        <v>104</v>
      </c>
      <c r="W1075" t="s">
        <v>150</v>
      </c>
      <c r="X1075" t="s">
        <v>1360</v>
      </c>
      <c r="Y1075" s="57" t="s">
        <v>104</v>
      </c>
      <c r="AA1075" t="s">
        <v>104</v>
      </c>
      <c r="AC1075" s="57" t="s">
        <v>150</v>
      </c>
      <c r="AD1075" s="57" t="s">
        <v>1377</v>
      </c>
      <c r="AE1075" t="s">
        <v>150</v>
      </c>
      <c r="AF1075" s="96" t="s">
        <v>1355</v>
      </c>
      <c r="AG1075" s="57" t="s">
        <v>104</v>
      </c>
      <c r="AH1075" s="98">
        <v>1</v>
      </c>
      <c r="AI1075" s="29">
        <f t="shared" si="13"/>
        <v>5</v>
      </c>
      <c r="AK1075" s="107"/>
      <c r="AL1075" s="262" t="s">
        <v>1488</v>
      </c>
      <c r="AM1075" s="102">
        <v>4.5</v>
      </c>
      <c r="AO1075" s="262" t="s">
        <v>1468</v>
      </c>
      <c r="AP1075" s="103">
        <v>5.5</v>
      </c>
      <c r="AU1075" s="102"/>
      <c r="AW1075" s="102"/>
      <c r="AY1075" s="4">
        <v>0</v>
      </c>
      <c r="BA1075" s="106"/>
    </row>
    <row r="1076" spans="1:53" ht="12" customHeight="1" x14ac:dyDescent="0.35">
      <c r="A1076" s="96" t="s">
        <v>2107</v>
      </c>
      <c r="B1076" t="s">
        <v>2511</v>
      </c>
      <c r="C1076" t="s">
        <v>163</v>
      </c>
      <c r="D1076" t="s">
        <v>1407</v>
      </c>
      <c r="E1076" t="s">
        <v>1387</v>
      </c>
      <c r="F1076" t="s">
        <v>2591</v>
      </c>
      <c r="G1076" t="s">
        <v>2592</v>
      </c>
      <c r="H1076">
        <v>2026</v>
      </c>
      <c r="I1076" s="4" t="s">
        <v>79</v>
      </c>
      <c r="J1076">
        <v>381</v>
      </c>
      <c r="K1076" s="97">
        <v>21</v>
      </c>
      <c r="L1076" t="str">
        <f>VLOOKUP(K1076,Data!$L$1:$M$601,2,FALSE)</f>
        <v>small</v>
      </c>
      <c r="M1076">
        <v>381</v>
      </c>
      <c r="N1076" s="4">
        <f>VLOOKUP(L1076,Data!$M$1:$N$701,2,FALSE)</f>
        <v>5</v>
      </c>
      <c r="O1076" t="s">
        <v>93</v>
      </c>
      <c r="P1076" t="s">
        <v>94</v>
      </c>
      <c r="Q1076" s="57" t="s">
        <v>76</v>
      </c>
      <c r="R1076" s="57" t="s">
        <v>1353</v>
      </c>
      <c r="S1076" t="s">
        <v>104</v>
      </c>
      <c r="U1076" s="57" t="s">
        <v>104</v>
      </c>
      <c r="W1076" t="s">
        <v>150</v>
      </c>
      <c r="X1076" t="s">
        <v>1365</v>
      </c>
      <c r="Y1076" s="57" t="s">
        <v>150</v>
      </c>
      <c r="Z1076" s="57" t="s">
        <v>1378</v>
      </c>
      <c r="AA1076" t="s">
        <v>104</v>
      </c>
      <c r="AC1076" s="57" t="s">
        <v>150</v>
      </c>
      <c r="AD1076" s="57" t="s">
        <v>1377</v>
      </c>
      <c r="AE1076" t="s">
        <v>150</v>
      </c>
      <c r="AF1076" s="96" t="s">
        <v>1355</v>
      </c>
      <c r="AG1076" s="57" t="s">
        <v>150</v>
      </c>
      <c r="AH1076" s="98">
        <v>2</v>
      </c>
      <c r="AI1076" s="29">
        <f t="shared" si="13"/>
        <v>10</v>
      </c>
      <c r="AK1076" s="107" t="s">
        <v>1380</v>
      </c>
      <c r="AL1076" s="261" t="s">
        <v>1492</v>
      </c>
      <c r="AM1076" s="102">
        <v>3</v>
      </c>
      <c r="AO1076" s="262" t="s">
        <v>1468</v>
      </c>
      <c r="AP1076" s="103">
        <v>1</v>
      </c>
      <c r="AQ1076" s="262" t="s">
        <v>1474</v>
      </c>
      <c r="AR1076" s="102">
        <v>1</v>
      </c>
      <c r="AU1076" s="102"/>
      <c r="AW1076" s="102"/>
      <c r="AY1076" s="4">
        <v>0</v>
      </c>
      <c r="AZ1076" s="4" t="s">
        <v>1369</v>
      </c>
      <c r="BA1076" s="106"/>
    </row>
    <row r="1077" spans="1:53" ht="12" customHeight="1" x14ac:dyDescent="0.35">
      <c r="A1077" s="96" t="s">
        <v>2108</v>
      </c>
      <c r="B1077" t="s">
        <v>2512</v>
      </c>
      <c r="C1077" t="s">
        <v>163</v>
      </c>
      <c r="D1077" t="s">
        <v>1407</v>
      </c>
      <c r="E1077" t="s">
        <v>1387</v>
      </c>
      <c r="F1077" t="s">
        <v>2591</v>
      </c>
      <c r="G1077" t="s">
        <v>2592</v>
      </c>
      <c r="H1077">
        <v>2026</v>
      </c>
      <c r="I1077" s="4" t="s">
        <v>79</v>
      </c>
      <c r="J1077">
        <v>382</v>
      </c>
      <c r="K1077" s="97">
        <v>20</v>
      </c>
      <c r="L1077" t="str">
        <f>VLOOKUP(K1077,Data!$L$1:$M$601,2,FALSE)</f>
        <v>small</v>
      </c>
      <c r="M1077">
        <v>382</v>
      </c>
      <c r="N1077" s="4">
        <f>VLOOKUP(L1077,Data!$M$1:$N$701,2,FALSE)</f>
        <v>5</v>
      </c>
      <c r="O1077" t="s">
        <v>44</v>
      </c>
      <c r="P1077" t="s">
        <v>94</v>
      </c>
      <c r="Q1077" s="57" t="s">
        <v>76</v>
      </c>
      <c r="R1077" s="57" t="s">
        <v>1353</v>
      </c>
      <c r="S1077" t="s">
        <v>104</v>
      </c>
      <c r="U1077" s="57" t="s">
        <v>104</v>
      </c>
      <c r="W1077" t="s">
        <v>150</v>
      </c>
      <c r="X1077" t="s">
        <v>1365</v>
      </c>
      <c r="Y1077" s="57" t="s">
        <v>150</v>
      </c>
      <c r="Z1077" s="57" t="s">
        <v>1378</v>
      </c>
      <c r="AA1077" t="s">
        <v>104</v>
      </c>
      <c r="AC1077" s="57" t="s">
        <v>150</v>
      </c>
      <c r="AD1077" s="57" t="s">
        <v>1377</v>
      </c>
      <c r="AE1077" t="s">
        <v>150</v>
      </c>
      <c r="AF1077" s="96" t="s">
        <v>1355</v>
      </c>
      <c r="AG1077" s="57" t="s">
        <v>150</v>
      </c>
      <c r="AH1077" s="98">
        <v>3</v>
      </c>
      <c r="AI1077" s="29">
        <f t="shared" si="13"/>
        <v>15</v>
      </c>
      <c r="AK1077" s="107" t="s">
        <v>1380</v>
      </c>
      <c r="AL1077" s="262" t="s">
        <v>1495</v>
      </c>
      <c r="AM1077" s="102">
        <v>16</v>
      </c>
      <c r="AO1077" s="262" t="s">
        <v>1468</v>
      </c>
      <c r="AP1077" s="103">
        <v>2</v>
      </c>
      <c r="AQ1077" s="262" t="s">
        <v>1474</v>
      </c>
      <c r="AR1077" s="102">
        <v>2</v>
      </c>
      <c r="AU1077" s="102"/>
      <c r="AW1077" s="102"/>
      <c r="AY1077" s="4">
        <v>0</v>
      </c>
      <c r="BA1077" s="106"/>
    </row>
    <row r="1078" spans="1:53" ht="12" customHeight="1" x14ac:dyDescent="0.35">
      <c r="A1078" s="96" t="s">
        <v>2109</v>
      </c>
      <c r="B1078" t="s">
        <v>2513</v>
      </c>
      <c r="C1078" t="s">
        <v>163</v>
      </c>
      <c r="D1078" t="s">
        <v>1407</v>
      </c>
      <c r="E1078" t="s">
        <v>1387</v>
      </c>
      <c r="F1078" t="s">
        <v>2591</v>
      </c>
      <c r="G1078" t="s">
        <v>2592</v>
      </c>
      <c r="H1078">
        <v>2026</v>
      </c>
      <c r="I1078" s="4" t="s">
        <v>79</v>
      </c>
      <c r="J1078">
        <v>383</v>
      </c>
      <c r="K1078" s="97">
        <v>19</v>
      </c>
      <c r="L1078" t="str">
        <f>VLOOKUP(K1078,Data!$L$1:$M$601,2,FALSE)</f>
        <v>small</v>
      </c>
      <c r="M1078">
        <v>383</v>
      </c>
      <c r="N1078" s="4">
        <f>VLOOKUP(L1078,Data!$M$1:$N$701,2,FALSE)</f>
        <v>5</v>
      </c>
      <c r="O1078" t="s">
        <v>93</v>
      </c>
      <c r="P1078" t="s">
        <v>94</v>
      </c>
      <c r="Q1078" s="57" t="s">
        <v>76</v>
      </c>
      <c r="R1078" s="57" t="s">
        <v>1353</v>
      </c>
      <c r="S1078" t="s">
        <v>104</v>
      </c>
      <c r="U1078" s="57" t="s">
        <v>104</v>
      </c>
      <c r="W1078" t="s">
        <v>150</v>
      </c>
      <c r="X1078" t="s">
        <v>1360</v>
      </c>
      <c r="Y1078" s="57" t="s">
        <v>104</v>
      </c>
      <c r="AA1078" t="s">
        <v>104</v>
      </c>
      <c r="AC1078" s="57" t="s">
        <v>150</v>
      </c>
      <c r="AD1078" s="57" t="s">
        <v>1377</v>
      </c>
      <c r="AE1078" t="s">
        <v>150</v>
      </c>
      <c r="AF1078" s="96" t="s">
        <v>1355</v>
      </c>
      <c r="AG1078" s="57" t="s">
        <v>104</v>
      </c>
      <c r="AH1078" s="162">
        <v>1</v>
      </c>
      <c r="AI1078" s="30">
        <f t="shared" si="13"/>
        <v>5</v>
      </c>
      <c r="AL1078" s="261" t="s">
        <v>1498</v>
      </c>
      <c r="AM1078" s="163">
        <v>5</v>
      </c>
      <c r="AN1078" s="163"/>
      <c r="AO1078" s="164"/>
      <c r="AP1078" s="164"/>
      <c r="AQ1078" s="163"/>
      <c r="AR1078" s="163"/>
      <c r="AT1078" s="166"/>
      <c r="AU1078" s="165"/>
      <c r="AW1078" s="165"/>
      <c r="AY1078" s="4">
        <v>0</v>
      </c>
      <c r="AZ1078" s="4" t="s">
        <v>1369</v>
      </c>
      <c r="BA1078" s="106"/>
    </row>
    <row r="1079" spans="1:53" ht="12" customHeight="1" x14ac:dyDescent="0.35">
      <c r="A1079" s="96" t="s">
        <v>2110</v>
      </c>
      <c r="B1079" t="s">
        <v>2514</v>
      </c>
      <c r="C1079" t="s">
        <v>163</v>
      </c>
      <c r="D1079" t="s">
        <v>1407</v>
      </c>
      <c r="E1079" t="s">
        <v>1387</v>
      </c>
      <c r="F1079" t="s">
        <v>2591</v>
      </c>
      <c r="G1079" t="s">
        <v>2592</v>
      </c>
      <c r="H1079">
        <v>2026</v>
      </c>
      <c r="I1079" s="4" t="s">
        <v>79</v>
      </c>
      <c r="J1079">
        <v>384</v>
      </c>
      <c r="K1079" s="97">
        <v>18</v>
      </c>
      <c r="L1079" t="str">
        <f>VLOOKUP(K1079,Data!$L$1:$M$601,2,FALSE)</f>
        <v>small</v>
      </c>
      <c r="M1079">
        <v>384</v>
      </c>
      <c r="N1079" s="4">
        <f>VLOOKUP(L1079,Data!$M$1:$N$701,2,FALSE)</f>
        <v>5</v>
      </c>
      <c r="O1079" t="s">
        <v>44</v>
      </c>
      <c r="P1079" t="s">
        <v>94</v>
      </c>
      <c r="Q1079" s="57" t="s">
        <v>76</v>
      </c>
      <c r="R1079" s="57" t="s">
        <v>1353</v>
      </c>
      <c r="S1079" t="s">
        <v>104</v>
      </c>
      <c r="U1079" s="57" t="s">
        <v>104</v>
      </c>
      <c r="W1079" t="s">
        <v>150</v>
      </c>
      <c r="X1079" t="s">
        <v>1360</v>
      </c>
      <c r="Y1079" s="57" t="s">
        <v>104</v>
      </c>
      <c r="AA1079" t="s">
        <v>104</v>
      </c>
      <c r="AC1079" s="57" t="s">
        <v>150</v>
      </c>
      <c r="AD1079" s="57" t="s">
        <v>1377</v>
      </c>
      <c r="AE1079" t="s">
        <v>150</v>
      </c>
      <c r="AF1079" s="96" t="s">
        <v>1355</v>
      </c>
      <c r="AG1079" s="57" t="s">
        <v>104</v>
      </c>
      <c r="AH1079" s="162">
        <v>1.5</v>
      </c>
      <c r="AI1079" s="30">
        <f t="shared" si="13"/>
        <v>7.5</v>
      </c>
      <c r="AK1079"/>
      <c r="AL1079" s="262" t="s">
        <v>1501</v>
      </c>
      <c r="AM1079" s="259">
        <v>15</v>
      </c>
      <c r="AN1079" s="259"/>
      <c r="AO1079" s="260"/>
      <c r="AP1079" s="260"/>
      <c r="AQ1079" s="259"/>
      <c r="AR1079" s="259"/>
      <c r="AT1079" s="181"/>
      <c r="AU1079" s="180"/>
      <c r="AW1079" s="180"/>
      <c r="AY1079" s="4">
        <v>3.5</v>
      </c>
      <c r="BA1079" s="106"/>
    </row>
    <row r="1080" spans="1:53" ht="12" customHeight="1" x14ac:dyDescent="0.35">
      <c r="A1080" s="96" t="s">
        <v>2111</v>
      </c>
      <c r="B1080" t="s">
        <v>2515</v>
      </c>
      <c r="C1080" t="s">
        <v>269</v>
      </c>
      <c r="D1080" t="s">
        <v>44</v>
      </c>
      <c r="E1080" t="s">
        <v>1387</v>
      </c>
      <c r="F1080" t="s">
        <v>2591</v>
      </c>
      <c r="G1080" t="s">
        <v>2592</v>
      </c>
      <c r="H1080">
        <v>2026</v>
      </c>
      <c r="I1080" s="4" t="s">
        <v>79</v>
      </c>
      <c r="J1080">
        <v>385</v>
      </c>
      <c r="K1080" s="97">
        <v>17</v>
      </c>
      <c r="L1080" t="str">
        <f>VLOOKUP(K1080,Data!$L$1:$M$601,2,FALSE)</f>
        <v>small</v>
      </c>
      <c r="M1080">
        <v>385</v>
      </c>
      <c r="N1080" s="4">
        <f>VLOOKUP(L1080,Data!$M$1:$N$701,2,FALSE)</f>
        <v>5</v>
      </c>
      <c r="O1080" t="s">
        <v>44</v>
      </c>
      <c r="P1080" t="s">
        <v>94</v>
      </c>
      <c r="Q1080" s="57" t="s">
        <v>76</v>
      </c>
      <c r="R1080" s="57" t="s">
        <v>1353</v>
      </c>
      <c r="S1080" t="s">
        <v>104</v>
      </c>
      <c r="U1080" s="57" t="s">
        <v>104</v>
      </c>
      <c r="W1080" t="s">
        <v>150</v>
      </c>
      <c r="X1080" t="s">
        <v>1360</v>
      </c>
      <c r="Y1080" s="57" t="s">
        <v>104</v>
      </c>
      <c r="AA1080" t="s">
        <v>104</v>
      </c>
      <c r="AC1080" s="57" t="s">
        <v>150</v>
      </c>
      <c r="AD1080" s="57" t="s">
        <v>1377</v>
      </c>
      <c r="AE1080" t="s">
        <v>150</v>
      </c>
      <c r="AF1080" s="96" t="s">
        <v>1355</v>
      </c>
      <c r="AG1080" s="57" t="s">
        <v>104</v>
      </c>
      <c r="AH1080" s="162">
        <v>1</v>
      </c>
      <c r="AI1080" s="30">
        <f t="shared" si="13"/>
        <v>5</v>
      </c>
      <c r="AL1080" s="261" t="s">
        <v>1504</v>
      </c>
      <c r="AM1080" s="259">
        <v>6</v>
      </c>
      <c r="AN1080" s="259"/>
      <c r="AO1080" s="261" t="s">
        <v>1484</v>
      </c>
      <c r="AP1080" s="260">
        <v>3</v>
      </c>
      <c r="AQ1080" s="259"/>
      <c r="AR1080" s="259"/>
      <c r="AT1080" s="181"/>
      <c r="AU1080" s="180"/>
      <c r="AW1080" s="180"/>
      <c r="AY1080" s="4">
        <v>3.5</v>
      </c>
      <c r="BA1080" s="106"/>
    </row>
    <row r="1081" spans="1:53" ht="12" customHeight="1" x14ac:dyDescent="0.35">
      <c r="A1081" s="96" t="s">
        <v>2112</v>
      </c>
      <c r="B1081" t="s">
        <v>2516</v>
      </c>
      <c r="C1081" t="s">
        <v>269</v>
      </c>
      <c r="D1081" t="s">
        <v>44</v>
      </c>
      <c r="E1081" t="s">
        <v>1387</v>
      </c>
      <c r="F1081" t="s">
        <v>2591</v>
      </c>
      <c r="G1081" t="s">
        <v>2592</v>
      </c>
      <c r="H1081">
        <v>2026</v>
      </c>
      <c r="I1081" s="4" t="s">
        <v>79</v>
      </c>
      <c r="J1081">
        <v>386</v>
      </c>
      <c r="K1081" s="97">
        <v>16</v>
      </c>
      <c r="L1081" t="str">
        <f>VLOOKUP(K1081,Data!$L$1:$M$601,2,FALSE)</f>
        <v>small</v>
      </c>
      <c r="M1081">
        <v>386</v>
      </c>
      <c r="N1081" s="4">
        <f>VLOOKUP(L1081,Data!$M$1:$N$701,2,FALSE)</f>
        <v>5</v>
      </c>
      <c r="O1081" t="s">
        <v>44</v>
      </c>
      <c r="P1081" t="s">
        <v>94</v>
      </c>
      <c r="Q1081" s="57" t="s">
        <v>76</v>
      </c>
      <c r="R1081" s="57" t="s">
        <v>1353</v>
      </c>
      <c r="S1081" t="s">
        <v>104</v>
      </c>
      <c r="U1081" s="57" t="s">
        <v>104</v>
      </c>
      <c r="W1081" t="s">
        <v>150</v>
      </c>
      <c r="X1081" t="s">
        <v>1360</v>
      </c>
      <c r="Y1081" s="57" t="s">
        <v>104</v>
      </c>
      <c r="AA1081" t="s">
        <v>104</v>
      </c>
      <c r="AC1081" s="57" t="s">
        <v>150</v>
      </c>
      <c r="AD1081" s="57" t="s">
        <v>1377</v>
      </c>
      <c r="AE1081" t="s">
        <v>150</v>
      </c>
      <c r="AF1081" s="96" t="s">
        <v>1355</v>
      </c>
      <c r="AG1081" s="57" t="s">
        <v>104</v>
      </c>
      <c r="AH1081" s="162">
        <v>1</v>
      </c>
      <c r="AI1081" s="30">
        <f t="shared" si="13"/>
        <v>5</v>
      </c>
      <c r="AL1081" s="262" t="s">
        <v>1507</v>
      </c>
      <c r="AM1081" s="259">
        <v>10</v>
      </c>
      <c r="AN1081" s="259"/>
      <c r="AO1081" s="260"/>
      <c r="AP1081" s="260"/>
      <c r="AQ1081" s="259"/>
      <c r="AR1081" s="259"/>
      <c r="AT1081" s="181"/>
      <c r="AU1081" s="180"/>
      <c r="AW1081" s="180"/>
      <c r="AY1081" s="4">
        <v>0</v>
      </c>
      <c r="BA1081" s="106"/>
    </row>
    <row r="1082" spans="1:53" ht="12" customHeight="1" x14ac:dyDescent="0.35">
      <c r="A1082" s="96" t="s">
        <v>2113</v>
      </c>
      <c r="B1082" t="s">
        <v>2517</v>
      </c>
      <c r="C1082" t="s">
        <v>269</v>
      </c>
      <c r="D1082" t="s">
        <v>44</v>
      </c>
      <c r="E1082" t="s">
        <v>1387</v>
      </c>
      <c r="F1082" t="s">
        <v>2591</v>
      </c>
      <c r="G1082" t="s">
        <v>2592</v>
      </c>
      <c r="H1082">
        <v>2026</v>
      </c>
      <c r="I1082" s="4" t="s">
        <v>79</v>
      </c>
      <c r="J1082">
        <v>387</v>
      </c>
      <c r="K1082" s="97">
        <v>15</v>
      </c>
      <c r="L1082" t="str">
        <f>VLOOKUP(K1082,Data!$L$1:$M$601,2,FALSE)</f>
        <v>small</v>
      </c>
      <c r="M1082">
        <v>387</v>
      </c>
      <c r="N1082" s="4">
        <f>VLOOKUP(L1082,Data!$M$1:$N$701,2,FALSE)</f>
        <v>5</v>
      </c>
      <c r="O1082" t="s">
        <v>44</v>
      </c>
      <c r="P1082" t="s">
        <v>94</v>
      </c>
      <c r="Q1082" s="57" t="s">
        <v>76</v>
      </c>
      <c r="R1082" s="57" t="s">
        <v>1353</v>
      </c>
      <c r="S1082" t="s">
        <v>104</v>
      </c>
      <c r="U1082" s="57" t="s">
        <v>104</v>
      </c>
      <c r="W1082" t="s">
        <v>150</v>
      </c>
      <c r="X1082" t="s">
        <v>1360</v>
      </c>
      <c r="Y1082" s="57" t="s">
        <v>104</v>
      </c>
      <c r="AA1082" t="s">
        <v>104</v>
      </c>
      <c r="AC1082" s="57" t="s">
        <v>150</v>
      </c>
      <c r="AD1082" s="57" t="s">
        <v>1377</v>
      </c>
      <c r="AE1082" t="s">
        <v>150</v>
      </c>
      <c r="AF1082" s="96" t="s">
        <v>1355</v>
      </c>
      <c r="AG1082" s="57" t="s">
        <v>104</v>
      </c>
      <c r="AH1082" s="162">
        <v>1</v>
      </c>
      <c r="AI1082" s="30">
        <f t="shared" si="13"/>
        <v>5</v>
      </c>
      <c r="AL1082" s="261" t="s">
        <v>1511</v>
      </c>
      <c r="AM1082" s="259">
        <v>10</v>
      </c>
      <c r="AN1082" s="259"/>
      <c r="AO1082" s="260"/>
      <c r="AP1082" s="260"/>
      <c r="AQ1082" s="259"/>
      <c r="AR1082" s="259"/>
      <c r="AS1082" s="182"/>
      <c r="AT1082" s="181"/>
      <c r="AU1082" s="180"/>
      <c r="AW1082" s="180"/>
      <c r="AY1082" s="4">
        <v>0</v>
      </c>
      <c r="BA1082" s="106"/>
    </row>
    <row r="1083" spans="1:53" ht="12" customHeight="1" x14ac:dyDescent="0.35">
      <c r="A1083" s="96" t="s">
        <v>2114</v>
      </c>
      <c r="B1083" t="s">
        <v>2518</v>
      </c>
      <c r="C1083" t="s">
        <v>269</v>
      </c>
      <c r="D1083" t="s">
        <v>44</v>
      </c>
      <c r="E1083" t="s">
        <v>1387</v>
      </c>
      <c r="F1083" t="s">
        <v>2591</v>
      </c>
      <c r="G1083" t="s">
        <v>2592</v>
      </c>
      <c r="H1083">
        <v>2026</v>
      </c>
      <c r="I1083" s="4" t="s">
        <v>79</v>
      </c>
      <c r="J1083">
        <v>388</v>
      </c>
      <c r="K1083" s="97">
        <v>14</v>
      </c>
      <c r="L1083" t="str">
        <f>VLOOKUP(K1083,Data!$L$1:$M$601,2,FALSE)</f>
        <v>small</v>
      </c>
      <c r="M1083">
        <v>388</v>
      </c>
      <c r="N1083" s="4">
        <f>VLOOKUP(L1083,Data!$M$1:$N$701,2,FALSE)</f>
        <v>5</v>
      </c>
      <c r="O1083" t="s">
        <v>44</v>
      </c>
      <c r="P1083" t="s">
        <v>94</v>
      </c>
      <c r="Q1083" s="57" t="s">
        <v>76</v>
      </c>
      <c r="R1083" s="57" t="s">
        <v>1353</v>
      </c>
      <c r="S1083" t="s">
        <v>104</v>
      </c>
      <c r="U1083" s="57" t="s">
        <v>104</v>
      </c>
      <c r="W1083" t="s">
        <v>150</v>
      </c>
      <c r="X1083" t="s">
        <v>1360</v>
      </c>
      <c r="Y1083" s="57" t="s">
        <v>104</v>
      </c>
      <c r="AA1083" t="s">
        <v>104</v>
      </c>
      <c r="AC1083" s="57" t="s">
        <v>150</v>
      </c>
      <c r="AD1083" s="57" t="s">
        <v>1377</v>
      </c>
      <c r="AE1083" t="s">
        <v>150</v>
      </c>
      <c r="AF1083" s="96" t="s">
        <v>1355</v>
      </c>
      <c r="AG1083" s="57" t="s">
        <v>104</v>
      </c>
      <c r="AH1083" s="162">
        <v>1</v>
      </c>
      <c r="AI1083" s="30">
        <f t="shared" si="13"/>
        <v>5</v>
      </c>
      <c r="AK1083" s="107"/>
      <c r="AL1083" s="262" t="s">
        <v>1515</v>
      </c>
      <c r="AM1083" s="259">
        <v>10</v>
      </c>
      <c r="AO1083" s="260"/>
      <c r="AP1083" s="260"/>
      <c r="AQ1083" s="259"/>
      <c r="AR1083" s="259"/>
      <c r="AS1083" s="182"/>
      <c r="AT1083" s="181"/>
      <c r="AU1083" s="180"/>
      <c r="AW1083" s="180"/>
      <c r="AY1083" s="4">
        <v>0</v>
      </c>
      <c r="BA1083" s="106"/>
    </row>
    <row r="1084" spans="1:53" ht="12" customHeight="1" x14ac:dyDescent="0.35">
      <c r="A1084" s="96" t="s">
        <v>2115</v>
      </c>
      <c r="B1084" t="s">
        <v>2519</v>
      </c>
      <c r="C1084" t="s">
        <v>269</v>
      </c>
      <c r="D1084" t="s">
        <v>44</v>
      </c>
      <c r="E1084" t="s">
        <v>1387</v>
      </c>
      <c r="F1084" t="s">
        <v>2591</v>
      </c>
      <c r="G1084" t="s">
        <v>2592</v>
      </c>
      <c r="H1084">
        <v>2026</v>
      </c>
      <c r="I1084" s="4" t="s">
        <v>55</v>
      </c>
      <c r="J1084">
        <v>389</v>
      </c>
      <c r="K1084" s="97">
        <v>13</v>
      </c>
      <c r="L1084" t="str">
        <f>VLOOKUP(K1084,Data!$L$1:$M$601,2,FALSE)</f>
        <v>small</v>
      </c>
      <c r="M1084">
        <v>389</v>
      </c>
      <c r="N1084" s="4">
        <f>VLOOKUP(L1084,Data!$M$1:$N$701,2,FALSE)</f>
        <v>5</v>
      </c>
      <c r="O1084" t="s">
        <v>44</v>
      </c>
      <c r="P1084" t="s">
        <v>94</v>
      </c>
      <c r="Q1084" s="57" t="s">
        <v>76</v>
      </c>
      <c r="R1084" s="57" t="s">
        <v>1353</v>
      </c>
      <c r="S1084" t="s">
        <v>104</v>
      </c>
      <c r="U1084" s="57" t="s">
        <v>104</v>
      </c>
      <c r="W1084" t="s">
        <v>150</v>
      </c>
      <c r="X1084" t="s">
        <v>1365</v>
      </c>
      <c r="Y1084" s="57" t="s">
        <v>150</v>
      </c>
      <c r="Z1084" s="57" t="s">
        <v>1378</v>
      </c>
      <c r="AA1084" t="s">
        <v>104</v>
      </c>
      <c r="AC1084" s="57" t="s">
        <v>150</v>
      </c>
      <c r="AD1084" s="57" t="s">
        <v>1377</v>
      </c>
      <c r="AE1084" t="s">
        <v>150</v>
      </c>
      <c r="AF1084" s="96" t="s">
        <v>1355</v>
      </c>
      <c r="AG1084" s="57" t="s">
        <v>150</v>
      </c>
      <c r="AH1084" s="98">
        <v>2</v>
      </c>
      <c r="AI1084" s="29">
        <f t="shared" si="13"/>
        <v>10</v>
      </c>
      <c r="AK1084" s="107" t="s">
        <v>1380</v>
      </c>
      <c r="AL1084" s="261" t="s">
        <v>1519</v>
      </c>
      <c r="AM1084" s="102">
        <v>10</v>
      </c>
      <c r="AO1084" s="262" t="s">
        <v>1507</v>
      </c>
      <c r="AP1084" s="103">
        <v>10</v>
      </c>
      <c r="AS1084" s="139"/>
      <c r="AU1084" s="102"/>
      <c r="AW1084" s="102"/>
      <c r="AY1084" s="4">
        <v>0</v>
      </c>
      <c r="BA1084" s="106"/>
    </row>
    <row r="1085" spans="1:53" ht="12" customHeight="1" x14ac:dyDescent="0.35">
      <c r="A1085" s="96" t="s">
        <v>2116</v>
      </c>
      <c r="B1085" t="s">
        <v>2520</v>
      </c>
      <c r="C1085" t="s">
        <v>269</v>
      </c>
      <c r="D1085" t="s">
        <v>44</v>
      </c>
      <c r="E1085" t="s">
        <v>1387</v>
      </c>
      <c r="F1085" t="s">
        <v>2591</v>
      </c>
      <c r="G1085" t="s">
        <v>2592</v>
      </c>
      <c r="H1085">
        <v>2026</v>
      </c>
      <c r="I1085" s="4" t="s">
        <v>55</v>
      </c>
      <c r="J1085">
        <v>390</v>
      </c>
      <c r="K1085" s="97">
        <v>12</v>
      </c>
      <c r="L1085" t="str">
        <f>VLOOKUP(K1085,Data!$L$1:$M$601,2,FALSE)</f>
        <v>small</v>
      </c>
      <c r="M1085">
        <v>390</v>
      </c>
      <c r="N1085" s="4">
        <f>VLOOKUP(L1085,Data!$M$1:$N$701,2,FALSE)</f>
        <v>5</v>
      </c>
      <c r="O1085" t="s">
        <v>140</v>
      </c>
      <c r="P1085" t="s">
        <v>118</v>
      </c>
      <c r="Q1085" s="57" t="s">
        <v>76</v>
      </c>
      <c r="R1085" s="57" t="s">
        <v>1353</v>
      </c>
      <c r="S1085" t="s">
        <v>104</v>
      </c>
      <c r="U1085" s="57" t="s">
        <v>104</v>
      </c>
      <c r="W1085" t="s">
        <v>150</v>
      </c>
      <c r="X1085" t="s">
        <v>1360</v>
      </c>
      <c r="Y1085" s="57" t="s">
        <v>104</v>
      </c>
      <c r="AA1085" t="s">
        <v>104</v>
      </c>
      <c r="AC1085" s="57" t="s">
        <v>150</v>
      </c>
      <c r="AD1085" s="57" t="s">
        <v>1377</v>
      </c>
      <c r="AE1085" t="s">
        <v>150</v>
      </c>
      <c r="AF1085" s="96" t="s">
        <v>1355</v>
      </c>
      <c r="AG1085" s="57" t="s">
        <v>104</v>
      </c>
      <c r="AH1085" s="162">
        <v>1</v>
      </c>
      <c r="AI1085" s="29">
        <f t="shared" si="13"/>
        <v>5</v>
      </c>
      <c r="AL1085" s="262" t="s">
        <v>1523</v>
      </c>
      <c r="AM1085" s="163">
        <v>10</v>
      </c>
      <c r="AN1085" s="261" t="s">
        <v>1519</v>
      </c>
      <c r="AO1085" s="164"/>
      <c r="AP1085" s="164"/>
      <c r="AQ1085" s="163"/>
      <c r="AR1085" s="163"/>
      <c r="AS1085" s="262" t="s">
        <v>1462</v>
      </c>
      <c r="AT1085" s="166">
        <v>5</v>
      </c>
      <c r="AU1085" s="165"/>
      <c r="AW1085" s="165"/>
      <c r="AY1085" s="4">
        <v>0</v>
      </c>
      <c r="BA1085" s="106"/>
    </row>
    <row r="1086" spans="1:53" ht="12" customHeight="1" x14ac:dyDescent="0.35">
      <c r="A1086" s="96" t="s">
        <v>2117</v>
      </c>
      <c r="B1086" t="s">
        <v>2521</v>
      </c>
      <c r="C1086" t="s">
        <v>269</v>
      </c>
      <c r="D1086" t="s">
        <v>44</v>
      </c>
      <c r="E1086" t="s">
        <v>1387</v>
      </c>
      <c r="F1086" t="s">
        <v>2591</v>
      </c>
      <c r="G1086" t="s">
        <v>2592</v>
      </c>
      <c r="H1086">
        <v>2026</v>
      </c>
      <c r="I1086" s="4" t="s">
        <v>79</v>
      </c>
      <c r="J1086">
        <v>391</v>
      </c>
      <c r="K1086" s="97">
        <v>11</v>
      </c>
      <c r="L1086" t="str">
        <f>VLOOKUP(K1086,Data!$L$1:$M$601,2,FALSE)</f>
        <v>small</v>
      </c>
      <c r="M1086">
        <v>391</v>
      </c>
      <c r="N1086" s="4">
        <f>VLOOKUP(L1086,Data!$M$1:$N$701,2,FALSE)</f>
        <v>5</v>
      </c>
      <c r="O1086" t="s">
        <v>44</v>
      </c>
      <c r="P1086" t="s">
        <v>94</v>
      </c>
      <c r="Q1086" s="57" t="s">
        <v>76</v>
      </c>
      <c r="R1086" s="57" t="s">
        <v>1353</v>
      </c>
      <c r="S1086" t="s">
        <v>104</v>
      </c>
      <c r="U1086" s="57" t="s">
        <v>104</v>
      </c>
      <c r="W1086" t="s">
        <v>150</v>
      </c>
      <c r="X1086" t="s">
        <v>1360</v>
      </c>
      <c r="Y1086" s="57" t="s">
        <v>104</v>
      </c>
      <c r="AA1086" t="s">
        <v>104</v>
      </c>
      <c r="AC1086" s="57" t="s">
        <v>150</v>
      </c>
      <c r="AD1086" s="57" t="s">
        <v>1377</v>
      </c>
      <c r="AE1086" t="s">
        <v>150</v>
      </c>
      <c r="AF1086" s="96" t="s">
        <v>1355</v>
      </c>
      <c r="AG1086" s="57" t="s">
        <v>104</v>
      </c>
      <c r="AH1086" s="162">
        <v>1</v>
      </c>
      <c r="AI1086" s="29">
        <f t="shared" si="13"/>
        <v>5</v>
      </c>
      <c r="AL1086" s="261" t="s">
        <v>1527</v>
      </c>
      <c r="AM1086" s="163">
        <v>10</v>
      </c>
      <c r="AN1086" s="163"/>
      <c r="AO1086" s="164"/>
      <c r="AP1086" s="164"/>
      <c r="AQ1086" s="163"/>
      <c r="AR1086" s="163"/>
      <c r="AS1086" s="262" t="s">
        <v>1462</v>
      </c>
      <c r="AT1086" s="166">
        <v>5</v>
      </c>
      <c r="AU1086" s="165"/>
      <c r="AW1086" s="165"/>
      <c r="AY1086" s="4">
        <v>0</v>
      </c>
      <c r="BA1086" s="106"/>
    </row>
    <row r="1087" spans="1:53" ht="12" customHeight="1" x14ac:dyDescent="0.35">
      <c r="A1087" s="96" t="s">
        <v>2118</v>
      </c>
      <c r="B1087" t="s">
        <v>2522</v>
      </c>
      <c r="C1087" t="s">
        <v>269</v>
      </c>
      <c r="D1087" t="s">
        <v>44</v>
      </c>
      <c r="E1087" t="s">
        <v>1387</v>
      </c>
      <c r="F1087" t="s">
        <v>2591</v>
      </c>
      <c r="G1087" t="s">
        <v>2592</v>
      </c>
      <c r="H1087">
        <v>2026</v>
      </c>
      <c r="I1087" s="4" t="s">
        <v>79</v>
      </c>
      <c r="J1087">
        <v>392</v>
      </c>
      <c r="K1087" s="97">
        <v>10</v>
      </c>
      <c r="L1087" t="str">
        <f>VLOOKUP(K1087,Data!$L$1:$M$601,2,FALSE)</f>
        <v>small</v>
      </c>
      <c r="M1087">
        <v>392</v>
      </c>
      <c r="N1087" s="4">
        <f>VLOOKUP(L1087,Data!$M$1:$N$701,2,FALSE)</f>
        <v>5</v>
      </c>
      <c r="O1087" t="s">
        <v>44</v>
      </c>
      <c r="P1087" t="s">
        <v>94</v>
      </c>
      <c r="Q1087" s="57" t="s">
        <v>76</v>
      </c>
      <c r="R1087" s="57" t="s">
        <v>1353</v>
      </c>
      <c r="S1087" t="s">
        <v>104</v>
      </c>
      <c r="U1087" s="57" t="s">
        <v>104</v>
      </c>
      <c r="W1087" t="s">
        <v>150</v>
      </c>
      <c r="X1087" t="s">
        <v>1360</v>
      </c>
      <c r="Y1087" s="57" t="s">
        <v>104</v>
      </c>
      <c r="AA1087" t="s">
        <v>104</v>
      </c>
      <c r="AC1087" s="57" t="s">
        <v>150</v>
      </c>
      <c r="AD1087" s="57" t="s">
        <v>1377</v>
      </c>
      <c r="AE1087" t="s">
        <v>150</v>
      </c>
      <c r="AF1087" s="96" t="s">
        <v>1355</v>
      </c>
      <c r="AG1087" s="57" t="s">
        <v>104</v>
      </c>
      <c r="AH1087" s="98">
        <v>1</v>
      </c>
      <c r="AI1087" s="29">
        <f t="shared" si="13"/>
        <v>5</v>
      </c>
      <c r="AL1087" s="262" t="s">
        <v>1530</v>
      </c>
      <c r="AM1087" s="102">
        <v>10</v>
      </c>
      <c r="AS1087" s="262" t="s">
        <v>1462</v>
      </c>
      <c r="AT1087" s="105">
        <v>5</v>
      </c>
      <c r="AU1087" s="102"/>
      <c r="AW1087" s="102"/>
      <c r="AY1087" s="4">
        <v>10</v>
      </c>
      <c r="BA1087" s="106"/>
    </row>
    <row r="1088" spans="1:53" ht="13" customHeight="1" x14ac:dyDescent="0.35">
      <c r="A1088" s="96" t="s">
        <v>2119</v>
      </c>
      <c r="B1088" t="s">
        <v>2523</v>
      </c>
      <c r="C1088" t="s">
        <v>269</v>
      </c>
      <c r="D1088" t="s">
        <v>44</v>
      </c>
      <c r="E1088" t="s">
        <v>1387</v>
      </c>
      <c r="F1088" t="s">
        <v>2591</v>
      </c>
      <c r="G1088" t="s">
        <v>2592</v>
      </c>
      <c r="H1088">
        <v>2026</v>
      </c>
      <c r="I1088" s="4" t="s">
        <v>79</v>
      </c>
      <c r="J1088">
        <v>393</v>
      </c>
      <c r="K1088" s="97">
        <v>9</v>
      </c>
      <c r="L1088" t="str">
        <f>VLOOKUP(K1088,Data!$L$1:$M$601,2,FALSE)</f>
        <v>small</v>
      </c>
      <c r="M1088">
        <v>393</v>
      </c>
      <c r="N1088" s="4">
        <f>VLOOKUP(L1088,Data!$M$1:$N$701,2,FALSE)</f>
        <v>5</v>
      </c>
      <c r="O1088" t="s">
        <v>44</v>
      </c>
      <c r="P1088" t="s">
        <v>94</v>
      </c>
      <c r="Q1088" s="57" t="s">
        <v>76</v>
      </c>
      <c r="R1088" s="57" t="s">
        <v>1353</v>
      </c>
      <c r="S1088" t="s">
        <v>104</v>
      </c>
      <c r="U1088" s="57" t="s">
        <v>104</v>
      </c>
      <c r="W1088" t="s">
        <v>150</v>
      </c>
      <c r="X1088" t="s">
        <v>1360</v>
      </c>
      <c r="Y1088" s="57" t="s">
        <v>104</v>
      </c>
      <c r="AA1088" t="s">
        <v>104</v>
      </c>
      <c r="AC1088" s="57" t="s">
        <v>150</v>
      </c>
      <c r="AD1088" s="57" t="s">
        <v>1377</v>
      </c>
      <c r="AE1088" t="s">
        <v>150</v>
      </c>
      <c r="AF1088" s="96" t="s">
        <v>1355</v>
      </c>
      <c r="AG1088" s="57" t="s">
        <v>104</v>
      </c>
      <c r="AH1088" s="98">
        <v>1</v>
      </c>
      <c r="AI1088" s="29">
        <f t="shared" si="13"/>
        <v>5</v>
      </c>
      <c r="AL1088" s="261" t="s">
        <v>1533</v>
      </c>
      <c r="AM1088" s="102">
        <v>10</v>
      </c>
      <c r="AS1088" s="262" t="s">
        <v>1462</v>
      </c>
      <c r="AT1088" s="105">
        <v>5</v>
      </c>
      <c r="AU1088" s="102"/>
      <c r="AW1088" s="102"/>
      <c r="AY1088" s="4">
        <v>0</v>
      </c>
      <c r="BA1088" s="106"/>
    </row>
    <row r="1089" spans="1:53" ht="12" customHeight="1" x14ac:dyDescent="0.35">
      <c r="A1089" s="96" t="s">
        <v>2120</v>
      </c>
      <c r="B1089" t="s">
        <v>2524</v>
      </c>
      <c r="C1089" t="s">
        <v>269</v>
      </c>
      <c r="D1089" t="s">
        <v>44</v>
      </c>
      <c r="E1089" t="s">
        <v>1387</v>
      </c>
      <c r="F1089" t="s">
        <v>2591</v>
      </c>
      <c r="G1089" t="s">
        <v>2592</v>
      </c>
      <c r="H1089">
        <v>2026</v>
      </c>
      <c r="I1089" s="4" t="s">
        <v>79</v>
      </c>
      <c r="J1089">
        <v>394</v>
      </c>
      <c r="K1089" s="97">
        <v>8</v>
      </c>
      <c r="L1089" t="str">
        <f>VLOOKUP(K1089,Data!$L$1:$M$601,2,FALSE)</f>
        <v>small</v>
      </c>
      <c r="M1089">
        <v>394</v>
      </c>
      <c r="N1089" s="4">
        <f>VLOOKUP(L1089,Data!$M$1:$N$701,2,FALSE)</f>
        <v>5</v>
      </c>
      <c r="O1089" t="s">
        <v>44</v>
      </c>
      <c r="P1089" t="s">
        <v>94</v>
      </c>
      <c r="Q1089" s="57" t="s">
        <v>76</v>
      </c>
      <c r="R1089" s="57" t="s">
        <v>1353</v>
      </c>
      <c r="S1089" t="s">
        <v>104</v>
      </c>
      <c r="U1089" s="57" t="s">
        <v>104</v>
      </c>
      <c r="W1089" t="s">
        <v>150</v>
      </c>
      <c r="X1089" t="s">
        <v>1360</v>
      </c>
      <c r="Y1089" s="57" t="s">
        <v>104</v>
      </c>
      <c r="AA1089" t="s">
        <v>104</v>
      </c>
      <c r="AC1089" s="57" t="s">
        <v>150</v>
      </c>
      <c r="AD1089" s="57" t="s">
        <v>1377</v>
      </c>
      <c r="AE1089" t="s">
        <v>150</v>
      </c>
      <c r="AF1089" s="96" t="s">
        <v>1355</v>
      </c>
      <c r="AG1089" s="57" t="s">
        <v>150</v>
      </c>
      <c r="AH1089" s="98">
        <v>1</v>
      </c>
      <c r="AI1089" s="29">
        <f t="shared" si="13"/>
        <v>5</v>
      </c>
      <c r="AK1089" s="107"/>
      <c r="AL1089" s="262" t="s">
        <v>1537</v>
      </c>
      <c r="AM1089" s="102">
        <v>10</v>
      </c>
      <c r="AS1089" s="262" t="s">
        <v>1462</v>
      </c>
      <c r="AT1089" s="105">
        <v>5</v>
      </c>
      <c r="AU1089" s="102"/>
      <c r="AW1089" s="102"/>
      <c r="AY1089" s="4">
        <v>0</v>
      </c>
      <c r="BA1089" s="106"/>
    </row>
    <row r="1090" spans="1:53" ht="12" customHeight="1" x14ac:dyDescent="0.35">
      <c r="A1090" s="96" t="s">
        <v>2121</v>
      </c>
      <c r="B1090" t="s">
        <v>2525</v>
      </c>
      <c r="C1090" t="s">
        <v>269</v>
      </c>
      <c r="D1090" t="s">
        <v>44</v>
      </c>
      <c r="E1090" t="s">
        <v>1387</v>
      </c>
      <c r="F1090" t="s">
        <v>2591</v>
      </c>
      <c r="G1090" t="s">
        <v>2592</v>
      </c>
      <c r="H1090">
        <v>2026</v>
      </c>
      <c r="I1090" s="4" t="s">
        <v>55</v>
      </c>
      <c r="J1090">
        <v>395</v>
      </c>
      <c r="K1090" s="97">
        <v>7</v>
      </c>
      <c r="L1090" t="str">
        <f>VLOOKUP(K1090,Data!$L$1:$M$601,2,FALSE)</f>
        <v>small</v>
      </c>
      <c r="M1090">
        <v>395</v>
      </c>
      <c r="N1090" s="4">
        <f>VLOOKUP(L1090,Data!$M$1:$N$701,2,FALSE)</f>
        <v>5</v>
      </c>
      <c r="O1090" t="s">
        <v>44</v>
      </c>
      <c r="P1090" t="s">
        <v>94</v>
      </c>
      <c r="Q1090" s="57" t="s">
        <v>76</v>
      </c>
      <c r="R1090" s="57" t="s">
        <v>1353</v>
      </c>
      <c r="S1090" t="s">
        <v>104</v>
      </c>
      <c r="U1090" s="57" t="s">
        <v>104</v>
      </c>
      <c r="W1090" t="s">
        <v>150</v>
      </c>
      <c r="X1090" t="s">
        <v>1360</v>
      </c>
      <c r="Y1090" s="57" t="s">
        <v>104</v>
      </c>
      <c r="AA1090" t="s">
        <v>104</v>
      </c>
      <c r="AC1090" s="57" t="s">
        <v>150</v>
      </c>
      <c r="AD1090" s="57" t="s">
        <v>1377</v>
      </c>
      <c r="AE1090" t="s">
        <v>150</v>
      </c>
      <c r="AF1090" s="96" t="s">
        <v>1355</v>
      </c>
      <c r="AG1090" s="57" t="s">
        <v>104</v>
      </c>
      <c r="AH1090" s="98">
        <v>1</v>
      </c>
      <c r="AI1090" s="29">
        <f t="shared" si="13"/>
        <v>5</v>
      </c>
      <c r="AL1090" s="261" t="s">
        <v>1541</v>
      </c>
      <c r="AM1090" s="102">
        <v>5</v>
      </c>
      <c r="AU1090" s="102"/>
      <c r="AW1090" s="102"/>
      <c r="AY1090" s="4">
        <v>0</v>
      </c>
      <c r="BA1090" s="106"/>
    </row>
    <row r="1091" spans="1:53" ht="12" customHeight="1" x14ac:dyDescent="0.35">
      <c r="A1091" s="96" t="s">
        <v>2122</v>
      </c>
      <c r="B1091" t="s">
        <v>2526</v>
      </c>
      <c r="C1091" t="s">
        <v>269</v>
      </c>
      <c r="D1091" t="s">
        <v>44</v>
      </c>
      <c r="E1091" t="s">
        <v>1387</v>
      </c>
      <c r="F1091" t="s">
        <v>2591</v>
      </c>
      <c r="G1091" t="s">
        <v>2592</v>
      </c>
      <c r="H1091">
        <v>2026</v>
      </c>
      <c r="I1091" s="4" t="s">
        <v>55</v>
      </c>
      <c r="J1091">
        <v>396</v>
      </c>
      <c r="K1091" s="97">
        <v>6</v>
      </c>
      <c r="L1091" t="str">
        <f>VLOOKUP(K1091,Data!$L$1:$M$601,2,FALSE)</f>
        <v>small</v>
      </c>
      <c r="M1091">
        <v>396</v>
      </c>
      <c r="N1091" s="4">
        <f>VLOOKUP(L1091,Data!$M$1:$N$701,2,FALSE)</f>
        <v>5</v>
      </c>
      <c r="O1091" t="s">
        <v>44</v>
      </c>
      <c r="P1091" t="s">
        <v>94</v>
      </c>
      <c r="Q1091" s="57" t="s">
        <v>76</v>
      </c>
      <c r="R1091" s="57" t="s">
        <v>1353</v>
      </c>
      <c r="S1091" t="s">
        <v>104</v>
      </c>
      <c r="U1091" s="57" t="s">
        <v>104</v>
      </c>
      <c r="W1091" t="s">
        <v>150</v>
      </c>
      <c r="X1091" t="s">
        <v>1360</v>
      </c>
      <c r="Y1091" s="57" t="s">
        <v>104</v>
      </c>
      <c r="AA1091" t="s">
        <v>104</v>
      </c>
      <c r="AC1091" s="57" t="s">
        <v>150</v>
      </c>
      <c r="AD1091" s="57" t="s">
        <v>1377</v>
      </c>
      <c r="AE1091" t="s">
        <v>150</v>
      </c>
      <c r="AF1091" s="96" t="s">
        <v>1355</v>
      </c>
      <c r="AG1091" s="57" t="s">
        <v>104</v>
      </c>
      <c r="AH1091" s="98">
        <v>1</v>
      </c>
      <c r="AI1091" s="29">
        <f t="shared" si="13"/>
        <v>5</v>
      </c>
      <c r="AL1091" s="262" t="s">
        <v>1543</v>
      </c>
      <c r="AM1091" s="102">
        <v>5</v>
      </c>
      <c r="AU1091" s="102"/>
      <c r="AW1091" s="102"/>
      <c r="AY1091" s="4">
        <v>0</v>
      </c>
      <c r="BA1091" s="106"/>
    </row>
    <row r="1092" spans="1:53" ht="12" customHeight="1" x14ac:dyDescent="0.35">
      <c r="A1092" s="96" t="s">
        <v>2123</v>
      </c>
      <c r="B1092" t="s">
        <v>2527</v>
      </c>
      <c r="C1092" t="s">
        <v>269</v>
      </c>
      <c r="D1092" t="s">
        <v>44</v>
      </c>
      <c r="E1092" t="s">
        <v>1387</v>
      </c>
      <c r="F1092" t="s">
        <v>2591</v>
      </c>
      <c r="G1092" t="s">
        <v>2592</v>
      </c>
      <c r="H1092">
        <v>2026</v>
      </c>
      <c r="I1092" s="4" t="s">
        <v>55</v>
      </c>
      <c r="J1092">
        <v>397</v>
      </c>
      <c r="K1092" s="97">
        <v>5</v>
      </c>
      <c r="L1092" t="str">
        <f>VLOOKUP(K1092,Data!$L$1:$M$601,2,FALSE)</f>
        <v>small</v>
      </c>
      <c r="M1092">
        <v>397</v>
      </c>
      <c r="N1092" s="4">
        <f>VLOOKUP(L1092,Data!$M$1:$N$701,2,FALSE)</f>
        <v>5</v>
      </c>
      <c r="O1092" t="s">
        <v>44</v>
      </c>
      <c r="P1092" t="s">
        <v>94</v>
      </c>
      <c r="Q1092" s="57" t="s">
        <v>76</v>
      </c>
      <c r="R1092" s="57" t="s">
        <v>1353</v>
      </c>
      <c r="S1092" t="s">
        <v>104</v>
      </c>
      <c r="U1092" s="57" t="s">
        <v>104</v>
      </c>
      <c r="W1092" t="s">
        <v>150</v>
      </c>
      <c r="X1092" t="s">
        <v>1360</v>
      </c>
      <c r="Y1092" s="57" t="s">
        <v>104</v>
      </c>
      <c r="AA1092" t="s">
        <v>104</v>
      </c>
      <c r="AC1092" s="57" t="s">
        <v>150</v>
      </c>
      <c r="AD1092" s="57" t="s">
        <v>1377</v>
      </c>
      <c r="AE1092" t="s">
        <v>150</v>
      </c>
      <c r="AF1092" s="96" t="s">
        <v>1355</v>
      </c>
      <c r="AG1092" s="57" t="s">
        <v>104</v>
      </c>
      <c r="AH1092" s="98">
        <v>1</v>
      </c>
      <c r="AI1092" s="29">
        <f t="shared" si="13"/>
        <v>5</v>
      </c>
      <c r="AL1092" s="261" t="s">
        <v>1547</v>
      </c>
      <c r="AM1092" s="102">
        <v>5</v>
      </c>
      <c r="AU1092" s="102"/>
      <c r="AW1092" s="102"/>
      <c r="AY1092" s="4">
        <v>3.5</v>
      </c>
      <c r="BA1092" s="106"/>
    </row>
    <row r="1093" spans="1:53" ht="13" customHeight="1" x14ac:dyDescent="0.35">
      <c r="A1093" s="96" t="s">
        <v>2124</v>
      </c>
      <c r="B1093" t="s">
        <v>2528</v>
      </c>
      <c r="C1093" t="s">
        <v>269</v>
      </c>
      <c r="D1093" t="s">
        <v>44</v>
      </c>
      <c r="E1093" t="s">
        <v>1387</v>
      </c>
      <c r="F1093" t="s">
        <v>2591</v>
      </c>
      <c r="G1093" t="s">
        <v>2592</v>
      </c>
      <c r="H1093">
        <v>2026</v>
      </c>
      <c r="I1093" s="4" t="s">
        <v>55</v>
      </c>
      <c r="J1093">
        <v>398</v>
      </c>
      <c r="K1093" s="97">
        <v>4</v>
      </c>
      <c r="L1093" t="str">
        <f>VLOOKUP(K1093,Data!$L$1:$M$601,2,FALSE)</f>
        <v>small</v>
      </c>
      <c r="M1093">
        <v>398</v>
      </c>
      <c r="N1093" s="4">
        <f>VLOOKUP(L1093,Data!$M$1:$N$701,2,FALSE)</f>
        <v>5</v>
      </c>
      <c r="O1093" t="s">
        <v>44</v>
      </c>
      <c r="P1093" t="s">
        <v>94</v>
      </c>
      <c r="Q1093" s="57" t="s">
        <v>76</v>
      </c>
      <c r="R1093" s="57" t="s">
        <v>1353</v>
      </c>
      <c r="S1093" t="s">
        <v>104</v>
      </c>
      <c r="U1093" s="57" t="s">
        <v>104</v>
      </c>
      <c r="W1093" t="s">
        <v>150</v>
      </c>
      <c r="X1093" t="s">
        <v>1360</v>
      </c>
      <c r="Y1093" s="57" t="s">
        <v>104</v>
      </c>
      <c r="AA1093" t="s">
        <v>104</v>
      </c>
      <c r="AC1093" s="57" t="s">
        <v>150</v>
      </c>
      <c r="AD1093" s="57" t="s">
        <v>1377</v>
      </c>
      <c r="AE1093" t="s">
        <v>150</v>
      </c>
      <c r="AF1093" s="96" t="s">
        <v>1355</v>
      </c>
      <c r="AG1093" s="57" t="s">
        <v>104</v>
      </c>
      <c r="AH1093" s="98">
        <v>1</v>
      </c>
      <c r="AI1093" s="29">
        <f t="shared" si="13"/>
        <v>5</v>
      </c>
      <c r="AL1093" s="262" t="s">
        <v>1550</v>
      </c>
      <c r="AM1093" s="102">
        <v>5</v>
      </c>
      <c r="AY1093" s="4">
        <v>0</v>
      </c>
      <c r="BA1093" s="106"/>
    </row>
    <row r="1094" spans="1:53" ht="13" customHeight="1" x14ac:dyDescent="0.35">
      <c r="A1094" s="96" t="s">
        <v>2125</v>
      </c>
      <c r="B1094" t="s">
        <v>2529</v>
      </c>
      <c r="C1094" t="s">
        <v>77</v>
      </c>
      <c r="D1094" t="s">
        <v>140</v>
      </c>
      <c r="E1094" t="s">
        <v>1379</v>
      </c>
      <c r="F1094" t="s">
        <v>2591</v>
      </c>
      <c r="G1094" t="s">
        <v>2592</v>
      </c>
      <c r="H1094">
        <v>2026</v>
      </c>
      <c r="I1094" s="4" t="s">
        <v>55</v>
      </c>
      <c r="J1094">
        <v>399</v>
      </c>
      <c r="K1094" s="97">
        <v>3</v>
      </c>
      <c r="L1094" t="str">
        <f>VLOOKUP(K1094,Data!$L$1:$M$601,2,FALSE)</f>
        <v>small</v>
      </c>
      <c r="M1094">
        <v>399</v>
      </c>
      <c r="N1094" s="4">
        <f>VLOOKUP(L1094,Data!$M$1:$N$701,2,FALSE)</f>
        <v>5</v>
      </c>
      <c r="O1094" t="s">
        <v>140</v>
      </c>
      <c r="P1094" t="s">
        <v>118</v>
      </c>
      <c r="Q1094" s="57" t="s">
        <v>76</v>
      </c>
      <c r="R1094" s="57" t="s">
        <v>1353</v>
      </c>
      <c r="S1094" t="s">
        <v>104</v>
      </c>
      <c r="U1094" s="57" t="s">
        <v>104</v>
      </c>
      <c r="W1094" t="s">
        <v>150</v>
      </c>
      <c r="X1094" t="s">
        <v>1360</v>
      </c>
      <c r="Y1094" s="57" t="s">
        <v>104</v>
      </c>
      <c r="AA1094" t="s">
        <v>104</v>
      </c>
      <c r="AC1094" s="57" t="s">
        <v>150</v>
      </c>
      <c r="AD1094" s="57" t="s">
        <v>1377</v>
      </c>
      <c r="AE1094" t="s">
        <v>150</v>
      </c>
      <c r="AF1094" s="96" t="s">
        <v>1355</v>
      </c>
      <c r="AG1094" s="57" t="s">
        <v>104</v>
      </c>
      <c r="AH1094" s="98">
        <v>1</v>
      </c>
      <c r="AI1094" s="29">
        <f t="shared" si="13"/>
        <v>5</v>
      </c>
      <c r="AL1094" s="261" t="s">
        <v>1554</v>
      </c>
      <c r="AM1094" s="102">
        <v>0</v>
      </c>
      <c r="AY1094" s="4">
        <v>0</v>
      </c>
      <c r="BA1094" s="106"/>
    </row>
    <row r="1095" spans="1:53" ht="13" customHeight="1" x14ac:dyDescent="0.35">
      <c r="A1095" s="96" t="s">
        <v>2126</v>
      </c>
      <c r="B1095" t="s">
        <v>2530</v>
      </c>
      <c r="C1095" t="s">
        <v>77</v>
      </c>
      <c r="D1095" t="s">
        <v>140</v>
      </c>
      <c r="E1095" t="s">
        <v>1379</v>
      </c>
      <c r="F1095" t="s">
        <v>2591</v>
      </c>
      <c r="G1095" t="s">
        <v>2592</v>
      </c>
      <c r="H1095">
        <v>2026</v>
      </c>
      <c r="I1095" s="4" t="s">
        <v>55</v>
      </c>
      <c r="J1095">
        <v>400</v>
      </c>
      <c r="K1095" s="97">
        <v>2</v>
      </c>
      <c r="L1095" t="str">
        <f>VLOOKUP(K1095,Data!$L$1:$M$601,2,FALSE)</f>
        <v>small</v>
      </c>
      <c r="M1095">
        <v>400</v>
      </c>
      <c r="N1095" s="4">
        <f>VLOOKUP(L1095,Data!$M$1:$N$701,2,FALSE)</f>
        <v>5</v>
      </c>
      <c r="O1095" t="s">
        <v>140</v>
      </c>
      <c r="P1095" t="s">
        <v>118</v>
      </c>
      <c r="Q1095" s="57" t="s">
        <v>76</v>
      </c>
      <c r="R1095" s="57" t="s">
        <v>1353</v>
      </c>
      <c r="S1095" t="s">
        <v>104</v>
      </c>
      <c r="U1095" s="57" t="s">
        <v>104</v>
      </c>
      <c r="W1095" t="s">
        <v>150</v>
      </c>
      <c r="X1095" t="s">
        <v>1360</v>
      </c>
      <c r="Y1095" s="57" t="s">
        <v>104</v>
      </c>
      <c r="AA1095" t="s">
        <v>104</v>
      </c>
      <c r="AC1095" s="57" t="s">
        <v>150</v>
      </c>
      <c r="AD1095" s="57" t="s">
        <v>1377</v>
      </c>
      <c r="AE1095" t="s">
        <v>150</v>
      </c>
      <c r="AF1095" s="96" t="s">
        <v>1355</v>
      </c>
      <c r="AG1095" s="57" t="s">
        <v>104</v>
      </c>
      <c r="AH1095" s="98">
        <v>1</v>
      </c>
      <c r="AI1095" s="29">
        <f t="shared" si="13"/>
        <v>5</v>
      </c>
      <c r="AL1095" s="262" t="s">
        <v>1557</v>
      </c>
      <c r="AM1095" s="102">
        <v>0</v>
      </c>
      <c r="AO1095" s="261" t="s">
        <v>1484</v>
      </c>
      <c r="AP1095" s="103">
        <v>5</v>
      </c>
      <c r="AY1095" s="4">
        <v>6</v>
      </c>
      <c r="BA1095" s="106"/>
    </row>
    <row r="1096" spans="1:53" ht="13" customHeight="1" x14ac:dyDescent="0.35">
      <c r="A1096" s="96" t="s">
        <v>2127</v>
      </c>
      <c r="B1096" t="s">
        <v>2531</v>
      </c>
      <c r="C1096" t="s">
        <v>77</v>
      </c>
      <c r="D1096" t="s">
        <v>140</v>
      </c>
      <c r="E1096" t="s">
        <v>1379</v>
      </c>
      <c r="F1096" t="s">
        <v>2591</v>
      </c>
      <c r="G1096" t="s">
        <v>2592</v>
      </c>
      <c r="H1096">
        <v>2026</v>
      </c>
      <c r="I1096" s="4" t="s">
        <v>55</v>
      </c>
      <c r="J1096">
        <v>401</v>
      </c>
      <c r="K1096" s="97">
        <v>1</v>
      </c>
      <c r="L1096" t="str">
        <f>VLOOKUP(K1096,Data!$L$1:$M$601,2,FALSE)</f>
        <v>small</v>
      </c>
      <c r="M1096">
        <v>401</v>
      </c>
      <c r="N1096" s="4">
        <f>VLOOKUP(L1096,Data!$M$1:$N$701,2,FALSE)</f>
        <v>5</v>
      </c>
      <c r="O1096" t="s">
        <v>140</v>
      </c>
      <c r="P1096" t="s">
        <v>118</v>
      </c>
      <c r="Q1096" s="57" t="s">
        <v>76</v>
      </c>
      <c r="R1096" s="57" t="s">
        <v>1353</v>
      </c>
      <c r="S1096" t="s">
        <v>104</v>
      </c>
      <c r="U1096" s="57" t="s">
        <v>104</v>
      </c>
      <c r="W1096" t="s">
        <v>150</v>
      </c>
      <c r="X1096" t="s">
        <v>1360</v>
      </c>
      <c r="Y1096" s="57" t="s">
        <v>104</v>
      </c>
      <c r="AA1096" t="s">
        <v>104</v>
      </c>
      <c r="AC1096" s="57" t="s">
        <v>150</v>
      </c>
      <c r="AD1096" s="57" t="s">
        <v>1377</v>
      </c>
      <c r="AE1096" t="s">
        <v>150</v>
      </c>
      <c r="AF1096" s="96" t="s">
        <v>1355</v>
      </c>
      <c r="AG1096" s="57" t="s">
        <v>104</v>
      </c>
      <c r="AH1096" s="98">
        <v>1</v>
      </c>
      <c r="AI1096" s="29">
        <f t="shared" ref="AI1096" si="14">N1096*AH1096</f>
        <v>5</v>
      </c>
      <c r="AL1096" s="261" t="s">
        <v>1561</v>
      </c>
      <c r="AM1096" s="102">
        <v>0</v>
      </c>
      <c r="AO1096" s="262" t="s">
        <v>1515</v>
      </c>
      <c r="AP1096" s="103">
        <v>10</v>
      </c>
      <c r="AQ1096" s="262" t="s">
        <v>1537</v>
      </c>
      <c r="AR1096" s="102">
        <v>10</v>
      </c>
      <c r="AY1096" s="4">
        <v>0</v>
      </c>
      <c r="BA1096" s="106"/>
    </row>
  </sheetData>
  <sheetProtection selectLockedCells="1" sort="0" autoFilter="0"/>
  <protectedRanges>
    <protectedRange sqref="AZ7 K1 K1097:K1048575" name="Range3"/>
    <protectedRange sqref="AM1085 AQ595 AO510:AO511 AP511:AP517 AV541:AV601 AX540:AX601 AO1085:AR1085 AM1089:AR1094 AO708:AO709 AO711 AL1:AR1 AW540:AW605 AX603:AX605 AV603:AV605 AM602:AM605 AS1:AX2 AX639:AX643 AV639:AV643 AS5:AX8 AT291 AV291:AX291 AP583:AR594 AS13:AX35 AT11:AX12 AS10:AX10 AT9:AX9 AO612:AR612 AS292:AX305 AS541:AT553 AP596:AR601 AM612:AM643 AV606:AX638 AP603:AR605 AO584:AO592 AM406:AR409 AO542:AR542 AO524:AR529 AO538:AX539 AP540:AV540 AS603:AT643 AP887 AN729:AN730 AN34:AN35 AN46 AN66 AN203:AN204 AN264 AN269 AN278 AN338 AN371:AN372 AN376:AN378 AN362:AN368 AN320:AN322 AN193:AN194 AN603:AN643 AO906:AR920 AQ888 AP889:AR893 AM683:AR688 AO835 AS988:AT994 AO988:AO989 AO991 AM843:AR851 AO894:AR894 AX896:AX898 AV896:AV898 AM895:AM898 AX927:AX931 AV927:AV931 AO896:AR898 AN1009:AN1010 AU973:AX994 AM973:AT975 AM836:AR836 AN1003:AN1005 AS995:AX995 AM926:AN931 AP840 AM757:AR757 AO840:AO842 AO837:AP838 AU927:AU944 AM944:AT944 AV933:AV944 AX933:AX944 AW927:AW944 AU541:AU671 AV645:AV671 AX645:AX671 AW639:AW671 AM1088 AW1088 AU1088 AM945:AX950 AN723:AN724 AO724 AM905:AM925 AV899:AX925 AS897:AT925 AN896:AN925 AV886:AV894 AX886:AX894 AW886:AW898 AM839:AR839 AS886:AT890 AM886:AN894 AU886:AU925 AM1023:AX1055 AL1162:AR1048575 AM520:AN585 AS673:AX707 AS1090:AX1048575 AM1086:AR1087 AT4:AX4 AS37:AX42 AT36 AV36:AX36 AS44:AX57 AT43:AX43 AS60:AX60 AT58:AX59 AS62:AX63 AT61:AX61 AS65:AX67 AT64:AX64 AS71:AX75 AT68:AX70 AS77:AX77 AT76:AX76 AS79:AX109 AT78:AX78 AS112:AX147 AT110:AX111 AS149:AX151 AT148:AX148 AS153:AX168 AT152:AX152 AS171:AX172 AT169:AX170 AS174:AX174 AT173:AX173 AS177:AX178 AS182:AX231 AT179:AX181 AT175:AX176 AS234:AX249 AT232:AX233 AS251:AX290 AT250:AX250 AS307:AX307 AT306:AX306 AS310:AX324 AT308:AX309 AS326:AX331 AT325 AV325:AX325 AS333:AX336 AT332 AV332:AX332 AS338:AX413 AT337:AX337 AM411:AR411 AM410:AN410 AP410:AR410 AM413:AR415 AM412:AN412 AP412:AR412 AS417:AX418 AT414:AX416 AM418:AR430 AM416:AN417 AP416:AR417 AS420:AX421 AT419:AX419 AS423:AX430 AT422:AX422 AM436:AR437 AM431:AN435 AP433:AR433 AP431:AP432 AR431:AR432 AP435:AR435 AP434 AR434 AS432:AX432 AT431:AX431 AS434:AX453 AT433:AX433 AM440:AR440 AM438:AN439 AP438:AR438 AP439 AR439 AM443:AR444 AM441:AN442 AP441:AR442 AM446:AR448 AM445:AN445 AP445:AR445 AM451:AR460 AM449:AN450 AP449:AR450 AS455:AX455 AT454:AX454 AS457:AX472 AT456:AX456 AS474:AX475 AT473:AX473 AM462:AR462 AM461:AN461 AP461:AR461 AM464:AR469 AM463:AN463 AP463:AR463 AS477:AX485 AT476 AV476:AX476 AM472:AR475 AM470:AN471 AP470:AR471 AM477:AR481 AM476:AN476 AP476:AR476 AM483:AR484 AM482:AN482 AP482 AR482 AM487:AR509 AM485:AN486 AP486:AR486 AP485 AR485 AS488:AX488 AS490:AX495 AT489:AX489 AT486:AX487 AS497:AX535 AT496:AX496 AP520:AR523 AO531:AR537 AP530:AR530 AS537:AX537 AT536:AX536 AS555:AT570 AT554 AP541 AR541 AO554:AR556 AP544:AR544 AO558:AR558 AP557:AR557 AO560:AR568 AP559:AR559 AP553:AR553 AP552 AR552 AP547:AR551 AP545:AP546 AR545:AR546 AP543 AR543 AO573:AR574 AP569:AR569 AO577:AR580 AP575:AR576 AP571:AR572 AP570 AR570 AS572:AT601 AT571 AO582:AR582 AP581:AR581 AM588:AN601 AM586:AM587 AO614:AR615 AP613:AR613 AO618:AR622 AP616:AR617 AO625:AR626 AP624:AR624 AP623 AR623 AO628:AR628 AP627:AR627 AO636:AR640 AP630 AR630 AP629:AR629 AP631:AR635 AM645:AN682 AP672:AR674 AP645:AT645 AP641:AR643 AP647:AT647 AP646:AR646 AT646 AP649:AT654 AP648:AR648 AT648 AP658:AT659 AP657 AT657 AP661:AT661 AP660:AR660 AT660 AP664:AT664 AP662:AR662 AT662 AP667:AT668 AP665:AR665 AT665 AT672:AX672 AP676:AR682 AP675 AR675 AP670:AT671 AP669 AR669:AT669 AP666 AR666:AT666 AP663 AR663:AT663 AR657 AP656:AT656 AP655 AR655:AT655 AM697:AR704 AM695:AN696 AP695:AR696 AM691:AR694 AM689:AM690 AP689:AR690 AM707:AR707 AM705:AN706 AP705:AR706 AS709:AX743 AT708:AX708 AM743:AN756 AP743:AR747 AM764:AR773 AM758:AN763 AP759:AR763 AP758 AR758 AP749:AR749 AP748 AR748 AP752:AR756 AP750:AP751 AR750:AR751 AS745:AX745 AT744:AX744 AS749:AX773 AT746:AX748 AM778:AR785 AM774:AN777 AP774:AR777 AS776:AX781 AT774:AX775 AS783:AX798 AT782:AX782 AM787:AR799 AM786:AN786 AP786:AR786 AM803:AR803 AM800:AN802 AP800:AR802 AS804:AX814 AT799:AX799 AT800:AT803 AV800:AX803 AM805:AR806 AM804:AN804 AP804:AR804 AM808:AR813 AM807:AN807 AP807:AR807 AM815:AR815 AM814:AN814 AP814:AR814 AS817:AX826 AT815:AX815 AM817:AR818 AM816:AN816 AP816:AR816 AM820:AR826 AM819:AN819 AP819:AR819 AT816 AV816:AX816 AM827:AN827 AP827:AR827 AM828:AX832 AT827 AV827:AX827 AM833:AN834 AS834:AX840 AT833 AV833:AX833 AP833:AR834 AS842:AX847 AT841:AX841 AS849:AX885 AT848:AX848 AM853:AR853 AM852 AP852:AR852 AM855:AR856 AM854:AN854 AP854:AR854 AM865:AR865 AM857:AN864 AP857:AR864 AM867:AR875 AM866:AN866 AP866:AR866 AM879:AR879 AM876:AN878 AP878:AR878 AP876:AP877 AR876:AR877 AM882:AR884 AM880:AN881 AP880:AR880 AP881 AR881 AO888:AO893 AO886:AP886 AM885:AP885 AR885:AR887 AS892:AT894 AT891 AT896 AP905 AR905 AO922:AR925 AP921:AR921 AP927:AT931 AP926:AX926 AM933:AN943 AP933:AT940 AP942:AT943 AP941 AR941:AT941 AM953:AX953 AM951:AN952 AP951:AX952 AM955:AX957 AM954:AP954 AR954:AX954 AM959:AX960 AM958:AN958 AP958:AX958 AM962:AX962 AM961:AR961 AT961:AX961 AM964:AX969 AM963:AP963 AR963:AX963 AM971:AX972 AM970:AN970 AR970:AX970 AP970 AM977:AT979 AM976:AR976 AT976 AM982:AT985 AM980:AN981 AP980:AT981 AM987:AT987 AM986:AP986 AR986:AT986 AS997:AX1022 AT996:AX996 AM1057:AX1060 AM1056:AN1056 AP1056:AX1056 AM1062:AX1066 AM1061:AN1061 AP1061:AX1061 AM1069:AX1069 AM1067:AN1068 AP1067:AX1068 AM1072:AX1074 AM1070:AN1071 AP1070:AP1071 AR1070:AX1071 AM1078:AX1079 AM1075:AN1077 AP1075:AX1075 AP1076:AP1077 AR1076:AX1077 AT1089:AX1089 AT1085:AX1087 AM1081:AX1083 AM1080:AN1080 AP1080:AX1080 AM1084:AN1084 AP1084:AX1084 AM1097:AR1161 AM1095:AN1096 AP1095:AR1095 AP1096 AR1096" name="Range1" securityDescriptor="O:WDG:WDD:(A;;CC;;;S-1-5-21-1451058757-1749049392-1947940980-442536)(A;;CC;;;S-1-5-21-1451058757-1749049392-1947940980-58235)(A;;CC;;;S-1-5-21-1451058757-1749049392-1947940980-187057)"/>
    <protectedRange sqref="AM518:AM519 AP518:AR519 AQ514:AR517 AN514:AN519 AM841:AM842 AP841:AR842 AQ840:AR840 AN840:AN842" name="Range1_1" securityDescriptor="O:WDG:WDD:(A;;CC;;;S-1-5-21-1451058757-1749049392-1947940980-442536)(A;;CC;;;S-1-5-21-1451058757-1749049392-1947940980-58235)(A;;CC;;;S-1-5-21-1451058757-1749049392-1947940980-187057)"/>
    <protectedRange sqref="AP510:AR510 AQ511:AR513 AM510:AM517 AN510:AN513 AP835:AR835 AM835:AN835 AM840 AQ837:AR838 AM837:AN838" name="Range1_2" securityDescriptor="O:WDG:WDD:(A;;CC;;;S-1-5-21-1451058757-1749049392-1947940980-442536)(A;;CC;;;S-1-5-21-1451058757-1749049392-1947940980-58235)(A;;CC;;;S-1-5-21-1451058757-1749049392-1947940980-187057)"/>
    <protectedRange sqref="D670" name="Range3_1"/>
    <protectedRange sqref="AZ644 AZ932" name="Range2_2"/>
    <protectedRange sqref="AV644 AX644 AV932 AX932 AM932:AN932 AM644:AN644 AP644:AT644 AP932:AT932" name="Range1_3" securityDescriptor="O:WDG:WDD:(A;;CC;;;S-1-5-21-1451058757-1749049392-1947940980-442536)(A;;CC;;;S-1-5-21-1451058757-1749049392-1947940980-58235)(A;;CC;;;S-1-5-21-1451058757-1749049392-1947940980-187057)"/>
    <protectedRange sqref="K2:K1096" name="Range3_3"/>
    <protectedRange sqref="AQ724 AQ230 AP231:AR246 AM34:AM35 AM46 AM66 AM193:AM194 AQ1003:AQ1004 AQ730 AU291 AM2:AN33 AP250:AR294 AM606:AM611 AP737:AR737 AM203:AM380 AM737:AN742 AP46:AR46 AO66:AR66 AO193:AO194 AO2:AR25 AO203:AO209 AO609:AR611 AO228:AO246 AO247:AR249 AO738:AR738 AO250:AO264 AM37:AR39 AN373:AN375 AM111:AR127 AM47:AR65 AM67:AR70 AP1017:AR1017 AM195:AO202 AN265:AN268 AN270:AN277 AN279:AN319 AN323:AN337 AN339:AN361 AN369:AN370 AM383:AO389 AN379:AN380 AN205:AN263 AQ1009:AQ1010 AM899:AM904 AM1017:AN1022 AO900:AR902 AO1018:AR1022 AO27:AR27 AP26:AR26 AO29:AR30 AO28:AP28 AR28 AO32:AR35 AP31:AR31 AM36:AN36 AP36:AR36 AM42:AR45 AM40:AN41 AP40:AR41 AM72:AR72 AM71:AN71 AP71 AM74:AR78 AM73:AN73 AP73:AR73 AR71 AM80:AR80 AM79:AN79 AP79:AR79 AM82:AR92 AM81:AN81 AP81 AR81 AM94:AR109 AM93:AN93 AP93:AR93 AM136:AO145 AM128:AN135 AP130:AR131 AP128:AP129 AR128:AR129 AP134:AR161 AP132:AP133 AR132:AR133 AM147:AO150 AM146:AN146 AM152:AO154 AM151:AN151 AM159:AO192 AM155:AN158 AP163:AR163 AP162 AR162 AP165:AR229 AP164 AR164 AO267:AO269 AO271:AO272 AO278:AO281 AO274:AO276 AO283:AO294 AO297:AO324 AP297:AR368 AP295:AP296 AR295:AR296 AO327:AO331 AO334:AO378 AP371:AR391 AP369:AP370 AR369:AR370 AM391:AO396 AM390:AN390 AP393:AR396 AP392 AR392 AM399:AO402 AM397:AN398 AP398:AR402 AP397 AR397 AM405:AO405 AM403:AN404 AP404:AR405 AP403 AR403 AP606:AR606 AP608:AR608 AP607 AR607 AP739:AR740 AP741:AP742 AR741:AR742 AP899:AR899 AP903:AR904" name="Range1_4" securityDescriptor="O:WDG:WDD:(A;;CC;;;S-1-5-21-1451058757-1749049392-1947940980-442536)(A;;CC;;;S-1-5-21-1451058757-1749049392-1947940980-58235)(A;;CC;;;S-1-5-21-1451058757-1749049392-1947940980-187057)"/>
    <protectedRange sqref="AM110:AR110" name="Range1_1_1" securityDescriptor="O:WDG:WDD:(A;;CC;;;S-1-5-21-1451058757-1749049392-1947940980-442536)(A;;CC;;;S-1-5-21-1451058757-1749049392-1947940980-58235)(A;;CC;;;S-1-5-21-1451058757-1749049392-1947940980-187057)"/>
    <protectedRange sqref="AP708:AR718 AM708 AM729:AM730 AM723:AM724 AM711:AN722 AO737 AM726:AP726 AP988:AR994 AM988 AM1009:AM1010 AM991:AN994 AO1017 AO1009:AP1010 AO992:AO994 AM1008:AP1008 AM1011:AR1011 AP996:AR997 AM996:AO996 AM995:AR995 AM1003:AM1005 AP721:AP722 AO712:AO713 AO720:AR720 AP719 AR719 AO722 AM725:AN725 AP724:AP725 AM728:AP728 AM727:AN727 AP727 AR731 AM731:AN736 AP729:AP731 AP732:AR734 AP735:AP736 AR735:AR736 AM1001:AP1001 AM997:AN1000 AP1000:AR1000 AP998:AP999 AR998:AR999 AM1006:AN1007 AM1002:AN1002 AP1002:AP1007 AM1013:AR1013 AM1012:AN1012 AR1012 AP1012 AM1015:AR1016 AM1014:AN1014 AP1014:AR1014" name="Range1_6" securityDescriptor="O:WDG:WDD:(A;;CC;;;S-1-5-21-1451058757-1749049392-1947940980-442536)(A;;CC;;;S-1-5-21-1451058757-1749049392-1947940980-58235)(A;;CC;;;S-1-5-21-1451058757-1749049392-1947940980-187057)"/>
    <protectedRange sqref="AQ726:AR728 AR729:AR730 AQ1006:AR1008 AR1009:AR1010 AR1003:AR1005 AQ1001:AR1002 AP723:AQ723 AQ722:AR722 AR721 AR724:AR725" name="Range1_7" securityDescriptor="O:WDG:WDD:(A;;CC;;;S-1-5-21-1451058757-1749049392-1947940980-442536)(A;;CC;;;S-1-5-21-1451058757-1749049392-1947940980-58235)(A;;CC;;;S-1-5-21-1451058757-1749049392-1947940980-187057)"/>
  </protectedRanges>
  <autoFilter ref="A1:BA1096" xr:uid="{00000000-0001-0000-0000-000000000000}"/>
  <sortState xmlns:xlrd2="http://schemas.microsoft.com/office/spreadsheetml/2017/richdata2" ref="A406:BA1096">
    <sortCondition ref="H2:H1096"/>
    <sortCondition ref="A2:A1096"/>
    <sortCondition ref="I2:I1096"/>
  </sortState>
  <phoneticPr fontId="19" type="noConversion"/>
  <conditionalFormatting sqref="M2:M141 M435:M748">
    <cfRule type="expression" dxfId="36" priority="177">
      <formula>IF(AND(K2&gt;0,K2&lt;35),M2&gt;38)</formula>
    </cfRule>
    <cfRule type="expression" dxfId="35" priority="178">
      <formula>IF(AND(K2&gt;34,K2&lt;75),M2&gt;82)</formula>
    </cfRule>
    <cfRule type="expression" dxfId="34" priority="179">
      <formula>IF(AND(K2&gt;74,K2&lt;200),M2&gt;220)</formula>
    </cfRule>
    <cfRule type="expression" dxfId="33" priority="180">
      <formula>IF(AND(K2&gt;34,K2&lt;75),M2&lt;32)</formula>
    </cfRule>
    <cfRule type="expression" dxfId="32" priority="181">
      <formula>IF(AND(K2&gt;74,K2&lt;200),M2&lt;68)</formula>
    </cfRule>
    <cfRule type="expression" dxfId="31" priority="182">
      <formula>IF(AND(K2&gt;199,K2&lt;500),M2&lt;180)</formula>
    </cfRule>
  </conditionalFormatting>
  <conditionalFormatting sqref="M142:M434">
    <cfRule type="containsBlanks" dxfId="30" priority="168" stopIfTrue="1">
      <formula>LEN(TRIM(M142))=0</formula>
    </cfRule>
    <cfRule type="expression" dxfId="29" priority="169">
      <formula>IF(AND(K142&gt;0,K142&lt;35),M142&gt;38)</formula>
    </cfRule>
    <cfRule type="expression" dxfId="28" priority="170">
      <formula>IF(AND(K142&gt;34,K142&lt;75),M142&gt;82)</formula>
    </cfRule>
    <cfRule type="expression" dxfId="27" priority="171">
      <formula>IF(AND(K142&gt;74,K142&lt;200),M142&gt;220)</formula>
    </cfRule>
    <cfRule type="expression" dxfId="26" priority="172">
      <formula>IF(AND(K142&gt;34,K142&lt;75),M142&lt;32)</formula>
    </cfRule>
    <cfRule type="expression" dxfId="25" priority="173">
      <formula>IF(AND(K142&gt;74,K142&lt;200),M142&lt;68)</formula>
    </cfRule>
    <cfRule type="expression" dxfId="24" priority="174">
      <formula>IF(AND(K142&gt;140,K142&lt;200),M142&lt;140)</formula>
    </cfRule>
    <cfRule type="expression" dxfId="23" priority="175">
      <formula>IF(AND(K142&gt;199,K142&lt;500),M142&lt;180)</formula>
    </cfRule>
  </conditionalFormatting>
  <conditionalFormatting sqref="M2:M141 M435:M748">
    <cfRule type="containsBlanks" dxfId="22" priority="176" stopIfTrue="1">
      <formula>LEN(TRIM(M2))=0</formula>
    </cfRule>
  </conditionalFormatting>
  <conditionalFormatting sqref="M749:M1096">
    <cfRule type="containsBlanks" dxfId="82" priority="131" stopIfTrue="1">
      <formula>LEN(TRIM(M749))=0</formula>
    </cfRule>
    <cfRule type="expression" dxfId="81" priority="132">
      <formula>IF(AND(K749&gt;0,K749&lt;35),M749&gt;38)</formula>
    </cfRule>
    <cfRule type="expression" dxfId="80" priority="133">
      <formula>IF(AND(K749&gt;34,K749&lt;75),M749&gt;82)</formula>
    </cfRule>
    <cfRule type="expression" dxfId="79" priority="134">
      <formula>IF(AND(K749&gt;74,K749&lt;200),M749&gt;220)</formula>
    </cfRule>
    <cfRule type="expression" dxfId="78" priority="135">
      <formula>IF(AND(K749&gt;34,K749&lt;75),M749&lt;32)</formula>
    </cfRule>
    <cfRule type="expression" dxfId="77" priority="136">
      <formula>IF(AND(K749&gt;74,K749&lt;200),M749&lt;68)</formula>
    </cfRule>
    <cfRule type="expression" dxfId="76" priority="137">
      <formula>IF(AND(K749&gt;199,K749&lt;500),M749&lt;180)</formula>
    </cfRule>
  </conditionalFormatting>
  <conditionalFormatting sqref="J2:J141 J435:J748">
    <cfRule type="expression" dxfId="21" priority="17">
      <formula>IF(AND(H2&gt;0,H2&lt;35),J2&gt;38)</formula>
    </cfRule>
    <cfRule type="expression" dxfId="20" priority="18">
      <formula>IF(AND(H2&gt;34,H2&lt;75),J2&gt;82)</formula>
    </cfRule>
    <cfRule type="expression" dxfId="19" priority="19">
      <formula>IF(AND(H2&gt;74,H2&lt;200),J2&gt;220)</formula>
    </cfRule>
    <cfRule type="expression" dxfId="18" priority="20">
      <formula>IF(AND(H2&gt;34,H2&lt;75),J2&lt;32)</formula>
    </cfRule>
    <cfRule type="expression" dxfId="17" priority="21">
      <formula>IF(AND(H2&gt;74,H2&lt;200),J2&lt;68)</formula>
    </cfRule>
    <cfRule type="expression" dxfId="16" priority="22">
      <formula>IF(AND(H2&gt;199,H2&lt;500),J2&lt;180)</formula>
    </cfRule>
  </conditionalFormatting>
  <conditionalFormatting sqref="J142:J434">
    <cfRule type="containsBlanks" dxfId="15" priority="8" stopIfTrue="1">
      <formula>LEN(TRIM(J142))=0</formula>
    </cfRule>
    <cfRule type="expression" dxfId="14" priority="9">
      <formula>IF(AND(H142&gt;0,H142&lt;35),J142&gt;38)</formula>
    </cfRule>
    <cfRule type="expression" dxfId="13" priority="10">
      <formula>IF(AND(H142&gt;34,H142&lt;75),J142&gt;82)</formula>
    </cfRule>
    <cfRule type="expression" dxfId="12" priority="11">
      <formula>IF(AND(H142&gt;74,H142&lt;200),J142&gt;220)</formula>
    </cfRule>
    <cfRule type="expression" dxfId="11" priority="12">
      <formula>IF(AND(H142&gt;34,H142&lt;75),J142&lt;32)</formula>
    </cfRule>
    <cfRule type="expression" dxfId="10" priority="13">
      <formula>IF(AND(H142&gt;74,H142&lt;200),J142&lt;68)</formula>
    </cfRule>
    <cfRule type="expression" dxfId="9" priority="14">
      <formula>IF(AND(H142&gt;140,H142&lt;200),J142&lt;140)</formula>
    </cfRule>
    <cfRule type="expression" dxfId="8" priority="15">
      <formula>IF(AND(H142&gt;199,H142&lt;500),J142&lt;180)</formula>
    </cfRule>
  </conditionalFormatting>
  <conditionalFormatting sqref="J2:J141 J435:J748">
    <cfRule type="containsBlanks" dxfId="7" priority="16" stopIfTrue="1">
      <formula>LEN(TRIM(J2))=0</formula>
    </cfRule>
  </conditionalFormatting>
  <conditionalFormatting sqref="J749:J1096">
    <cfRule type="containsBlanks" dxfId="6" priority="1" stopIfTrue="1">
      <formula>LEN(TRIM(J749))=0</formula>
    </cfRule>
    <cfRule type="expression" dxfId="5" priority="2">
      <formula>IF(AND(H749&gt;0,H749&lt;35),J749&gt;38)</formula>
    </cfRule>
    <cfRule type="expression" dxfId="4" priority="3">
      <formula>IF(AND(H749&gt;34,H749&lt;75),J749&gt;82)</formula>
    </cfRule>
    <cfRule type="expression" dxfId="3" priority="4">
      <formula>IF(AND(H749&gt;74,H749&lt;200),J749&gt;220)</formula>
    </cfRule>
    <cfRule type="expression" dxfId="2" priority="5">
      <formula>IF(AND(H749&gt;34,H749&lt;75),J749&lt;32)</formula>
    </cfRule>
    <cfRule type="expression" dxfId="1" priority="6">
      <formula>IF(AND(H749&gt;74,H749&lt;200),J749&lt;68)</formula>
    </cfRule>
    <cfRule type="expression" dxfId="0" priority="7">
      <formula>IF(AND(H749&gt;199,H749&lt;500),J749&lt;180)</formula>
    </cfRule>
  </conditionalFormatting>
  <dataValidations count="6">
    <dataValidation type="list" allowBlank="1" showInputMessage="1" showErrorMessage="1" sqref="AZ603:AZ605 AZ612:AZ643 AZ406:AZ601 AZ896:AZ898 AZ1023:AZ1027 AZ1034:AZ1035 AZ1073:AZ1077 AZ1084 AZ1087 AZ933:AZ1016 AZ1089:AZ1092 AZ905:AZ931 AZ743:AZ818 AZ820:AZ894 AZ645:AZ736" xr:uid="{17717676-D856-2841-BB69-DC9A17F49CB3}">
      <formula1>"Y"</formula1>
    </dataValidation>
    <dataValidation type="decimal" allowBlank="1" showInputMessage="1" showErrorMessage="1" sqref="AR1084 AP1084 AM1084 AR1087:AR1048576 AP1087:AP1048576 AM1087:AM1048576 AR724:AR818 AR820:AR1077 AP820:AP1077 AM820:AM1077 AR2:AR722 AM2:AM818 AP2:AP818" xr:uid="{FA6F522A-8654-45C6-81F6-A08F961B4BBC}">
      <formula1>0</formula1>
      <formula2>100</formula2>
    </dataValidation>
    <dataValidation type="decimal" allowBlank="1" showInputMessage="1" showErrorMessage="1" sqref="AV1084 AX1084 AT1084 AV1087:AV1048576 AX1087:AX1048576 AT1087:AT1048576 AX820:AX1077 AT820:AT1077 AV820:AV1077 AX2:AX818 AV2:AV818 AT2:AT818" xr:uid="{2BF9825E-B5D3-402B-A69B-7E6A18DF99FA}">
      <formula1>0</formula1>
      <formula2>10</formula2>
    </dataValidation>
    <dataValidation type="whole" allowBlank="1" showInputMessage="1" showErrorMessage="1" sqref="M2:M1048576 J2:K1048576" xr:uid="{772F4CCA-9F49-40D1-8E74-42CB669CB119}">
      <formula1>0</formula1>
      <formula2>99999</formula2>
    </dataValidation>
    <dataValidation type="decimal" allowBlank="1" showInputMessage="1" showErrorMessage="1" sqref="AH1084 AH1087:AH1048576 AH820:AH1077 AH2:AH818" xr:uid="{96B2B8E5-70A2-42BA-8058-420B9FF3ACE1}">
      <formula1>0</formula1>
      <formula2>5</formula2>
    </dataValidation>
    <dataValidation type="decimal" allowBlank="1" showInputMessage="1" showErrorMessage="1" sqref="AJ1084 AJ1087:AJ1048576 AJ820:AJ1077 AJ1:AJ818" xr:uid="{58498345-58D8-49B3-89A6-99788B037714}">
      <formula1>-50</formula1>
      <formula2>50</formula2>
    </dataValidation>
  </dataValidations>
  <printOptions headings="1" gridLines="1"/>
  <pageMargins left="0.7" right="0.7" top="0.75" bottom="0.75" header="0.3" footer="0.3"/>
  <pageSetup paperSize="9"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EBAF7F-91DC-D94F-9CCF-9F201D794085}">
          <x14:formula1>
            <xm:f>Data!$AD$2:$AD$14</xm:f>
          </x14:formula1>
          <xm:sqref>C1034:C1035 C1041:C1067 C1072:C1073 C1093:C1048576 C2:C747</xm:sqref>
        </x14:dataValidation>
        <x14:dataValidation type="list" allowBlank="1" showInputMessage="1" showErrorMessage="1" xr:uid="{9AEB55BC-2576-4A3D-837B-0BCC531F9B47}">
          <x14:formula1>
            <xm:f>Data!$Y$2:$Y$4</xm:f>
          </x14:formula1>
          <xm:sqref>O2:O405 O1095:O1048576</xm:sqref>
        </x14:dataValidation>
        <x14:dataValidation type="list" allowBlank="1" showInputMessage="1" showErrorMessage="1" xr:uid="{D64EFEAB-81E5-4B47-9EC4-4FD724250BFB}">
          <x14:formula1>
            <xm:f>Data!$AD$2:$AD$16</xm:f>
          </x14:formula1>
          <xm:sqref>C1087:C1092 C1084 C1068:C1071 C1074:C1077 C1036:C1040 C748:C1033</xm:sqref>
        </x14:dataValidation>
        <x14:dataValidation type="list" allowBlank="1" showInputMessage="1" showErrorMessage="1" xr:uid="{D6B8D4FA-6359-4D38-B6AC-5926084CEB68}">
          <x14:formula1>
            <xm:f>Data!$J$2:$J$5</xm:f>
          </x14:formula1>
          <xm:sqref>N1084:N1048576 N820:N1077 N2:N818</xm:sqref>
        </x14:dataValidation>
        <x14:dataValidation type="list" allowBlank="1" showInputMessage="1" showErrorMessage="1" xr:uid="{645BBBE3-372F-4C7F-807D-66A856F6D9BD}">
          <x14:formula1>
            <xm:f>Data!$AQ$2:$AQ$3</xm:f>
          </x14:formula1>
          <xm:sqref>Q1084 Q1087:Q1048576 Q820:Q1077 Q2:Q818</xm:sqref>
        </x14:dataValidation>
        <x14:dataValidation type="list" allowBlank="1" showInputMessage="1" showErrorMessage="1" xr:uid="{4D148F34-C8E7-4EB1-A4C8-DA8A3C02F0A4}">
          <x14:formula1>
            <xm:f>Data!$BE$2:$BE$7</xm:f>
          </x14:formula1>
          <xm:sqref>AG1084 AG1081:AG1082 AG1087:AG1048576 AG820:AG1077 AG2:AG818</xm:sqref>
        </x14:dataValidation>
        <x14:dataValidation type="list" allowBlank="1" showInputMessage="1" showErrorMessage="1" xr:uid="{DB76612B-3654-49CC-A422-C241E3DAFDD1}">
          <x14:formula1>
            <xm:f>Data!$AY$2:$AY$13</xm:f>
          </x14:formula1>
          <xm:sqref>H1084 H1087:H1048576 H2:H1077</xm:sqref>
        </x14:dataValidation>
        <x14:dataValidation type="list" allowBlank="1" showInputMessage="1" showErrorMessage="1" xr:uid="{B4551BB7-8D9B-44AB-A579-10A67DBB868B}">
          <x14:formula1>
            <xm:f>Data!$BA$2:$BA$12</xm:f>
          </x14:formula1>
          <xm:sqref>I1095:I1048576 I2:I405</xm:sqref>
        </x14:dataValidation>
        <x14:dataValidation type="list" allowBlank="1" showInputMessage="1" showErrorMessage="1" xr:uid="{51A8A909-FFE1-454B-93A8-FFC0E484FF08}">
          <x14:formula1>
            <xm:f>Data!$Y$2:$Y$8</xm:f>
          </x14:formula1>
          <xm:sqref>O406:O1094</xm:sqref>
        </x14:dataValidation>
        <x14:dataValidation type="list" allowBlank="1" showInputMessage="1" showErrorMessage="1" xr:uid="{6B39B4A1-2300-47D4-9EAF-239A73C7FFA8}">
          <x14:formula1>
            <xm:f>Data!$AA$2:$AA$7</xm:f>
          </x14:formula1>
          <xm:sqref>P1:P1048576</xm:sqref>
        </x14:dataValidation>
        <x14:dataValidation type="list" allowBlank="1" showInputMessage="1" showErrorMessage="1" xr:uid="{0A4F8406-8B16-4349-AC89-AF54D203D989}">
          <x14:formula1>
            <xm:f>Data!$BA$2:$BA$14</xm:f>
          </x14:formula1>
          <xm:sqref>I406:I1094</xm:sqref>
        </x14:dataValidation>
        <x14:dataValidation type="list" allowBlank="1" showInputMessage="1" showErrorMessage="1" xr:uid="{38997679-4829-4057-8D8E-BEFB2F3FC854}">
          <x14:formula1>
            <xm:f>'staff data'!$A$2:$A$244</xm:f>
          </x14:formula1>
          <xm:sqref>AQ2:AQ5 AS1093:AS1048576 AU1093:AU1048576 AW1093:AW1048576 AQ1072 AO1097:AO1048576 AU1046:AU1072 AO2:AO5 AW1046:AW1072 AS1046:AS1072 AO1072 AN1046:AN1072 AO1046:AO1055 AO1057:AO1060 AO1062:AO1066 AO1069 AQ1046:AQ1069 AN1093:AN1048576 AO1093:AO1094 AQ1093:AQ1095 AQ1097:AQ1048576</xm:sqref>
        </x14:dataValidation>
        <x14:dataValidation type="list" allowBlank="1" showInputMessage="1" showErrorMessage="1" xr:uid="{8D05CBC5-5652-7C4B-BB95-E0ED2266C0BC}">
          <x14:formula1>
            <xm:f>'staff data'!$A$2:$A$341</xm:f>
          </x14:formula1>
          <xm:sqref>AW1084 AS1090:AS1092 AO636:AO640 AO436:AO437 AS174 AW2:AW818 AU1087:AU1092 AU834:AU1045 AW820:AW1045 AU817:AU818 AS997:AS1045 AW1087:AW1092 AQ1073:AQ1075 AN1087:AO1092 AQ1087:AQ1092 AU1084 AO1073:AO1074 AO1015:AO1045 AW1073:AW1077 AU1073:AU1077 AS1073:AS1081 AQ544 AS1084 AQ1084 AS2:AS3 AS5:AS8 AS10 AO6:AO25 AQ6:AQ27 AO27:AO30 AO32:AO35 AS13:AS35 AU2:AU35 AO37:AO39 AO42:AO45 AS37:AS42 AS44:AS57 AS60 AS62:AS63 AS65:AS67 AO47:AO70 AO72 AQ29:AQ70 AS71:AS75 AO74:AO78 AS77 AO80 AQ72:AQ80 AO82:AO92 AS79:AS109 AO94:AO127 AQ82:AQ127 AQ130:AQ131 AO136:AO145 AS112:AS147 AS149:AS151 AO147:AO150 AO152:AO154 AQ134:AQ161 AQ163 AS153:AS168 AS171:AS172 AQ1013:AQ1045 AS177:AS178 AO159:AO209 AS182:AS231 AS234:AS249 AO228:AO264 AO267:AO269 AO274:AO276 AO271:AO272 AO278:AO281 AO283:AO294 AQ165:AQ294 AS251:AS290 AS292:AS305 AS307 AO297:AO324 AS310:AS324 AU37:AU324 AU326:AU331 AS326:AS331 AS333:AS336 AO327:AO331 AQ297:AQ368 AO334:AO378 AO381:AO389 AQ371:AQ391 AO391:AO396 AQ393:AQ396 AO399:AO402 AQ398:AQ402 AO405:AO409 AO411 AS338:AS413 AO413:AO415 AS417:AS418 AS420:AS421 AO418:AO430 AQ404:AQ430 AQ433 AS423:AS430 AS432 AQ752:AQ757 AQ435:AQ438 AO440 AO443:AO444 AO446:AO448 AS434:AS453 AS455 AS457:AS472 AO451:AO460 AO462 AS474:AS475 AU333:AU475 AO464:AO469 AO472:AO475 AO477:AO481 AQ440:AQ481 AO483:AO484 AQ483:AQ484 AS477:AS485 AS488 AS490:AS495 AO487:AO511 AO524:AO529 AS497:AS535 AS537:AS553 AO531:AO539 AQ486:AQ540 AO542 AO554:AO556 AO558 AQ656 AQ547:AQ551 AQ542 AO560:AO568 AO573:AO574 AQ553:AQ569 AS555:AS570 AO577:AO580 AO582 AN2:AN585 AO584:AO592 AO609:AO612 AO614:AO615 AQ571:AQ606 AO618:AO622 AQ608:AQ622 AO625:AO626 AQ624:AQ629 AO628 AO691:AO694 AS572:AS645 AS647 AS649:AS656 AS658:AS659 AS661 AS663:AS664 AS666:AS671 AO817:AO818 AQ670:AQ674 AQ667:AQ668 AQ664:AQ665 AQ658:AQ662 AQ631:AQ654 AN691:AN818 AN588:AN688 AO683:AO688 AO697:AO704 AS673:AS707 AO707:AO713 AQ676:AQ718 AO720 AQ720 AO722 AO724 AQ722:AQ724 AO726 AQ726:AQ728 AQ730 AO728 AQ732:AQ734 AO737:AO738 AO757 AQ759:AQ818 AQ737:AQ740 AQ743:AQ747 AQ749 AS709:AS743 AS745 AO764:AO773 AS749:AS773 AS776:AS781 AO778:AO785 AO787:AO799 AS783:AS798 AU477:AU799 AO803 AO805:AO806 AO808:AO813 AS804:AS814 AO815 AU804:AU815 AO820:AO826 AS817:AS826 AU820:AU826 AO828:AO832 AS828:AS832 AU828:AU832 AS834:AS840 AS842:AS847 AO835:AO851 AN820:AN851 AN853:AN1045 AO853 AO855:AO856 AO865 AO867:AO875 AQ820:AQ875 AO879 AQ878:AQ880 AO882:AO886 AQ882:AQ884 AS849:AS890 AS892:AS895 AO888:AO898 AO900:AO902 AQ888:AQ904 AO906:AO920 AO922:AO925 AQ906:AQ940 AO944:AO950 AQ942:AQ953 AO953:AO957 AS897:AS960 AQ955:AQ962 AQ964:AQ969 AO959:AO969 AS962:AS975 AO971:AO979 AQ971:AQ985 AO982:AO996 AQ987:AQ997 AS977:AS995 AO1001 AQ1000:AQ1004 AQ1006:AQ1011 AO1008:AO1011 AO1013 AN1073:AN1077 AN1083:AN1084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8C52-E06C-AD4D-8E58-BB16385CE557}">
  <sheetPr codeName="Sheet4" filterMode="1"/>
  <dimension ref="A1:AO857"/>
  <sheetViews>
    <sheetView workbookViewId="0">
      <pane xSplit="2" topLeftCell="C1" activePane="topRight" state="frozen"/>
      <selection pane="topRight" activeCell="N224" sqref="N224"/>
    </sheetView>
  </sheetViews>
  <sheetFormatPr defaultColWidth="11.453125" defaultRowHeight="14.5" x14ac:dyDescent="0.35"/>
  <cols>
    <col min="1" max="1" width="18.453125" customWidth="1"/>
    <col min="2" max="2" width="16.1796875" customWidth="1"/>
    <col min="3" max="3" width="18.453125" customWidth="1"/>
    <col min="4" max="5" width="16.81640625" customWidth="1"/>
    <col min="6" max="6" width="11.453125" customWidth="1"/>
    <col min="7" max="7" width="9.453125" bestFit="1" customWidth="1"/>
    <col min="8" max="8" width="9.453125" customWidth="1"/>
    <col min="9" max="9" width="7.453125" customWidth="1"/>
    <col min="10" max="10" width="7.453125" style="88" customWidth="1"/>
    <col min="11" max="11" width="21.1796875" style="94" customWidth="1"/>
    <col min="12" max="12" width="9.453125" style="4" customWidth="1"/>
    <col min="13" max="13" width="11.453125" style="4" customWidth="1"/>
    <col min="14" max="14" width="52" style="27" customWidth="1"/>
    <col min="15" max="15" width="17.453125" style="25" customWidth="1"/>
    <col min="16" max="16" width="37.453125" style="34" customWidth="1"/>
    <col min="17" max="17" width="17.453125" style="81" customWidth="1"/>
    <col min="18" max="18" width="22.81640625" style="4" customWidth="1"/>
    <col min="19" max="19" width="25.453125" style="81" customWidth="1"/>
    <col min="20" max="20" width="19.1796875" style="4" customWidth="1"/>
    <col min="21" max="21" width="24.81640625" style="81" customWidth="1"/>
    <col min="22" max="22" width="42" style="52" customWidth="1"/>
    <col min="23" max="23" width="18.453125" customWidth="1"/>
    <col min="24" max="24" width="29.453125" style="50" bestFit="1" customWidth="1"/>
    <col min="25" max="25" width="15" customWidth="1"/>
    <col min="26" max="26" width="16.453125" customWidth="1"/>
    <col min="27" max="27" width="34.453125" style="241" customWidth="1"/>
    <col min="28" max="28" width="28.1796875" customWidth="1"/>
    <col min="29" max="29" width="28" customWidth="1"/>
    <col min="30" max="30" width="19" style="251" customWidth="1"/>
    <col min="31" max="31" width="21.453125" style="6" customWidth="1"/>
    <col min="32" max="32" width="24.1796875" style="6" customWidth="1"/>
    <col min="33" max="33" width="11.1796875" style="6" bestFit="1" customWidth="1"/>
    <col min="34" max="34" width="16.453125" style="6" customWidth="1"/>
    <col min="35" max="35" width="15.453125" style="252" customWidth="1"/>
    <col min="36" max="16384" width="11.453125" style="6"/>
  </cols>
  <sheetData>
    <row r="1" spans="1:35" s="21" customFormat="1" ht="43.5" x14ac:dyDescent="0.3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30</v>
      </c>
      <c r="G1" s="60" t="s">
        <v>1284</v>
      </c>
      <c r="H1" s="60" t="s">
        <v>1408</v>
      </c>
      <c r="I1" s="60" t="s">
        <v>26</v>
      </c>
      <c r="J1" s="60" t="s">
        <v>1409</v>
      </c>
      <c r="K1" s="85" t="s">
        <v>1410</v>
      </c>
      <c r="L1" s="86" t="s">
        <v>1411</v>
      </c>
      <c r="M1" s="60" t="s">
        <v>1412</v>
      </c>
      <c r="N1" s="60" t="s">
        <v>1413</v>
      </c>
      <c r="O1" s="69" t="s">
        <v>1414</v>
      </c>
      <c r="P1" s="68" t="s">
        <v>1415</v>
      </c>
      <c r="Q1" s="68" t="s">
        <v>1416</v>
      </c>
      <c r="R1" s="80" t="s">
        <v>1417</v>
      </c>
      <c r="S1" s="68" t="s">
        <v>1418</v>
      </c>
      <c r="T1" s="80" t="s">
        <v>1419</v>
      </c>
      <c r="U1" s="68" t="s">
        <v>1420</v>
      </c>
      <c r="V1" s="68" t="s">
        <v>1421</v>
      </c>
      <c r="W1" s="82" t="s">
        <v>1422</v>
      </c>
      <c r="X1" s="239" t="s">
        <v>1423</v>
      </c>
      <c r="Y1" s="80" t="s">
        <v>1424</v>
      </c>
      <c r="Z1" s="83" t="s">
        <v>1425</v>
      </c>
      <c r="AA1" s="240" t="s">
        <v>1426</v>
      </c>
      <c r="AB1" s="83" t="s">
        <v>1427</v>
      </c>
      <c r="AC1" s="83" t="s">
        <v>1428</v>
      </c>
      <c r="AD1" s="247" t="s">
        <v>1429</v>
      </c>
      <c r="AE1" s="248" t="s">
        <v>1430</v>
      </c>
      <c r="AF1" s="248" t="s">
        <v>1431</v>
      </c>
      <c r="AG1" s="248" t="s">
        <v>1432</v>
      </c>
      <c r="AH1" s="249" t="s">
        <v>1433</v>
      </c>
      <c r="AI1" s="250" t="s">
        <v>1434</v>
      </c>
    </row>
    <row r="2" spans="1:35" x14ac:dyDescent="0.35">
      <c r="A2" t="s">
        <v>1446</v>
      </c>
      <c r="B2" t="s">
        <v>1447</v>
      </c>
      <c r="C2" t="s">
        <v>1448</v>
      </c>
      <c r="D2" t="s">
        <v>1449</v>
      </c>
      <c r="E2">
        <v>888198</v>
      </c>
      <c r="F2" t="s">
        <v>36</v>
      </c>
      <c r="G2" s="87">
        <v>2024</v>
      </c>
      <c r="H2" t="s">
        <v>100</v>
      </c>
      <c r="I2" t="s">
        <v>147</v>
      </c>
      <c r="J2" s="88">
        <v>1</v>
      </c>
      <c r="K2" s="89">
        <f t="shared" ref="K2:K65" si="0">SUM(70*J2*V2)-R2-T2-U2+AB2-AC2</f>
        <v>45</v>
      </c>
      <c r="L2" s="90">
        <f>SUMIFS('course data'!AT:AT,'course data'!AS:AS,A2,'course data'!H:H,2024)+SUMIFS('course data'!AV:AV,'course data'!AU:AU,A2,'course data'!H:H,2024)+SUMIFS('course data'!AX:AX,'course data'!AW:AW,A2,'course data'!H:H,2024)</f>
        <v>0</v>
      </c>
      <c r="M2" s="92">
        <v>10</v>
      </c>
      <c r="N2" s="26"/>
      <c r="O2" s="71"/>
      <c r="P2" s="49"/>
      <c r="Q2" s="4" t="s">
        <v>226</v>
      </c>
      <c r="R2" s="4">
        <f>_xlfn.IFNA(VLOOKUP(Q2,Data!$AL$2:$AM$101,2,FALSE), "0")</f>
        <v>5</v>
      </c>
      <c r="T2" s="4" t="str">
        <f>_xlfn.IFNA(VLOOKUP(S2,Data!$AN$2:$AO$121,2,FALSE), "0")</f>
        <v>0</v>
      </c>
      <c r="U2" s="81">
        <v>20</v>
      </c>
      <c r="V2" s="52">
        <v>1</v>
      </c>
      <c r="W2">
        <f t="shared" ref="W2:W33" si="1">(J2*V2*10)-AA2</f>
        <v>10</v>
      </c>
      <c r="X2" s="50">
        <f t="shared" ref="X2:X33" si="2">(R2)</f>
        <v>5</v>
      </c>
      <c r="Y2" s="50" t="str">
        <f t="shared" ref="Y2:Y33" si="3">(T2)</f>
        <v>0</v>
      </c>
      <c r="Z2" s="70">
        <f t="shared" ref="Z2:Z33" si="4">(J2*V2*100)-(K2+W2+X2+Y2)-AC2</f>
        <v>40</v>
      </c>
      <c r="AB2" s="84"/>
      <c r="AD2" s="254">
        <f t="shared" ref="AD2:AD65" si="5">M2-AC2</f>
        <v>10</v>
      </c>
      <c r="AE2">
        <f>Z2-AB2</f>
        <v>40</v>
      </c>
      <c r="AF2">
        <f>W2+X2+Y2-AA2</f>
        <v>15</v>
      </c>
      <c r="AG2">
        <f>AD2+AE2+AF2</f>
        <v>65</v>
      </c>
      <c r="AH2">
        <f t="shared" ref="AH2:AH65" si="6">K2-AC2</f>
        <v>45</v>
      </c>
      <c r="AI2" s="253">
        <f>AD2-AH2</f>
        <v>-35</v>
      </c>
    </row>
    <row r="3" spans="1:35" x14ac:dyDescent="0.35">
      <c r="A3" t="s">
        <v>1450</v>
      </c>
      <c r="B3" t="s">
        <v>1451</v>
      </c>
      <c r="C3" t="s">
        <v>1452</v>
      </c>
      <c r="D3" t="s">
        <v>1453</v>
      </c>
      <c r="E3">
        <v>517713</v>
      </c>
      <c r="F3" t="s">
        <v>80</v>
      </c>
      <c r="G3" s="87">
        <v>2024</v>
      </c>
      <c r="H3" t="s">
        <v>125</v>
      </c>
      <c r="I3" t="s">
        <v>126</v>
      </c>
      <c r="J3" s="88">
        <v>1</v>
      </c>
      <c r="K3" s="89">
        <f t="shared" si="0"/>
        <v>14</v>
      </c>
      <c r="L3" s="90">
        <f>SUMIFS('course data'!AT:AT,'course data'!AS:AS,A3,'course data'!H:H,2024)+SUMIFS('course data'!AV:AV,'course data'!AU:AU,A3,'course data'!H:H,2024)+SUMIFS('course data'!AX:AX,'course data'!AW:AW,A3,'course data'!H:H,2024)</f>
        <v>5</v>
      </c>
      <c r="M3" s="92">
        <v>20</v>
      </c>
      <c r="N3" s="26"/>
      <c r="O3" s="71"/>
      <c r="P3" s="49"/>
      <c r="Q3" s="4" t="s">
        <v>226</v>
      </c>
      <c r="R3" s="4">
        <f>_xlfn.IFNA(VLOOKUP(Q3,Data!$AL$2:$AM$101,2,FALSE), "0")</f>
        <v>5</v>
      </c>
      <c r="S3" s="4" t="s">
        <v>581</v>
      </c>
      <c r="T3" s="4">
        <f>_xlfn.IFNA(VLOOKUP(S3,Data!$AN$2:$AO$121,2,FALSE), "0")</f>
        <v>12</v>
      </c>
      <c r="U3" s="81">
        <v>18</v>
      </c>
      <c r="V3" s="52">
        <v>0.7</v>
      </c>
      <c r="W3">
        <f t="shared" si="1"/>
        <v>7</v>
      </c>
      <c r="X3" s="50">
        <f t="shared" si="2"/>
        <v>5</v>
      </c>
      <c r="Y3" s="50">
        <f t="shared" si="3"/>
        <v>12</v>
      </c>
      <c r="Z3">
        <f t="shared" si="4"/>
        <v>32</v>
      </c>
      <c r="AB3" s="84"/>
      <c r="AD3" s="254">
        <f t="shared" si="5"/>
        <v>20</v>
      </c>
      <c r="AE3">
        <f>Z3-AB3</f>
        <v>32</v>
      </c>
      <c r="AF3">
        <f>W3+X3+Y3-AA3</f>
        <v>24</v>
      </c>
      <c r="AG3">
        <f t="shared" ref="AG3:AG66" si="7">AD3+AE3+AF3</f>
        <v>76</v>
      </c>
      <c r="AH3">
        <f t="shared" si="6"/>
        <v>14</v>
      </c>
      <c r="AI3" s="253">
        <f t="shared" ref="AI3:AI66" si="8">AD3-AH3</f>
        <v>6</v>
      </c>
    </row>
    <row r="4" spans="1:35" x14ac:dyDescent="0.35">
      <c r="A4" t="s">
        <v>1454</v>
      </c>
      <c r="B4" t="s">
        <v>1455</v>
      </c>
      <c r="C4" t="s">
        <v>1456</v>
      </c>
      <c r="D4" t="s">
        <v>1457</v>
      </c>
      <c r="E4">
        <v>977465</v>
      </c>
      <c r="F4" t="s">
        <v>36</v>
      </c>
      <c r="G4" s="87">
        <v>2024</v>
      </c>
      <c r="H4" t="s">
        <v>125</v>
      </c>
      <c r="I4" t="s">
        <v>78</v>
      </c>
      <c r="J4" s="88">
        <v>1</v>
      </c>
      <c r="K4" s="89">
        <f t="shared" si="0"/>
        <v>40</v>
      </c>
      <c r="L4" s="90">
        <f>SUMIFS('course data'!AT:AT,'course data'!AS:AS,A4,'course data'!H:H,2024)+SUMIFS('course data'!AV:AV,'course data'!AU:AU,A4,'course data'!H:H,2024)+SUMIFS('course data'!AX:AX,'course data'!AW:AW,A4,'course data'!H:H,2024)</f>
        <v>0</v>
      </c>
      <c r="M4" s="92">
        <v>30</v>
      </c>
      <c r="N4" s="26"/>
      <c r="O4" s="71"/>
      <c r="P4" s="49"/>
      <c r="Q4" s="4" t="s">
        <v>361</v>
      </c>
      <c r="R4" s="4">
        <f>_xlfn.IFNA(VLOOKUP(Q4,Data!$AL$2:$AM$101,2,FALSE), "0")</f>
        <v>10</v>
      </c>
      <c r="T4" s="4" t="str">
        <f>_xlfn.IFNA(VLOOKUP(S4,Data!$AN$2:$AO$121,2,FALSE), "0")</f>
        <v>0</v>
      </c>
      <c r="U4" s="81">
        <v>20</v>
      </c>
      <c r="V4" s="52">
        <v>1</v>
      </c>
      <c r="W4">
        <f t="shared" si="1"/>
        <v>10</v>
      </c>
      <c r="X4" s="50">
        <f t="shared" si="2"/>
        <v>10</v>
      </c>
      <c r="Y4" s="50" t="str">
        <f t="shared" si="3"/>
        <v>0</v>
      </c>
      <c r="Z4">
        <f t="shared" si="4"/>
        <v>40</v>
      </c>
      <c r="AB4" s="84"/>
      <c r="AD4" s="254">
        <f t="shared" si="5"/>
        <v>30</v>
      </c>
      <c r="AE4">
        <f t="shared" ref="AE4:AE67" si="9">Z4-AB4</f>
        <v>40</v>
      </c>
      <c r="AF4">
        <f t="shared" ref="AF4:AF67" si="10">W4+X4+Y4-AA4</f>
        <v>20</v>
      </c>
      <c r="AG4">
        <f t="shared" si="7"/>
        <v>90</v>
      </c>
      <c r="AH4">
        <f t="shared" si="6"/>
        <v>40</v>
      </c>
      <c r="AI4" s="253">
        <f t="shared" si="8"/>
        <v>-10</v>
      </c>
    </row>
    <row r="5" spans="1:35" x14ac:dyDescent="0.35">
      <c r="A5" t="s">
        <v>1458</v>
      </c>
      <c r="B5" t="s">
        <v>1459</v>
      </c>
      <c r="C5" t="s">
        <v>1460</v>
      </c>
      <c r="D5" t="s">
        <v>1461</v>
      </c>
      <c r="E5">
        <v>497282</v>
      </c>
      <c r="F5" t="s">
        <v>103</v>
      </c>
      <c r="G5" s="87">
        <v>2024</v>
      </c>
      <c r="H5" t="s">
        <v>125</v>
      </c>
      <c r="I5" t="s">
        <v>78</v>
      </c>
      <c r="J5" s="88">
        <v>1</v>
      </c>
      <c r="K5" s="89">
        <f t="shared" si="0"/>
        <v>40</v>
      </c>
      <c r="L5" s="90">
        <f>SUMIFS('course data'!AT:AT,'course data'!AS:AS,A5,'course data'!H:H,2024)+SUMIFS('course data'!AV:AV,'course data'!AU:AU,A5,'course data'!H:H,2024)+SUMIFS('course data'!AX:AX,'course data'!AW:AW,A5,'course data'!H:H,2024)</f>
        <v>3</v>
      </c>
      <c r="M5" s="92">
        <v>40</v>
      </c>
      <c r="N5" s="26"/>
      <c r="O5" s="71"/>
      <c r="P5" s="49"/>
      <c r="Q5" s="4" t="s">
        <v>361</v>
      </c>
      <c r="R5" s="4">
        <f>_xlfn.IFNA(VLOOKUP(Q5,Data!$AL$2:$AM$101,2,FALSE), "0")</f>
        <v>10</v>
      </c>
      <c r="T5" s="4" t="str">
        <f>_xlfn.IFNA(VLOOKUP(S5,Data!$AN$2:$AO$121,2,FALSE), "0")</f>
        <v>0</v>
      </c>
      <c r="U5" s="81">
        <v>20</v>
      </c>
      <c r="V5" s="52">
        <v>1</v>
      </c>
      <c r="W5">
        <f t="shared" si="1"/>
        <v>10</v>
      </c>
      <c r="X5" s="50">
        <f t="shared" si="2"/>
        <v>10</v>
      </c>
      <c r="Y5" s="50" t="str">
        <f t="shared" si="3"/>
        <v>0</v>
      </c>
      <c r="Z5">
        <f t="shared" si="4"/>
        <v>40</v>
      </c>
      <c r="AB5" s="84"/>
      <c r="AD5" s="254">
        <f t="shared" si="5"/>
        <v>40</v>
      </c>
      <c r="AE5">
        <f t="shared" si="9"/>
        <v>40</v>
      </c>
      <c r="AF5">
        <f t="shared" si="10"/>
        <v>20</v>
      </c>
      <c r="AG5">
        <f t="shared" si="7"/>
        <v>100</v>
      </c>
      <c r="AH5">
        <f t="shared" si="6"/>
        <v>40</v>
      </c>
      <c r="AI5" s="253">
        <f t="shared" si="8"/>
        <v>0</v>
      </c>
    </row>
    <row r="6" spans="1:35" x14ac:dyDescent="0.35">
      <c r="A6" t="s">
        <v>1462</v>
      </c>
      <c r="B6" t="s">
        <v>1463</v>
      </c>
      <c r="C6" t="s">
        <v>1437</v>
      </c>
      <c r="D6" t="s">
        <v>601</v>
      </c>
      <c r="E6">
        <v>436007</v>
      </c>
      <c r="F6" t="s">
        <v>128</v>
      </c>
      <c r="G6" s="87">
        <v>2024</v>
      </c>
      <c r="H6" t="s">
        <v>125</v>
      </c>
      <c r="I6" t="s">
        <v>78</v>
      </c>
      <c r="J6" s="88">
        <v>1</v>
      </c>
      <c r="K6" s="89">
        <f t="shared" si="0"/>
        <v>45</v>
      </c>
      <c r="L6" s="90">
        <f>SUMIFS('course data'!AT:AT,'course data'!AS:AS,A6,'course data'!H:H,2024)+SUMIFS('course data'!AV:AV,'course data'!AU:AU,A6,'course data'!H:H,2024)+SUMIFS('course data'!AX:AX,'course data'!AW:AW,A6,'course data'!H:H,2024)</f>
        <v>0</v>
      </c>
      <c r="M6" s="92">
        <v>50</v>
      </c>
      <c r="N6" s="26"/>
      <c r="O6" s="71"/>
      <c r="P6" s="49"/>
      <c r="R6" s="4" t="str">
        <f>_xlfn.IFNA(VLOOKUP(Q6,Data!$AL$2:$AM$101,2,FALSE), "0")</f>
        <v>0</v>
      </c>
      <c r="S6" s="4" t="s">
        <v>461</v>
      </c>
      <c r="T6" s="4">
        <f>_xlfn.IFNA(VLOOKUP(S6,Data!$AN$2:$AO$121,2,FALSE), "0")</f>
        <v>5</v>
      </c>
      <c r="U6" s="81">
        <v>20</v>
      </c>
      <c r="V6" s="52">
        <v>1</v>
      </c>
      <c r="W6">
        <f t="shared" si="1"/>
        <v>10</v>
      </c>
      <c r="X6" s="50" t="str">
        <f t="shared" si="2"/>
        <v>0</v>
      </c>
      <c r="Y6" s="50">
        <f t="shared" si="3"/>
        <v>5</v>
      </c>
      <c r="Z6">
        <f t="shared" si="4"/>
        <v>40</v>
      </c>
      <c r="AB6" s="84"/>
      <c r="AD6" s="254">
        <f t="shared" si="5"/>
        <v>50</v>
      </c>
      <c r="AE6">
        <f t="shared" si="9"/>
        <v>40</v>
      </c>
      <c r="AF6">
        <f t="shared" si="10"/>
        <v>15</v>
      </c>
      <c r="AG6">
        <f t="shared" si="7"/>
        <v>105</v>
      </c>
      <c r="AH6">
        <f t="shared" si="6"/>
        <v>45</v>
      </c>
      <c r="AI6" s="253">
        <f t="shared" si="8"/>
        <v>5</v>
      </c>
    </row>
    <row r="7" spans="1:35" x14ac:dyDescent="0.35">
      <c r="A7" t="s">
        <v>1464</v>
      </c>
      <c r="B7" t="s">
        <v>1465</v>
      </c>
      <c r="C7" t="s">
        <v>1466</v>
      </c>
      <c r="D7" t="s">
        <v>1467</v>
      </c>
      <c r="E7">
        <v>396721</v>
      </c>
      <c r="F7" t="s">
        <v>36</v>
      </c>
      <c r="G7" s="87">
        <v>2024</v>
      </c>
      <c r="H7" t="s">
        <v>125</v>
      </c>
      <c r="I7" t="s">
        <v>78</v>
      </c>
      <c r="J7" s="88">
        <v>1</v>
      </c>
      <c r="K7" s="89">
        <f t="shared" si="0"/>
        <v>35</v>
      </c>
      <c r="L7" s="90">
        <f>SUMIFS('course data'!AT:AT,'course data'!AS:AS,A7,'course data'!H:H,2024)+SUMIFS('course data'!AV:AV,'course data'!AU:AU,A7,'course data'!H:H,2024)+SUMIFS('course data'!AX:AX,'course data'!AW:AW,A7,'course data'!H:H,2024)</f>
        <v>0</v>
      </c>
      <c r="M7" s="92">
        <v>10</v>
      </c>
      <c r="N7" s="26"/>
      <c r="O7" s="71"/>
      <c r="P7" s="49"/>
      <c r="Q7" s="4" t="s">
        <v>361</v>
      </c>
      <c r="R7" s="4">
        <f>_xlfn.IFNA(VLOOKUP(Q7,Data!$AL$2:$AM$101,2,FALSE), "0")</f>
        <v>10</v>
      </c>
      <c r="S7" s="4" t="s">
        <v>461</v>
      </c>
      <c r="T7" s="4">
        <f>_xlfn.IFNA(VLOOKUP(S7,Data!$AN$2:$AO$121,2,FALSE), "0")</f>
        <v>5</v>
      </c>
      <c r="U7" s="81">
        <v>20</v>
      </c>
      <c r="V7" s="52">
        <v>1</v>
      </c>
      <c r="W7">
        <f t="shared" si="1"/>
        <v>10</v>
      </c>
      <c r="X7" s="50">
        <f t="shared" si="2"/>
        <v>10</v>
      </c>
      <c r="Y7" s="50">
        <f t="shared" si="3"/>
        <v>5</v>
      </c>
      <c r="Z7">
        <f t="shared" si="4"/>
        <v>40</v>
      </c>
      <c r="AB7" s="84"/>
      <c r="AD7" s="254">
        <f t="shared" si="5"/>
        <v>10</v>
      </c>
      <c r="AE7">
        <f t="shared" si="9"/>
        <v>40</v>
      </c>
      <c r="AF7">
        <f t="shared" si="10"/>
        <v>25</v>
      </c>
      <c r="AG7">
        <f t="shared" si="7"/>
        <v>75</v>
      </c>
      <c r="AH7">
        <f t="shared" si="6"/>
        <v>35</v>
      </c>
      <c r="AI7" s="253">
        <f t="shared" si="8"/>
        <v>-25</v>
      </c>
    </row>
    <row r="8" spans="1:35" x14ac:dyDescent="0.35">
      <c r="A8" t="s">
        <v>1468</v>
      </c>
      <c r="B8" t="s">
        <v>1469</v>
      </c>
      <c r="C8" t="s">
        <v>1441</v>
      </c>
      <c r="D8" t="s">
        <v>1470</v>
      </c>
      <c r="E8">
        <v>214200</v>
      </c>
      <c r="F8" t="s">
        <v>36</v>
      </c>
      <c r="G8" s="87">
        <v>2024</v>
      </c>
      <c r="H8" t="s">
        <v>125</v>
      </c>
      <c r="I8" t="s">
        <v>126</v>
      </c>
      <c r="J8" s="88">
        <v>1</v>
      </c>
      <c r="K8" s="89">
        <f t="shared" si="0"/>
        <v>10</v>
      </c>
      <c r="L8" s="90">
        <f>SUMIFS('course data'!AT:AT,'course data'!AS:AS,A8,'course data'!H:H,2024)+SUMIFS('course data'!AV:AV,'course data'!AU:AU,A8,'course data'!H:H,2024)+SUMIFS('course data'!AX:AX,'course data'!AW:AW,A8,'course data'!H:H,2024)</f>
        <v>0</v>
      </c>
      <c r="M8" s="92">
        <v>20</v>
      </c>
      <c r="N8" s="133"/>
      <c r="O8" s="77"/>
      <c r="P8" s="49"/>
      <c r="Q8" s="4" t="s">
        <v>707</v>
      </c>
      <c r="R8" s="4">
        <f>_xlfn.IFNA(VLOOKUP(Q8,Data!$AL$2:$AM$101,2,FALSE), "0")</f>
        <v>30</v>
      </c>
      <c r="S8" s="4" t="s">
        <v>549</v>
      </c>
      <c r="T8" s="4">
        <f>_xlfn.IFNA(VLOOKUP(S8,Data!$AN$2:$AO$121,2,FALSE), "0")</f>
        <v>10</v>
      </c>
      <c r="U8" s="81">
        <v>20</v>
      </c>
      <c r="V8" s="52">
        <v>1</v>
      </c>
      <c r="W8">
        <f t="shared" si="1"/>
        <v>10</v>
      </c>
      <c r="X8" s="50">
        <f t="shared" si="2"/>
        <v>30</v>
      </c>
      <c r="Y8" s="50">
        <f t="shared" si="3"/>
        <v>10</v>
      </c>
      <c r="Z8">
        <f t="shared" si="4"/>
        <v>40</v>
      </c>
      <c r="AB8" s="52"/>
      <c r="AD8" s="254">
        <f t="shared" si="5"/>
        <v>20</v>
      </c>
      <c r="AE8">
        <f t="shared" si="9"/>
        <v>40</v>
      </c>
      <c r="AF8">
        <f t="shared" si="10"/>
        <v>50</v>
      </c>
      <c r="AG8">
        <f t="shared" si="7"/>
        <v>110</v>
      </c>
      <c r="AH8">
        <f t="shared" si="6"/>
        <v>10</v>
      </c>
      <c r="AI8" s="253">
        <f t="shared" si="8"/>
        <v>10</v>
      </c>
    </row>
    <row r="9" spans="1:35" x14ac:dyDescent="0.35">
      <c r="A9" t="s">
        <v>1471</v>
      </c>
      <c r="B9" t="s">
        <v>1472</v>
      </c>
      <c r="C9" t="s">
        <v>1439</v>
      </c>
      <c r="D9" t="s">
        <v>1473</v>
      </c>
      <c r="E9">
        <v>440762</v>
      </c>
      <c r="F9" t="s">
        <v>36</v>
      </c>
      <c r="G9" s="87">
        <v>2024</v>
      </c>
      <c r="H9" t="s">
        <v>100</v>
      </c>
      <c r="I9" t="s">
        <v>54</v>
      </c>
      <c r="J9" s="88">
        <v>0.8</v>
      </c>
      <c r="K9" s="89">
        <f t="shared" si="0"/>
        <v>16</v>
      </c>
      <c r="L9" s="90">
        <f>SUMIFS('course data'!AT:AT,'course data'!AS:AS,A9,'course data'!H:H,2024)+SUMIFS('course data'!AV:AV,'course data'!AU:AU,A9,'course data'!H:H,2024)+SUMIFS('course data'!AX:AX,'course data'!AW:AW,A9,'course data'!H:H,2024)</f>
        <v>0</v>
      </c>
      <c r="M9" s="92">
        <v>30</v>
      </c>
      <c r="N9" s="26"/>
      <c r="O9" s="71"/>
      <c r="P9" s="49"/>
      <c r="Q9" s="81" t="s">
        <v>864</v>
      </c>
      <c r="R9" s="4">
        <f>_xlfn.IFNA(VLOOKUP(Q9,Data!$AL$2:$AM$101,2,FALSE), "0")</f>
        <v>40</v>
      </c>
      <c r="S9" s="4"/>
      <c r="T9" s="4" t="str">
        <f>_xlfn.IFNA(VLOOKUP(S9,Data!$AN$2:$AO$121,2,FALSE), "0")</f>
        <v>0</v>
      </c>
      <c r="U9" s="81">
        <v>0</v>
      </c>
      <c r="V9" s="52">
        <v>1</v>
      </c>
      <c r="W9">
        <f t="shared" si="1"/>
        <v>8</v>
      </c>
      <c r="X9" s="50">
        <f t="shared" si="2"/>
        <v>40</v>
      </c>
      <c r="Y9" s="50" t="str">
        <f t="shared" si="3"/>
        <v>0</v>
      </c>
      <c r="Z9">
        <f t="shared" si="4"/>
        <v>16</v>
      </c>
      <c r="AB9" s="84"/>
      <c r="AD9" s="254">
        <f t="shared" si="5"/>
        <v>30</v>
      </c>
      <c r="AE9">
        <f t="shared" si="9"/>
        <v>16</v>
      </c>
      <c r="AF9">
        <f t="shared" si="10"/>
        <v>48</v>
      </c>
      <c r="AG9">
        <f t="shared" si="7"/>
        <v>94</v>
      </c>
      <c r="AH9">
        <f t="shared" si="6"/>
        <v>16</v>
      </c>
      <c r="AI9" s="253">
        <f t="shared" si="8"/>
        <v>14</v>
      </c>
    </row>
    <row r="10" spans="1:35" x14ac:dyDescent="0.35">
      <c r="A10" t="s">
        <v>1474</v>
      </c>
      <c r="B10" t="s">
        <v>1475</v>
      </c>
      <c r="C10" t="s">
        <v>1476</v>
      </c>
      <c r="D10" t="s">
        <v>1477</v>
      </c>
      <c r="E10">
        <v>418099</v>
      </c>
      <c r="F10" t="s">
        <v>80</v>
      </c>
      <c r="G10" s="87">
        <v>2024</v>
      </c>
      <c r="H10" t="s">
        <v>125</v>
      </c>
      <c r="I10" t="s">
        <v>78</v>
      </c>
      <c r="J10" s="88">
        <v>1</v>
      </c>
      <c r="K10" s="89">
        <f t="shared" si="0"/>
        <v>30</v>
      </c>
      <c r="L10" s="90">
        <f>SUMIFS('course data'!AT:AT,'course data'!AS:AS,A10,'course data'!H:H,2024)+SUMIFS('course data'!AV:AV,'course data'!AU:AU,A10,'course data'!H:H,2024)+SUMIFS('course data'!AX:AX,'course data'!AW:AW,A10,'course data'!H:H,2024)</f>
        <v>0</v>
      </c>
      <c r="M10" s="92">
        <v>40</v>
      </c>
      <c r="N10" s="26"/>
      <c r="O10" s="71"/>
      <c r="P10" s="49"/>
      <c r="Q10" s="4" t="s">
        <v>460</v>
      </c>
      <c r="R10" s="4">
        <v>15</v>
      </c>
      <c r="S10" s="4" t="s">
        <v>461</v>
      </c>
      <c r="T10" s="4">
        <f>_xlfn.IFNA(VLOOKUP(S10,Data!$AN$2:$AO$121,2,FALSE), "0")</f>
        <v>5</v>
      </c>
      <c r="U10" s="81">
        <v>20</v>
      </c>
      <c r="V10" s="52">
        <v>1</v>
      </c>
      <c r="W10">
        <f t="shared" si="1"/>
        <v>10</v>
      </c>
      <c r="X10" s="50">
        <f t="shared" si="2"/>
        <v>15</v>
      </c>
      <c r="Y10" s="50">
        <f t="shared" si="3"/>
        <v>5</v>
      </c>
      <c r="Z10">
        <f t="shared" si="4"/>
        <v>40</v>
      </c>
      <c r="AB10" s="84"/>
      <c r="AD10" s="254">
        <f t="shared" si="5"/>
        <v>40</v>
      </c>
      <c r="AE10">
        <f t="shared" si="9"/>
        <v>40</v>
      </c>
      <c r="AF10">
        <f t="shared" si="10"/>
        <v>30</v>
      </c>
      <c r="AG10">
        <f t="shared" si="7"/>
        <v>110</v>
      </c>
      <c r="AH10">
        <f t="shared" si="6"/>
        <v>30</v>
      </c>
      <c r="AI10" s="253">
        <f t="shared" si="8"/>
        <v>10</v>
      </c>
    </row>
    <row r="11" spans="1:35" x14ac:dyDescent="0.35">
      <c r="A11" t="s">
        <v>1478</v>
      </c>
      <c r="B11" t="s">
        <v>1479</v>
      </c>
      <c r="C11" t="s">
        <v>1480</v>
      </c>
      <c r="D11" t="s">
        <v>1461</v>
      </c>
      <c r="E11">
        <v>454904</v>
      </c>
      <c r="F11" t="s">
        <v>80</v>
      </c>
      <c r="G11" s="87">
        <v>2024</v>
      </c>
      <c r="H11" t="s">
        <v>125</v>
      </c>
      <c r="I11" t="s">
        <v>126</v>
      </c>
      <c r="J11" s="88">
        <v>0.8</v>
      </c>
      <c r="K11" s="89">
        <f t="shared" si="0"/>
        <v>19.5</v>
      </c>
      <c r="L11" s="90">
        <f>SUMIFS('course data'!AT:AT,'course data'!AS:AS,A11,'course data'!H:H,2024)+SUMIFS('course data'!AV:AV,'course data'!AU:AU,A11,'course data'!H:H,2024)+SUMIFS('course data'!AX:AX,'course data'!AW:AW,A11,'course data'!H:H,2024)</f>
        <v>0</v>
      </c>
      <c r="M11" s="92">
        <v>50</v>
      </c>
      <c r="N11" s="26"/>
      <c r="O11" s="71"/>
      <c r="P11" s="49"/>
      <c r="Q11" s="4" t="s">
        <v>548</v>
      </c>
      <c r="R11" s="4">
        <f>_xlfn.IFNA(VLOOKUP(Q11,Data!$AL$2:$AM$101,2,FALSE), "0")</f>
        <v>20</v>
      </c>
      <c r="S11" s="4" t="s">
        <v>373</v>
      </c>
      <c r="T11" s="4">
        <f>_xlfn.IFNA(VLOOKUP(S11,Data!$AN$2:$AO$121,2,FALSE), "0")</f>
        <v>0.5</v>
      </c>
      <c r="U11" s="81">
        <v>16</v>
      </c>
      <c r="V11" s="52">
        <v>1</v>
      </c>
      <c r="W11">
        <f t="shared" si="1"/>
        <v>8</v>
      </c>
      <c r="X11" s="50">
        <f t="shared" si="2"/>
        <v>20</v>
      </c>
      <c r="Y11" s="50">
        <f t="shared" si="3"/>
        <v>0.5</v>
      </c>
      <c r="Z11">
        <f t="shared" si="4"/>
        <v>32</v>
      </c>
      <c r="AB11" s="84"/>
      <c r="AD11" s="254">
        <f t="shared" si="5"/>
        <v>50</v>
      </c>
      <c r="AE11">
        <f t="shared" si="9"/>
        <v>32</v>
      </c>
      <c r="AF11">
        <f t="shared" si="10"/>
        <v>28.5</v>
      </c>
      <c r="AG11">
        <f t="shared" si="7"/>
        <v>110.5</v>
      </c>
      <c r="AH11">
        <f t="shared" si="6"/>
        <v>19.5</v>
      </c>
      <c r="AI11" s="253">
        <f t="shared" si="8"/>
        <v>30.5</v>
      </c>
    </row>
    <row r="12" spans="1:35" x14ac:dyDescent="0.35">
      <c r="A12" t="s">
        <v>1481</v>
      </c>
      <c r="B12" t="s">
        <v>1482</v>
      </c>
      <c r="C12" t="s">
        <v>711</v>
      </c>
      <c r="D12" t="s">
        <v>1483</v>
      </c>
      <c r="E12">
        <v>746465</v>
      </c>
      <c r="F12" t="s">
        <v>36</v>
      </c>
      <c r="G12" s="87">
        <v>2024</v>
      </c>
      <c r="H12" t="s">
        <v>125</v>
      </c>
      <c r="I12" t="s">
        <v>126</v>
      </c>
      <c r="J12" s="88">
        <v>1</v>
      </c>
      <c r="K12" s="89">
        <f t="shared" si="0"/>
        <v>40</v>
      </c>
      <c r="L12" s="90">
        <f>SUMIFS('course data'!AT:AT,'course data'!AS:AS,A12,'course data'!H:H,2024)+SUMIFS('course data'!AV:AV,'course data'!AU:AU,A12,'course data'!H:H,2024)+SUMIFS('course data'!AX:AX,'course data'!AW:AW,A12,'course data'!H:H,2024)</f>
        <v>15</v>
      </c>
      <c r="M12" s="92">
        <v>10</v>
      </c>
      <c r="N12" s="26"/>
      <c r="O12" s="71"/>
      <c r="P12" s="49"/>
      <c r="Q12" s="4" t="s">
        <v>361</v>
      </c>
      <c r="R12" s="4">
        <f>_xlfn.IFNA(VLOOKUP(Q12,Data!$AL$2:$AM$101,2,FALSE), "0")</f>
        <v>10</v>
      </c>
      <c r="T12" s="4" t="str">
        <f>_xlfn.IFNA(VLOOKUP(S12,Data!$AN$2:$AO$121,2,FALSE), "0")</f>
        <v>0</v>
      </c>
      <c r="U12" s="81">
        <v>20</v>
      </c>
      <c r="V12" s="52">
        <v>1</v>
      </c>
      <c r="W12">
        <f t="shared" si="1"/>
        <v>10</v>
      </c>
      <c r="X12" s="50">
        <f t="shared" si="2"/>
        <v>10</v>
      </c>
      <c r="Y12" s="50" t="str">
        <f t="shared" si="3"/>
        <v>0</v>
      </c>
      <c r="Z12">
        <f t="shared" si="4"/>
        <v>40</v>
      </c>
      <c r="AB12" s="84"/>
      <c r="AD12" s="254">
        <f t="shared" si="5"/>
        <v>10</v>
      </c>
      <c r="AE12">
        <f t="shared" si="9"/>
        <v>40</v>
      </c>
      <c r="AF12">
        <f t="shared" si="10"/>
        <v>20</v>
      </c>
      <c r="AG12">
        <f t="shared" si="7"/>
        <v>70</v>
      </c>
      <c r="AH12">
        <f t="shared" si="6"/>
        <v>40</v>
      </c>
      <c r="AI12" s="253">
        <f t="shared" si="8"/>
        <v>-30</v>
      </c>
    </row>
    <row r="13" spans="1:35" x14ac:dyDescent="0.35">
      <c r="A13" t="s">
        <v>1484</v>
      </c>
      <c r="B13" t="s">
        <v>1485</v>
      </c>
      <c r="C13" t="s">
        <v>1486</v>
      </c>
      <c r="D13" t="s">
        <v>1487</v>
      </c>
      <c r="E13">
        <v>184866</v>
      </c>
      <c r="F13" t="s">
        <v>149</v>
      </c>
      <c r="G13" s="87">
        <v>2024</v>
      </c>
      <c r="H13" t="s">
        <v>125</v>
      </c>
      <c r="I13" t="s">
        <v>101</v>
      </c>
      <c r="J13" s="88">
        <v>1</v>
      </c>
      <c r="K13" s="89">
        <f t="shared" si="0"/>
        <v>44</v>
      </c>
      <c r="L13" s="90">
        <f>SUMIFS('course data'!AT:AT,'course data'!AS:AS,A13,'course data'!H:H,2024)+SUMIFS('course data'!AV:AV,'course data'!AU:AU,A13,'course data'!H:H,2024)+SUMIFS('course data'!AX:AX,'course data'!AW:AW,A13,'course data'!H:H,2024)</f>
        <v>0</v>
      </c>
      <c r="M13" s="92">
        <v>10</v>
      </c>
      <c r="N13" s="26"/>
      <c r="O13" s="71"/>
      <c r="P13" s="49"/>
      <c r="Q13" s="4" t="s">
        <v>361</v>
      </c>
      <c r="R13" s="4">
        <f>_xlfn.IFNA(VLOOKUP(Q13,Data!$AL$2:$AM$101,2,FALSE), "0")</f>
        <v>10</v>
      </c>
      <c r="S13" s="4" t="s">
        <v>274</v>
      </c>
      <c r="T13" s="4">
        <f>_xlfn.IFNA(VLOOKUP(S13,Data!$AN$2:$AO$121,2,FALSE), "0")</f>
        <v>-4</v>
      </c>
      <c r="U13" s="81">
        <v>20</v>
      </c>
      <c r="V13" s="52">
        <v>1</v>
      </c>
      <c r="W13">
        <f t="shared" si="1"/>
        <v>10</v>
      </c>
      <c r="X13" s="50">
        <f t="shared" si="2"/>
        <v>10</v>
      </c>
      <c r="Y13" s="50">
        <f t="shared" si="3"/>
        <v>-4</v>
      </c>
      <c r="Z13">
        <f t="shared" si="4"/>
        <v>40</v>
      </c>
      <c r="AB13" s="84"/>
      <c r="AD13" s="254">
        <f t="shared" si="5"/>
        <v>10</v>
      </c>
      <c r="AE13">
        <f t="shared" si="9"/>
        <v>40</v>
      </c>
      <c r="AF13">
        <f t="shared" si="10"/>
        <v>16</v>
      </c>
      <c r="AG13">
        <f t="shared" si="7"/>
        <v>66</v>
      </c>
      <c r="AH13">
        <f t="shared" si="6"/>
        <v>44</v>
      </c>
      <c r="AI13" s="253">
        <f t="shared" si="8"/>
        <v>-34</v>
      </c>
    </row>
    <row r="14" spans="1:35" x14ac:dyDescent="0.35">
      <c r="A14" t="s">
        <v>1488</v>
      </c>
      <c r="B14" t="s">
        <v>1489</v>
      </c>
      <c r="C14" t="s">
        <v>1490</v>
      </c>
      <c r="D14" t="s">
        <v>1491</v>
      </c>
      <c r="E14">
        <v>128655</v>
      </c>
      <c r="F14" t="s">
        <v>36</v>
      </c>
      <c r="G14" s="87">
        <v>2024</v>
      </c>
      <c r="H14" t="s">
        <v>125</v>
      </c>
      <c r="I14" t="s">
        <v>78</v>
      </c>
      <c r="J14" s="88">
        <v>0.3</v>
      </c>
      <c r="K14" s="89">
        <f t="shared" si="0"/>
        <v>0</v>
      </c>
      <c r="L14" s="90">
        <f>SUMIFS('course data'!AT:AT,'course data'!AS:AS,A14,'course data'!H:H,2024)+SUMIFS('course data'!AV:AV,'course data'!AU:AU,A14,'course data'!H:H,2024)+SUMIFS('course data'!AX:AX,'course data'!AW:AW,A14,'course data'!H:H,2024)</f>
        <v>0</v>
      </c>
      <c r="M14" s="92">
        <v>20</v>
      </c>
      <c r="N14" s="26"/>
      <c r="O14" s="71"/>
      <c r="P14" s="49"/>
      <c r="R14" s="4" t="str">
        <f>_xlfn.IFNA(VLOOKUP(Q14,Data!$AL$2:$AM$101,2,FALSE), "0")</f>
        <v>0</v>
      </c>
      <c r="S14" s="81" t="s">
        <v>629</v>
      </c>
      <c r="T14" s="4">
        <f>_xlfn.IFNA(VLOOKUP(S14,Data!$AN$2:$AO$121,2,FALSE), "0")</f>
        <v>15</v>
      </c>
      <c r="U14" s="81">
        <v>6</v>
      </c>
      <c r="V14" s="52">
        <v>1</v>
      </c>
      <c r="W14">
        <f t="shared" si="1"/>
        <v>3</v>
      </c>
      <c r="X14" s="50" t="str">
        <f t="shared" si="2"/>
        <v>0</v>
      </c>
      <c r="Y14" s="50">
        <f t="shared" si="3"/>
        <v>15</v>
      </c>
      <c r="Z14">
        <f t="shared" si="4"/>
        <v>12</v>
      </c>
      <c r="AB14" s="84"/>
      <c r="AD14" s="254">
        <f t="shared" si="5"/>
        <v>20</v>
      </c>
      <c r="AE14">
        <f t="shared" si="9"/>
        <v>12</v>
      </c>
      <c r="AF14">
        <f t="shared" si="10"/>
        <v>18</v>
      </c>
      <c r="AG14">
        <f t="shared" si="7"/>
        <v>50</v>
      </c>
      <c r="AH14">
        <f t="shared" si="6"/>
        <v>0</v>
      </c>
      <c r="AI14" s="253">
        <f t="shared" si="8"/>
        <v>20</v>
      </c>
    </row>
    <row r="15" spans="1:35" x14ac:dyDescent="0.35">
      <c r="A15" t="s">
        <v>1492</v>
      </c>
      <c r="B15" t="s">
        <v>1493</v>
      </c>
      <c r="C15" t="s">
        <v>1486</v>
      </c>
      <c r="D15" t="s">
        <v>1494</v>
      </c>
      <c r="E15">
        <v>130786</v>
      </c>
      <c r="F15" t="s">
        <v>169</v>
      </c>
      <c r="G15" s="87">
        <v>2024</v>
      </c>
      <c r="H15" t="s">
        <v>100</v>
      </c>
      <c r="I15" t="s">
        <v>54</v>
      </c>
      <c r="J15" s="88">
        <v>1</v>
      </c>
      <c r="K15" s="89">
        <f t="shared" si="0"/>
        <v>20</v>
      </c>
      <c r="L15" s="90">
        <f>SUMIFS('course data'!AT:AT,'course data'!AS:AS,A15,'course data'!H:H,2024)+SUMIFS('course data'!AV:AV,'course data'!AU:AU,A15,'course data'!H:H,2024)+SUMIFS('course data'!AX:AX,'course data'!AW:AW,A15,'course data'!H:H,2024)</f>
        <v>0</v>
      </c>
      <c r="M15" s="92">
        <v>30</v>
      </c>
      <c r="N15" s="26"/>
      <c r="O15" s="71"/>
      <c r="P15" s="49"/>
      <c r="Q15" s="81" t="s">
        <v>707</v>
      </c>
      <c r="R15" s="4">
        <f>_xlfn.IFNA(VLOOKUP(Q15,Data!$AL$2:$AM$101,2,FALSE), "0")</f>
        <v>30</v>
      </c>
      <c r="T15" s="4" t="str">
        <f>_xlfn.IFNA(VLOOKUP(S15,Data!$AN$2:$AO$121,2,FALSE), "0")</f>
        <v>0</v>
      </c>
      <c r="U15" s="81">
        <v>20</v>
      </c>
      <c r="V15" s="52">
        <v>1</v>
      </c>
      <c r="W15">
        <f t="shared" si="1"/>
        <v>10</v>
      </c>
      <c r="X15" s="50">
        <f t="shared" si="2"/>
        <v>30</v>
      </c>
      <c r="Y15" s="50" t="str">
        <f t="shared" si="3"/>
        <v>0</v>
      </c>
      <c r="Z15">
        <f t="shared" si="4"/>
        <v>40</v>
      </c>
      <c r="AB15" s="84"/>
      <c r="AD15" s="254">
        <f t="shared" si="5"/>
        <v>30</v>
      </c>
      <c r="AE15">
        <f t="shared" si="9"/>
        <v>40</v>
      </c>
      <c r="AF15">
        <f t="shared" si="10"/>
        <v>40</v>
      </c>
      <c r="AG15">
        <f t="shared" si="7"/>
        <v>110</v>
      </c>
      <c r="AH15">
        <f t="shared" si="6"/>
        <v>20</v>
      </c>
      <c r="AI15" s="253">
        <f t="shared" si="8"/>
        <v>10</v>
      </c>
    </row>
    <row r="16" spans="1:35" x14ac:dyDescent="0.35">
      <c r="A16" t="s">
        <v>1495</v>
      </c>
      <c r="B16" t="s">
        <v>1496</v>
      </c>
      <c r="C16" t="s">
        <v>892</v>
      </c>
      <c r="D16" t="s">
        <v>1497</v>
      </c>
      <c r="E16">
        <v>427141</v>
      </c>
      <c r="F16" t="s">
        <v>103</v>
      </c>
      <c r="G16" s="87">
        <v>2024</v>
      </c>
      <c r="H16" t="s">
        <v>100</v>
      </c>
      <c r="I16" t="s">
        <v>78</v>
      </c>
      <c r="J16" s="88">
        <v>1</v>
      </c>
      <c r="K16" s="89">
        <f t="shared" si="0"/>
        <v>40</v>
      </c>
      <c r="L16" s="90">
        <f>SUMIFS('course data'!AT:AT,'course data'!AS:AS,A16,'course data'!H:H,2024)+SUMIFS('course data'!AV:AV,'course data'!AU:AU,A16,'course data'!H:H,2024)+SUMIFS('course data'!AX:AX,'course data'!AW:AW,A16,'course data'!H:H,2024)</f>
        <v>0</v>
      </c>
      <c r="M16" s="92">
        <v>40</v>
      </c>
      <c r="N16" s="26"/>
      <c r="O16" s="71"/>
      <c r="P16" s="49"/>
      <c r="Q16" s="4" t="s">
        <v>361</v>
      </c>
      <c r="R16" s="4">
        <f>_xlfn.IFNA(VLOOKUP(Q16,Data!$AL$2:$AM$101,2,FALSE), "0")</f>
        <v>10</v>
      </c>
      <c r="T16" s="4" t="str">
        <f>_xlfn.IFNA(VLOOKUP(S16,Data!$AN$2:$AO$121,2,FALSE), "0")</f>
        <v>0</v>
      </c>
      <c r="U16" s="81">
        <v>20</v>
      </c>
      <c r="V16" s="52">
        <v>1</v>
      </c>
      <c r="W16">
        <f t="shared" si="1"/>
        <v>10</v>
      </c>
      <c r="X16" s="50">
        <f t="shared" si="2"/>
        <v>10</v>
      </c>
      <c r="Y16" s="50" t="str">
        <f t="shared" si="3"/>
        <v>0</v>
      </c>
      <c r="Z16">
        <f t="shared" si="4"/>
        <v>40</v>
      </c>
      <c r="AB16" s="84"/>
      <c r="AD16" s="254">
        <f t="shared" si="5"/>
        <v>40</v>
      </c>
      <c r="AE16">
        <f t="shared" si="9"/>
        <v>40</v>
      </c>
      <c r="AF16">
        <f t="shared" si="10"/>
        <v>20</v>
      </c>
      <c r="AG16">
        <f t="shared" si="7"/>
        <v>100</v>
      </c>
      <c r="AH16">
        <f t="shared" si="6"/>
        <v>40</v>
      </c>
      <c r="AI16" s="253">
        <f t="shared" si="8"/>
        <v>0</v>
      </c>
    </row>
    <row r="17" spans="1:35" x14ac:dyDescent="0.35">
      <c r="A17" t="s">
        <v>1498</v>
      </c>
      <c r="B17" t="s">
        <v>1499</v>
      </c>
      <c r="C17" t="s">
        <v>1500</v>
      </c>
      <c r="D17" t="s">
        <v>1467</v>
      </c>
      <c r="E17">
        <v>920089</v>
      </c>
      <c r="F17" t="s">
        <v>317</v>
      </c>
      <c r="G17" s="87">
        <v>2024</v>
      </c>
      <c r="H17" s="186" t="s">
        <v>53</v>
      </c>
      <c r="I17" s="186" t="s">
        <v>53</v>
      </c>
      <c r="J17" s="123">
        <v>12.5</v>
      </c>
      <c r="K17" s="89">
        <f t="shared" si="0"/>
        <v>1250</v>
      </c>
      <c r="L17" s="90">
        <f>SUMIFS('course data'!AT:AT,'course data'!AS:AS,A17,'course data'!H:H,2024)+SUMIFS('course data'!AV:AV,'course data'!AU:AU,A17,'course data'!H:H,2024)+SUMIFS('course data'!AX:AX,'course data'!AW:AW,A17,'course data'!H:H,2024)</f>
        <v>0</v>
      </c>
      <c r="M17" s="92">
        <v>50</v>
      </c>
      <c r="N17" s="26"/>
      <c r="O17" s="71"/>
      <c r="P17" s="49"/>
      <c r="R17" s="4" t="str">
        <f>_xlfn.IFNA(VLOOKUP(Q17,Data!$AL$2:$AM$101,2,FALSE), "0")</f>
        <v>0</v>
      </c>
      <c r="T17" s="4" t="str">
        <f>_xlfn.IFNA(VLOOKUP(S17,Data!$AN$2:$AO$121,2,FALSE), "0")</f>
        <v>0</v>
      </c>
      <c r="U17" s="81">
        <v>0</v>
      </c>
      <c r="V17" s="52">
        <v>1</v>
      </c>
      <c r="W17">
        <f t="shared" si="1"/>
        <v>0</v>
      </c>
      <c r="X17" s="50" t="str">
        <f t="shared" si="2"/>
        <v>0</v>
      </c>
      <c r="Y17" t="str">
        <f t="shared" si="3"/>
        <v>0</v>
      </c>
      <c r="Z17">
        <f t="shared" si="4"/>
        <v>0</v>
      </c>
      <c r="AA17" s="241">
        <v>125</v>
      </c>
      <c r="AB17" s="126">
        <v>375</v>
      </c>
      <c r="AD17" s="254">
        <f t="shared" si="5"/>
        <v>50</v>
      </c>
      <c r="AE17">
        <f t="shared" si="9"/>
        <v>-375</v>
      </c>
      <c r="AF17">
        <f t="shared" si="10"/>
        <v>-125</v>
      </c>
      <c r="AG17">
        <f t="shared" si="7"/>
        <v>-450</v>
      </c>
      <c r="AH17">
        <f t="shared" si="6"/>
        <v>1250</v>
      </c>
      <c r="AI17" s="253">
        <f t="shared" si="8"/>
        <v>-1200</v>
      </c>
    </row>
    <row r="18" spans="1:35" x14ac:dyDescent="0.35">
      <c r="A18" t="s">
        <v>1501</v>
      </c>
      <c r="B18" t="s">
        <v>1502</v>
      </c>
      <c r="C18" t="s">
        <v>1444</v>
      </c>
      <c r="D18" t="s">
        <v>1503</v>
      </c>
      <c r="E18">
        <v>864685</v>
      </c>
      <c r="F18" t="s">
        <v>184</v>
      </c>
      <c r="G18" s="87">
        <v>2024</v>
      </c>
      <c r="H18" t="s">
        <v>125</v>
      </c>
      <c r="I18" t="s">
        <v>126</v>
      </c>
      <c r="J18" s="88">
        <v>1</v>
      </c>
      <c r="K18" s="89">
        <f t="shared" si="0"/>
        <v>15</v>
      </c>
      <c r="L18" s="90">
        <f>SUMIFS('course data'!AT:AT,'course data'!AS:AS,A18,'course data'!H:H,2024)+SUMIFS('course data'!AV:AV,'course data'!AU:AU,A18,'course data'!H:H,2024)+SUMIFS('course data'!AX:AX,'course data'!AW:AW,A18,'course data'!H:H,2024)</f>
        <v>0</v>
      </c>
      <c r="M18" s="92">
        <v>10</v>
      </c>
      <c r="N18" s="26"/>
      <c r="O18" s="71"/>
      <c r="P18" s="49"/>
      <c r="Q18" s="4" t="s">
        <v>361</v>
      </c>
      <c r="R18" s="4">
        <f>_xlfn.IFNA(VLOOKUP(Q18,Data!$AL$2:$AM$101,2,FALSE), "0")</f>
        <v>10</v>
      </c>
      <c r="T18" s="4" t="str">
        <f>_xlfn.IFNA(VLOOKUP(S18,Data!$AN$2:$AO$121,2,FALSE), "0")</f>
        <v>0</v>
      </c>
      <c r="U18" s="81">
        <v>10</v>
      </c>
      <c r="V18" s="52">
        <v>0.5</v>
      </c>
      <c r="W18">
        <f t="shared" si="1"/>
        <v>5</v>
      </c>
      <c r="X18" s="50">
        <f t="shared" si="2"/>
        <v>10</v>
      </c>
      <c r="Y18" s="50" t="str">
        <f t="shared" si="3"/>
        <v>0</v>
      </c>
      <c r="Z18">
        <f t="shared" si="4"/>
        <v>20</v>
      </c>
      <c r="AB18" s="84"/>
      <c r="AD18" s="254">
        <f t="shared" si="5"/>
        <v>10</v>
      </c>
      <c r="AE18">
        <f t="shared" si="9"/>
        <v>20</v>
      </c>
      <c r="AF18">
        <f t="shared" si="10"/>
        <v>15</v>
      </c>
      <c r="AG18">
        <f t="shared" si="7"/>
        <v>45</v>
      </c>
      <c r="AH18">
        <f t="shared" si="6"/>
        <v>15</v>
      </c>
      <c r="AI18" s="253">
        <f t="shared" si="8"/>
        <v>-5</v>
      </c>
    </row>
    <row r="19" spans="1:35" x14ac:dyDescent="0.35">
      <c r="A19" t="s">
        <v>1504</v>
      </c>
      <c r="B19" t="s">
        <v>1505</v>
      </c>
      <c r="C19" t="s">
        <v>1506</v>
      </c>
      <c r="D19" t="s">
        <v>1470</v>
      </c>
      <c r="E19">
        <v>497960</v>
      </c>
      <c r="F19" t="s">
        <v>149</v>
      </c>
      <c r="G19" s="87">
        <v>2024</v>
      </c>
      <c r="H19" t="s">
        <v>125</v>
      </c>
      <c r="I19" t="s">
        <v>147</v>
      </c>
      <c r="J19" s="88">
        <v>0.9</v>
      </c>
      <c r="K19" s="89">
        <f t="shared" si="0"/>
        <v>36.400000000000006</v>
      </c>
      <c r="L19" s="90">
        <f>SUMIFS('course data'!AT:AT,'course data'!AS:AS,A19,'course data'!H:H,2024)+SUMIFS('course data'!AV:AV,'course data'!AU:AU,A19,'course data'!H:H,2024)+SUMIFS('course data'!AX:AX,'course data'!AW:AW,A19,'course data'!H:H,2024)</f>
        <v>20</v>
      </c>
      <c r="M19" s="92">
        <v>20</v>
      </c>
      <c r="N19" s="26"/>
      <c r="O19" s="71"/>
      <c r="P19" s="49"/>
      <c r="R19" s="4" t="str">
        <f>_xlfn.IFNA(VLOOKUP(Q19,Data!$AL$2:$AM$101,2,FALSE), "0")</f>
        <v>0</v>
      </c>
      <c r="T19" s="4" t="str">
        <f>_xlfn.IFNA(VLOOKUP(S19,Data!$AN$2:$AO$121,2,FALSE), "0")</f>
        <v>0</v>
      </c>
      <c r="U19" s="81">
        <v>14</v>
      </c>
      <c r="V19" s="52">
        <v>0.8</v>
      </c>
      <c r="W19">
        <f t="shared" si="1"/>
        <v>7.2000000000000011</v>
      </c>
      <c r="X19" s="50" t="str">
        <f t="shared" si="2"/>
        <v>0</v>
      </c>
      <c r="Y19" s="50" t="str">
        <f t="shared" si="3"/>
        <v>0</v>
      </c>
      <c r="Z19">
        <f t="shared" si="4"/>
        <v>28.400000000000006</v>
      </c>
      <c r="AB19" s="84"/>
      <c r="AD19" s="254">
        <f t="shared" si="5"/>
        <v>20</v>
      </c>
      <c r="AE19">
        <f t="shared" si="9"/>
        <v>28.400000000000006</v>
      </c>
      <c r="AF19">
        <f t="shared" si="10"/>
        <v>7.2000000000000011</v>
      </c>
      <c r="AG19">
        <f t="shared" si="7"/>
        <v>55.600000000000009</v>
      </c>
      <c r="AH19">
        <f t="shared" si="6"/>
        <v>36.400000000000006</v>
      </c>
      <c r="AI19" s="253">
        <f t="shared" si="8"/>
        <v>-16.400000000000006</v>
      </c>
    </row>
    <row r="20" spans="1:35" x14ac:dyDescent="0.35">
      <c r="A20" t="s">
        <v>1507</v>
      </c>
      <c r="B20" t="s">
        <v>1508</v>
      </c>
      <c r="C20" t="s">
        <v>1509</v>
      </c>
      <c r="D20" t="s">
        <v>1510</v>
      </c>
      <c r="E20">
        <v>490148</v>
      </c>
      <c r="F20" t="s">
        <v>199</v>
      </c>
      <c r="G20" s="87">
        <v>2024</v>
      </c>
      <c r="H20" t="s">
        <v>125</v>
      </c>
      <c r="I20" t="s">
        <v>101</v>
      </c>
      <c r="J20" s="88">
        <v>1</v>
      </c>
      <c r="K20" s="89">
        <f t="shared" si="0"/>
        <v>37.5</v>
      </c>
      <c r="L20" s="90">
        <f>SUMIFS('course data'!AT:AT,'course data'!AS:AS,A20,'course data'!H:H,2024)+SUMIFS('course data'!AV:AV,'course data'!AU:AU,A20,'course data'!H:H,2024)+SUMIFS('course data'!AX:AX,'course data'!AW:AW,A20,'course data'!H:H,2024)</f>
        <v>0</v>
      </c>
      <c r="M20" s="92">
        <v>30</v>
      </c>
      <c r="N20" s="26"/>
      <c r="O20" s="71"/>
      <c r="P20" s="49"/>
      <c r="Q20" s="4" t="s">
        <v>361</v>
      </c>
      <c r="R20" s="4">
        <f>_xlfn.IFNA(VLOOKUP(Q20,Data!$AL$2:$AM$101,2,FALSE), "0")</f>
        <v>10</v>
      </c>
      <c r="S20" s="4" t="s">
        <v>413</v>
      </c>
      <c r="T20" s="4">
        <f>_xlfn.IFNA(VLOOKUP(S20,Data!$AN$2:$AO$121,2,FALSE), "0")</f>
        <v>2.5</v>
      </c>
      <c r="U20" s="81">
        <v>20</v>
      </c>
      <c r="V20" s="52">
        <v>1</v>
      </c>
      <c r="W20">
        <f t="shared" si="1"/>
        <v>10</v>
      </c>
      <c r="X20" s="50">
        <f t="shared" si="2"/>
        <v>10</v>
      </c>
      <c r="Y20" s="50">
        <f t="shared" si="3"/>
        <v>2.5</v>
      </c>
      <c r="Z20">
        <f t="shared" si="4"/>
        <v>40</v>
      </c>
      <c r="AB20" s="84"/>
      <c r="AD20" s="254">
        <f t="shared" si="5"/>
        <v>30</v>
      </c>
      <c r="AE20">
        <f t="shared" si="9"/>
        <v>40</v>
      </c>
      <c r="AF20">
        <f t="shared" si="10"/>
        <v>22.5</v>
      </c>
      <c r="AG20">
        <f t="shared" si="7"/>
        <v>92.5</v>
      </c>
      <c r="AH20">
        <f t="shared" si="6"/>
        <v>37.5</v>
      </c>
      <c r="AI20" s="253">
        <f t="shared" si="8"/>
        <v>-7.5</v>
      </c>
    </row>
    <row r="21" spans="1:35" x14ac:dyDescent="0.35">
      <c r="A21" t="s">
        <v>1511</v>
      </c>
      <c r="B21" t="s">
        <v>1512</v>
      </c>
      <c r="C21" t="s">
        <v>1513</v>
      </c>
      <c r="D21" t="s">
        <v>1514</v>
      </c>
      <c r="E21">
        <v>675155</v>
      </c>
      <c r="F21" t="s">
        <v>184</v>
      </c>
      <c r="G21" s="87">
        <v>2024</v>
      </c>
      <c r="H21" t="s">
        <v>125</v>
      </c>
      <c r="I21" t="s">
        <v>78</v>
      </c>
      <c r="J21" s="88">
        <v>1</v>
      </c>
      <c r="K21" s="89">
        <f t="shared" si="0"/>
        <v>0</v>
      </c>
      <c r="L21" s="90">
        <f>SUMIFS('course data'!AT:AT,'course data'!AS:AS,A21,'course data'!H:H,2024)+SUMIFS('course data'!AV:AV,'course data'!AU:AU,A21,'course data'!H:H,2024)+SUMIFS('course data'!AX:AX,'course data'!AW:AW,A21,'course data'!H:H,2024)</f>
        <v>10</v>
      </c>
      <c r="M21" s="92">
        <v>40</v>
      </c>
      <c r="N21" s="26"/>
      <c r="O21" s="71"/>
      <c r="P21" s="49"/>
      <c r="R21" s="4" t="str">
        <f>_xlfn.IFNA(VLOOKUP(Q21,Data!$AL$2:$AM$101,2,FALSE), "0")</f>
        <v>0</v>
      </c>
      <c r="T21" s="4" t="str">
        <f>_xlfn.IFNA(VLOOKUP(S21,Data!$AN$2:$AO$121,2,FALSE), "0")</f>
        <v>0</v>
      </c>
      <c r="U21" s="81">
        <v>70</v>
      </c>
      <c r="V21" s="52">
        <v>1</v>
      </c>
      <c r="W21">
        <f t="shared" si="1"/>
        <v>10</v>
      </c>
      <c r="X21" s="50" t="str">
        <f t="shared" si="2"/>
        <v>0</v>
      </c>
      <c r="Y21" s="50" t="str">
        <f t="shared" si="3"/>
        <v>0</v>
      </c>
      <c r="Z21">
        <f t="shared" si="4"/>
        <v>90</v>
      </c>
      <c r="AB21" s="84"/>
      <c r="AD21" s="254">
        <f t="shared" si="5"/>
        <v>40</v>
      </c>
      <c r="AE21">
        <f t="shared" si="9"/>
        <v>90</v>
      </c>
      <c r="AF21">
        <f t="shared" si="10"/>
        <v>10</v>
      </c>
      <c r="AG21">
        <f t="shared" si="7"/>
        <v>140</v>
      </c>
      <c r="AH21">
        <f t="shared" si="6"/>
        <v>0</v>
      </c>
      <c r="AI21" s="253">
        <f t="shared" si="8"/>
        <v>40</v>
      </c>
    </row>
    <row r="22" spans="1:35" x14ac:dyDescent="0.35">
      <c r="A22" t="s">
        <v>1515</v>
      </c>
      <c r="B22" t="s">
        <v>1516</v>
      </c>
      <c r="C22" t="s">
        <v>1517</v>
      </c>
      <c r="D22" t="s">
        <v>1518</v>
      </c>
      <c r="E22">
        <v>267264</v>
      </c>
      <c r="F22" t="s">
        <v>149</v>
      </c>
      <c r="G22" s="87">
        <v>2024</v>
      </c>
      <c r="H22" t="s">
        <v>125</v>
      </c>
      <c r="I22" t="s">
        <v>126</v>
      </c>
      <c r="J22" s="88">
        <v>1</v>
      </c>
      <c r="K22" s="89">
        <f t="shared" si="0"/>
        <v>20</v>
      </c>
      <c r="L22" s="90">
        <f>SUMIFS('course data'!AT:AT,'course data'!AS:AS,A22,'course data'!H:H,2024)+SUMIFS('course data'!AV:AV,'course data'!AU:AU,A22,'course data'!H:H,2024)+SUMIFS('course data'!AX:AX,'course data'!AW:AW,A22,'course data'!H:H,2024)</f>
        <v>0</v>
      </c>
      <c r="M22" s="92">
        <v>50</v>
      </c>
      <c r="N22" s="26"/>
      <c r="O22" s="71"/>
      <c r="P22" s="49"/>
      <c r="Q22" s="4" t="s">
        <v>707</v>
      </c>
      <c r="R22" s="4">
        <f>_xlfn.IFNA(VLOOKUP(Q22,Data!$AL$2:$AM$101,2,FALSE), "0")</f>
        <v>30</v>
      </c>
      <c r="T22" s="4" t="str">
        <f>_xlfn.IFNA(VLOOKUP(S22,Data!$AN$2:$AO$121,2,FALSE), "0")</f>
        <v>0</v>
      </c>
      <c r="U22" s="81">
        <v>20</v>
      </c>
      <c r="V22" s="52">
        <v>1</v>
      </c>
      <c r="W22">
        <f t="shared" si="1"/>
        <v>10</v>
      </c>
      <c r="X22" s="50">
        <f t="shared" si="2"/>
        <v>30</v>
      </c>
      <c r="Y22" s="50" t="str">
        <f t="shared" si="3"/>
        <v>0</v>
      </c>
      <c r="Z22">
        <f t="shared" si="4"/>
        <v>40</v>
      </c>
      <c r="AB22" s="84"/>
      <c r="AD22" s="254">
        <f t="shared" si="5"/>
        <v>50</v>
      </c>
      <c r="AE22">
        <f t="shared" si="9"/>
        <v>40</v>
      </c>
      <c r="AF22">
        <f t="shared" si="10"/>
        <v>40</v>
      </c>
      <c r="AG22">
        <f t="shared" si="7"/>
        <v>130</v>
      </c>
      <c r="AH22">
        <f t="shared" si="6"/>
        <v>20</v>
      </c>
      <c r="AI22" s="253">
        <f t="shared" si="8"/>
        <v>30</v>
      </c>
    </row>
    <row r="23" spans="1:35" x14ac:dyDescent="0.35">
      <c r="A23" t="s">
        <v>1519</v>
      </c>
      <c r="B23" t="s">
        <v>1520</v>
      </c>
      <c r="C23" t="s">
        <v>1521</v>
      </c>
      <c r="D23" t="s">
        <v>1522</v>
      </c>
      <c r="E23">
        <v>252046</v>
      </c>
      <c r="F23" t="s">
        <v>149</v>
      </c>
      <c r="G23" s="87">
        <v>2024</v>
      </c>
      <c r="H23" t="s">
        <v>125</v>
      </c>
      <c r="I23" t="s">
        <v>78</v>
      </c>
      <c r="J23" s="88">
        <v>1</v>
      </c>
      <c r="K23" s="89">
        <f t="shared" si="0"/>
        <v>38</v>
      </c>
      <c r="L23" s="90">
        <f>SUMIFS('course data'!AT:AT,'course data'!AS:AS,A23,'course data'!H:H,2024)+SUMIFS('course data'!AV:AV,'course data'!AU:AU,A23,'course data'!H:H,2024)+SUMIFS('course data'!AX:AX,'course data'!AW:AW,A23,'course data'!H:H,2024)</f>
        <v>5</v>
      </c>
      <c r="M23" s="92">
        <v>10</v>
      </c>
      <c r="N23" s="26"/>
      <c r="O23" s="71"/>
      <c r="P23" s="49"/>
      <c r="Q23" s="4" t="s">
        <v>361</v>
      </c>
      <c r="R23" s="4">
        <f>_xlfn.IFNA(VLOOKUP(Q23,Data!$AL$2:$AM$101,2,FALSE), "0")</f>
        <v>10</v>
      </c>
      <c r="S23" s="4" t="s">
        <v>403</v>
      </c>
      <c r="T23" s="4">
        <f>_xlfn.IFNA(VLOOKUP(S23,Data!$AN$2:$AO$121,2,FALSE), "0")</f>
        <v>2</v>
      </c>
      <c r="U23" s="81">
        <v>20</v>
      </c>
      <c r="V23" s="52">
        <v>1</v>
      </c>
      <c r="W23">
        <f t="shared" si="1"/>
        <v>10</v>
      </c>
      <c r="X23" s="50">
        <f t="shared" si="2"/>
        <v>10</v>
      </c>
      <c r="Y23" s="50">
        <f t="shared" si="3"/>
        <v>2</v>
      </c>
      <c r="Z23">
        <f t="shared" si="4"/>
        <v>40</v>
      </c>
      <c r="AB23" s="84"/>
      <c r="AD23" s="254">
        <f t="shared" si="5"/>
        <v>10</v>
      </c>
      <c r="AE23">
        <f t="shared" si="9"/>
        <v>40</v>
      </c>
      <c r="AF23">
        <f t="shared" si="10"/>
        <v>22</v>
      </c>
      <c r="AG23">
        <f t="shared" si="7"/>
        <v>72</v>
      </c>
      <c r="AH23">
        <f t="shared" si="6"/>
        <v>38</v>
      </c>
      <c r="AI23" s="253">
        <f t="shared" si="8"/>
        <v>-28</v>
      </c>
    </row>
    <row r="24" spans="1:35" x14ac:dyDescent="0.35">
      <c r="A24" t="s">
        <v>1523</v>
      </c>
      <c r="B24" t="s">
        <v>1524</v>
      </c>
      <c r="C24" t="s">
        <v>1525</v>
      </c>
      <c r="D24" t="s">
        <v>1526</v>
      </c>
      <c r="E24">
        <v>590867</v>
      </c>
      <c r="F24" t="s">
        <v>169</v>
      </c>
      <c r="G24" s="87">
        <v>2024</v>
      </c>
      <c r="H24" t="s">
        <v>125</v>
      </c>
      <c r="I24" t="s">
        <v>126</v>
      </c>
      <c r="J24" s="88">
        <v>1</v>
      </c>
      <c r="K24" s="89">
        <f t="shared" si="0"/>
        <v>20</v>
      </c>
      <c r="L24" s="90">
        <f>SUMIFS('course data'!AT:AT,'course data'!AS:AS,A24,'course data'!H:H,2024)+SUMIFS('course data'!AV:AV,'course data'!AU:AU,A24,'course data'!H:H,2024)+SUMIFS('course data'!AX:AX,'course data'!AW:AW,A24,'course data'!H:H,2024)</f>
        <v>5</v>
      </c>
      <c r="M24" s="92">
        <v>20</v>
      </c>
      <c r="N24" s="26"/>
      <c r="O24" s="71"/>
      <c r="P24" s="49"/>
      <c r="Q24" s="4" t="s">
        <v>707</v>
      </c>
      <c r="R24" s="4">
        <f>_xlfn.IFNA(VLOOKUP(Q24,Data!$AL$2:$AM$101,2,FALSE), "0")</f>
        <v>30</v>
      </c>
      <c r="T24" s="4" t="str">
        <f>_xlfn.IFNA(VLOOKUP(S24,Data!$AN$2:$AO$121,2,FALSE), "0")</f>
        <v>0</v>
      </c>
      <c r="U24" s="81">
        <v>20</v>
      </c>
      <c r="V24" s="52">
        <v>1</v>
      </c>
      <c r="W24">
        <f t="shared" si="1"/>
        <v>10</v>
      </c>
      <c r="X24" s="50">
        <f t="shared" si="2"/>
        <v>30</v>
      </c>
      <c r="Y24" s="50" t="str">
        <f t="shared" si="3"/>
        <v>0</v>
      </c>
      <c r="Z24">
        <f t="shared" si="4"/>
        <v>40</v>
      </c>
      <c r="AB24" s="84"/>
      <c r="AD24" s="254">
        <f t="shared" si="5"/>
        <v>20</v>
      </c>
      <c r="AE24">
        <f t="shared" si="9"/>
        <v>40</v>
      </c>
      <c r="AF24">
        <f t="shared" si="10"/>
        <v>40</v>
      </c>
      <c r="AG24">
        <f t="shared" si="7"/>
        <v>100</v>
      </c>
      <c r="AH24">
        <f t="shared" si="6"/>
        <v>20</v>
      </c>
      <c r="AI24" s="253">
        <f t="shared" si="8"/>
        <v>0</v>
      </c>
    </row>
    <row r="25" spans="1:35" x14ac:dyDescent="0.35">
      <c r="A25" t="s">
        <v>1527</v>
      </c>
      <c r="B25" t="s">
        <v>1528</v>
      </c>
      <c r="C25" t="s">
        <v>34</v>
      </c>
      <c r="D25" t="s">
        <v>1529</v>
      </c>
      <c r="E25">
        <v>296921</v>
      </c>
      <c r="F25" t="s">
        <v>36</v>
      </c>
      <c r="G25" s="87">
        <v>2024</v>
      </c>
      <c r="H25" t="s">
        <v>100</v>
      </c>
      <c r="I25" t="s">
        <v>78</v>
      </c>
      <c r="J25" s="88">
        <v>0.5</v>
      </c>
      <c r="K25" s="89">
        <f t="shared" si="0"/>
        <v>10</v>
      </c>
      <c r="L25" s="90">
        <f>SUMIFS('course data'!AT:AT,'course data'!AS:AS,A25,'course data'!H:H,2024)+SUMIFS('course data'!AV:AV,'course data'!AU:AU,A25,'course data'!H:H,2024)+SUMIFS('course data'!AX:AX,'course data'!AW:AW,A25,'course data'!H:H,2024)</f>
        <v>0</v>
      </c>
      <c r="M25" s="92">
        <v>30</v>
      </c>
      <c r="N25" s="26"/>
      <c r="O25" s="71"/>
      <c r="P25" s="49"/>
      <c r="R25" s="4" t="str">
        <f>_xlfn.IFNA(VLOOKUP(Q25,Data!$AL$2:$AM$101,2,FALSE), "0")</f>
        <v>0</v>
      </c>
      <c r="S25" s="4" t="s">
        <v>629</v>
      </c>
      <c r="T25" s="4">
        <f>_xlfn.IFNA(VLOOKUP(S25,Data!$AN$2:$AO$121,2,FALSE), "0")</f>
        <v>15</v>
      </c>
      <c r="U25" s="81">
        <v>10</v>
      </c>
      <c r="V25" s="52">
        <v>1</v>
      </c>
      <c r="W25">
        <f t="shared" si="1"/>
        <v>5</v>
      </c>
      <c r="X25" s="50" t="str">
        <f t="shared" si="2"/>
        <v>0</v>
      </c>
      <c r="Y25" s="50">
        <f t="shared" si="3"/>
        <v>15</v>
      </c>
      <c r="Z25">
        <f t="shared" si="4"/>
        <v>20</v>
      </c>
      <c r="AB25" s="84"/>
      <c r="AD25" s="254">
        <f t="shared" si="5"/>
        <v>30</v>
      </c>
      <c r="AE25">
        <f t="shared" si="9"/>
        <v>20</v>
      </c>
      <c r="AF25">
        <f t="shared" si="10"/>
        <v>20</v>
      </c>
      <c r="AG25">
        <f t="shared" si="7"/>
        <v>70</v>
      </c>
      <c r="AH25">
        <f t="shared" si="6"/>
        <v>10</v>
      </c>
      <c r="AI25" s="253">
        <f t="shared" si="8"/>
        <v>20</v>
      </c>
    </row>
    <row r="26" spans="1:35" x14ac:dyDescent="0.35">
      <c r="A26" t="s">
        <v>1530</v>
      </c>
      <c r="B26" t="s">
        <v>1531</v>
      </c>
      <c r="C26" t="s">
        <v>1438</v>
      </c>
      <c r="D26" t="s">
        <v>1532</v>
      </c>
      <c r="E26">
        <v>312495</v>
      </c>
      <c r="F26" t="s">
        <v>103</v>
      </c>
      <c r="G26" s="87">
        <v>2024</v>
      </c>
      <c r="H26" t="s">
        <v>100</v>
      </c>
      <c r="I26" t="s">
        <v>147</v>
      </c>
      <c r="J26" s="88">
        <v>1</v>
      </c>
      <c r="K26" s="89">
        <f t="shared" si="0"/>
        <v>30</v>
      </c>
      <c r="L26" s="90">
        <f>SUMIFS('course data'!AT:AT,'course data'!AS:AS,A26,'course data'!H:H,2024)+SUMIFS('course data'!AV:AV,'course data'!AU:AU,A26,'course data'!H:H,2024)+SUMIFS('course data'!AX:AX,'course data'!AW:AW,A26,'course data'!H:H,2024)</f>
        <v>0</v>
      </c>
      <c r="M26" s="92">
        <v>40</v>
      </c>
      <c r="N26" s="26"/>
      <c r="O26" s="71"/>
      <c r="P26" s="49"/>
      <c r="R26" s="4" t="str">
        <f>_xlfn.IFNA(VLOOKUP(Q26,Data!$AL$2:$AM$101,2,FALSE), "0")</f>
        <v>0</v>
      </c>
      <c r="S26" s="81" t="s">
        <v>51</v>
      </c>
      <c r="T26" s="4">
        <f>_xlfn.IFNA(VLOOKUP(S26,Data!$AN$2:$AO$121,2,FALSE), "0")</f>
        <v>-10</v>
      </c>
      <c r="U26" s="81">
        <v>50</v>
      </c>
      <c r="V26" s="52">
        <v>1</v>
      </c>
      <c r="W26">
        <f t="shared" si="1"/>
        <v>10</v>
      </c>
      <c r="X26" s="50" t="str">
        <f t="shared" si="2"/>
        <v>0</v>
      </c>
      <c r="Y26" s="50">
        <f t="shared" si="3"/>
        <v>-10</v>
      </c>
      <c r="Z26">
        <f t="shared" si="4"/>
        <v>70</v>
      </c>
      <c r="AB26" s="84"/>
      <c r="AD26" s="254">
        <f t="shared" si="5"/>
        <v>40</v>
      </c>
      <c r="AE26">
        <f t="shared" si="9"/>
        <v>70</v>
      </c>
      <c r="AF26">
        <f t="shared" si="10"/>
        <v>0</v>
      </c>
      <c r="AG26">
        <f t="shared" si="7"/>
        <v>110</v>
      </c>
      <c r="AH26">
        <f t="shared" si="6"/>
        <v>30</v>
      </c>
      <c r="AI26" s="253">
        <f t="shared" si="8"/>
        <v>10</v>
      </c>
    </row>
    <row r="27" spans="1:35" x14ac:dyDescent="0.35">
      <c r="A27" t="s">
        <v>1533</v>
      </c>
      <c r="B27" t="s">
        <v>1534</v>
      </c>
      <c r="C27" t="s">
        <v>1535</v>
      </c>
      <c r="D27" t="s">
        <v>1536</v>
      </c>
      <c r="E27">
        <v>403035</v>
      </c>
      <c r="F27" t="s">
        <v>169</v>
      </c>
      <c r="G27" s="87">
        <v>2024</v>
      </c>
      <c r="H27" t="s">
        <v>125</v>
      </c>
      <c r="I27" t="s">
        <v>126</v>
      </c>
      <c r="J27" s="88">
        <v>1</v>
      </c>
      <c r="K27" s="89">
        <f t="shared" si="0"/>
        <v>0</v>
      </c>
      <c r="L27" s="90">
        <f>SUMIFS('course data'!AT:AT,'course data'!AS:AS,A27,'course data'!H:H,2024)+SUMIFS('course data'!AV:AV,'course data'!AU:AU,A27,'course data'!H:H,2024)+SUMIFS('course data'!AX:AX,'course data'!AW:AW,A27,'course data'!H:H,2024)</f>
        <v>0</v>
      </c>
      <c r="M27" s="92">
        <v>50</v>
      </c>
      <c r="N27" s="26"/>
      <c r="O27" s="71"/>
      <c r="P27" s="49"/>
      <c r="R27" s="4" t="str">
        <f>_xlfn.IFNA(VLOOKUP(Q27,Data!$AL$2:$AM$101,2,FALSE), "0")</f>
        <v>0</v>
      </c>
      <c r="T27" s="4" t="str">
        <f>_xlfn.IFNA(VLOOKUP(S27,Data!$AN$2:$AO$121,2,FALSE), "0")</f>
        <v>0</v>
      </c>
      <c r="U27" s="81">
        <v>70</v>
      </c>
      <c r="V27" s="52">
        <v>1</v>
      </c>
      <c r="W27">
        <f t="shared" si="1"/>
        <v>10</v>
      </c>
      <c r="X27" s="50" t="str">
        <f t="shared" si="2"/>
        <v>0</v>
      </c>
      <c r="Y27" s="50" t="str">
        <f t="shared" si="3"/>
        <v>0</v>
      </c>
      <c r="Z27">
        <f t="shared" si="4"/>
        <v>90</v>
      </c>
      <c r="AB27" s="84"/>
      <c r="AD27" s="254">
        <f t="shared" si="5"/>
        <v>50</v>
      </c>
      <c r="AE27">
        <f t="shared" si="9"/>
        <v>90</v>
      </c>
      <c r="AF27">
        <f t="shared" si="10"/>
        <v>10</v>
      </c>
      <c r="AG27">
        <f t="shared" si="7"/>
        <v>150</v>
      </c>
      <c r="AH27">
        <f t="shared" si="6"/>
        <v>0</v>
      </c>
      <c r="AI27" s="253">
        <f t="shared" si="8"/>
        <v>50</v>
      </c>
    </row>
    <row r="28" spans="1:35" x14ac:dyDescent="0.35">
      <c r="A28" t="s">
        <v>1537</v>
      </c>
      <c r="B28" t="s">
        <v>1538</v>
      </c>
      <c r="C28" t="s">
        <v>1539</v>
      </c>
      <c r="D28" t="s">
        <v>1540</v>
      </c>
      <c r="E28">
        <v>716027</v>
      </c>
      <c r="F28" t="s">
        <v>234</v>
      </c>
      <c r="G28" s="87">
        <v>2024</v>
      </c>
      <c r="H28" t="s">
        <v>77</v>
      </c>
      <c r="I28" t="s">
        <v>77</v>
      </c>
      <c r="J28" s="88">
        <v>0.3</v>
      </c>
      <c r="K28" s="89">
        <f t="shared" si="0"/>
        <v>30</v>
      </c>
      <c r="L28" s="90">
        <f>SUMIFS('course data'!AT:AT,'course data'!AS:AS,A28,'course data'!H:H,2024)+SUMIFS('course data'!AV:AV,'course data'!AU:AU,A28,'course data'!H:H,2024)+SUMIFS('course data'!AX:AX,'course data'!AW:AW,A28,'course data'!H:H,2024)</f>
        <v>2</v>
      </c>
      <c r="M28" s="92">
        <v>10</v>
      </c>
      <c r="N28" s="26"/>
      <c r="O28" s="71"/>
      <c r="P28" s="49"/>
      <c r="R28" s="4" t="str">
        <f>_xlfn.IFNA(VLOOKUP(Q28,Data!$AL$2:$AM$101,2,FALSE), "0")</f>
        <v>0</v>
      </c>
      <c r="T28" s="4" t="str">
        <f>_xlfn.IFNA(VLOOKUP(S28,Data!$AN$2:$AO$121,2,FALSE), "0")</f>
        <v>0</v>
      </c>
      <c r="U28" s="81">
        <v>0</v>
      </c>
      <c r="V28" s="52">
        <v>1</v>
      </c>
      <c r="W28">
        <f t="shared" si="1"/>
        <v>0</v>
      </c>
      <c r="X28" s="50" t="str">
        <f t="shared" si="2"/>
        <v>0</v>
      </c>
      <c r="Y28" s="50" t="str">
        <f t="shared" si="3"/>
        <v>0</v>
      </c>
      <c r="Z28">
        <f t="shared" si="4"/>
        <v>0</v>
      </c>
      <c r="AA28" s="241">
        <v>3</v>
      </c>
      <c r="AB28" s="126">
        <v>9</v>
      </c>
      <c r="AD28" s="254">
        <f t="shared" si="5"/>
        <v>10</v>
      </c>
      <c r="AE28">
        <f t="shared" si="9"/>
        <v>-9</v>
      </c>
      <c r="AF28">
        <f t="shared" si="10"/>
        <v>-3</v>
      </c>
      <c r="AG28">
        <f t="shared" si="7"/>
        <v>-2</v>
      </c>
      <c r="AH28">
        <f t="shared" si="6"/>
        <v>30</v>
      </c>
      <c r="AI28" s="253">
        <f t="shared" si="8"/>
        <v>-20</v>
      </c>
    </row>
    <row r="29" spans="1:35" x14ac:dyDescent="0.35">
      <c r="A29" t="s">
        <v>1541</v>
      </c>
      <c r="B29" t="s">
        <v>1542</v>
      </c>
      <c r="C29" t="s">
        <v>812</v>
      </c>
      <c r="D29" t="s">
        <v>1483</v>
      </c>
      <c r="E29">
        <v>757977</v>
      </c>
      <c r="F29" t="s">
        <v>36</v>
      </c>
      <c r="G29" s="87">
        <v>2024</v>
      </c>
      <c r="H29" t="s">
        <v>125</v>
      </c>
      <c r="I29" t="s">
        <v>126</v>
      </c>
      <c r="J29" s="88">
        <v>1</v>
      </c>
      <c r="K29" s="89">
        <f t="shared" si="0"/>
        <v>30</v>
      </c>
      <c r="L29" s="90">
        <f>SUMIFS('course data'!AT:AT,'course data'!AS:AS,A29,'course data'!H:H,2024)+SUMIFS('course data'!AV:AV,'course data'!AU:AU,A29,'course data'!H:H,2024)+SUMIFS('course data'!AX:AX,'course data'!AW:AW,A29,'course data'!H:H,2024)</f>
        <v>0</v>
      </c>
      <c r="M29" s="92">
        <v>20</v>
      </c>
      <c r="N29" s="26"/>
      <c r="O29" s="71"/>
      <c r="P29" s="49"/>
      <c r="Q29" s="4" t="s">
        <v>548</v>
      </c>
      <c r="R29" s="4">
        <f>_xlfn.IFNA(VLOOKUP(Q29,Data!$AL$2:$AM$101,2,FALSE), "0")</f>
        <v>20</v>
      </c>
      <c r="T29" s="4" t="str">
        <f>_xlfn.IFNA(VLOOKUP(S29,Data!$AN$2:$AO$121,2,FALSE), "0")</f>
        <v>0</v>
      </c>
      <c r="U29" s="81">
        <v>20</v>
      </c>
      <c r="V29" s="52">
        <v>1</v>
      </c>
      <c r="W29">
        <f t="shared" si="1"/>
        <v>10</v>
      </c>
      <c r="X29" s="50">
        <f t="shared" si="2"/>
        <v>20</v>
      </c>
      <c r="Y29" s="50" t="str">
        <f t="shared" si="3"/>
        <v>0</v>
      </c>
      <c r="Z29">
        <f t="shared" si="4"/>
        <v>40</v>
      </c>
      <c r="AB29" s="84"/>
      <c r="AD29" s="254">
        <f t="shared" si="5"/>
        <v>20</v>
      </c>
      <c r="AE29">
        <f t="shared" si="9"/>
        <v>40</v>
      </c>
      <c r="AF29">
        <f t="shared" si="10"/>
        <v>30</v>
      </c>
      <c r="AG29">
        <f t="shared" si="7"/>
        <v>90</v>
      </c>
      <c r="AH29">
        <f t="shared" si="6"/>
        <v>30</v>
      </c>
      <c r="AI29" s="253">
        <f t="shared" si="8"/>
        <v>-10</v>
      </c>
    </row>
    <row r="30" spans="1:35" x14ac:dyDescent="0.35">
      <c r="A30" t="s">
        <v>1543</v>
      </c>
      <c r="B30" t="s">
        <v>1544</v>
      </c>
      <c r="C30" t="s">
        <v>1545</v>
      </c>
      <c r="D30" t="s">
        <v>1546</v>
      </c>
      <c r="E30">
        <v>529458</v>
      </c>
      <c r="F30" t="s">
        <v>128</v>
      </c>
      <c r="G30" s="87">
        <v>2024</v>
      </c>
      <c r="H30" t="s">
        <v>125</v>
      </c>
      <c r="I30" t="s">
        <v>101</v>
      </c>
      <c r="J30" s="88">
        <v>1</v>
      </c>
      <c r="K30" s="89">
        <f t="shared" si="0"/>
        <v>40</v>
      </c>
      <c r="L30" s="90">
        <f>SUMIFS('course data'!AT:AT,'course data'!AS:AS,A30,'course data'!H:H,2024)+SUMIFS('course data'!AV:AV,'course data'!AU:AU,A30,'course data'!H:H,2024)+SUMIFS('course data'!AX:AX,'course data'!AW:AW,A30,'course data'!H:H,2024)</f>
        <v>2</v>
      </c>
      <c r="M30" s="92">
        <v>30</v>
      </c>
      <c r="N30" s="26"/>
      <c r="O30" s="71"/>
      <c r="P30" s="49"/>
      <c r="Q30" s="4" t="s">
        <v>361</v>
      </c>
      <c r="R30" s="4">
        <f>_xlfn.IFNA(VLOOKUP(Q30,Data!$AL$2:$AM$101,2,FALSE), "0")</f>
        <v>10</v>
      </c>
      <c r="T30" s="4" t="str">
        <f>_xlfn.IFNA(VLOOKUP(S30,Data!$AN$2:$AO$121,2,FALSE), "0")</f>
        <v>0</v>
      </c>
      <c r="U30" s="81">
        <v>20</v>
      </c>
      <c r="V30" s="52">
        <v>1</v>
      </c>
      <c r="W30">
        <f t="shared" si="1"/>
        <v>10</v>
      </c>
      <c r="X30" s="50">
        <f t="shared" si="2"/>
        <v>10</v>
      </c>
      <c r="Y30" s="50" t="str">
        <f t="shared" si="3"/>
        <v>0</v>
      </c>
      <c r="Z30">
        <f t="shared" si="4"/>
        <v>40</v>
      </c>
      <c r="AB30" s="84"/>
      <c r="AD30" s="254">
        <f t="shared" si="5"/>
        <v>30</v>
      </c>
      <c r="AE30">
        <f t="shared" si="9"/>
        <v>40</v>
      </c>
      <c r="AF30">
        <f t="shared" si="10"/>
        <v>20</v>
      </c>
      <c r="AG30">
        <f t="shared" si="7"/>
        <v>90</v>
      </c>
      <c r="AH30">
        <f t="shared" si="6"/>
        <v>40</v>
      </c>
      <c r="AI30" s="253">
        <f t="shared" si="8"/>
        <v>-10</v>
      </c>
    </row>
    <row r="31" spans="1:35" x14ac:dyDescent="0.35">
      <c r="A31" t="s">
        <v>1547</v>
      </c>
      <c r="B31" t="s">
        <v>1548</v>
      </c>
      <c r="C31" t="s">
        <v>1486</v>
      </c>
      <c r="D31" t="s">
        <v>1549</v>
      </c>
      <c r="E31">
        <v>865559</v>
      </c>
      <c r="F31" t="s">
        <v>199</v>
      </c>
      <c r="G31" s="87">
        <v>2024</v>
      </c>
      <c r="H31" t="s">
        <v>125</v>
      </c>
      <c r="I31" t="s">
        <v>126</v>
      </c>
      <c r="J31" s="88">
        <v>1</v>
      </c>
      <c r="K31" s="89">
        <f t="shared" si="0"/>
        <v>45</v>
      </c>
      <c r="L31" s="90">
        <f>SUMIFS('course data'!AT:AT,'course data'!AS:AS,A31,'course data'!H:H,2024)+SUMIFS('course data'!AV:AV,'course data'!AU:AU,A31,'course data'!H:H,2024)+SUMIFS('course data'!AX:AX,'course data'!AW:AW,A31,'course data'!H:H,2024)</f>
        <v>8</v>
      </c>
      <c r="M31" s="92">
        <v>40</v>
      </c>
      <c r="N31" s="26"/>
      <c r="O31" s="71"/>
      <c r="P31" s="49"/>
      <c r="R31" s="4" t="str">
        <f>_xlfn.IFNA(VLOOKUP(Q31,Data!$AL$2:$AM$101,2,FALSE), "0")</f>
        <v>0</v>
      </c>
      <c r="S31" s="4" t="s">
        <v>461</v>
      </c>
      <c r="T31" s="4">
        <f>_xlfn.IFNA(VLOOKUP(S31,Data!$AN$2:$AO$121,2,FALSE), "0")</f>
        <v>5</v>
      </c>
      <c r="U31" s="81">
        <v>20</v>
      </c>
      <c r="V31" s="52">
        <v>1</v>
      </c>
      <c r="W31">
        <f t="shared" si="1"/>
        <v>10</v>
      </c>
      <c r="X31" s="50" t="str">
        <f t="shared" si="2"/>
        <v>0</v>
      </c>
      <c r="Y31" s="50">
        <f t="shared" si="3"/>
        <v>5</v>
      </c>
      <c r="Z31">
        <f t="shared" si="4"/>
        <v>40</v>
      </c>
      <c r="AB31" s="84"/>
      <c r="AD31" s="254">
        <f t="shared" si="5"/>
        <v>40</v>
      </c>
      <c r="AE31">
        <f t="shared" si="9"/>
        <v>40</v>
      </c>
      <c r="AF31">
        <f t="shared" si="10"/>
        <v>15</v>
      </c>
      <c r="AG31">
        <f t="shared" si="7"/>
        <v>95</v>
      </c>
      <c r="AH31">
        <f t="shared" si="6"/>
        <v>45</v>
      </c>
      <c r="AI31" s="253">
        <f t="shared" si="8"/>
        <v>-5</v>
      </c>
    </row>
    <row r="32" spans="1:35" x14ac:dyDescent="0.35">
      <c r="A32" t="s">
        <v>1550</v>
      </c>
      <c r="B32" t="s">
        <v>1551</v>
      </c>
      <c r="C32" t="s">
        <v>1552</v>
      </c>
      <c r="D32" t="s">
        <v>1553</v>
      </c>
      <c r="E32">
        <v>682660</v>
      </c>
      <c r="F32" t="s">
        <v>199</v>
      </c>
      <c r="G32" s="87">
        <v>2024</v>
      </c>
      <c r="H32" t="s">
        <v>125</v>
      </c>
      <c r="I32" t="s">
        <v>147</v>
      </c>
      <c r="J32" s="88">
        <v>1</v>
      </c>
      <c r="K32" s="89">
        <f t="shared" si="0"/>
        <v>30</v>
      </c>
      <c r="L32" s="90">
        <f>SUMIFS('course data'!AT:AT,'course data'!AS:AS,A32,'course data'!H:H,2024)+SUMIFS('course data'!AV:AV,'course data'!AU:AU,A32,'course data'!H:H,2024)+SUMIFS('course data'!AX:AX,'course data'!AW:AW,A32,'course data'!H:H,2024)</f>
        <v>3</v>
      </c>
      <c r="M32" s="92">
        <v>50</v>
      </c>
      <c r="N32" s="26"/>
      <c r="O32" s="71"/>
      <c r="P32" s="49"/>
      <c r="Q32" s="4" t="s">
        <v>548</v>
      </c>
      <c r="R32" s="4">
        <f>_xlfn.IFNA(VLOOKUP(Q32,Data!$AL$2:$AM$101,2,FALSE), "0")</f>
        <v>20</v>
      </c>
      <c r="T32" s="4" t="str">
        <f>_xlfn.IFNA(VLOOKUP(S32,Data!$AN$2:$AO$121,2,FALSE), "0")</f>
        <v>0</v>
      </c>
      <c r="U32" s="81">
        <v>20</v>
      </c>
      <c r="V32" s="52">
        <v>1</v>
      </c>
      <c r="W32">
        <f t="shared" si="1"/>
        <v>10</v>
      </c>
      <c r="X32" s="50">
        <f t="shared" si="2"/>
        <v>20</v>
      </c>
      <c r="Y32" s="50" t="str">
        <f t="shared" si="3"/>
        <v>0</v>
      </c>
      <c r="Z32">
        <f t="shared" si="4"/>
        <v>40</v>
      </c>
      <c r="AB32" s="84"/>
      <c r="AD32" s="254">
        <f t="shared" si="5"/>
        <v>50</v>
      </c>
      <c r="AE32">
        <f t="shared" si="9"/>
        <v>40</v>
      </c>
      <c r="AF32">
        <f t="shared" si="10"/>
        <v>30</v>
      </c>
      <c r="AG32">
        <f t="shared" si="7"/>
        <v>120</v>
      </c>
      <c r="AH32">
        <f t="shared" si="6"/>
        <v>30</v>
      </c>
      <c r="AI32" s="253">
        <f t="shared" si="8"/>
        <v>20</v>
      </c>
    </row>
    <row r="33" spans="1:35" x14ac:dyDescent="0.35">
      <c r="A33" t="s">
        <v>1554</v>
      </c>
      <c r="B33" t="s">
        <v>1555</v>
      </c>
      <c r="C33" t="s">
        <v>812</v>
      </c>
      <c r="D33" t="s">
        <v>1556</v>
      </c>
      <c r="E33">
        <v>276843</v>
      </c>
      <c r="F33" t="s">
        <v>149</v>
      </c>
      <c r="G33" s="87">
        <v>2024</v>
      </c>
      <c r="H33" t="s">
        <v>125</v>
      </c>
      <c r="I33" t="s">
        <v>147</v>
      </c>
      <c r="J33" s="88">
        <v>1</v>
      </c>
      <c r="K33" s="89">
        <f t="shared" si="0"/>
        <v>50</v>
      </c>
      <c r="L33" s="90">
        <f>SUMIFS('course data'!AT:AT,'course data'!AS:AS,A33,'course data'!H:H,2024)+SUMIFS('course data'!AV:AV,'course data'!AU:AU,A33,'course data'!H:H,2024)+SUMIFS('course data'!AX:AX,'course data'!AW:AW,A33,'course data'!H:H,2024)</f>
        <v>0</v>
      </c>
      <c r="M33" s="92">
        <v>10</v>
      </c>
      <c r="N33" s="26"/>
      <c r="O33" s="71"/>
      <c r="P33" s="49"/>
      <c r="R33" s="4" t="str">
        <f>_xlfn.IFNA(VLOOKUP(Q33,Data!$AL$2:$AM$101,2,FALSE), "0")</f>
        <v>0</v>
      </c>
      <c r="T33" s="4" t="str">
        <f>_xlfn.IFNA(VLOOKUP(S33,Data!$AN$2:$AO$121,2,FALSE), "0")</f>
        <v>0</v>
      </c>
      <c r="U33" s="81">
        <v>20</v>
      </c>
      <c r="V33" s="52">
        <v>1</v>
      </c>
      <c r="W33">
        <f t="shared" si="1"/>
        <v>10</v>
      </c>
      <c r="X33" s="50" t="str">
        <f t="shared" si="2"/>
        <v>0</v>
      </c>
      <c r="Y33" s="50" t="str">
        <f t="shared" si="3"/>
        <v>0</v>
      </c>
      <c r="Z33">
        <f t="shared" si="4"/>
        <v>40</v>
      </c>
      <c r="AB33" s="84"/>
      <c r="AD33" s="254">
        <f t="shared" si="5"/>
        <v>10</v>
      </c>
      <c r="AE33">
        <f t="shared" si="9"/>
        <v>40</v>
      </c>
      <c r="AF33">
        <f t="shared" si="10"/>
        <v>10</v>
      </c>
      <c r="AG33">
        <f t="shared" si="7"/>
        <v>60</v>
      </c>
      <c r="AH33">
        <f t="shared" si="6"/>
        <v>50</v>
      </c>
      <c r="AI33" s="253">
        <f t="shared" si="8"/>
        <v>-40</v>
      </c>
    </row>
    <row r="34" spans="1:35" x14ac:dyDescent="0.35">
      <c r="A34" t="s">
        <v>1557</v>
      </c>
      <c r="B34" t="s">
        <v>1558</v>
      </c>
      <c r="C34" t="s">
        <v>1559</v>
      </c>
      <c r="D34" t="s">
        <v>1560</v>
      </c>
      <c r="E34">
        <v>950102</v>
      </c>
      <c r="F34" t="s">
        <v>80</v>
      </c>
      <c r="G34" s="87">
        <v>2024</v>
      </c>
      <c r="H34" t="s">
        <v>125</v>
      </c>
      <c r="I34" t="s">
        <v>126</v>
      </c>
      <c r="J34" s="88">
        <v>1</v>
      </c>
      <c r="K34" s="89">
        <f t="shared" si="0"/>
        <v>45</v>
      </c>
      <c r="L34" s="90">
        <f>SUMIFS('course data'!AT:AT,'course data'!AS:AS,A34,'course data'!H:H,2024)+SUMIFS('course data'!AV:AV,'course data'!AU:AU,A34,'course data'!H:H,2024)+SUMIFS('course data'!AX:AX,'course data'!AW:AW,A34,'course data'!H:H,2024)</f>
        <v>0</v>
      </c>
      <c r="M34" s="92">
        <v>20</v>
      </c>
      <c r="N34" s="26"/>
      <c r="O34" s="71"/>
      <c r="P34" s="49"/>
      <c r="R34" s="4" t="str">
        <f>_xlfn.IFNA(VLOOKUP(Q34,Data!$AL$2:$AM$101,2,FALSE), "0")</f>
        <v>0</v>
      </c>
      <c r="S34" s="4" t="s">
        <v>461</v>
      </c>
      <c r="T34" s="4">
        <f>_xlfn.IFNA(VLOOKUP(S34,Data!$AN$2:$AO$121,2,FALSE), "0")</f>
        <v>5</v>
      </c>
      <c r="U34" s="81">
        <v>20</v>
      </c>
      <c r="V34" s="52">
        <v>1</v>
      </c>
      <c r="W34">
        <f t="shared" ref="W34:W65" si="11">(J34*V34*10)-AA34</f>
        <v>10</v>
      </c>
      <c r="X34" s="50" t="str">
        <f t="shared" ref="X34:X65" si="12">(R34)</f>
        <v>0</v>
      </c>
      <c r="Y34" s="50">
        <f t="shared" ref="Y34:Y65" si="13">(T34)</f>
        <v>5</v>
      </c>
      <c r="Z34">
        <f t="shared" ref="Z34:Z65" si="14">(J34*V34*100)-(K34+W34+X34+Y34)-AC34</f>
        <v>40</v>
      </c>
      <c r="AB34" s="84"/>
      <c r="AD34" s="254">
        <f t="shared" si="5"/>
        <v>20</v>
      </c>
      <c r="AE34">
        <f t="shared" si="9"/>
        <v>40</v>
      </c>
      <c r="AF34">
        <f t="shared" si="10"/>
        <v>15</v>
      </c>
      <c r="AG34">
        <f t="shared" si="7"/>
        <v>75</v>
      </c>
      <c r="AH34">
        <f t="shared" si="6"/>
        <v>45</v>
      </c>
      <c r="AI34" s="253">
        <f t="shared" si="8"/>
        <v>-25</v>
      </c>
    </row>
    <row r="35" spans="1:35" x14ac:dyDescent="0.35">
      <c r="A35" t="s">
        <v>1561</v>
      </c>
      <c r="B35" t="s">
        <v>1562</v>
      </c>
      <c r="C35" t="s">
        <v>202</v>
      </c>
      <c r="D35" t="s">
        <v>1563</v>
      </c>
      <c r="E35">
        <v>746562</v>
      </c>
      <c r="F35" t="s">
        <v>103</v>
      </c>
      <c r="G35" s="87">
        <v>2024</v>
      </c>
      <c r="H35" t="s">
        <v>125</v>
      </c>
      <c r="I35" t="s">
        <v>126</v>
      </c>
      <c r="J35" s="88">
        <v>1</v>
      </c>
      <c r="K35" s="89">
        <f t="shared" si="0"/>
        <v>38</v>
      </c>
      <c r="L35" s="90">
        <f>SUMIFS('course data'!AT:AT,'course data'!AS:AS,A35,'course data'!H:H,2024)+SUMIFS('course data'!AV:AV,'course data'!AU:AU,A35,'course data'!H:H,2024)+SUMIFS('course data'!AX:AX,'course data'!AW:AW,A35,'course data'!H:H,2024)</f>
        <v>0</v>
      </c>
      <c r="M35" s="92">
        <v>30</v>
      </c>
      <c r="N35" s="26"/>
      <c r="O35" s="71"/>
      <c r="P35" s="49"/>
      <c r="Q35" s="4" t="s">
        <v>361</v>
      </c>
      <c r="R35" s="4">
        <f>_xlfn.IFNA(VLOOKUP(Q35,Data!$AL$2:$AM$101,2,FALSE), "0")</f>
        <v>10</v>
      </c>
      <c r="S35" s="4" t="s">
        <v>403</v>
      </c>
      <c r="T35" s="4">
        <f>_xlfn.IFNA(VLOOKUP(S35,Data!$AN$2:$AO$121,2,FALSE), "0")</f>
        <v>2</v>
      </c>
      <c r="U35" s="81">
        <v>20</v>
      </c>
      <c r="V35" s="52">
        <v>1</v>
      </c>
      <c r="W35">
        <f t="shared" si="11"/>
        <v>10</v>
      </c>
      <c r="X35" s="50">
        <f t="shared" si="12"/>
        <v>10</v>
      </c>
      <c r="Y35" s="50">
        <f t="shared" si="13"/>
        <v>2</v>
      </c>
      <c r="Z35">
        <f t="shared" si="14"/>
        <v>40</v>
      </c>
      <c r="AB35" s="52"/>
      <c r="AD35" s="254">
        <f t="shared" si="5"/>
        <v>30</v>
      </c>
      <c r="AE35">
        <f t="shared" si="9"/>
        <v>40</v>
      </c>
      <c r="AF35">
        <f t="shared" si="10"/>
        <v>22</v>
      </c>
      <c r="AG35">
        <f t="shared" si="7"/>
        <v>92</v>
      </c>
      <c r="AH35">
        <f t="shared" si="6"/>
        <v>38</v>
      </c>
      <c r="AI35" s="253">
        <f t="shared" si="8"/>
        <v>-8</v>
      </c>
    </row>
    <row r="36" spans="1:35" x14ac:dyDescent="0.35">
      <c r="A36" t="s">
        <v>1564</v>
      </c>
      <c r="B36" t="s">
        <v>1565</v>
      </c>
      <c r="C36" t="s">
        <v>1566</v>
      </c>
      <c r="D36" t="s">
        <v>1567</v>
      </c>
      <c r="E36">
        <v>669073</v>
      </c>
      <c r="F36" t="s">
        <v>214</v>
      </c>
      <c r="G36" s="87">
        <v>2024</v>
      </c>
      <c r="H36" t="s">
        <v>100</v>
      </c>
      <c r="I36" t="s">
        <v>54</v>
      </c>
      <c r="J36" s="88">
        <v>0.5</v>
      </c>
      <c r="K36" s="89">
        <f t="shared" si="0"/>
        <v>13.55</v>
      </c>
      <c r="L36" s="90">
        <f>SUMIFS('course data'!AT:AT,'course data'!AS:AS,A36,'course data'!H:H,2024)+SUMIFS('course data'!AV:AV,'course data'!AU:AU,A36,'course data'!H:H,2024)+SUMIFS('course data'!AX:AX,'course data'!AW:AW,A36,'course data'!H:H,2024)</f>
        <v>0</v>
      </c>
      <c r="M36" s="92">
        <v>40</v>
      </c>
      <c r="N36" s="26"/>
      <c r="O36" s="71"/>
      <c r="P36" s="49"/>
      <c r="R36" s="4" t="str">
        <f>_xlfn.IFNA(VLOOKUP(Q36,Data!$AL$2:$AM$101,2,FALSE), "0")</f>
        <v>0</v>
      </c>
      <c r="S36" s="4" t="s">
        <v>461</v>
      </c>
      <c r="T36" s="4">
        <f>_xlfn.IFNA(VLOOKUP(S36,Data!$AN$2:$AO$121,2,FALSE), "0")</f>
        <v>5</v>
      </c>
      <c r="U36" s="81">
        <v>0</v>
      </c>
      <c r="V36" s="52">
        <v>0.53</v>
      </c>
      <c r="W36">
        <f t="shared" si="11"/>
        <v>2.6500000000000004</v>
      </c>
      <c r="X36" s="50" t="str">
        <f t="shared" si="12"/>
        <v>0</v>
      </c>
      <c r="Y36" s="50">
        <f t="shared" si="13"/>
        <v>5</v>
      </c>
      <c r="Z36">
        <f t="shared" si="14"/>
        <v>5.2999999999999972</v>
      </c>
      <c r="AB36" s="52"/>
      <c r="AD36" s="254">
        <f t="shared" si="5"/>
        <v>40</v>
      </c>
      <c r="AE36">
        <f t="shared" si="9"/>
        <v>5.2999999999999972</v>
      </c>
      <c r="AF36">
        <f t="shared" si="10"/>
        <v>7.65</v>
      </c>
      <c r="AG36">
        <f t="shared" si="7"/>
        <v>52.949999999999996</v>
      </c>
      <c r="AH36">
        <f t="shared" si="6"/>
        <v>13.55</v>
      </c>
      <c r="AI36" s="253">
        <f t="shared" si="8"/>
        <v>26.45</v>
      </c>
    </row>
    <row r="37" spans="1:35" x14ac:dyDescent="0.35">
      <c r="A37" t="s">
        <v>1568</v>
      </c>
      <c r="B37" t="s">
        <v>1569</v>
      </c>
      <c r="C37" t="s">
        <v>1570</v>
      </c>
      <c r="D37" t="s">
        <v>1571</v>
      </c>
      <c r="E37">
        <v>792043</v>
      </c>
      <c r="F37" t="s">
        <v>184</v>
      </c>
      <c r="G37" s="87">
        <v>2024</v>
      </c>
      <c r="H37" t="s">
        <v>125</v>
      </c>
      <c r="I37" t="s">
        <v>101</v>
      </c>
      <c r="J37" s="88">
        <v>1</v>
      </c>
      <c r="K37" s="89">
        <f t="shared" si="0"/>
        <v>45</v>
      </c>
      <c r="L37" s="90">
        <f>SUMIFS('course data'!AT:AT,'course data'!AS:AS,A37,'course data'!H:H,2024)+SUMIFS('course data'!AV:AV,'course data'!AU:AU,A37,'course data'!H:H,2024)+SUMIFS('course data'!AX:AX,'course data'!AW:AW,A37,'course data'!H:H,2024)</f>
        <v>7.5</v>
      </c>
      <c r="M37" s="92">
        <v>50</v>
      </c>
      <c r="N37" s="26"/>
      <c r="O37" s="71"/>
      <c r="P37" s="49"/>
      <c r="Q37" s="4" t="s">
        <v>226</v>
      </c>
      <c r="R37" s="4">
        <f>_xlfn.IFNA(VLOOKUP(Q37,Data!$AL$2:$AM$101,2,FALSE), "0")</f>
        <v>5</v>
      </c>
      <c r="T37" s="4" t="str">
        <f>_xlfn.IFNA(VLOOKUP(S37,Data!$AN$2:$AO$121,2,FALSE), "0")</f>
        <v>0</v>
      </c>
      <c r="U37" s="81">
        <v>20</v>
      </c>
      <c r="V37" s="52">
        <v>1</v>
      </c>
      <c r="W37">
        <f t="shared" si="11"/>
        <v>10</v>
      </c>
      <c r="X37" s="50">
        <f t="shared" si="12"/>
        <v>5</v>
      </c>
      <c r="Y37" s="50" t="str">
        <f t="shared" si="13"/>
        <v>0</v>
      </c>
      <c r="Z37">
        <f t="shared" si="14"/>
        <v>40</v>
      </c>
      <c r="AD37" s="254">
        <f t="shared" si="5"/>
        <v>50</v>
      </c>
      <c r="AE37">
        <f t="shared" si="9"/>
        <v>40</v>
      </c>
      <c r="AF37">
        <f t="shared" si="10"/>
        <v>15</v>
      </c>
      <c r="AG37">
        <f t="shared" si="7"/>
        <v>105</v>
      </c>
      <c r="AH37">
        <f t="shared" si="6"/>
        <v>45</v>
      </c>
      <c r="AI37" s="253">
        <f t="shared" si="8"/>
        <v>5</v>
      </c>
    </row>
    <row r="38" spans="1:35" x14ac:dyDescent="0.35">
      <c r="A38" t="s">
        <v>1572</v>
      </c>
      <c r="B38" t="s">
        <v>1573</v>
      </c>
      <c r="C38" t="s">
        <v>1574</v>
      </c>
      <c r="D38" t="s">
        <v>1575</v>
      </c>
      <c r="E38">
        <v>966058</v>
      </c>
      <c r="F38" t="s">
        <v>214</v>
      </c>
      <c r="G38" s="87">
        <v>2024</v>
      </c>
      <c r="H38" t="s">
        <v>125</v>
      </c>
      <c r="I38" t="s">
        <v>101</v>
      </c>
      <c r="J38" s="88">
        <v>1</v>
      </c>
      <c r="K38" s="89">
        <f t="shared" si="0"/>
        <v>40</v>
      </c>
      <c r="L38" s="90">
        <f>SUMIFS('course data'!AT:AT,'course data'!AS:AS,A38,'course data'!H:H,2024)+SUMIFS('course data'!AV:AV,'course data'!AU:AU,A38,'course data'!H:H,2024)+SUMIFS('course data'!AX:AX,'course data'!AW:AW,A38,'course data'!H:H,2024)</f>
        <v>0</v>
      </c>
      <c r="M38" s="92">
        <v>10</v>
      </c>
      <c r="N38" s="26"/>
      <c r="O38" s="71"/>
      <c r="P38" s="49"/>
      <c r="R38" s="4" t="str">
        <f>_xlfn.IFNA(VLOOKUP(Q38,Data!$AL$2:$AM$101,2,FALSE), "0")</f>
        <v>0</v>
      </c>
      <c r="S38" s="4" t="s">
        <v>549</v>
      </c>
      <c r="T38" s="4">
        <f>_xlfn.IFNA(VLOOKUP(S38,Data!$AN$2:$AO$121,2,FALSE), "0")</f>
        <v>10</v>
      </c>
      <c r="U38" s="81">
        <v>20</v>
      </c>
      <c r="V38" s="52">
        <v>1</v>
      </c>
      <c r="W38">
        <f t="shared" si="11"/>
        <v>10</v>
      </c>
      <c r="X38" s="50" t="str">
        <f t="shared" si="12"/>
        <v>0</v>
      </c>
      <c r="Y38" s="50">
        <f t="shared" si="13"/>
        <v>10</v>
      </c>
      <c r="Z38">
        <f t="shared" si="14"/>
        <v>40</v>
      </c>
      <c r="AD38" s="254">
        <f t="shared" si="5"/>
        <v>10</v>
      </c>
      <c r="AE38">
        <f t="shared" si="9"/>
        <v>40</v>
      </c>
      <c r="AF38">
        <f t="shared" si="10"/>
        <v>20</v>
      </c>
      <c r="AG38">
        <f t="shared" si="7"/>
        <v>70</v>
      </c>
      <c r="AH38">
        <f t="shared" si="6"/>
        <v>40</v>
      </c>
      <c r="AI38" s="253">
        <f t="shared" si="8"/>
        <v>-30</v>
      </c>
    </row>
    <row r="39" spans="1:35" x14ac:dyDescent="0.35">
      <c r="A39" t="s">
        <v>1576</v>
      </c>
      <c r="B39" t="s">
        <v>1577</v>
      </c>
      <c r="C39" t="s">
        <v>1578</v>
      </c>
      <c r="D39" t="s">
        <v>1579</v>
      </c>
      <c r="E39">
        <v>918212</v>
      </c>
      <c r="F39" t="s">
        <v>80</v>
      </c>
      <c r="G39" s="87">
        <v>2024</v>
      </c>
      <c r="H39" t="s">
        <v>125</v>
      </c>
      <c r="I39" t="s">
        <v>78</v>
      </c>
      <c r="J39" s="88">
        <v>1</v>
      </c>
      <c r="K39" s="89">
        <f t="shared" si="0"/>
        <v>30</v>
      </c>
      <c r="L39" s="90">
        <f>SUMIFS('course data'!AT:AT,'course data'!AS:AS,A39,'course data'!H:H,2024)+SUMIFS('course data'!AV:AV,'course data'!AU:AU,A39,'course data'!H:H,2024)+SUMIFS('course data'!AX:AX,'course data'!AW:AW,A39,'course data'!H:H,2024)</f>
        <v>10</v>
      </c>
      <c r="M39" s="92">
        <v>20</v>
      </c>
      <c r="N39" s="26"/>
      <c r="O39" s="71"/>
      <c r="P39" s="49"/>
      <c r="Q39" s="4" t="s">
        <v>548</v>
      </c>
      <c r="R39" s="4">
        <f>_xlfn.IFNA(VLOOKUP(Q39,Data!$AL$2:$AM$101,2,FALSE), "0")</f>
        <v>20</v>
      </c>
      <c r="T39" s="4" t="str">
        <f>_xlfn.IFNA(VLOOKUP(S39,Data!$AN$2:$AO$121,2,FALSE), "0")</f>
        <v>0</v>
      </c>
      <c r="U39" s="81">
        <v>20</v>
      </c>
      <c r="V39" s="52">
        <v>1</v>
      </c>
      <c r="W39">
        <f t="shared" si="11"/>
        <v>10</v>
      </c>
      <c r="X39" s="50">
        <f t="shared" si="12"/>
        <v>20</v>
      </c>
      <c r="Y39" s="50" t="str">
        <f t="shared" si="13"/>
        <v>0</v>
      </c>
      <c r="Z39">
        <f t="shared" si="14"/>
        <v>40</v>
      </c>
      <c r="AD39" s="254">
        <f t="shared" si="5"/>
        <v>20</v>
      </c>
      <c r="AE39">
        <f t="shared" si="9"/>
        <v>40</v>
      </c>
      <c r="AF39">
        <f t="shared" si="10"/>
        <v>30</v>
      </c>
      <c r="AG39">
        <f t="shared" si="7"/>
        <v>90</v>
      </c>
      <c r="AH39">
        <f t="shared" si="6"/>
        <v>30</v>
      </c>
      <c r="AI39" s="253">
        <f t="shared" si="8"/>
        <v>-10</v>
      </c>
    </row>
    <row r="40" spans="1:35" x14ac:dyDescent="0.35">
      <c r="A40" t="s">
        <v>1580</v>
      </c>
      <c r="B40" t="s">
        <v>1581</v>
      </c>
      <c r="C40" t="s">
        <v>1443</v>
      </c>
      <c r="D40" t="s">
        <v>1582</v>
      </c>
      <c r="E40">
        <v>268547</v>
      </c>
      <c r="F40" t="s">
        <v>229</v>
      </c>
      <c r="G40" s="87">
        <v>2024</v>
      </c>
      <c r="H40" t="s">
        <v>125</v>
      </c>
      <c r="I40" t="s">
        <v>126</v>
      </c>
      <c r="J40" s="88">
        <v>1</v>
      </c>
      <c r="K40" s="89">
        <f t="shared" si="0"/>
        <v>40</v>
      </c>
      <c r="L40" s="90">
        <f>SUMIFS('course data'!AT:AT,'course data'!AS:AS,A40,'course data'!H:H,2024)+SUMIFS('course data'!AV:AV,'course data'!AU:AU,A40,'course data'!H:H,2024)+SUMIFS('course data'!AX:AX,'course data'!AW:AW,A40,'course data'!H:H,2024)</f>
        <v>25</v>
      </c>
      <c r="M40" s="92">
        <v>30</v>
      </c>
      <c r="N40" s="26"/>
      <c r="O40" s="71"/>
      <c r="P40" s="49"/>
      <c r="Q40" s="4" t="s">
        <v>361</v>
      </c>
      <c r="R40" s="4">
        <f>_xlfn.IFNA(VLOOKUP(Q40,Data!$AL$2:$AM$101,2,FALSE), "0")</f>
        <v>10</v>
      </c>
      <c r="T40" s="4" t="str">
        <f>_xlfn.IFNA(VLOOKUP(S40,Data!$AN$2:$AO$121,2,FALSE), "0")</f>
        <v>0</v>
      </c>
      <c r="U40" s="81">
        <v>20</v>
      </c>
      <c r="V40" s="52">
        <v>1</v>
      </c>
      <c r="W40">
        <f t="shared" si="11"/>
        <v>10</v>
      </c>
      <c r="X40" s="50">
        <f t="shared" si="12"/>
        <v>10</v>
      </c>
      <c r="Y40" s="50" t="str">
        <f t="shared" si="13"/>
        <v>0</v>
      </c>
      <c r="Z40">
        <f t="shared" si="14"/>
        <v>40</v>
      </c>
      <c r="AD40" s="254">
        <f t="shared" si="5"/>
        <v>30</v>
      </c>
      <c r="AE40">
        <f t="shared" si="9"/>
        <v>40</v>
      </c>
      <c r="AF40">
        <f t="shared" si="10"/>
        <v>20</v>
      </c>
      <c r="AG40">
        <f t="shared" si="7"/>
        <v>90</v>
      </c>
      <c r="AH40">
        <f t="shared" si="6"/>
        <v>40</v>
      </c>
      <c r="AI40" s="253">
        <f t="shared" si="8"/>
        <v>-10</v>
      </c>
    </row>
    <row r="41" spans="1:35" x14ac:dyDescent="0.35">
      <c r="A41" t="s">
        <v>1583</v>
      </c>
      <c r="B41" t="s">
        <v>1584</v>
      </c>
      <c r="C41" t="s">
        <v>1476</v>
      </c>
      <c r="D41" t="s">
        <v>1585</v>
      </c>
      <c r="E41">
        <v>460615</v>
      </c>
      <c r="F41" t="s">
        <v>169</v>
      </c>
      <c r="G41" s="87">
        <v>2024</v>
      </c>
      <c r="H41" t="s">
        <v>100</v>
      </c>
      <c r="I41" t="s">
        <v>54</v>
      </c>
      <c r="J41" s="88">
        <v>0.3</v>
      </c>
      <c r="K41" s="89">
        <f t="shared" si="0"/>
        <v>10.5</v>
      </c>
      <c r="L41" s="90">
        <f>SUMIFS('course data'!AT:AT,'course data'!AS:AS,A41,'course data'!H:H,2024)+SUMIFS('course data'!AV:AV,'course data'!AU:AU,A41,'course data'!H:H,2024)+SUMIFS('course data'!AX:AX,'course data'!AW:AW,A41,'course data'!H:H,2024)</f>
        <v>0</v>
      </c>
      <c r="M41" s="92">
        <v>40</v>
      </c>
      <c r="N41" s="26"/>
      <c r="O41" s="71"/>
      <c r="P41" s="49"/>
      <c r="R41" s="4" t="str">
        <f>_xlfn.IFNA(VLOOKUP(Q41,Data!$AL$2:$AM$101,2,FALSE), "0")</f>
        <v>0</v>
      </c>
      <c r="T41" s="4" t="str">
        <f>_xlfn.IFNA(VLOOKUP(S41,Data!$AN$2:$AO$121,2,FALSE), "0")</f>
        <v>0</v>
      </c>
      <c r="U41" s="81">
        <v>0</v>
      </c>
      <c r="V41" s="52">
        <v>0.5</v>
      </c>
      <c r="W41">
        <f t="shared" si="11"/>
        <v>1.5</v>
      </c>
      <c r="X41" s="50" t="str">
        <f t="shared" si="12"/>
        <v>0</v>
      </c>
      <c r="Y41" s="50" t="str">
        <f t="shared" si="13"/>
        <v>0</v>
      </c>
      <c r="Z41">
        <f t="shared" si="14"/>
        <v>3</v>
      </c>
      <c r="AD41" s="254">
        <f t="shared" si="5"/>
        <v>40</v>
      </c>
      <c r="AE41">
        <f t="shared" si="9"/>
        <v>3</v>
      </c>
      <c r="AF41">
        <f t="shared" si="10"/>
        <v>1.5</v>
      </c>
      <c r="AG41">
        <f t="shared" si="7"/>
        <v>44.5</v>
      </c>
      <c r="AH41">
        <f t="shared" si="6"/>
        <v>10.5</v>
      </c>
      <c r="AI41" s="253">
        <f t="shared" si="8"/>
        <v>29.5</v>
      </c>
    </row>
    <row r="42" spans="1:35" x14ac:dyDescent="0.35">
      <c r="A42" t="s">
        <v>1586</v>
      </c>
      <c r="B42" t="s">
        <v>1587</v>
      </c>
      <c r="C42" t="s">
        <v>1588</v>
      </c>
      <c r="D42" t="s">
        <v>1589</v>
      </c>
      <c r="E42">
        <v>226375</v>
      </c>
      <c r="F42" t="s">
        <v>149</v>
      </c>
      <c r="G42" s="87">
        <v>2024</v>
      </c>
      <c r="H42" t="s">
        <v>125</v>
      </c>
      <c r="I42" t="s">
        <v>78</v>
      </c>
      <c r="J42" s="88">
        <v>1</v>
      </c>
      <c r="K42" s="89">
        <f t="shared" si="0"/>
        <v>50</v>
      </c>
      <c r="L42" s="90">
        <f>SUMIFS('course data'!AT:AT,'course data'!AS:AS,A42,'course data'!H:H,2024)+SUMIFS('course data'!AV:AV,'course data'!AU:AU,A42,'course data'!H:H,2024)+SUMIFS('course data'!AX:AX,'course data'!AW:AW,A42,'course data'!H:H,2024)</f>
        <v>0</v>
      </c>
      <c r="M42" s="92">
        <v>50</v>
      </c>
      <c r="N42" s="26"/>
      <c r="O42" s="71"/>
      <c r="P42" s="49"/>
      <c r="R42" s="4" t="str">
        <f>_xlfn.IFNA(VLOOKUP(Q42,Data!$AL$2:$AM$101,2,FALSE), "0")</f>
        <v>0</v>
      </c>
      <c r="T42" s="4" t="str">
        <f>_xlfn.IFNA(VLOOKUP(S42,Data!$AN$2:$AO$121,2,FALSE), "0")</f>
        <v>0</v>
      </c>
      <c r="U42" s="81">
        <v>20</v>
      </c>
      <c r="V42" s="52">
        <v>1</v>
      </c>
      <c r="W42">
        <f t="shared" si="11"/>
        <v>10</v>
      </c>
      <c r="X42" s="50" t="str">
        <f t="shared" si="12"/>
        <v>0</v>
      </c>
      <c r="Y42" s="50" t="str">
        <f t="shared" si="13"/>
        <v>0</v>
      </c>
      <c r="Z42">
        <f t="shared" si="14"/>
        <v>40</v>
      </c>
      <c r="AD42" s="254">
        <f t="shared" si="5"/>
        <v>50</v>
      </c>
      <c r="AE42">
        <f t="shared" si="9"/>
        <v>40</v>
      </c>
      <c r="AF42">
        <f t="shared" si="10"/>
        <v>10</v>
      </c>
      <c r="AG42">
        <f t="shared" si="7"/>
        <v>100</v>
      </c>
      <c r="AH42">
        <f t="shared" si="6"/>
        <v>50</v>
      </c>
      <c r="AI42" s="253">
        <f t="shared" si="8"/>
        <v>0</v>
      </c>
    </row>
    <row r="43" spans="1:35" x14ac:dyDescent="0.35">
      <c r="A43" t="s">
        <v>1590</v>
      </c>
      <c r="B43" t="s">
        <v>1591</v>
      </c>
      <c r="C43" t="s">
        <v>1592</v>
      </c>
      <c r="D43" t="s">
        <v>1593</v>
      </c>
      <c r="E43">
        <v>106269</v>
      </c>
      <c r="F43" t="s">
        <v>214</v>
      </c>
      <c r="G43" s="87">
        <v>2024</v>
      </c>
      <c r="H43" t="s">
        <v>125</v>
      </c>
      <c r="I43" t="s">
        <v>101</v>
      </c>
      <c r="J43" s="88">
        <v>1</v>
      </c>
      <c r="K43" s="89">
        <f t="shared" si="0"/>
        <v>30</v>
      </c>
      <c r="L43" s="90">
        <f>SUMIFS('course data'!AT:AT,'course data'!AS:AS,A43,'course data'!H:H,2024)+SUMIFS('course data'!AV:AV,'course data'!AU:AU,A43,'course data'!H:H,2024)+SUMIFS('course data'!AX:AX,'course data'!AW:AW,A43,'course data'!H:H,2024)</f>
        <v>0</v>
      </c>
      <c r="M43" s="92">
        <v>10</v>
      </c>
      <c r="N43" s="26"/>
      <c r="O43" s="71"/>
      <c r="P43" s="49"/>
      <c r="Q43" s="4" t="s">
        <v>548</v>
      </c>
      <c r="R43" s="4">
        <f>_xlfn.IFNA(VLOOKUP(Q43,Data!$AL$2:$AM$101,2,FALSE), "0")</f>
        <v>20</v>
      </c>
      <c r="T43" s="4" t="str">
        <f>_xlfn.IFNA(VLOOKUP(S43,Data!$AN$2:$AO$121,2,FALSE), "0")</f>
        <v>0</v>
      </c>
      <c r="U43" s="81">
        <v>20</v>
      </c>
      <c r="V43" s="52">
        <v>1</v>
      </c>
      <c r="W43">
        <f t="shared" si="11"/>
        <v>10</v>
      </c>
      <c r="X43" s="50">
        <f t="shared" si="12"/>
        <v>20</v>
      </c>
      <c r="Y43" s="50" t="str">
        <f t="shared" si="13"/>
        <v>0</v>
      </c>
      <c r="Z43">
        <f t="shared" si="14"/>
        <v>40</v>
      </c>
      <c r="AD43" s="254">
        <f t="shared" si="5"/>
        <v>10</v>
      </c>
      <c r="AE43">
        <f t="shared" si="9"/>
        <v>40</v>
      </c>
      <c r="AF43">
        <f t="shared" si="10"/>
        <v>30</v>
      </c>
      <c r="AG43">
        <f t="shared" si="7"/>
        <v>80</v>
      </c>
      <c r="AH43">
        <f t="shared" si="6"/>
        <v>30</v>
      </c>
      <c r="AI43" s="253">
        <f t="shared" si="8"/>
        <v>-20</v>
      </c>
    </row>
    <row r="44" spans="1:35" x14ac:dyDescent="0.35">
      <c r="A44" t="s">
        <v>1594</v>
      </c>
      <c r="B44" t="s">
        <v>1595</v>
      </c>
      <c r="C44" t="s">
        <v>1596</v>
      </c>
      <c r="D44" t="s">
        <v>1597</v>
      </c>
      <c r="E44">
        <v>855174</v>
      </c>
      <c r="F44" t="s">
        <v>149</v>
      </c>
      <c r="G44" s="87">
        <v>2024</v>
      </c>
      <c r="H44" t="s">
        <v>100</v>
      </c>
      <c r="I44" t="s">
        <v>126</v>
      </c>
      <c r="J44" s="88">
        <v>1</v>
      </c>
      <c r="K44" s="89">
        <f t="shared" si="0"/>
        <v>30</v>
      </c>
      <c r="L44" s="90">
        <f>SUMIFS('course data'!AT:AT,'course data'!AS:AS,A44,'course data'!H:H,2024)+SUMIFS('course data'!AV:AV,'course data'!AU:AU,A44,'course data'!H:H,2024)+SUMIFS('course data'!AX:AX,'course data'!AW:AW,A44,'course data'!H:H,2024)</f>
        <v>5</v>
      </c>
      <c r="M44" s="92">
        <v>20</v>
      </c>
      <c r="N44" s="26"/>
      <c r="O44" s="71"/>
      <c r="P44" s="49"/>
      <c r="R44" s="4" t="str">
        <f>_xlfn.IFNA(VLOOKUP(Q44,Data!$AL$2:$AM$101,2,FALSE), "0")</f>
        <v>0</v>
      </c>
      <c r="S44" s="4" t="s">
        <v>708</v>
      </c>
      <c r="T44" s="4">
        <f>_xlfn.IFNA(VLOOKUP(S44,Data!$AN$2:$AO$121,2,FALSE), "0")</f>
        <v>20</v>
      </c>
      <c r="U44" s="81">
        <v>20</v>
      </c>
      <c r="V44" s="52">
        <v>1</v>
      </c>
      <c r="W44">
        <f t="shared" si="11"/>
        <v>10</v>
      </c>
      <c r="X44" s="50" t="str">
        <f t="shared" si="12"/>
        <v>0</v>
      </c>
      <c r="Y44" s="50">
        <f t="shared" si="13"/>
        <v>20</v>
      </c>
      <c r="Z44">
        <f t="shared" si="14"/>
        <v>40</v>
      </c>
      <c r="AD44" s="254">
        <f t="shared" si="5"/>
        <v>20</v>
      </c>
      <c r="AE44">
        <f t="shared" si="9"/>
        <v>40</v>
      </c>
      <c r="AF44">
        <f t="shared" si="10"/>
        <v>30</v>
      </c>
      <c r="AG44">
        <f t="shared" si="7"/>
        <v>90</v>
      </c>
      <c r="AH44">
        <f t="shared" si="6"/>
        <v>30</v>
      </c>
      <c r="AI44" s="253">
        <f t="shared" si="8"/>
        <v>-10</v>
      </c>
    </row>
    <row r="45" spans="1:35" x14ac:dyDescent="0.35">
      <c r="A45" t="s">
        <v>1598</v>
      </c>
      <c r="B45" t="s">
        <v>1599</v>
      </c>
      <c r="C45" t="s">
        <v>1600</v>
      </c>
      <c r="D45" t="s">
        <v>1601</v>
      </c>
      <c r="E45">
        <v>417170</v>
      </c>
      <c r="F45" t="s">
        <v>103</v>
      </c>
      <c r="G45" s="87">
        <v>2024</v>
      </c>
      <c r="H45" t="s">
        <v>100</v>
      </c>
      <c r="I45" t="s">
        <v>78</v>
      </c>
      <c r="J45" s="88">
        <v>1</v>
      </c>
      <c r="K45" s="89">
        <f t="shared" si="0"/>
        <v>40</v>
      </c>
      <c r="L45" s="90">
        <f>SUMIFS('course data'!AT:AT,'course data'!AS:AS,A45,'course data'!H:H,2024)+SUMIFS('course data'!AV:AV,'course data'!AU:AU,A45,'course data'!H:H,2024)+SUMIFS('course data'!AX:AX,'course data'!AW:AW,A45,'course data'!H:H,2024)</f>
        <v>0</v>
      </c>
      <c r="M45" s="92">
        <v>30</v>
      </c>
      <c r="N45" s="26"/>
      <c r="O45" s="71"/>
      <c r="P45" s="49"/>
      <c r="Q45" s="4" t="s">
        <v>361</v>
      </c>
      <c r="R45" s="4">
        <f>_xlfn.IFNA(VLOOKUP(Q45,Data!$AL$2:$AM$101,2,FALSE), "0")</f>
        <v>10</v>
      </c>
      <c r="T45" s="4" t="str">
        <f>_xlfn.IFNA(VLOOKUP(S45,Data!$AN$2:$AO$121,2,FALSE), "0")</f>
        <v>0</v>
      </c>
      <c r="U45" s="81">
        <v>20</v>
      </c>
      <c r="V45" s="52">
        <v>1</v>
      </c>
      <c r="W45">
        <f t="shared" si="11"/>
        <v>10</v>
      </c>
      <c r="X45" s="50">
        <f t="shared" si="12"/>
        <v>10</v>
      </c>
      <c r="Y45" s="50" t="str">
        <f t="shared" si="13"/>
        <v>0</v>
      </c>
      <c r="Z45">
        <f t="shared" si="14"/>
        <v>40</v>
      </c>
      <c r="AD45" s="254">
        <f t="shared" si="5"/>
        <v>30</v>
      </c>
      <c r="AE45">
        <f t="shared" si="9"/>
        <v>40</v>
      </c>
      <c r="AF45">
        <f t="shared" si="10"/>
        <v>20</v>
      </c>
      <c r="AG45">
        <f t="shared" si="7"/>
        <v>90</v>
      </c>
      <c r="AH45">
        <f t="shared" si="6"/>
        <v>40</v>
      </c>
      <c r="AI45" s="253">
        <f t="shared" si="8"/>
        <v>-10</v>
      </c>
    </row>
    <row r="46" spans="1:35" x14ac:dyDescent="0.35">
      <c r="A46" t="s">
        <v>1602</v>
      </c>
      <c r="B46" t="s">
        <v>1603</v>
      </c>
      <c r="C46" t="s">
        <v>153</v>
      </c>
      <c r="D46" t="s">
        <v>1604</v>
      </c>
      <c r="E46">
        <v>909244</v>
      </c>
      <c r="F46" t="s">
        <v>169</v>
      </c>
      <c r="G46" s="87">
        <v>2024</v>
      </c>
      <c r="H46" t="s">
        <v>125</v>
      </c>
      <c r="I46" t="s">
        <v>78</v>
      </c>
      <c r="J46" s="88">
        <v>1</v>
      </c>
      <c r="K46" s="89">
        <f t="shared" si="0"/>
        <v>50</v>
      </c>
      <c r="L46" s="90">
        <f>SUMIFS('course data'!AT:AT,'course data'!AS:AS,A46,'course data'!H:H,2024)+SUMIFS('course data'!AV:AV,'course data'!AU:AU,A46,'course data'!H:H,2024)+SUMIFS('course data'!AX:AX,'course data'!AW:AW,A46,'course data'!H:H,2024)</f>
        <v>2.5</v>
      </c>
      <c r="M46" s="92">
        <v>40</v>
      </c>
      <c r="N46" s="26"/>
      <c r="O46" s="71"/>
      <c r="P46" s="49"/>
      <c r="R46" s="4" t="str">
        <f>_xlfn.IFNA(VLOOKUP(Q46,Data!$AL$2:$AM$101,2,FALSE), "0")</f>
        <v>0</v>
      </c>
      <c r="T46" s="4" t="str">
        <f>_xlfn.IFNA(VLOOKUP(S46,Data!$AN$2:$AO$121,2,FALSE), "0")</f>
        <v>0</v>
      </c>
      <c r="U46" s="81">
        <v>20</v>
      </c>
      <c r="V46" s="52">
        <v>1</v>
      </c>
      <c r="W46">
        <f t="shared" si="11"/>
        <v>10</v>
      </c>
      <c r="X46" s="50" t="str">
        <f t="shared" si="12"/>
        <v>0</v>
      </c>
      <c r="Y46" s="50" t="str">
        <f t="shared" si="13"/>
        <v>0</v>
      </c>
      <c r="Z46">
        <f t="shared" si="14"/>
        <v>40</v>
      </c>
      <c r="AD46" s="254">
        <f t="shared" si="5"/>
        <v>40</v>
      </c>
      <c r="AE46">
        <f t="shared" si="9"/>
        <v>40</v>
      </c>
      <c r="AF46">
        <f t="shared" si="10"/>
        <v>10</v>
      </c>
      <c r="AG46">
        <f t="shared" si="7"/>
        <v>90</v>
      </c>
      <c r="AH46">
        <f t="shared" si="6"/>
        <v>50</v>
      </c>
      <c r="AI46" s="253">
        <f t="shared" si="8"/>
        <v>-10</v>
      </c>
    </row>
    <row r="47" spans="1:35" x14ac:dyDescent="0.35">
      <c r="A47" t="s">
        <v>1605</v>
      </c>
      <c r="B47" t="s">
        <v>1606</v>
      </c>
      <c r="C47" t="s">
        <v>860</v>
      </c>
      <c r="D47" t="s">
        <v>1607</v>
      </c>
      <c r="E47">
        <v>427805</v>
      </c>
      <c r="F47" t="s">
        <v>245</v>
      </c>
      <c r="G47" s="87">
        <v>2024</v>
      </c>
      <c r="H47" t="s">
        <v>125</v>
      </c>
      <c r="I47" t="s">
        <v>78</v>
      </c>
      <c r="J47" s="88">
        <v>1</v>
      </c>
      <c r="K47" s="89">
        <f t="shared" si="0"/>
        <v>36</v>
      </c>
      <c r="L47" s="90">
        <f>SUMIFS('course data'!AT:AT,'course data'!AS:AS,A47,'course data'!H:H,2024)+SUMIFS('course data'!AV:AV,'course data'!AU:AU,A47,'course data'!H:H,2024)+SUMIFS('course data'!AX:AX,'course data'!AW:AW,A47,'course data'!H:H,2024)</f>
        <v>0</v>
      </c>
      <c r="M47" s="92">
        <v>50</v>
      </c>
      <c r="N47" s="26"/>
      <c r="O47" s="71"/>
      <c r="P47" s="49"/>
      <c r="Q47" s="4" t="s">
        <v>361</v>
      </c>
      <c r="R47" s="4">
        <f>_xlfn.IFNA(VLOOKUP(Q47,Data!$AL$2:$AM$101,2,FALSE), "0")</f>
        <v>10</v>
      </c>
      <c r="S47" s="4" t="s">
        <v>444</v>
      </c>
      <c r="T47" s="4">
        <f>_xlfn.IFNA(VLOOKUP(S47,Data!$AN$2:$AO$121,2,FALSE), "0")</f>
        <v>4</v>
      </c>
      <c r="U47" s="81">
        <v>20</v>
      </c>
      <c r="V47" s="52">
        <v>1</v>
      </c>
      <c r="W47">
        <f t="shared" si="11"/>
        <v>10</v>
      </c>
      <c r="X47" s="50">
        <f t="shared" si="12"/>
        <v>10</v>
      </c>
      <c r="Y47" s="50">
        <f t="shared" si="13"/>
        <v>4</v>
      </c>
      <c r="Z47">
        <f t="shared" si="14"/>
        <v>40</v>
      </c>
      <c r="AD47" s="254">
        <f t="shared" si="5"/>
        <v>50</v>
      </c>
      <c r="AE47">
        <f t="shared" si="9"/>
        <v>40</v>
      </c>
      <c r="AF47">
        <f t="shared" si="10"/>
        <v>24</v>
      </c>
      <c r="AG47">
        <f t="shared" si="7"/>
        <v>114</v>
      </c>
      <c r="AH47">
        <f t="shared" si="6"/>
        <v>36</v>
      </c>
      <c r="AI47" s="253">
        <f t="shared" si="8"/>
        <v>14</v>
      </c>
    </row>
    <row r="48" spans="1:35" x14ac:dyDescent="0.35">
      <c r="A48" t="s">
        <v>1608</v>
      </c>
      <c r="B48" t="s">
        <v>1609</v>
      </c>
      <c r="C48" t="s">
        <v>1442</v>
      </c>
      <c r="D48" t="s">
        <v>1610</v>
      </c>
      <c r="E48">
        <v>495771</v>
      </c>
      <c r="F48" t="s">
        <v>149</v>
      </c>
      <c r="G48" s="87">
        <v>2024</v>
      </c>
      <c r="H48" t="s">
        <v>100</v>
      </c>
      <c r="I48" t="s">
        <v>78</v>
      </c>
      <c r="J48" s="88">
        <v>1</v>
      </c>
      <c r="K48" s="89">
        <f t="shared" si="0"/>
        <v>0</v>
      </c>
      <c r="L48" s="90">
        <f>SUMIFS('course data'!AT:AT,'course data'!AS:AS,A48,'course data'!H:H,2024)+SUMIFS('course data'!AV:AV,'course data'!AU:AU,A48,'course data'!H:H,2024)+SUMIFS('course data'!AX:AX,'course data'!AW:AW,A48,'course data'!H:H,2024)</f>
        <v>0</v>
      </c>
      <c r="M48" s="92">
        <v>10</v>
      </c>
      <c r="N48" s="26"/>
      <c r="O48" s="71"/>
      <c r="P48" s="49"/>
      <c r="R48" s="4" t="str">
        <f>_xlfn.IFNA(VLOOKUP(Q48,Data!$AL$2:$AM$101,2,FALSE), "0")</f>
        <v>0</v>
      </c>
      <c r="T48" s="4" t="str">
        <f>_xlfn.IFNA(VLOOKUP(S48,Data!$AN$2:$AO$121,2,FALSE), "0")</f>
        <v>0</v>
      </c>
      <c r="U48" s="81">
        <v>70</v>
      </c>
      <c r="V48" s="52">
        <v>1</v>
      </c>
      <c r="W48">
        <f t="shared" si="11"/>
        <v>0</v>
      </c>
      <c r="X48" s="50" t="str">
        <f t="shared" si="12"/>
        <v>0</v>
      </c>
      <c r="Y48" s="50" t="str">
        <f t="shared" si="13"/>
        <v>0</v>
      </c>
      <c r="Z48">
        <f t="shared" si="14"/>
        <v>100</v>
      </c>
      <c r="AA48" s="241">
        <v>10</v>
      </c>
      <c r="AD48" s="254">
        <f t="shared" si="5"/>
        <v>10</v>
      </c>
      <c r="AE48">
        <f t="shared" si="9"/>
        <v>100</v>
      </c>
      <c r="AF48">
        <f t="shared" si="10"/>
        <v>-10</v>
      </c>
      <c r="AG48">
        <f t="shared" si="7"/>
        <v>100</v>
      </c>
      <c r="AH48">
        <f t="shared" si="6"/>
        <v>0</v>
      </c>
      <c r="AI48" s="253">
        <f t="shared" si="8"/>
        <v>10</v>
      </c>
    </row>
    <row r="49" spans="1:35" x14ac:dyDescent="0.35">
      <c r="A49" t="s">
        <v>1611</v>
      </c>
      <c r="B49" t="s">
        <v>1612</v>
      </c>
      <c r="C49" t="s">
        <v>1613</v>
      </c>
      <c r="D49" t="s">
        <v>568</v>
      </c>
      <c r="E49">
        <v>611768</v>
      </c>
      <c r="F49" t="s">
        <v>169</v>
      </c>
      <c r="G49" s="87">
        <v>2024</v>
      </c>
      <c r="H49" t="s">
        <v>100</v>
      </c>
      <c r="I49" t="s">
        <v>54</v>
      </c>
      <c r="J49" s="88">
        <v>0.4</v>
      </c>
      <c r="K49" s="89">
        <f t="shared" si="0"/>
        <v>28</v>
      </c>
      <c r="L49" s="90">
        <f>SUMIFS('course data'!AT:AT,'course data'!AS:AS,A49,'course data'!H:H,2024)+SUMIFS('course data'!AV:AV,'course data'!AU:AU,A49,'course data'!H:H,2024)+SUMIFS('course data'!AX:AX,'course data'!AW:AW,A49,'course data'!H:H,2024)</f>
        <v>0</v>
      </c>
      <c r="M49" s="92">
        <v>20</v>
      </c>
      <c r="N49" s="26"/>
      <c r="O49" s="71"/>
      <c r="P49" s="49"/>
      <c r="R49" s="4" t="str">
        <f>_xlfn.IFNA(VLOOKUP(Q49,Data!$AL$2:$AM$101,2,FALSE), "0")</f>
        <v>0</v>
      </c>
      <c r="T49" s="4" t="str">
        <f>_xlfn.IFNA(VLOOKUP(S49,Data!$AN$2:$AO$121,2,FALSE), "0")</f>
        <v>0</v>
      </c>
      <c r="U49" s="81">
        <v>0</v>
      </c>
      <c r="V49" s="52">
        <v>1</v>
      </c>
      <c r="W49">
        <f t="shared" si="11"/>
        <v>4</v>
      </c>
      <c r="X49" s="50" t="str">
        <f t="shared" si="12"/>
        <v>0</v>
      </c>
      <c r="Y49" s="50" t="str">
        <f t="shared" si="13"/>
        <v>0</v>
      </c>
      <c r="Z49">
        <f t="shared" si="14"/>
        <v>8</v>
      </c>
      <c r="AD49" s="254">
        <f t="shared" si="5"/>
        <v>20</v>
      </c>
      <c r="AE49">
        <f t="shared" si="9"/>
        <v>8</v>
      </c>
      <c r="AF49">
        <f t="shared" si="10"/>
        <v>4</v>
      </c>
      <c r="AG49">
        <f t="shared" si="7"/>
        <v>32</v>
      </c>
      <c r="AH49">
        <f t="shared" si="6"/>
        <v>28</v>
      </c>
      <c r="AI49" s="253">
        <f t="shared" si="8"/>
        <v>-8</v>
      </c>
    </row>
    <row r="50" spans="1:35" x14ac:dyDescent="0.35">
      <c r="A50" t="s">
        <v>1614</v>
      </c>
      <c r="B50" t="s">
        <v>1615</v>
      </c>
      <c r="C50" t="s">
        <v>1539</v>
      </c>
      <c r="D50" t="s">
        <v>1436</v>
      </c>
      <c r="E50">
        <v>105072</v>
      </c>
      <c r="F50" t="s">
        <v>199</v>
      </c>
      <c r="G50" s="87">
        <v>2024</v>
      </c>
      <c r="H50" t="s">
        <v>125</v>
      </c>
      <c r="I50" t="s">
        <v>101</v>
      </c>
      <c r="J50" s="88">
        <v>1</v>
      </c>
      <c r="K50" s="89">
        <f t="shared" si="0"/>
        <v>22.5</v>
      </c>
      <c r="L50" s="90">
        <f>SUMIFS('course data'!AT:AT,'course data'!AS:AS,A50,'course data'!H:H,2024)+SUMIFS('course data'!AV:AV,'course data'!AU:AU,A50,'course data'!H:H,2024)+SUMIFS('course data'!AX:AX,'course data'!AW:AW,A50,'course data'!H:H,2024)</f>
        <v>0</v>
      </c>
      <c r="M50" s="92">
        <v>30</v>
      </c>
      <c r="N50" s="26"/>
      <c r="O50" s="71"/>
      <c r="P50" s="49"/>
      <c r="R50" s="4" t="str">
        <f>_xlfn.IFNA(VLOOKUP(Q50,Data!$AL$2:$AM$101,2,FALSE), "0")</f>
        <v>0</v>
      </c>
      <c r="S50" s="4" t="s">
        <v>413</v>
      </c>
      <c r="T50" s="4">
        <f>_xlfn.IFNA(VLOOKUP(S50,Data!$AN$2:$AO$121,2,FALSE), "0")</f>
        <v>2.5</v>
      </c>
      <c r="U50" s="81">
        <v>10</v>
      </c>
      <c r="V50" s="52">
        <v>0.5</v>
      </c>
      <c r="W50">
        <f t="shared" si="11"/>
        <v>5</v>
      </c>
      <c r="X50" s="50" t="str">
        <f t="shared" si="12"/>
        <v>0</v>
      </c>
      <c r="Y50" s="50">
        <f t="shared" si="13"/>
        <v>2.5</v>
      </c>
      <c r="Z50">
        <f t="shared" si="14"/>
        <v>20</v>
      </c>
      <c r="AD50" s="254">
        <f t="shared" si="5"/>
        <v>30</v>
      </c>
      <c r="AE50">
        <f t="shared" si="9"/>
        <v>20</v>
      </c>
      <c r="AF50">
        <f t="shared" si="10"/>
        <v>7.5</v>
      </c>
      <c r="AG50">
        <f t="shared" si="7"/>
        <v>57.5</v>
      </c>
      <c r="AH50">
        <f t="shared" si="6"/>
        <v>22.5</v>
      </c>
      <c r="AI50" s="253">
        <f t="shared" si="8"/>
        <v>7.5</v>
      </c>
    </row>
    <row r="51" spans="1:35" x14ac:dyDescent="0.35">
      <c r="A51" t="s">
        <v>1616</v>
      </c>
      <c r="B51" t="s">
        <v>1617</v>
      </c>
      <c r="C51" t="s">
        <v>1613</v>
      </c>
      <c r="D51" t="s">
        <v>1563</v>
      </c>
      <c r="E51">
        <v>651625</v>
      </c>
      <c r="F51" t="s">
        <v>259</v>
      </c>
      <c r="G51" s="87">
        <v>2024</v>
      </c>
      <c r="H51" t="s">
        <v>125</v>
      </c>
      <c r="I51" t="s">
        <v>78</v>
      </c>
      <c r="J51" s="88">
        <v>1</v>
      </c>
      <c r="K51" s="89">
        <f t="shared" si="0"/>
        <v>50</v>
      </c>
      <c r="L51" s="90">
        <f>SUMIFS('course data'!AT:AT,'course data'!AS:AS,A51,'course data'!H:H,2024)+SUMIFS('course data'!AV:AV,'course data'!AU:AU,A51,'course data'!H:H,2024)+SUMIFS('course data'!AX:AX,'course data'!AW:AW,A51,'course data'!H:H,2024)</f>
        <v>0</v>
      </c>
      <c r="M51" s="92">
        <v>40</v>
      </c>
      <c r="N51" s="26"/>
      <c r="O51" s="71"/>
      <c r="P51" s="49"/>
      <c r="R51" s="4" t="str">
        <f>_xlfn.IFNA(VLOOKUP(Q51,Data!$AL$2:$AM$101,2,FALSE), "0")</f>
        <v>0</v>
      </c>
      <c r="S51" s="81" t="s">
        <v>708</v>
      </c>
      <c r="T51" s="4">
        <f>_xlfn.IFNA(VLOOKUP(S51,Data!$AN$2:$AO$121,2,FALSE), "0")</f>
        <v>20</v>
      </c>
      <c r="U51" s="81">
        <v>0</v>
      </c>
      <c r="V51" s="52">
        <v>1</v>
      </c>
      <c r="W51">
        <f t="shared" si="11"/>
        <v>10</v>
      </c>
      <c r="X51" s="50" t="str">
        <f t="shared" si="12"/>
        <v>0</v>
      </c>
      <c r="Y51" s="50">
        <f t="shared" si="13"/>
        <v>20</v>
      </c>
      <c r="Z51">
        <f t="shared" si="14"/>
        <v>20</v>
      </c>
      <c r="AD51" s="254">
        <f t="shared" si="5"/>
        <v>40</v>
      </c>
      <c r="AE51">
        <f t="shared" si="9"/>
        <v>20</v>
      </c>
      <c r="AF51">
        <f t="shared" si="10"/>
        <v>30</v>
      </c>
      <c r="AG51">
        <f t="shared" si="7"/>
        <v>90</v>
      </c>
      <c r="AH51">
        <f t="shared" si="6"/>
        <v>50</v>
      </c>
      <c r="AI51" s="253">
        <f t="shared" si="8"/>
        <v>-10</v>
      </c>
    </row>
    <row r="52" spans="1:35" x14ac:dyDescent="0.35">
      <c r="A52" t="s">
        <v>1618</v>
      </c>
      <c r="B52" t="s">
        <v>1619</v>
      </c>
      <c r="C52" t="s">
        <v>1509</v>
      </c>
      <c r="D52" t="s">
        <v>1563</v>
      </c>
      <c r="E52">
        <v>833864</v>
      </c>
      <c r="F52" t="s">
        <v>245</v>
      </c>
      <c r="G52" s="87">
        <v>2024</v>
      </c>
      <c r="H52" t="s">
        <v>125</v>
      </c>
      <c r="I52" t="s">
        <v>78</v>
      </c>
      <c r="J52" s="88">
        <v>1</v>
      </c>
      <c r="K52" s="89">
        <f t="shared" si="0"/>
        <v>35</v>
      </c>
      <c r="L52" s="90">
        <f>SUMIFS('course data'!AT:AT,'course data'!AS:AS,A52,'course data'!H:H,2024)+SUMIFS('course data'!AV:AV,'course data'!AU:AU,A52,'course data'!H:H,2024)+SUMIFS('course data'!AX:AX,'course data'!AW:AW,A52,'course data'!H:H,2024)</f>
        <v>0</v>
      </c>
      <c r="M52" s="92">
        <v>50</v>
      </c>
      <c r="N52" s="26"/>
      <c r="O52" s="71"/>
      <c r="P52" s="49"/>
      <c r="R52" s="4" t="str">
        <f>_xlfn.IFNA(VLOOKUP(Q52,Data!$AL$2:$AM$101,2,FALSE), "0")</f>
        <v>0</v>
      </c>
      <c r="S52" s="4" t="s">
        <v>629</v>
      </c>
      <c r="T52" s="4">
        <f>_xlfn.IFNA(VLOOKUP(S52,Data!$AN$2:$AO$121,2,FALSE), "0")</f>
        <v>15</v>
      </c>
      <c r="U52" s="81">
        <v>20</v>
      </c>
      <c r="V52" s="52">
        <v>1</v>
      </c>
      <c r="W52">
        <f t="shared" si="11"/>
        <v>10</v>
      </c>
      <c r="X52" s="50" t="str">
        <f t="shared" si="12"/>
        <v>0</v>
      </c>
      <c r="Y52" s="50">
        <f t="shared" si="13"/>
        <v>15</v>
      </c>
      <c r="Z52">
        <f t="shared" si="14"/>
        <v>40</v>
      </c>
      <c r="AD52" s="254">
        <f t="shared" si="5"/>
        <v>50</v>
      </c>
      <c r="AE52">
        <f t="shared" si="9"/>
        <v>40</v>
      </c>
      <c r="AF52">
        <f t="shared" si="10"/>
        <v>25</v>
      </c>
      <c r="AG52">
        <f t="shared" si="7"/>
        <v>115</v>
      </c>
      <c r="AH52">
        <f t="shared" si="6"/>
        <v>35</v>
      </c>
      <c r="AI52" s="253">
        <f t="shared" si="8"/>
        <v>15</v>
      </c>
    </row>
    <row r="53" spans="1:35" x14ac:dyDescent="0.35">
      <c r="A53" t="s">
        <v>1620</v>
      </c>
      <c r="B53" t="s">
        <v>1621</v>
      </c>
      <c r="C53" t="s">
        <v>1622</v>
      </c>
      <c r="D53" t="s">
        <v>1623</v>
      </c>
      <c r="E53">
        <v>288735</v>
      </c>
      <c r="F53" t="s">
        <v>214</v>
      </c>
      <c r="G53" s="87">
        <v>2024</v>
      </c>
      <c r="H53" t="s">
        <v>125</v>
      </c>
      <c r="I53" t="s">
        <v>78</v>
      </c>
      <c r="J53" s="88">
        <v>1</v>
      </c>
      <c r="K53" s="89">
        <f t="shared" si="0"/>
        <v>40</v>
      </c>
      <c r="L53" s="90">
        <f>SUMIFS('course data'!AT:AT,'course data'!AS:AS,A53,'course data'!H:H,2024)+SUMIFS('course data'!AV:AV,'course data'!AU:AU,A53,'course data'!H:H,2024)+SUMIFS('course data'!AX:AX,'course data'!AW:AW,A53,'course data'!H:H,2024)</f>
        <v>0</v>
      </c>
      <c r="M53" s="92">
        <v>32.6666666666667</v>
      </c>
      <c r="N53" s="26"/>
      <c r="O53" s="71"/>
      <c r="P53" s="49"/>
      <c r="Q53" s="4" t="s">
        <v>361</v>
      </c>
      <c r="R53" s="4">
        <f>_xlfn.IFNA(VLOOKUP(Q53,Data!$AL$2:$AM$101,2,FALSE), "0")</f>
        <v>10</v>
      </c>
      <c r="T53" s="4" t="str">
        <f>_xlfn.IFNA(VLOOKUP(S53,Data!$AN$2:$AO$121,2,FALSE), "0")</f>
        <v>0</v>
      </c>
      <c r="U53" s="81">
        <v>20</v>
      </c>
      <c r="V53" s="52">
        <v>1</v>
      </c>
      <c r="W53">
        <f t="shared" si="11"/>
        <v>10</v>
      </c>
      <c r="X53" s="50">
        <f t="shared" si="12"/>
        <v>10</v>
      </c>
      <c r="Y53" s="50" t="str">
        <f t="shared" si="13"/>
        <v>0</v>
      </c>
      <c r="Z53">
        <f t="shared" si="14"/>
        <v>40</v>
      </c>
      <c r="AD53" s="254">
        <f t="shared" si="5"/>
        <v>32.6666666666667</v>
      </c>
      <c r="AE53">
        <f t="shared" si="9"/>
        <v>40</v>
      </c>
      <c r="AF53">
        <f t="shared" si="10"/>
        <v>20</v>
      </c>
      <c r="AG53">
        <f t="shared" si="7"/>
        <v>92.6666666666667</v>
      </c>
      <c r="AH53">
        <f t="shared" si="6"/>
        <v>40</v>
      </c>
      <c r="AI53" s="253">
        <f t="shared" si="8"/>
        <v>-7.3333333333333002</v>
      </c>
    </row>
    <row r="54" spans="1:35" x14ac:dyDescent="0.35">
      <c r="A54" t="s">
        <v>1624</v>
      </c>
      <c r="B54" t="s">
        <v>1625</v>
      </c>
      <c r="C54" t="s">
        <v>1626</v>
      </c>
      <c r="D54" t="s">
        <v>1627</v>
      </c>
      <c r="E54">
        <v>788860</v>
      </c>
      <c r="F54" t="s">
        <v>229</v>
      </c>
      <c r="G54" s="87">
        <v>2024</v>
      </c>
      <c r="H54" t="s">
        <v>125</v>
      </c>
      <c r="I54" t="s">
        <v>78</v>
      </c>
      <c r="J54" s="88">
        <v>1</v>
      </c>
      <c r="K54" s="89">
        <f t="shared" si="0"/>
        <v>35</v>
      </c>
      <c r="L54" s="90">
        <f>SUMIFS('course data'!AT:AT,'course data'!AS:AS,A54,'course data'!H:H,2024)+SUMIFS('course data'!AV:AV,'course data'!AU:AU,A54,'course data'!H:H,2024)+SUMIFS('course data'!AX:AX,'course data'!AW:AW,A54,'course data'!H:H,2024)</f>
        <v>10</v>
      </c>
      <c r="M54" s="92">
        <v>32.7843137254902</v>
      </c>
      <c r="N54" s="26"/>
      <c r="O54" s="71"/>
      <c r="P54" s="49"/>
      <c r="Q54" s="4" t="s">
        <v>361</v>
      </c>
      <c r="R54" s="4">
        <f>_xlfn.IFNA(VLOOKUP(Q54,Data!$AL$2:$AM$101,2,FALSE), "0")</f>
        <v>10</v>
      </c>
      <c r="S54" s="4" t="s">
        <v>461</v>
      </c>
      <c r="T54" s="4">
        <f>_xlfn.IFNA(VLOOKUP(S54,Data!$AN$2:$AO$121,2,FALSE), "0")</f>
        <v>5</v>
      </c>
      <c r="U54" s="81">
        <v>20</v>
      </c>
      <c r="V54" s="52">
        <v>1</v>
      </c>
      <c r="W54">
        <f t="shared" si="11"/>
        <v>10</v>
      </c>
      <c r="X54" s="50">
        <f t="shared" si="12"/>
        <v>10</v>
      </c>
      <c r="Y54" s="50">
        <f t="shared" si="13"/>
        <v>5</v>
      </c>
      <c r="Z54">
        <f t="shared" si="14"/>
        <v>40</v>
      </c>
      <c r="AD54" s="254">
        <f t="shared" si="5"/>
        <v>32.7843137254902</v>
      </c>
      <c r="AE54">
        <f t="shared" si="9"/>
        <v>40</v>
      </c>
      <c r="AF54">
        <f t="shared" si="10"/>
        <v>25</v>
      </c>
      <c r="AG54">
        <f t="shared" si="7"/>
        <v>97.784313725490193</v>
      </c>
      <c r="AH54">
        <f t="shared" si="6"/>
        <v>35</v>
      </c>
      <c r="AI54" s="253">
        <f t="shared" si="8"/>
        <v>-2.2156862745097996</v>
      </c>
    </row>
    <row r="55" spans="1:35" x14ac:dyDescent="0.35">
      <c r="A55" t="s">
        <v>1628</v>
      </c>
      <c r="B55" t="s">
        <v>1629</v>
      </c>
      <c r="C55" t="s">
        <v>1626</v>
      </c>
      <c r="D55" t="s">
        <v>1630</v>
      </c>
      <c r="E55">
        <v>745330</v>
      </c>
      <c r="F55" t="s">
        <v>214</v>
      </c>
      <c r="G55" s="87">
        <v>2024</v>
      </c>
      <c r="H55" t="s">
        <v>100</v>
      </c>
      <c r="I55" t="s">
        <v>78</v>
      </c>
      <c r="J55" s="88">
        <v>0.5</v>
      </c>
      <c r="K55" s="89">
        <f t="shared" si="0"/>
        <v>35</v>
      </c>
      <c r="L55" s="90">
        <f>SUMIFS('course data'!AT:AT,'course data'!AS:AS,A55,'course data'!H:H,2024)+SUMIFS('course data'!AV:AV,'course data'!AU:AU,A55,'course data'!H:H,2024)+SUMIFS('course data'!AX:AX,'course data'!AW:AW,A55,'course data'!H:H,2024)</f>
        <v>0</v>
      </c>
      <c r="M55" s="92">
        <v>32.901960784313701</v>
      </c>
      <c r="N55" s="26"/>
      <c r="O55" s="71"/>
      <c r="P55" s="49"/>
      <c r="R55" s="4" t="str">
        <f>_xlfn.IFNA(VLOOKUP(Q55,Data!$AL$2:$AM$101,2,FALSE), "0")</f>
        <v>0</v>
      </c>
      <c r="T55" s="4" t="str">
        <f>_xlfn.IFNA(VLOOKUP(S55,Data!$AN$2:$AO$121,2,FALSE), "0")</f>
        <v>0</v>
      </c>
      <c r="U55" s="81">
        <v>0</v>
      </c>
      <c r="V55" s="52">
        <v>1</v>
      </c>
      <c r="W55">
        <f t="shared" si="11"/>
        <v>5</v>
      </c>
      <c r="X55" s="50" t="str">
        <f t="shared" si="12"/>
        <v>0</v>
      </c>
      <c r="Y55" s="50" t="str">
        <f t="shared" si="13"/>
        <v>0</v>
      </c>
      <c r="Z55">
        <f t="shared" si="14"/>
        <v>10</v>
      </c>
      <c r="AD55" s="254">
        <f t="shared" si="5"/>
        <v>32.901960784313701</v>
      </c>
      <c r="AE55">
        <f t="shared" si="9"/>
        <v>10</v>
      </c>
      <c r="AF55">
        <f t="shared" si="10"/>
        <v>5</v>
      </c>
      <c r="AG55">
        <f t="shared" si="7"/>
        <v>47.901960784313701</v>
      </c>
      <c r="AH55">
        <f t="shared" si="6"/>
        <v>35</v>
      </c>
      <c r="AI55" s="253">
        <f t="shared" si="8"/>
        <v>-2.098039215686299</v>
      </c>
    </row>
    <row r="56" spans="1:35" x14ac:dyDescent="0.35">
      <c r="A56" t="s">
        <v>1631</v>
      </c>
      <c r="B56" t="s">
        <v>1632</v>
      </c>
      <c r="C56" t="s">
        <v>1633</v>
      </c>
      <c r="D56" t="s">
        <v>1634</v>
      </c>
      <c r="E56">
        <v>810151</v>
      </c>
      <c r="F56" t="s">
        <v>229</v>
      </c>
      <c r="G56" s="87">
        <v>2024</v>
      </c>
      <c r="H56" t="s">
        <v>125</v>
      </c>
      <c r="I56" t="s">
        <v>101</v>
      </c>
      <c r="J56" s="88">
        <v>1</v>
      </c>
      <c r="K56" s="89">
        <f t="shared" si="0"/>
        <v>20</v>
      </c>
      <c r="L56" s="90">
        <f>SUMIFS('course data'!AT:AT,'course data'!AS:AS,A56,'course data'!H:H,2024)+SUMIFS('course data'!AV:AV,'course data'!AU:AU,A56,'course data'!H:H,2024)+SUMIFS('course data'!AX:AX,'course data'!AW:AW,A56,'course data'!H:H,2024)</f>
        <v>0</v>
      </c>
      <c r="M56" s="92">
        <v>33.019607843137301</v>
      </c>
      <c r="N56" s="26"/>
      <c r="O56" s="71"/>
      <c r="P56" s="49"/>
      <c r="Q56" s="4" t="s">
        <v>785</v>
      </c>
      <c r="R56" s="4">
        <f>_xlfn.IFNA(VLOOKUP(Q56,Data!$AL$2:$AM$101,2,FALSE), "0")</f>
        <v>35</v>
      </c>
      <c r="T56" s="4" t="str">
        <f>_xlfn.IFNA(VLOOKUP(S56,Data!$AN$2:$AO$121,2,FALSE), "0")</f>
        <v>0</v>
      </c>
      <c r="U56" s="81">
        <v>15</v>
      </c>
      <c r="V56" s="52">
        <v>1</v>
      </c>
      <c r="W56">
        <f t="shared" si="11"/>
        <v>10</v>
      </c>
      <c r="X56" s="50">
        <f t="shared" si="12"/>
        <v>35</v>
      </c>
      <c r="Y56" s="50" t="str">
        <f t="shared" si="13"/>
        <v>0</v>
      </c>
      <c r="Z56">
        <f t="shared" si="14"/>
        <v>35</v>
      </c>
      <c r="AD56" s="254">
        <f t="shared" si="5"/>
        <v>33.019607843137301</v>
      </c>
      <c r="AE56">
        <f t="shared" si="9"/>
        <v>35</v>
      </c>
      <c r="AF56">
        <f t="shared" si="10"/>
        <v>45</v>
      </c>
      <c r="AG56">
        <f t="shared" si="7"/>
        <v>113.01960784313729</v>
      </c>
      <c r="AH56">
        <f t="shared" si="6"/>
        <v>20</v>
      </c>
      <c r="AI56" s="253">
        <f t="shared" si="8"/>
        <v>13.019607843137301</v>
      </c>
    </row>
    <row r="57" spans="1:35" x14ac:dyDescent="0.35">
      <c r="A57" t="s">
        <v>1635</v>
      </c>
      <c r="B57" t="s">
        <v>1636</v>
      </c>
      <c r="C57" t="s">
        <v>1637</v>
      </c>
      <c r="D57" t="s">
        <v>1638</v>
      </c>
      <c r="E57">
        <v>670485</v>
      </c>
      <c r="F57" t="s">
        <v>169</v>
      </c>
      <c r="G57" s="87">
        <v>2024</v>
      </c>
      <c r="H57" t="s">
        <v>125</v>
      </c>
      <c r="I57" t="s">
        <v>54</v>
      </c>
      <c r="J57" s="88">
        <v>1</v>
      </c>
      <c r="K57" s="89">
        <f t="shared" si="0"/>
        <v>45</v>
      </c>
      <c r="L57" s="90">
        <f>SUMIFS('course data'!AT:AT,'course data'!AS:AS,A57,'course data'!H:H,2024)+SUMIFS('course data'!AV:AV,'course data'!AU:AU,A57,'course data'!H:H,2024)+SUMIFS('course data'!AX:AX,'course data'!AW:AW,A57,'course data'!H:H,2024)</f>
        <v>0</v>
      </c>
      <c r="M57" s="92">
        <v>33.137254901960802</v>
      </c>
      <c r="N57" s="26"/>
      <c r="O57" s="71"/>
      <c r="P57" s="49"/>
      <c r="R57" s="4" t="str">
        <f>_xlfn.IFNA(VLOOKUP(Q57,Data!$AL$2:$AM$101,2,FALSE), "0")</f>
        <v>0</v>
      </c>
      <c r="S57" s="4" t="s">
        <v>461</v>
      </c>
      <c r="T57" s="4">
        <f>_xlfn.IFNA(VLOOKUP(S57,Data!$AN$2:$AO$121,2,FALSE), "0")</f>
        <v>5</v>
      </c>
      <c r="U57" s="81">
        <v>20</v>
      </c>
      <c r="V57" s="52">
        <v>1</v>
      </c>
      <c r="W57">
        <f t="shared" si="11"/>
        <v>10</v>
      </c>
      <c r="X57" s="50" t="str">
        <f t="shared" si="12"/>
        <v>0</v>
      </c>
      <c r="Y57" s="50">
        <f t="shared" si="13"/>
        <v>5</v>
      </c>
      <c r="Z57">
        <f t="shared" si="14"/>
        <v>40</v>
      </c>
      <c r="AD57" s="254">
        <f t="shared" si="5"/>
        <v>33.137254901960802</v>
      </c>
      <c r="AE57">
        <f t="shared" si="9"/>
        <v>40</v>
      </c>
      <c r="AF57">
        <f t="shared" si="10"/>
        <v>15</v>
      </c>
      <c r="AG57">
        <f t="shared" si="7"/>
        <v>88.137254901960802</v>
      </c>
      <c r="AH57">
        <f t="shared" si="6"/>
        <v>45</v>
      </c>
      <c r="AI57" s="253">
        <f t="shared" si="8"/>
        <v>-11.862745098039198</v>
      </c>
    </row>
    <row r="58" spans="1:35" x14ac:dyDescent="0.35">
      <c r="A58" t="s">
        <v>1639</v>
      </c>
      <c r="B58" t="s">
        <v>1640</v>
      </c>
      <c r="C58" t="s">
        <v>1440</v>
      </c>
      <c r="D58" t="s">
        <v>1553</v>
      </c>
      <c r="E58">
        <v>823070</v>
      </c>
      <c r="F58" t="s">
        <v>103</v>
      </c>
      <c r="G58" s="87">
        <v>2024</v>
      </c>
      <c r="H58" t="s">
        <v>125</v>
      </c>
      <c r="I58" t="s">
        <v>101</v>
      </c>
      <c r="J58" s="88">
        <v>1</v>
      </c>
      <c r="K58" s="89">
        <f t="shared" si="0"/>
        <v>50</v>
      </c>
      <c r="L58" s="90">
        <f>SUMIFS('course data'!AT:AT,'course data'!AS:AS,A58,'course data'!H:H,2024)+SUMIFS('course data'!AV:AV,'course data'!AU:AU,A58,'course data'!H:H,2024)+SUMIFS('course data'!AX:AX,'course data'!AW:AW,A58,'course data'!H:H,2024)</f>
        <v>0</v>
      </c>
      <c r="M58" s="92">
        <v>33.254901960784302</v>
      </c>
      <c r="N58" s="26"/>
      <c r="O58" s="71"/>
      <c r="P58" s="49"/>
      <c r="R58" s="4" t="str">
        <f>_xlfn.IFNA(VLOOKUP(Q58,Data!$AL$2:$AM$101,2,FALSE), "0")</f>
        <v>0</v>
      </c>
      <c r="T58" s="4" t="str">
        <f>_xlfn.IFNA(VLOOKUP(S58,Data!$AN$2:$AO$121,2,FALSE), "0")</f>
        <v>0</v>
      </c>
      <c r="U58" s="81">
        <v>20</v>
      </c>
      <c r="V58" s="52">
        <v>1</v>
      </c>
      <c r="W58">
        <f t="shared" si="11"/>
        <v>10</v>
      </c>
      <c r="X58" s="50" t="str">
        <f t="shared" si="12"/>
        <v>0</v>
      </c>
      <c r="Y58" s="50" t="str">
        <f t="shared" si="13"/>
        <v>0</v>
      </c>
      <c r="Z58">
        <f t="shared" si="14"/>
        <v>40</v>
      </c>
      <c r="AD58" s="254">
        <f t="shared" si="5"/>
        <v>33.254901960784302</v>
      </c>
      <c r="AE58">
        <f t="shared" si="9"/>
        <v>40</v>
      </c>
      <c r="AF58">
        <f t="shared" si="10"/>
        <v>10</v>
      </c>
      <c r="AG58">
        <f t="shared" si="7"/>
        <v>83.254901960784309</v>
      </c>
      <c r="AH58">
        <f t="shared" si="6"/>
        <v>50</v>
      </c>
      <c r="AI58" s="253">
        <f t="shared" si="8"/>
        <v>-16.745098039215698</v>
      </c>
    </row>
    <row r="59" spans="1:35" x14ac:dyDescent="0.35">
      <c r="A59" t="s">
        <v>1641</v>
      </c>
      <c r="B59" t="s">
        <v>1642</v>
      </c>
      <c r="C59" t="s">
        <v>1643</v>
      </c>
      <c r="D59" t="s">
        <v>1644</v>
      </c>
      <c r="E59">
        <v>558207</v>
      </c>
      <c r="F59" t="s">
        <v>103</v>
      </c>
      <c r="G59" s="87">
        <v>2024</v>
      </c>
      <c r="H59" t="s">
        <v>125</v>
      </c>
      <c r="I59" t="s">
        <v>78</v>
      </c>
      <c r="J59" s="88">
        <v>1</v>
      </c>
      <c r="K59" s="89">
        <f t="shared" si="0"/>
        <v>45</v>
      </c>
      <c r="L59" s="90">
        <f>SUMIFS('course data'!AT:AT,'course data'!AS:AS,A59,'course data'!H:H,2024)+SUMIFS('course data'!AV:AV,'course data'!AU:AU,A59,'course data'!H:H,2024)+SUMIFS('course data'!AX:AX,'course data'!AW:AW,A59,'course data'!H:H,2024)</f>
        <v>0</v>
      </c>
      <c r="M59" s="92">
        <v>33.372549019607902</v>
      </c>
      <c r="N59" s="26"/>
      <c r="O59" s="71"/>
      <c r="P59" s="49"/>
      <c r="R59" s="4" t="str">
        <f>_xlfn.IFNA(VLOOKUP(Q59,Data!$AL$2:$AM$101,2,FALSE), "0")</f>
        <v>0</v>
      </c>
      <c r="S59" s="4" t="s">
        <v>461</v>
      </c>
      <c r="T59" s="4">
        <f>_xlfn.IFNA(VLOOKUP(S59,Data!$AN$2:$AO$121,2,FALSE), "0")</f>
        <v>5</v>
      </c>
      <c r="U59" s="81">
        <v>20</v>
      </c>
      <c r="V59" s="52">
        <v>1</v>
      </c>
      <c r="W59">
        <f t="shared" si="11"/>
        <v>10</v>
      </c>
      <c r="X59" s="50" t="str">
        <f t="shared" si="12"/>
        <v>0</v>
      </c>
      <c r="Y59" s="50">
        <f t="shared" si="13"/>
        <v>5</v>
      </c>
      <c r="Z59">
        <f t="shared" si="14"/>
        <v>40</v>
      </c>
      <c r="AD59" s="254">
        <f t="shared" si="5"/>
        <v>33.372549019607902</v>
      </c>
      <c r="AE59">
        <f t="shared" si="9"/>
        <v>40</v>
      </c>
      <c r="AF59">
        <f t="shared" si="10"/>
        <v>15</v>
      </c>
      <c r="AG59">
        <f t="shared" si="7"/>
        <v>88.372549019607902</v>
      </c>
      <c r="AH59">
        <f t="shared" si="6"/>
        <v>45</v>
      </c>
      <c r="AI59" s="253">
        <f t="shared" si="8"/>
        <v>-11.627450980392098</v>
      </c>
    </row>
    <row r="60" spans="1:35" x14ac:dyDescent="0.35">
      <c r="A60" t="s">
        <v>1645</v>
      </c>
      <c r="B60" t="s">
        <v>1646</v>
      </c>
      <c r="C60" t="s">
        <v>1497</v>
      </c>
      <c r="D60" t="s">
        <v>1647</v>
      </c>
      <c r="E60">
        <v>784778</v>
      </c>
      <c r="F60" t="s">
        <v>80</v>
      </c>
      <c r="G60" s="87">
        <v>2024</v>
      </c>
      <c r="H60" t="s">
        <v>125</v>
      </c>
      <c r="I60" t="s">
        <v>147</v>
      </c>
      <c r="J60" s="88">
        <v>1</v>
      </c>
      <c r="K60" s="89">
        <f t="shared" si="0"/>
        <v>0</v>
      </c>
      <c r="L60" s="90">
        <f>SUMIFS('course data'!AT:AT,'course data'!AS:AS,A60,'course data'!H:H,2024)+SUMIFS('course data'!AV:AV,'course data'!AU:AU,A60,'course data'!H:H,2024)+SUMIFS('course data'!AX:AX,'course data'!AW:AW,A60,'course data'!H:H,2024)</f>
        <v>0</v>
      </c>
      <c r="M60" s="92">
        <v>33.490196078431403</v>
      </c>
      <c r="N60" s="26"/>
      <c r="O60" s="71"/>
      <c r="P60" s="49"/>
      <c r="R60" s="4" t="str">
        <f>_xlfn.IFNA(VLOOKUP(Q60,Data!$AL$2:$AM$101,2,FALSE), "0")</f>
        <v>0</v>
      </c>
      <c r="T60" s="4" t="str">
        <f>_xlfn.IFNA(VLOOKUP(S60,Data!$AN$2:$AO$121,2,FALSE), "0")</f>
        <v>0</v>
      </c>
      <c r="U60" s="81">
        <v>0</v>
      </c>
      <c r="V60" s="52">
        <v>0</v>
      </c>
      <c r="W60">
        <f t="shared" si="11"/>
        <v>0</v>
      </c>
      <c r="X60" s="50" t="str">
        <f t="shared" si="12"/>
        <v>0</v>
      </c>
      <c r="Y60" s="50" t="str">
        <f t="shared" si="13"/>
        <v>0</v>
      </c>
      <c r="Z60">
        <f t="shared" si="14"/>
        <v>0</v>
      </c>
      <c r="AD60" s="254">
        <f t="shared" si="5"/>
        <v>33.490196078431403</v>
      </c>
      <c r="AE60">
        <f t="shared" si="9"/>
        <v>0</v>
      </c>
      <c r="AF60">
        <f t="shared" si="10"/>
        <v>0</v>
      </c>
      <c r="AG60">
        <f t="shared" si="7"/>
        <v>33.490196078431403</v>
      </c>
      <c r="AH60">
        <f t="shared" si="6"/>
        <v>0</v>
      </c>
      <c r="AI60" s="253">
        <f t="shared" si="8"/>
        <v>33.490196078431403</v>
      </c>
    </row>
    <row r="61" spans="1:35" x14ac:dyDescent="0.35">
      <c r="A61" t="s">
        <v>1648</v>
      </c>
      <c r="B61" t="s">
        <v>1649</v>
      </c>
      <c r="C61" t="s">
        <v>758</v>
      </c>
      <c r="D61" t="s">
        <v>1650</v>
      </c>
      <c r="E61">
        <v>358041</v>
      </c>
      <c r="F61" t="s">
        <v>214</v>
      </c>
      <c r="G61" s="87">
        <v>2024</v>
      </c>
      <c r="H61" t="s">
        <v>125</v>
      </c>
      <c r="I61" t="s">
        <v>78</v>
      </c>
      <c r="J61" s="88">
        <v>1</v>
      </c>
      <c r="K61" s="89">
        <f t="shared" si="0"/>
        <v>40</v>
      </c>
      <c r="L61" s="90">
        <f>SUMIFS('course data'!AT:AT,'course data'!AS:AS,A61,'course data'!H:H,2024)+SUMIFS('course data'!AV:AV,'course data'!AU:AU,A61,'course data'!H:H,2024)+SUMIFS('course data'!AX:AX,'course data'!AW:AW,A61,'course data'!H:H,2024)</f>
        <v>0</v>
      </c>
      <c r="M61" s="92">
        <v>33.607843137254903</v>
      </c>
      <c r="N61" s="26"/>
      <c r="O61" s="71"/>
      <c r="P61" s="49"/>
      <c r="Q61" s="4" t="s">
        <v>361</v>
      </c>
      <c r="R61" s="4">
        <f>_xlfn.IFNA(VLOOKUP(Q61,Data!$AL$2:$AM$101,2,FALSE), "0")</f>
        <v>10</v>
      </c>
      <c r="T61" s="4" t="str">
        <f>_xlfn.IFNA(VLOOKUP(S61,Data!$AN$2:$AO$121,2,FALSE), "0")</f>
        <v>0</v>
      </c>
      <c r="U61" s="81">
        <v>20</v>
      </c>
      <c r="V61" s="52">
        <v>1</v>
      </c>
      <c r="W61">
        <f t="shared" si="11"/>
        <v>10</v>
      </c>
      <c r="X61" s="50">
        <f t="shared" si="12"/>
        <v>10</v>
      </c>
      <c r="Y61" s="50" t="str">
        <f t="shared" si="13"/>
        <v>0</v>
      </c>
      <c r="Z61">
        <f t="shared" si="14"/>
        <v>40</v>
      </c>
      <c r="AD61" s="254">
        <f t="shared" si="5"/>
        <v>33.607843137254903</v>
      </c>
      <c r="AE61">
        <f t="shared" si="9"/>
        <v>40</v>
      </c>
      <c r="AF61">
        <f t="shared" si="10"/>
        <v>20</v>
      </c>
      <c r="AG61">
        <f t="shared" si="7"/>
        <v>93.607843137254903</v>
      </c>
      <c r="AH61">
        <f t="shared" si="6"/>
        <v>40</v>
      </c>
      <c r="AI61" s="253">
        <f t="shared" si="8"/>
        <v>-6.3921568627450966</v>
      </c>
    </row>
    <row r="62" spans="1:35" x14ac:dyDescent="0.35">
      <c r="A62" t="s">
        <v>1651</v>
      </c>
      <c r="B62" t="s">
        <v>1652</v>
      </c>
      <c r="C62" t="s">
        <v>1545</v>
      </c>
      <c r="D62" t="s">
        <v>1653</v>
      </c>
      <c r="E62">
        <v>640272</v>
      </c>
      <c r="F62" t="s">
        <v>149</v>
      </c>
      <c r="G62" s="87">
        <v>2024</v>
      </c>
      <c r="H62" t="s">
        <v>125</v>
      </c>
      <c r="I62" t="s">
        <v>126</v>
      </c>
      <c r="J62" s="88">
        <v>1</v>
      </c>
      <c r="K62" s="89">
        <f t="shared" si="0"/>
        <v>30</v>
      </c>
      <c r="L62" s="90">
        <f>SUMIFS('course data'!AT:AT,'course data'!AS:AS,A62,'course data'!H:H,2024)+SUMIFS('course data'!AV:AV,'course data'!AU:AU,A62,'course data'!H:H,2024)+SUMIFS('course data'!AX:AX,'course data'!AW:AW,A62,'course data'!H:H,2024)</f>
        <v>10</v>
      </c>
      <c r="M62" s="92">
        <v>33.725490196078397</v>
      </c>
      <c r="N62" s="26"/>
      <c r="O62" s="71"/>
      <c r="P62" s="49"/>
      <c r="Q62" s="4" t="s">
        <v>548</v>
      </c>
      <c r="R62" s="4">
        <f>_xlfn.IFNA(VLOOKUP(Q62,Data!$AL$2:$AM$101,2,FALSE), "0")</f>
        <v>20</v>
      </c>
      <c r="T62" s="4" t="str">
        <f>_xlfn.IFNA(VLOOKUP(S62,Data!$AN$2:$AO$121,2,FALSE), "0")</f>
        <v>0</v>
      </c>
      <c r="U62" s="81">
        <v>20</v>
      </c>
      <c r="V62" s="52">
        <v>1</v>
      </c>
      <c r="W62">
        <f t="shared" si="11"/>
        <v>10</v>
      </c>
      <c r="X62" s="50">
        <f t="shared" si="12"/>
        <v>20</v>
      </c>
      <c r="Y62" s="50" t="str">
        <f t="shared" si="13"/>
        <v>0</v>
      </c>
      <c r="Z62">
        <f t="shared" si="14"/>
        <v>40</v>
      </c>
      <c r="AD62" s="254">
        <f t="shared" si="5"/>
        <v>33.725490196078397</v>
      </c>
      <c r="AE62">
        <f t="shared" si="9"/>
        <v>40</v>
      </c>
      <c r="AF62">
        <f t="shared" si="10"/>
        <v>30</v>
      </c>
      <c r="AG62">
        <f t="shared" si="7"/>
        <v>103.7254901960784</v>
      </c>
      <c r="AH62">
        <f t="shared" si="6"/>
        <v>30</v>
      </c>
      <c r="AI62" s="253">
        <f t="shared" si="8"/>
        <v>3.7254901960783968</v>
      </c>
    </row>
    <row r="63" spans="1:35" x14ac:dyDescent="0.35">
      <c r="A63" t="s">
        <v>1654</v>
      </c>
      <c r="B63" t="s">
        <v>1655</v>
      </c>
      <c r="C63" t="s">
        <v>1656</v>
      </c>
      <c r="D63" t="s">
        <v>1657</v>
      </c>
      <c r="E63">
        <v>730803</v>
      </c>
      <c r="F63" t="s">
        <v>184</v>
      </c>
      <c r="G63" s="87">
        <v>2024</v>
      </c>
      <c r="H63" t="s">
        <v>125</v>
      </c>
      <c r="I63" t="s">
        <v>101</v>
      </c>
      <c r="J63" s="88">
        <v>1</v>
      </c>
      <c r="K63" s="89">
        <f t="shared" si="0"/>
        <v>35</v>
      </c>
      <c r="L63" s="90">
        <f>SUMIFS('course data'!AT:AT,'course data'!AS:AS,A63,'course data'!H:H,2024)+SUMIFS('course data'!AV:AV,'course data'!AU:AU,A63,'course data'!H:H,2024)+SUMIFS('course data'!AX:AX,'course data'!AW:AW,A63,'course data'!H:H,2024)</f>
        <v>0</v>
      </c>
      <c r="M63" s="92">
        <v>33.843137254901997</v>
      </c>
      <c r="N63" s="26"/>
      <c r="O63" s="71"/>
      <c r="P63" s="49"/>
      <c r="R63" s="4" t="str">
        <f>_xlfn.IFNA(VLOOKUP(Q63,Data!$AL$2:$AM$101,2,FALSE), "0")</f>
        <v>0</v>
      </c>
      <c r="S63" s="4" t="s">
        <v>549</v>
      </c>
      <c r="T63" s="4">
        <f>_xlfn.IFNA(VLOOKUP(S63,Data!$AN$2:$AO$121,2,FALSE), "0")</f>
        <v>10</v>
      </c>
      <c r="U63" s="81">
        <v>18</v>
      </c>
      <c r="V63" s="52">
        <v>0.9</v>
      </c>
      <c r="W63">
        <f t="shared" si="11"/>
        <v>9</v>
      </c>
      <c r="X63" s="50" t="str">
        <f t="shared" si="12"/>
        <v>0</v>
      </c>
      <c r="Y63" s="50">
        <f t="shared" si="13"/>
        <v>10</v>
      </c>
      <c r="Z63">
        <f t="shared" si="14"/>
        <v>36</v>
      </c>
      <c r="AD63" s="254">
        <f t="shared" si="5"/>
        <v>33.843137254901997</v>
      </c>
      <c r="AE63">
        <f t="shared" si="9"/>
        <v>36</v>
      </c>
      <c r="AF63">
        <f t="shared" si="10"/>
        <v>19</v>
      </c>
      <c r="AG63">
        <f t="shared" si="7"/>
        <v>88.84313725490199</v>
      </c>
      <c r="AH63">
        <f t="shared" si="6"/>
        <v>35</v>
      </c>
      <c r="AI63" s="253">
        <f t="shared" si="8"/>
        <v>-1.1568627450980031</v>
      </c>
    </row>
    <row r="64" spans="1:35" x14ac:dyDescent="0.35">
      <c r="A64" t="s">
        <v>1658</v>
      </c>
      <c r="B64" t="s">
        <v>1659</v>
      </c>
      <c r="C64" t="s">
        <v>1660</v>
      </c>
      <c r="D64" t="s">
        <v>601</v>
      </c>
      <c r="E64">
        <v>931132</v>
      </c>
      <c r="F64" t="s">
        <v>36</v>
      </c>
      <c r="G64" s="87">
        <v>2024</v>
      </c>
      <c r="H64" t="s">
        <v>100</v>
      </c>
      <c r="I64" t="s">
        <v>54</v>
      </c>
      <c r="J64" s="88">
        <v>0.6</v>
      </c>
      <c r="K64" s="89">
        <f t="shared" si="0"/>
        <v>30</v>
      </c>
      <c r="L64" s="90">
        <f>SUMIFS('course data'!AT:AT,'course data'!AS:AS,A64,'course data'!H:H,2024)+SUMIFS('course data'!AV:AV,'course data'!AU:AU,A64,'course data'!H:H,2024)+SUMIFS('course data'!AX:AX,'course data'!AW:AW,A64,'course data'!H:H,2024)</f>
        <v>0</v>
      </c>
      <c r="M64" s="92">
        <v>33.960784313725497</v>
      </c>
      <c r="N64" s="26"/>
      <c r="O64" s="71"/>
      <c r="P64" s="49"/>
      <c r="R64" s="4" t="str">
        <f>_xlfn.IFNA(VLOOKUP(Q64,Data!$AL$2:$AM$101,2,FALSE), "0")</f>
        <v>0</v>
      </c>
      <c r="T64" s="4" t="str">
        <f>_xlfn.IFNA(VLOOKUP(S64,Data!$AN$2:$AO$121,2,FALSE), "0")</f>
        <v>0</v>
      </c>
      <c r="U64" s="81">
        <v>12</v>
      </c>
      <c r="V64" s="52">
        <v>1</v>
      </c>
      <c r="W64">
        <f t="shared" si="11"/>
        <v>6</v>
      </c>
      <c r="X64" s="50" t="str">
        <f t="shared" si="12"/>
        <v>0</v>
      </c>
      <c r="Y64" s="50" t="str">
        <f t="shared" si="13"/>
        <v>0</v>
      </c>
      <c r="Z64">
        <f t="shared" si="14"/>
        <v>24</v>
      </c>
      <c r="AD64" s="254">
        <f t="shared" si="5"/>
        <v>33.960784313725497</v>
      </c>
      <c r="AE64">
        <f t="shared" si="9"/>
        <v>24</v>
      </c>
      <c r="AF64">
        <f t="shared" si="10"/>
        <v>6</v>
      </c>
      <c r="AG64">
        <f t="shared" si="7"/>
        <v>63.960784313725497</v>
      </c>
      <c r="AH64">
        <f t="shared" si="6"/>
        <v>30</v>
      </c>
      <c r="AI64" s="253">
        <f t="shared" si="8"/>
        <v>3.9607843137254974</v>
      </c>
    </row>
    <row r="65" spans="1:35" x14ac:dyDescent="0.35">
      <c r="A65" t="s">
        <v>1661</v>
      </c>
      <c r="B65" t="s">
        <v>1662</v>
      </c>
      <c r="C65" t="s">
        <v>1663</v>
      </c>
      <c r="D65" t="s">
        <v>1664</v>
      </c>
      <c r="E65">
        <v>863359</v>
      </c>
      <c r="F65" t="s">
        <v>103</v>
      </c>
      <c r="G65" s="87">
        <v>2024</v>
      </c>
      <c r="H65" t="s">
        <v>100</v>
      </c>
      <c r="I65" t="s">
        <v>78</v>
      </c>
      <c r="J65" s="88">
        <v>0.3</v>
      </c>
      <c r="K65" s="89">
        <f t="shared" si="0"/>
        <v>15</v>
      </c>
      <c r="L65" s="90">
        <f>SUMIFS('course data'!AT:AT,'course data'!AS:AS,A65,'course data'!H:H,2024)+SUMIFS('course data'!AV:AV,'course data'!AU:AU,A65,'course data'!H:H,2024)+SUMIFS('course data'!AX:AX,'course data'!AW:AW,A65,'course data'!H:H,2024)</f>
        <v>0</v>
      </c>
      <c r="M65" s="92">
        <v>34.078431372548998</v>
      </c>
      <c r="N65" s="26"/>
      <c r="O65" s="71"/>
      <c r="P65" s="49"/>
      <c r="R65" s="4" t="str">
        <f>_xlfn.IFNA(VLOOKUP(Q65,Data!$AL$2:$AM$101,2,FALSE), "0")</f>
        <v>0</v>
      </c>
      <c r="T65" s="4" t="str">
        <f>_xlfn.IFNA(VLOOKUP(S65,Data!$AN$2:$AO$121,2,FALSE), "0")</f>
        <v>0</v>
      </c>
      <c r="U65" s="81">
        <v>6</v>
      </c>
      <c r="V65" s="52">
        <v>1</v>
      </c>
      <c r="W65">
        <f t="shared" si="11"/>
        <v>3</v>
      </c>
      <c r="X65" s="50" t="str">
        <f t="shared" si="12"/>
        <v>0</v>
      </c>
      <c r="Y65" s="50" t="str">
        <f t="shared" si="13"/>
        <v>0</v>
      </c>
      <c r="Z65">
        <f t="shared" si="14"/>
        <v>12</v>
      </c>
      <c r="AD65" s="254">
        <f t="shared" si="5"/>
        <v>34.078431372548998</v>
      </c>
      <c r="AE65">
        <f t="shared" si="9"/>
        <v>12</v>
      </c>
      <c r="AF65">
        <f t="shared" si="10"/>
        <v>3</v>
      </c>
      <c r="AG65">
        <f t="shared" si="7"/>
        <v>49.078431372548998</v>
      </c>
      <c r="AH65">
        <f t="shared" si="6"/>
        <v>15</v>
      </c>
      <c r="AI65" s="253">
        <f t="shared" si="8"/>
        <v>19.078431372548998</v>
      </c>
    </row>
    <row r="66" spans="1:35" x14ac:dyDescent="0.35">
      <c r="A66" t="s">
        <v>1665</v>
      </c>
      <c r="B66" t="s">
        <v>1666</v>
      </c>
      <c r="C66" t="s">
        <v>1667</v>
      </c>
      <c r="D66" t="s">
        <v>1668</v>
      </c>
      <c r="E66">
        <v>884795</v>
      </c>
      <c r="F66" t="s">
        <v>214</v>
      </c>
      <c r="G66" s="87">
        <v>2024</v>
      </c>
      <c r="H66" t="s">
        <v>100</v>
      </c>
      <c r="I66" t="s">
        <v>54</v>
      </c>
      <c r="J66" s="88">
        <v>1</v>
      </c>
      <c r="K66" s="89">
        <f t="shared" ref="K66:K92" si="15">SUM(70*J66*V66)-R66-T66-U66+AB66-AC66</f>
        <v>70</v>
      </c>
      <c r="L66" s="90">
        <f>SUMIFS('course data'!AT:AT,'course data'!AS:AS,A66,'course data'!H:H,2024)+SUMIFS('course data'!AV:AV,'course data'!AU:AU,A66,'course data'!H:H,2024)+SUMIFS('course data'!AX:AX,'course data'!AW:AW,A66,'course data'!H:H,2024)</f>
        <v>0</v>
      </c>
      <c r="M66" s="92">
        <v>34.196078431372598</v>
      </c>
      <c r="N66" s="26"/>
      <c r="O66" s="71"/>
      <c r="P66" s="49"/>
      <c r="R66" s="4" t="str">
        <f>_xlfn.IFNA(VLOOKUP(Q66,Data!$AL$2:$AM$101,2,FALSE), "0")</f>
        <v>0</v>
      </c>
      <c r="T66" s="4" t="str">
        <f>_xlfn.IFNA(VLOOKUP(S66,Data!$AN$2:$AO$121,2,FALSE), "0")</f>
        <v>0</v>
      </c>
      <c r="U66" s="81">
        <v>0</v>
      </c>
      <c r="V66" s="52">
        <v>1</v>
      </c>
      <c r="W66">
        <f t="shared" ref="W66:W92" si="16">(J66*V66*10)-AA66</f>
        <v>10</v>
      </c>
      <c r="X66" s="50" t="str">
        <f t="shared" ref="X66:X92" si="17">(R66)</f>
        <v>0</v>
      </c>
      <c r="Y66" s="50" t="str">
        <f t="shared" ref="Y66:Y92" si="18">(T66)</f>
        <v>0</v>
      </c>
      <c r="Z66">
        <f t="shared" ref="Z66:Z92" si="19">(J66*V66*100)-(K66+W66+X66+Y66)-AC66</f>
        <v>20</v>
      </c>
      <c r="AD66" s="254">
        <f t="shared" ref="AD66:AD92" si="20">M66-AC66</f>
        <v>34.196078431372598</v>
      </c>
      <c r="AE66">
        <f t="shared" si="9"/>
        <v>20</v>
      </c>
      <c r="AF66">
        <f t="shared" si="10"/>
        <v>10</v>
      </c>
      <c r="AG66">
        <f t="shared" si="7"/>
        <v>64.196078431372598</v>
      </c>
      <c r="AH66">
        <f t="shared" ref="AH66:AH92" si="21">K66-AC66</f>
        <v>70</v>
      </c>
      <c r="AI66" s="253">
        <f t="shared" si="8"/>
        <v>-35.803921568627402</v>
      </c>
    </row>
    <row r="67" spans="1:35" x14ac:dyDescent="0.35">
      <c r="A67" t="s">
        <v>1669</v>
      </c>
      <c r="B67" t="s">
        <v>1670</v>
      </c>
      <c r="C67" t="s">
        <v>1444</v>
      </c>
      <c r="D67" t="s">
        <v>1671</v>
      </c>
      <c r="E67">
        <v>447521</v>
      </c>
      <c r="F67" t="s">
        <v>184</v>
      </c>
      <c r="G67" s="87">
        <v>2024</v>
      </c>
      <c r="H67" t="s">
        <v>100</v>
      </c>
      <c r="I67" t="s">
        <v>78</v>
      </c>
      <c r="J67" s="88">
        <v>1</v>
      </c>
      <c r="K67" s="89">
        <f t="shared" si="15"/>
        <v>69</v>
      </c>
      <c r="L67" s="90">
        <f>SUMIFS('course data'!AT:AT,'course data'!AS:AS,A67,'course data'!H:H,2024)+SUMIFS('course data'!AV:AV,'course data'!AU:AU,A67,'course data'!H:H,2024)+SUMIFS('course data'!AX:AX,'course data'!AW:AW,A67,'course data'!H:H,2024)</f>
        <v>0</v>
      </c>
      <c r="M67" s="92">
        <v>34.313725490196099</v>
      </c>
      <c r="N67" s="26"/>
      <c r="O67" s="71"/>
      <c r="P67" s="49"/>
      <c r="R67" s="4" t="str">
        <f>_xlfn.IFNA(VLOOKUP(Q67,Data!$AL$2:$AM$101,2,FALSE), "0")</f>
        <v>0</v>
      </c>
      <c r="S67" s="4" t="s">
        <v>383</v>
      </c>
      <c r="T67" s="4">
        <f>_xlfn.IFNA(VLOOKUP(S67,Data!$AN$2:$AO$121,2,FALSE), "0")</f>
        <v>1</v>
      </c>
      <c r="U67" s="81">
        <v>0</v>
      </c>
      <c r="V67" s="52">
        <v>1</v>
      </c>
      <c r="W67">
        <f t="shared" si="16"/>
        <v>10</v>
      </c>
      <c r="X67" s="50" t="str">
        <f t="shared" si="17"/>
        <v>0</v>
      </c>
      <c r="Y67" s="50">
        <f t="shared" si="18"/>
        <v>1</v>
      </c>
      <c r="Z67">
        <f t="shared" si="19"/>
        <v>20</v>
      </c>
      <c r="AD67" s="254">
        <f t="shared" si="20"/>
        <v>34.313725490196099</v>
      </c>
      <c r="AE67">
        <f t="shared" si="9"/>
        <v>20</v>
      </c>
      <c r="AF67">
        <f t="shared" si="10"/>
        <v>11</v>
      </c>
      <c r="AG67">
        <f t="shared" ref="AG67:AG92" si="22">AD67+AE67+AF67</f>
        <v>65.313725490196106</v>
      </c>
      <c r="AH67">
        <f t="shared" si="21"/>
        <v>69</v>
      </c>
      <c r="AI67" s="253">
        <f t="shared" ref="AI67:AI92" si="23">AD67-AH67</f>
        <v>-34.686274509803901</v>
      </c>
    </row>
    <row r="68" spans="1:35" x14ac:dyDescent="0.35">
      <c r="A68" t="s">
        <v>1672</v>
      </c>
      <c r="B68" t="s">
        <v>1673</v>
      </c>
      <c r="C68" t="s">
        <v>1674</v>
      </c>
      <c r="D68" t="s">
        <v>509</v>
      </c>
      <c r="E68">
        <v>873129</v>
      </c>
      <c r="F68" t="s">
        <v>199</v>
      </c>
      <c r="G68" s="87">
        <v>2024</v>
      </c>
      <c r="H68" t="s">
        <v>125</v>
      </c>
      <c r="I68" t="s">
        <v>101</v>
      </c>
      <c r="J68" s="88">
        <v>1</v>
      </c>
      <c r="K68" s="89">
        <f t="shared" si="15"/>
        <v>36</v>
      </c>
      <c r="L68" s="90">
        <f>SUMIFS('course data'!AT:AT,'course data'!AS:AS,A68,'course data'!H:H,2024)+SUMIFS('course data'!AV:AV,'course data'!AU:AU,A68,'course data'!H:H,2024)+SUMIFS('course data'!AX:AX,'course data'!AW:AW,A68,'course data'!H:H,2024)</f>
        <v>0</v>
      </c>
      <c r="M68" s="92">
        <v>34.431372549019599</v>
      </c>
      <c r="N68" s="26"/>
      <c r="O68" s="71"/>
      <c r="P68" s="49"/>
      <c r="Q68" s="4" t="s">
        <v>361</v>
      </c>
      <c r="R68" s="4">
        <f>_xlfn.IFNA(VLOOKUP(Q68,Data!$AL$2:$AM$101,2,FALSE), "0")</f>
        <v>10</v>
      </c>
      <c r="S68" s="4" t="s">
        <v>444</v>
      </c>
      <c r="T68" s="4">
        <f>_xlfn.IFNA(VLOOKUP(S68,Data!$AN$2:$AO$121,2,FALSE), "0")</f>
        <v>4</v>
      </c>
      <c r="U68" s="81">
        <v>20</v>
      </c>
      <c r="V68" s="52">
        <v>1</v>
      </c>
      <c r="W68">
        <f t="shared" si="16"/>
        <v>10</v>
      </c>
      <c r="X68" s="50">
        <f t="shared" si="17"/>
        <v>10</v>
      </c>
      <c r="Y68" s="50">
        <f t="shared" si="18"/>
        <v>4</v>
      </c>
      <c r="Z68">
        <f t="shared" si="19"/>
        <v>40</v>
      </c>
      <c r="AD68" s="254">
        <f t="shared" si="20"/>
        <v>34.431372549019599</v>
      </c>
      <c r="AE68">
        <f t="shared" ref="AE68:AE92" si="24">Z68-AB68</f>
        <v>40</v>
      </c>
      <c r="AF68">
        <f t="shared" ref="AF68:AF92" si="25">W68+X68+Y68-AA68</f>
        <v>24</v>
      </c>
      <c r="AG68">
        <f t="shared" si="22"/>
        <v>98.431372549019599</v>
      </c>
      <c r="AH68">
        <f t="shared" si="21"/>
        <v>36</v>
      </c>
      <c r="AI68" s="253">
        <f t="shared" si="23"/>
        <v>-1.5686274509804008</v>
      </c>
    </row>
    <row r="69" spans="1:35" x14ac:dyDescent="0.35">
      <c r="A69" t="s">
        <v>1675</v>
      </c>
      <c r="B69" t="s">
        <v>1676</v>
      </c>
      <c r="C69" t="s">
        <v>1677</v>
      </c>
      <c r="D69" t="s">
        <v>1678</v>
      </c>
      <c r="E69">
        <v>555535</v>
      </c>
      <c r="F69" t="s">
        <v>214</v>
      </c>
      <c r="G69" s="87">
        <v>2024</v>
      </c>
      <c r="H69" t="s">
        <v>125</v>
      </c>
      <c r="I69" t="s">
        <v>101</v>
      </c>
      <c r="J69" s="88">
        <v>1</v>
      </c>
      <c r="K69" s="89">
        <f t="shared" si="15"/>
        <v>17</v>
      </c>
      <c r="L69" s="90">
        <f>SUMIFS('course data'!AT:AT,'course data'!AS:AS,A69,'course data'!H:H,2024)+SUMIFS('course data'!AV:AV,'course data'!AU:AU,A69,'course data'!H:H,2024)+SUMIFS('course data'!AX:AX,'course data'!AW:AW,A69,'course data'!H:H,2024)</f>
        <v>5</v>
      </c>
      <c r="M69" s="92">
        <v>34.5490196078431</v>
      </c>
      <c r="N69" s="26"/>
      <c r="O69" s="71"/>
      <c r="P69" s="49"/>
      <c r="Q69" s="4" t="s">
        <v>548</v>
      </c>
      <c r="R69" s="4">
        <f>_xlfn.IFNA(VLOOKUP(Q69,Data!$AL$2:$AM$101,2,FALSE), "0")</f>
        <v>20</v>
      </c>
      <c r="S69" s="4" t="s">
        <v>505</v>
      </c>
      <c r="T69" s="4">
        <f>_xlfn.IFNA(VLOOKUP(S69,Data!$AN$2:$AO$121,2,FALSE), "0")</f>
        <v>7.5</v>
      </c>
      <c r="U69" s="81">
        <v>15</v>
      </c>
      <c r="V69" s="52">
        <v>0.85</v>
      </c>
      <c r="W69">
        <f t="shared" si="16"/>
        <v>8.5</v>
      </c>
      <c r="X69" s="50">
        <f t="shared" si="17"/>
        <v>20</v>
      </c>
      <c r="Y69" s="50">
        <f t="shared" si="18"/>
        <v>7.5</v>
      </c>
      <c r="Z69">
        <f t="shared" si="19"/>
        <v>32</v>
      </c>
      <c r="AD69" s="254">
        <f t="shared" si="20"/>
        <v>34.5490196078431</v>
      </c>
      <c r="AE69">
        <f t="shared" si="24"/>
        <v>32</v>
      </c>
      <c r="AF69">
        <f t="shared" si="25"/>
        <v>36</v>
      </c>
      <c r="AG69">
        <f t="shared" si="22"/>
        <v>102.54901960784309</v>
      </c>
      <c r="AH69">
        <f t="shared" si="21"/>
        <v>17</v>
      </c>
      <c r="AI69" s="253">
        <f t="shared" si="23"/>
        <v>17.5490196078431</v>
      </c>
    </row>
    <row r="70" spans="1:35" x14ac:dyDescent="0.35">
      <c r="A70" t="s">
        <v>1679</v>
      </c>
      <c r="B70" t="s">
        <v>1680</v>
      </c>
      <c r="C70" t="s">
        <v>1681</v>
      </c>
      <c r="D70" t="s">
        <v>1682</v>
      </c>
      <c r="E70">
        <v>384012</v>
      </c>
      <c r="F70" t="s">
        <v>229</v>
      </c>
      <c r="G70" s="87">
        <v>2024</v>
      </c>
      <c r="H70" t="s">
        <v>125</v>
      </c>
      <c r="I70" t="s">
        <v>147</v>
      </c>
      <c r="J70" s="88">
        <v>1</v>
      </c>
      <c r="K70" s="89">
        <f t="shared" si="15"/>
        <v>30</v>
      </c>
      <c r="L70" s="90">
        <f>SUMIFS('course data'!AT:AT,'course data'!AS:AS,A70,'course data'!H:H,2024)+SUMIFS('course data'!AV:AV,'course data'!AU:AU,A70,'course data'!H:H,2024)+SUMIFS('course data'!AX:AX,'course data'!AW:AW,A70,'course data'!H:H,2024)</f>
        <v>5</v>
      </c>
      <c r="M70" s="92">
        <v>34.6666666666667</v>
      </c>
      <c r="N70" s="26"/>
      <c r="O70" s="71"/>
      <c r="P70" s="49"/>
      <c r="Q70" s="4" t="s">
        <v>548</v>
      </c>
      <c r="R70" s="4">
        <f>_xlfn.IFNA(VLOOKUP(Q70,Data!$AL$2:$AM$101,2,FALSE), "0")</f>
        <v>20</v>
      </c>
      <c r="T70" s="4" t="str">
        <f>_xlfn.IFNA(VLOOKUP(S70,Data!$AN$2:$AO$121,2,FALSE), "0")</f>
        <v>0</v>
      </c>
      <c r="U70" s="81">
        <v>20</v>
      </c>
      <c r="V70" s="52">
        <v>1</v>
      </c>
      <c r="W70">
        <f t="shared" si="16"/>
        <v>10</v>
      </c>
      <c r="X70" s="50">
        <f t="shared" si="17"/>
        <v>20</v>
      </c>
      <c r="Y70" s="50" t="str">
        <f t="shared" si="18"/>
        <v>0</v>
      </c>
      <c r="Z70">
        <f t="shared" si="19"/>
        <v>40</v>
      </c>
      <c r="AD70" s="254">
        <f t="shared" si="20"/>
        <v>34.6666666666667</v>
      </c>
      <c r="AE70">
        <f t="shared" si="24"/>
        <v>40</v>
      </c>
      <c r="AF70">
        <f t="shared" si="25"/>
        <v>30</v>
      </c>
      <c r="AG70">
        <f t="shared" si="22"/>
        <v>104.6666666666667</v>
      </c>
      <c r="AH70">
        <f t="shared" si="21"/>
        <v>30</v>
      </c>
      <c r="AI70" s="253">
        <f t="shared" si="23"/>
        <v>4.6666666666666998</v>
      </c>
    </row>
    <row r="71" spans="1:35" x14ac:dyDescent="0.35">
      <c r="A71" t="s">
        <v>1683</v>
      </c>
      <c r="B71" t="s">
        <v>1508</v>
      </c>
      <c r="C71" t="s">
        <v>1509</v>
      </c>
      <c r="D71" t="s">
        <v>1510</v>
      </c>
      <c r="E71">
        <v>457844</v>
      </c>
      <c r="F71" t="s">
        <v>199</v>
      </c>
      <c r="G71" s="87">
        <v>2024</v>
      </c>
      <c r="H71" t="s">
        <v>125</v>
      </c>
      <c r="I71" t="s">
        <v>126</v>
      </c>
      <c r="J71" s="88">
        <v>1</v>
      </c>
      <c r="K71" s="89">
        <f t="shared" si="15"/>
        <v>0</v>
      </c>
      <c r="L71" s="90">
        <f>SUMIFS('course data'!AT:AT,'course data'!AS:AS,A71,'course data'!H:H,2024)+SUMIFS('course data'!AV:AV,'course data'!AU:AU,A71,'course data'!H:H,2024)+SUMIFS('course data'!AX:AX,'course data'!AW:AW,A71,'course data'!H:H,2024)</f>
        <v>0</v>
      </c>
      <c r="M71" s="92">
        <v>34.7843137254902</v>
      </c>
      <c r="N71" s="26"/>
      <c r="O71" s="71"/>
      <c r="P71" s="49"/>
      <c r="R71" s="4" t="str">
        <f>_xlfn.IFNA(VLOOKUP(Q71,Data!$AL$2:$AM$101,2,FALSE), "0")</f>
        <v>0</v>
      </c>
      <c r="T71" s="4" t="str">
        <f>_xlfn.IFNA(VLOOKUP(S71,Data!$AN$2:$AO$121,2,FALSE), "0")</f>
        <v>0</v>
      </c>
      <c r="U71" s="81">
        <v>0</v>
      </c>
      <c r="V71" s="52">
        <v>0</v>
      </c>
      <c r="W71">
        <f t="shared" si="16"/>
        <v>0</v>
      </c>
      <c r="X71" s="50" t="str">
        <f t="shared" si="17"/>
        <v>0</v>
      </c>
      <c r="Y71" s="50" t="str">
        <f t="shared" si="18"/>
        <v>0</v>
      </c>
      <c r="Z71">
        <f t="shared" si="19"/>
        <v>0</v>
      </c>
      <c r="AD71" s="254">
        <f t="shared" si="20"/>
        <v>34.7843137254902</v>
      </c>
      <c r="AE71">
        <f t="shared" si="24"/>
        <v>0</v>
      </c>
      <c r="AF71">
        <f t="shared" si="25"/>
        <v>0</v>
      </c>
      <c r="AG71">
        <f t="shared" si="22"/>
        <v>34.7843137254902</v>
      </c>
      <c r="AH71">
        <f t="shared" si="21"/>
        <v>0</v>
      </c>
      <c r="AI71" s="253">
        <f t="shared" si="23"/>
        <v>34.7843137254902</v>
      </c>
    </row>
    <row r="72" spans="1:35" x14ac:dyDescent="0.35">
      <c r="A72" t="s">
        <v>1684</v>
      </c>
      <c r="B72" t="s">
        <v>1685</v>
      </c>
      <c r="C72" t="s">
        <v>1686</v>
      </c>
      <c r="D72" t="s">
        <v>1687</v>
      </c>
      <c r="E72">
        <v>946376</v>
      </c>
      <c r="F72" t="s">
        <v>36</v>
      </c>
      <c r="G72" s="87">
        <v>2024</v>
      </c>
      <c r="H72" t="s">
        <v>100</v>
      </c>
      <c r="I72" t="s">
        <v>54</v>
      </c>
      <c r="J72" s="88">
        <v>0.8</v>
      </c>
      <c r="K72" s="89">
        <f t="shared" si="15"/>
        <v>16</v>
      </c>
      <c r="L72" s="90">
        <f>SUMIFS('course data'!AT:AT,'course data'!AS:AS,A72,'course data'!H:H,2024)+SUMIFS('course data'!AV:AV,'course data'!AU:AU,A72,'course data'!H:H,2024)+SUMIFS('course data'!AX:AX,'course data'!AW:AW,A72,'course data'!H:H,2024)</f>
        <v>20</v>
      </c>
      <c r="M72" s="92">
        <v>34.901960784313701</v>
      </c>
      <c r="N72" s="26"/>
      <c r="O72" s="71"/>
      <c r="P72" s="49"/>
      <c r="Q72" s="81" t="s">
        <v>864</v>
      </c>
      <c r="R72" s="4">
        <f>_xlfn.IFNA(VLOOKUP(Q72,Data!$AL$2:$AM$101,2,FALSE), "0")</f>
        <v>40</v>
      </c>
      <c r="T72" s="4" t="str">
        <f>_xlfn.IFNA(VLOOKUP(S72,Data!$AN$2:$AO$121,2,FALSE), "0")</f>
        <v>0</v>
      </c>
      <c r="U72" s="81">
        <v>0</v>
      </c>
      <c r="V72" s="52">
        <v>1</v>
      </c>
      <c r="W72">
        <f t="shared" si="16"/>
        <v>8</v>
      </c>
      <c r="X72" s="50">
        <f t="shared" si="17"/>
        <v>40</v>
      </c>
      <c r="Y72" s="50" t="str">
        <f t="shared" si="18"/>
        <v>0</v>
      </c>
      <c r="Z72">
        <f t="shared" si="19"/>
        <v>16</v>
      </c>
      <c r="AD72" s="254">
        <f t="shared" si="20"/>
        <v>34.901960784313701</v>
      </c>
      <c r="AE72">
        <f t="shared" si="24"/>
        <v>16</v>
      </c>
      <c r="AF72">
        <f t="shared" si="25"/>
        <v>48</v>
      </c>
      <c r="AG72">
        <f t="shared" si="22"/>
        <v>98.901960784313701</v>
      </c>
      <c r="AH72">
        <f t="shared" si="21"/>
        <v>16</v>
      </c>
      <c r="AI72" s="253">
        <f t="shared" si="23"/>
        <v>18.901960784313701</v>
      </c>
    </row>
    <row r="73" spans="1:35" x14ac:dyDescent="0.35">
      <c r="A73" t="s">
        <v>1688</v>
      </c>
      <c r="B73" t="s">
        <v>1689</v>
      </c>
      <c r="C73" t="s">
        <v>876</v>
      </c>
      <c r="D73" t="s">
        <v>1690</v>
      </c>
      <c r="E73">
        <v>981061</v>
      </c>
      <c r="F73" t="s">
        <v>229</v>
      </c>
      <c r="G73" s="87">
        <v>2024</v>
      </c>
      <c r="H73" t="s">
        <v>100</v>
      </c>
      <c r="I73" t="s">
        <v>54</v>
      </c>
      <c r="J73" s="88">
        <v>0.5</v>
      </c>
      <c r="K73" s="89">
        <f t="shared" si="15"/>
        <v>50</v>
      </c>
      <c r="L73" s="90">
        <f>SUMIFS('course data'!AT:AT,'course data'!AS:AS,A73,'course data'!H:H,2024)+SUMIFS('course data'!AV:AV,'course data'!AU:AU,A73,'course data'!H:H,2024)+SUMIFS('course data'!AX:AX,'course data'!AW:AW,A73,'course data'!H:H,2024)</f>
        <v>0</v>
      </c>
      <c r="M73" s="92">
        <v>35.019607843137301</v>
      </c>
      <c r="N73" s="26"/>
      <c r="O73" s="71"/>
      <c r="P73" s="49"/>
      <c r="R73" s="4" t="str">
        <f>_xlfn.IFNA(VLOOKUP(Q73,Data!$AL$2:$AM$101,2,FALSE), "0")</f>
        <v>0</v>
      </c>
      <c r="T73" s="4" t="str">
        <f>_xlfn.IFNA(VLOOKUP(S73,Data!$AN$2:$AO$121,2,FALSE), "0")</f>
        <v>0</v>
      </c>
      <c r="U73" s="81">
        <v>0</v>
      </c>
      <c r="V73" s="52">
        <v>1</v>
      </c>
      <c r="W73">
        <f t="shared" si="16"/>
        <v>0</v>
      </c>
      <c r="X73" s="50" t="str">
        <f t="shared" si="17"/>
        <v>0</v>
      </c>
      <c r="Y73" s="50" t="str">
        <f t="shared" si="18"/>
        <v>0</v>
      </c>
      <c r="Z73">
        <f t="shared" si="19"/>
        <v>0</v>
      </c>
      <c r="AA73" s="241">
        <v>5</v>
      </c>
      <c r="AB73">
        <v>15</v>
      </c>
      <c r="AD73" s="254">
        <f t="shared" si="20"/>
        <v>35.019607843137301</v>
      </c>
      <c r="AE73">
        <f t="shared" si="24"/>
        <v>-15</v>
      </c>
      <c r="AF73">
        <f t="shared" si="25"/>
        <v>-5</v>
      </c>
      <c r="AG73">
        <f t="shared" si="22"/>
        <v>15.019607843137301</v>
      </c>
      <c r="AH73">
        <f t="shared" si="21"/>
        <v>50</v>
      </c>
      <c r="AI73" s="253">
        <f t="shared" si="23"/>
        <v>-14.980392156862699</v>
      </c>
    </row>
    <row r="74" spans="1:35" x14ac:dyDescent="0.35">
      <c r="A74" t="s">
        <v>1691</v>
      </c>
      <c r="B74" t="s">
        <v>1692</v>
      </c>
      <c r="C74" t="s">
        <v>868</v>
      </c>
      <c r="D74" t="s">
        <v>1693</v>
      </c>
      <c r="E74">
        <v>951092</v>
      </c>
      <c r="F74" t="s">
        <v>149</v>
      </c>
      <c r="G74" s="87">
        <v>2024</v>
      </c>
      <c r="H74" t="s">
        <v>125</v>
      </c>
      <c r="I74" t="s">
        <v>101</v>
      </c>
      <c r="J74" s="88">
        <v>1</v>
      </c>
      <c r="K74" s="89">
        <f t="shared" si="15"/>
        <v>29</v>
      </c>
      <c r="L74" s="90">
        <f>SUMIFS('course data'!AT:AT,'course data'!AS:AS,A74,'course data'!H:H,2024)+SUMIFS('course data'!AV:AV,'course data'!AU:AU,A74,'course data'!H:H,2024)+SUMIFS('course data'!AX:AX,'course data'!AW:AW,A74,'course data'!H:H,2024)</f>
        <v>0</v>
      </c>
      <c r="M74" s="92">
        <v>35.137254901960802</v>
      </c>
      <c r="N74" s="26"/>
      <c r="O74" s="71"/>
      <c r="P74" s="49"/>
      <c r="Q74" s="4" t="s">
        <v>548</v>
      </c>
      <c r="R74" s="4">
        <f>_xlfn.IFNA(VLOOKUP(Q74,Data!$AL$2:$AM$101,2,FALSE), "0")</f>
        <v>20</v>
      </c>
      <c r="S74" s="4" t="s">
        <v>383</v>
      </c>
      <c r="T74" s="4">
        <f>_xlfn.IFNA(VLOOKUP(S74,Data!$AN$2:$AO$121,2,FALSE), "0")</f>
        <v>1</v>
      </c>
      <c r="U74" s="81">
        <v>20</v>
      </c>
      <c r="V74" s="52">
        <v>1</v>
      </c>
      <c r="W74">
        <f t="shared" si="16"/>
        <v>10</v>
      </c>
      <c r="X74" s="50">
        <f t="shared" si="17"/>
        <v>20</v>
      </c>
      <c r="Y74" s="50">
        <f t="shared" si="18"/>
        <v>1</v>
      </c>
      <c r="Z74">
        <f t="shared" si="19"/>
        <v>40</v>
      </c>
      <c r="AD74" s="254">
        <f t="shared" si="20"/>
        <v>35.137254901960802</v>
      </c>
      <c r="AE74">
        <f t="shared" si="24"/>
        <v>40</v>
      </c>
      <c r="AF74">
        <f t="shared" si="25"/>
        <v>31</v>
      </c>
      <c r="AG74">
        <f t="shared" si="22"/>
        <v>106.1372549019608</v>
      </c>
      <c r="AH74">
        <f t="shared" si="21"/>
        <v>29</v>
      </c>
      <c r="AI74" s="253">
        <f t="shared" si="23"/>
        <v>6.1372549019608016</v>
      </c>
    </row>
    <row r="75" spans="1:35" x14ac:dyDescent="0.35">
      <c r="A75" t="s">
        <v>1694</v>
      </c>
      <c r="B75" t="s">
        <v>1695</v>
      </c>
      <c r="C75" t="s">
        <v>1696</v>
      </c>
      <c r="D75" t="s">
        <v>1697</v>
      </c>
      <c r="E75">
        <v>795275</v>
      </c>
      <c r="F75" t="s">
        <v>259</v>
      </c>
      <c r="G75" s="87">
        <v>2024</v>
      </c>
      <c r="H75" t="s">
        <v>125</v>
      </c>
      <c r="I75" t="s">
        <v>126</v>
      </c>
      <c r="J75" s="88">
        <v>1</v>
      </c>
      <c r="K75" s="89">
        <f t="shared" si="15"/>
        <v>30</v>
      </c>
      <c r="L75" s="90">
        <f>SUMIFS('course data'!AT:AT,'course data'!AS:AS,A75,'course data'!H:H,2024)+SUMIFS('course data'!AV:AV,'course data'!AU:AU,A75,'course data'!H:H,2024)+SUMIFS('course data'!AX:AX,'course data'!AW:AW,A75,'course data'!H:H,2024)</f>
        <v>0</v>
      </c>
      <c r="M75" s="92">
        <v>35.254901960784302</v>
      </c>
      <c r="N75" s="26"/>
      <c r="O75" s="71"/>
      <c r="P75" s="49"/>
      <c r="Q75" s="4" t="s">
        <v>548</v>
      </c>
      <c r="R75" s="4">
        <f>_xlfn.IFNA(VLOOKUP(Q75,Data!$AL$2:$AM$101,2,FALSE), "0")</f>
        <v>20</v>
      </c>
      <c r="T75" s="4" t="str">
        <f>_xlfn.IFNA(VLOOKUP(S75,Data!$AN$2:$AO$121,2,FALSE), "0")</f>
        <v>0</v>
      </c>
      <c r="U75" s="81">
        <v>20</v>
      </c>
      <c r="V75" s="52">
        <v>1</v>
      </c>
      <c r="W75">
        <f t="shared" si="16"/>
        <v>10</v>
      </c>
      <c r="X75" s="50">
        <f t="shared" si="17"/>
        <v>20</v>
      </c>
      <c r="Y75" s="50" t="str">
        <f t="shared" si="18"/>
        <v>0</v>
      </c>
      <c r="Z75">
        <f t="shared" si="19"/>
        <v>40</v>
      </c>
      <c r="AD75" s="254">
        <f t="shared" si="20"/>
        <v>35.254901960784302</v>
      </c>
      <c r="AE75">
        <f t="shared" si="24"/>
        <v>40</v>
      </c>
      <c r="AF75">
        <f t="shared" si="25"/>
        <v>30</v>
      </c>
      <c r="AG75">
        <f t="shared" si="22"/>
        <v>105.25490196078431</v>
      </c>
      <c r="AH75">
        <f t="shared" si="21"/>
        <v>30</v>
      </c>
      <c r="AI75" s="253">
        <f t="shared" si="23"/>
        <v>5.2549019607843022</v>
      </c>
    </row>
    <row r="76" spans="1:35" x14ac:dyDescent="0.35">
      <c r="A76" t="s">
        <v>1698</v>
      </c>
      <c r="B76" t="s">
        <v>1699</v>
      </c>
      <c r="C76" t="s">
        <v>1700</v>
      </c>
      <c r="D76" t="s">
        <v>1701</v>
      </c>
      <c r="E76">
        <v>438705</v>
      </c>
      <c r="F76" t="s">
        <v>199</v>
      </c>
      <c r="G76" s="87">
        <v>2024</v>
      </c>
      <c r="H76" t="s">
        <v>125</v>
      </c>
      <c r="I76" t="s">
        <v>101</v>
      </c>
      <c r="J76" s="88">
        <v>1</v>
      </c>
      <c r="K76" s="89">
        <f t="shared" si="15"/>
        <v>50</v>
      </c>
      <c r="L76" s="90">
        <f>SUMIFS('course data'!AT:AT,'course data'!AS:AS,A76,'course data'!H:H,2024)+SUMIFS('course data'!AV:AV,'course data'!AU:AU,A76,'course data'!H:H,2024)+SUMIFS('course data'!AX:AX,'course data'!AW:AW,A76,'course data'!H:H,2024)</f>
        <v>10</v>
      </c>
      <c r="M76" s="92">
        <v>35.372549019607902</v>
      </c>
      <c r="N76" s="26"/>
      <c r="O76" s="71"/>
      <c r="P76" s="49"/>
      <c r="R76" s="4" t="str">
        <f>_xlfn.IFNA(VLOOKUP(Q76,Data!$AL$2:$AM$101,2,FALSE), "0")</f>
        <v>0</v>
      </c>
      <c r="T76" s="4" t="str">
        <f>_xlfn.IFNA(VLOOKUP(S76,Data!$AN$2:$AO$121,2,FALSE), "0")</f>
        <v>0</v>
      </c>
      <c r="U76" s="81">
        <v>20</v>
      </c>
      <c r="V76" s="52">
        <v>1</v>
      </c>
      <c r="W76">
        <f t="shared" si="16"/>
        <v>10</v>
      </c>
      <c r="X76" s="50" t="str">
        <f t="shared" si="17"/>
        <v>0</v>
      </c>
      <c r="Y76" s="50" t="str">
        <f t="shared" si="18"/>
        <v>0</v>
      </c>
      <c r="Z76">
        <f t="shared" si="19"/>
        <v>40</v>
      </c>
      <c r="AD76" s="254">
        <f t="shared" si="20"/>
        <v>35.372549019607902</v>
      </c>
      <c r="AE76">
        <f t="shared" si="24"/>
        <v>40</v>
      </c>
      <c r="AF76">
        <f t="shared" si="25"/>
        <v>10</v>
      </c>
      <c r="AG76">
        <f t="shared" si="22"/>
        <v>85.372549019607902</v>
      </c>
      <c r="AH76">
        <f t="shared" si="21"/>
        <v>50</v>
      </c>
      <c r="AI76" s="253">
        <f t="shared" si="23"/>
        <v>-14.627450980392098</v>
      </c>
    </row>
    <row r="77" spans="1:35" x14ac:dyDescent="0.35">
      <c r="A77" t="s">
        <v>1702</v>
      </c>
      <c r="B77" t="s">
        <v>1703</v>
      </c>
      <c r="C77" t="s">
        <v>1704</v>
      </c>
      <c r="D77" t="s">
        <v>1705</v>
      </c>
      <c r="E77">
        <v>760585</v>
      </c>
      <c r="F77" t="s">
        <v>169</v>
      </c>
      <c r="G77" s="87">
        <v>2024</v>
      </c>
      <c r="H77" t="s">
        <v>125</v>
      </c>
      <c r="I77" t="s">
        <v>78</v>
      </c>
      <c r="J77" s="88">
        <v>1</v>
      </c>
      <c r="K77" s="89">
        <f t="shared" si="15"/>
        <v>30</v>
      </c>
      <c r="L77" s="90">
        <f>SUMIFS('course data'!AT:AT,'course data'!AS:AS,A77,'course data'!H:H,2024)+SUMIFS('course data'!AV:AV,'course data'!AU:AU,A77,'course data'!H:H,2024)+SUMIFS('course data'!AX:AX,'course data'!AW:AW,A77,'course data'!H:H,2024)</f>
        <v>15</v>
      </c>
      <c r="M77" s="92">
        <v>35.490196078431403</v>
      </c>
      <c r="N77" s="26"/>
      <c r="O77" s="71"/>
      <c r="P77" s="49"/>
      <c r="Q77" s="81" t="s">
        <v>548</v>
      </c>
      <c r="R77" s="4">
        <f>_xlfn.IFNA(VLOOKUP(Q77,Data!$AL$2:$AM$101,2,FALSE), "0")</f>
        <v>20</v>
      </c>
      <c r="T77" s="4" t="str">
        <f>_xlfn.IFNA(VLOOKUP(S77,Data!$AN$2:$AO$121,2,FALSE), "0")</f>
        <v>0</v>
      </c>
      <c r="U77" s="81">
        <v>20</v>
      </c>
      <c r="V77" s="52">
        <v>1</v>
      </c>
      <c r="W77">
        <f t="shared" si="16"/>
        <v>10</v>
      </c>
      <c r="X77" s="50">
        <f t="shared" si="17"/>
        <v>20</v>
      </c>
      <c r="Y77" s="50" t="str">
        <f t="shared" si="18"/>
        <v>0</v>
      </c>
      <c r="Z77">
        <f t="shared" si="19"/>
        <v>40</v>
      </c>
      <c r="AD77" s="254">
        <f t="shared" si="20"/>
        <v>35.490196078431403</v>
      </c>
      <c r="AE77">
        <f t="shared" si="24"/>
        <v>40</v>
      </c>
      <c r="AF77">
        <f t="shared" si="25"/>
        <v>30</v>
      </c>
      <c r="AG77">
        <f t="shared" si="22"/>
        <v>105.49019607843141</v>
      </c>
      <c r="AH77">
        <f t="shared" si="21"/>
        <v>30</v>
      </c>
      <c r="AI77" s="253">
        <f t="shared" si="23"/>
        <v>5.4901960784314028</v>
      </c>
    </row>
    <row r="78" spans="1:35" x14ac:dyDescent="0.35">
      <c r="A78" t="s">
        <v>1706</v>
      </c>
      <c r="B78" t="s">
        <v>1707</v>
      </c>
      <c r="C78" t="s">
        <v>1444</v>
      </c>
      <c r="D78" t="s">
        <v>728</v>
      </c>
      <c r="E78">
        <v>266965</v>
      </c>
      <c r="F78" t="s">
        <v>80</v>
      </c>
      <c r="G78" s="87">
        <v>2024</v>
      </c>
      <c r="H78" t="s">
        <v>125</v>
      </c>
      <c r="I78" t="s">
        <v>126</v>
      </c>
      <c r="J78" s="88">
        <v>1</v>
      </c>
      <c r="K78" s="89">
        <f t="shared" si="15"/>
        <v>16</v>
      </c>
      <c r="L78" s="90">
        <f>SUMIFS('course data'!AT:AT,'course data'!AS:AS,A78,'course data'!H:H,2024)+SUMIFS('course data'!AV:AV,'course data'!AU:AU,A78,'course data'!H:H,2024)+SUMIFS('course data'!AX:AX,'course data'!AW:AW,A78,'course data'!H:H,2024)</f>
        <v>5</v>
      </c>
      <c r="M78" s="92">
        <v>35.607843137254903</v>
      </c>
      <c r="N78" s="26"/>
      <c r="O78" s="71"/>
      <c r="P78" s="49"/>
      <c r="Q78" s="4" t="s">
        <v>864</v>
      </c>
      <c r="R78" s="4">
        <f>_xlfn.IFNA(VLOOKUP(Q78,Data!$AL$2:$AM$101,2,FALSE), "0")</f>
        <v>40</v>
      </c>
      <c r="T78" s="4" t="str">
        <f>_xlfn.IFNA(VLOOKUP(S78,Data!$AN$2:$AO$121,2,FALSE), "0")</f>
        <v>0</v>
      </c>
      <c r="U78" s="81">
        <v>0</v>
      </c>
      <c r="V78" s="52">
        <v>0.8</v>
      </c>
      <c r="W78">
        <f t="shared" si="16"/>
        <v>8</v>
      </c>
      <c r="X78" s="50">
        <f t="shared" si="17"/>
        <v>40</v>
      </c>
      <c r="Y78" s="50" t="str">
        <f t="shared" si="18"/>
        <v>0</v>
      </c>
      <c r="Z78">
        <f t="shared" si="19"/>
        <v>16</v>
      </c>
      <c r="AD78" s="254">
        <f t="shared" si="20"/>
        <v>35.607843137254903</v>
      </c>
      <c r="AE78">
        <f t="shared" si="24"/>
        <v>16</v>
      </c>
      <c r="AF78">
        <f t="shared" si="25"/>
        <v>48</v>
      </c>
      <c r="AG78">
        <f t="shared" si="22"/>
        <v>99.607843137254903</v>
      </c>
      <c r="AH78">
        <f t="shared" si="21"/>
        <v>16</v>
      </c>
      <c r="AI78" s="253">
        <f t="shared" si="23"/>
        <v>19.607843137254903</v>
      </c>
    </row>
    <row r="79" spans="1:35" x14ac:dyDescent="0.35">
      <c r="A79" t="s">
        <v>1708</v>
      </c>
      <c r="B79" t="s">
        <v>1709</v>
      </c>
      <c r="C79" t="s">
        <v>1710</v>
      </c>
      <c r="D79" t="s">
        <v>1711</v>
      </c>
      <c r="E79">
        <v>140428</v>
      </c>
      <c r="F79" t="s">
        <v>214</v>
      </c>
      <c r="G79" s="87">
        <v>2024</v>
      </c>
      <c r="H79" t="s">
        <v>125</v>
      </c>
      <c r="I79" t="s">
        <v>101</v>
      </c>
      <c r="J79" s="88">
        <v>1</v>
      </c>
      <c r="K79" s="89">
        <f t="shared" si="15"/>
        <v>35</v>
      </c>
      <c r="L79" s="90">
        <f>SUMIFS('course data'!AT:AT,'course data'!AS:AS,A79,'course data'!H:H,2024)+SUMIFS('course data'!AV:AV,'course data'!AU:AU,A79,'course data'!H:H,2024)+SUMIFS('course data'!AX:AX,'course data'!AW:AW,A79,'course data'!H:H,2024)</f>
        <v>0</v>
      </c>
      <c r="M79" s="92">
        <v>35.725490196078397</v>
      </c>
      <c r="N79" s="26"/>
      <c r="O79" s="71"/>
      <c r="P79" s="49"/>
      <c r="R79" s="4" t="str">
        <f>_xlfn.IFNA(VLOOKUP(Q79,Data!$AL$2:$AM$101,2,FALSE), "0")</f>
        <v>0</v>
      </c>
      <c r="S79" s="4" t="s">
        <v>629</v>
      </c>
      <c r="T79" s="4">
        <f>_xlfn.IFNA(VLOOKUP(S79,Data!$AN$2:$AO$121,2,FALSE), "0")</f>
        <v>15</v>
      </c>
      <c r="U79" s="81">
        <v>20</v>
      </c>
      <c r="V79" s="52">
        <v>1</v>
      </c>
      <c r="W79">
        <f t="shared" si="16"/>
        <v>10</v>
      </c>
      <c r="X79" s="50" t="str">
        <f t="shared" si="17"/>
        <v>0</v>
      </c>
      <c r="Y79" s="50">
        <f t="shared" si="18"/>
        <v>15</v>
      </c>
      <c r="Z79">
        <f t="shared" si="19"/>
        <v>40</v>
      </c>
      <c r="AD79" s="254">
        <f t="shared" si="20"/>
        <v>35.725490196078397</v>
      </c>
      <c r="AE79">
        <f t="shared" si="24"/>
        <v>40</v>
      </c>
      <c r="AF79">
        <f t="shared" si="25"/>
        <v>25</v>
      </c>
      <c r="AG79">
        <f t="shared" si="22"/>
        <v>100.7254901960784</v>
      </c>
      <c r="AH79">
        <f t="shared" si="21"/>
        <v>35</v>
      </c>
      <c r="AI79" s="253">
        <f t="shared" si="23"/>
        <v>0.72549019607839682</v>
      </c>
    </row>
    <row r="80" spans="1:35" x14ac:dyDescent="0.35">
      <c r="A80" t="s">
        <v>1712</v>
      </c>
      <c r="B80" t="s">
        <v>1713</v>
      </c>
      <c r="C80" t="s">
        <v>1714</v>
      </c>
      <c r="D80" t="s">
        <v>1503</v>
      </c>
      <c r="E80">
        <v>990886</v>
      </c>
      <c r="F80" t="s">
        <v>259</v>
      </c>
      <c r="G80" s="87">
        <v>2024</v>
      </c>
      <c r="H80" t="s">
        <v>100</v>
      </c>
      <c r="I80" t="s">
        <v>54</v>
      </c>
      <c r="J80" s="88">
        <v>0.5</v>
      </c>
      <c r="K80" s="89">
        <f t="shared" si="15"/>
        <v>45</v>
      </c>
      <c r="L80" s="90">
        <f>SUMIFS('course data'!AT:AT,'course data'!AS:AS,A80,'course data'!H:H,2024)+SUMIFS('course data'!AV:AV,'course data'!AU:AU,A80,'course data'!H:H,2024)+SUMIFS('course data'!AX:AX,'course data'!AW:AW,A80,'course data'!H:H,2024)</f>
        <v>0</v>
      </c>
      <c r="M80" s="92">
        <v>35.843137254901997</v>
      </c>
      <c r="N80" s="26"/>
      <c r="O80" s="71"/>
      <c r="P80" s="49"/>
      <c r="R80" s="4" t="str">
        <f>_xlfn.IFNA(VLOOKUP(Q80,Data!$AL$2:$AM$101,2,FALSE), "0")</f>
        <v>0</v>
      </c>
      <c r="S80" s="81" t="s">
        <v>461</v>
      </c>
      <c r="T80" s="4">
        <f>_xlfn.IFNA(VLOOKUP(S80,Data!$AN$2:$AO$121,2,FALSE), "0")</f>
        <v>5</v>
      </c>
      <c r="U80" s="81">
        <v>0</v>
      </c>
      <c r="V80" s="52">
        <v>1</v>
      </c>
      <c r="W80">
        <f t="shared" si="16"/>
        <v>0</v>
      </c>
      <c r="X80" s="50" t="str">
        <f t="shared" si="17"/>
        <v>0</v>
      </c>
      <c r="Y80" s="50">
        <f t="shared" si="18"/>
        <v>5</v>
      </c>
      <c r="Z80">
        <f t="shared" si="19"/>
        <v>0</v>
      </c>
      <c r="AA80" s="241">
        <v>5</v>
      </c>
      <c r="AB80">
        <v>15</v>
      </c>
      <c r="AD80" s="254">
        <f t="shared" si="20"/>
        <v>35.843137254901997</v>
      </c>
      <c r="AE80">
        <f t="shared" si="24"/>
        <v>-15</v>
      </c>
      <c r="AF80">
        <f t="shared" si="25"/>
        <v>0</v>
      </c>
      <c r="AG80">
        <f t="shared" si="22"/>
        <v>20.843137254901997</v>
      </c>
      <c r="AH80">
        <f t="shared" si="21"/>
        <v>45</v>
      </c>
      <c r="AI80" s="253">
        <f t="shared" si="23"/>
        <v>-9.1568627450980031</v>
      </c>
    </row>
    <row r="81" spans="1:35" x14ac:dyDescent="0.35">
      <c r="A81" t="s">
        <v>1715</v>
      </c>
      <c r="B81" t="s">
        <v>1716</v>
      </c>
      <c r="C81" t="s">
        <v>1439</v>
      </c>
      <c r="D81" t="s">
        <v>1717</v>
      </c>
      <c r="E81">
        <v>947855</v>
      </c>
      <c r="F81" t="s">
        <v>259</v>
      </c>
      <c r="G81" s="87">
        <v>2024</v>
      </c>
      <c r="H81" t="s">
        <v>125</v>
      </c>
      <c r="I81" t="s">
        <v>101</v>
      </c>
      <c r="J81" s="88">
        <v>1</v>
      </c>
      <c r="K81" s="89">
        <f t="shared" si="15"/>
        <v>35</v>
      </c>
      <c r="L81" s="90">
        <f>SUMIFS('course data'!AT:AT,'course data'!AS:AS,A81,'course data'!H:H,2024)+SUMIFS('course data'!AV:AV,'course data'!AU:AU,A81,'course data'!H:H,2024)+SUMIFS('course data'!AX:AX,'course data'!AW:AW,A81,'course data'!H:H,2024)</f>
        <v>5</v>
      </c>
      <c r="M81" s="92">
        <v>35.960784313725497</v>
      </c>
      <c r="N81" s="26"/>
      <c r="O81" s="71"/>
      <c r="P81" s="49"/>
      <c r="R81" s="4" t="str">
        <f>_xlfn.IFNA(VLOOKUP(Q81,Data!$AL$2:$AM$101,2,FALSE), "0")</f>
        <v>0</v>
      </c>
      <c r="T81" s="4" t="str">
        <f>_xlfn.IFNA(VLOOKUP(S81,Data!$AN$2:$AO$121,2,FALSE), "0")</f>
        <v>0</v>
      </c>
      <c r="U81" s="81">
        <v>0</v>
      </c>
      <c r="V81" s="52">
        <v>0.5</v>
      </c>
      <c r="W81">
        <f t="shared" si="16"/>
        <v>5</v>
      </c>
      <c r="X81" s="50" t="str">
        <f t="shared" si="17"/>
        <v>0</v>
      </c>
      <c r="Y81" s="50" t="str">
        <f t="shared" si="18"/>
        <v>0</v>
      </c>
      <c r="Z81">
        <f t="shared" si="19"/>
        <v>10</v>
      </c>
      <c r="AD81" s="254">
        <f t="shared" si="20"/>
        <v>35.960784313725497</v>
      </c>
      <c r="AE81">
        <f t="shared" si="24"/>
        <v>10</v>
      </c>
      <c r="AF81">
        <f t="shared" si="25"/>
        <v>5</v>
      </c>
      <c r="AG81">
        <f t="shared" si="22"/>
        <v>50.960784313725497</v>
      </c>
      <c r="AH81">
        <f t="shared" si="21"/>
        <v>35</v>
      </c>
      <c r="AI81" s="253">
        <f t="shared" si="23"/>
        <v>0.96078431372549744</v>
      </c>
    </row>
    <row r="82" spans="1:35" x14ac:dyDescent="0.35">
      <c r="A82" t="s">
        <v>1718</v>
      </c>
      <c r="B82" t="s">
        <v>1719</v>
      </c>
      <c r="C82" t="s">
        <v>1720</v>
      </c>
      <c r="D82" t="s">
        <v>1721</v>
      </c>
      <c r="E82">
        <v>995553</v>
      </c>
      <c r="F82" t="s">
        <v>275</v>
      </c>
      <c r="G82" s="87">
        <v>2024</v>
      </c>
      <c r="H82" t="s">
        <v>125</v>
      </c>
      <c r="I82" t="s">
        <v>101</v>
      </c>
      <c r="J82" s="88">
        <v>1</v>
      </c>
      <c r="K82" s="89">
        <f t="shared" si="15"/>
        <v>20</v>
      </c>
      <c r="L82" s="90">
        <f>SUMIFS('course data'!AT:AT,'course data'!AS:AS,A82,'course data'!H:H,2024)+SUMIFS('course data'!AV:AV,'course data'!AU:AU,A82,'course data'!H:H,2024)+SUMIFS('course data'!AX:AX,'course data'!AW:AW,A82,'course data'!H:H,2024)</f>
        <v>0</v>
      </c>
      <c r="M82" s="92">
        <v>36.078431372548998</v>
      </c>
      <c r="N82" s="26"/>
      <c r="O82" s="71"/>
      <c r="P82" s="49"/>
      <c r="Q82" s="4" t="s">
        <v>864</v>
      </c>
      <c r="R82" s="4">
        <f>_xlfn.IFNA(VLOOKUP(Q82,Data!$AL$2:$AM$101,2,FALSE), "0")</f>
        <v>40</v>
      </c>
      <c r="T82" s="4" t="str">
        <f>_xlfn.IFNA(VLOOKUP(S82,Data!$AN$2:$AO$121,2,FALSE), "0")</f>
        <v>0</v>
      </c>
      <c r="U82" s="81">
        <v>10</v>
      </c>
      <c r="V82" s="52">
        <v>1</v>
      </c>
      <c r="W82">
        <f t="shared" si="16"/>
        <v>10</v>
      </c>
      <c r="X82" s="50">
        <f t="shared" si="17"/>
        <v>40</v>
      </c>
      <c r="Y82" s="50" t="str">
        <f t="shared" si="18"/>
        <v>0</v>
      </c>
      <c r="Z82">
        <f t="shared" si="19"/>
        <v>30</v>
      </c>
      <c r="AD82" s="254">
        <f t="shared" si="20"/>
        <v>36.078431372548998</v>
      </c>
      <c r="AE82">
        <f t="shared" si="24"/>
        <v>30</v>
      </c>
      <c r="AF82">
        <f t="shared" si="25"/>
        <v>50</v>
      </c>
      <c r="AG82">
        <f t="shared" si="22"/>
        <v>116.07843137254901</v>
      </c>
      <c r="AH82">
        <f t="shared" si="21"/>
        <v>20</v>
      </c>
      <c r="AI82" s="253">
        <f t="shared" si="23"/>
        <v>16.078431372548998</v>
      </c>
    </row>
    <row r="83" spans="1:35" x14ac:dyDescent="0.35">
      <c r="A83" t="s">
        <v>1722</v>
      </c>
      <c r="B83" t="s">
        <v>1723</v>
      </c>
      <c r="C83" t="s">
        <v>1724</v>
      </c>
      <c r="D83" t="s">
        <v>1653</v>
      </c>
      <c r="E83">
        <v>195035</v>
      </c>
      <c r="F83" t="s">
        <v>289</v>
      </c>
      <c r="G83" s="87">
        <v>2024</v>
      </c>
      <c r="H83" t="s">
        <v>100</v>
      </c>
      <c r="I83" t="s">
        <v>78</v>
      </c>
      <c r="J83" s="88">
        <v>1</v>
      </c>
      <c r="K83" s="89">
        <f t="shared" si="15"/>
        <v>40</v>
      </c>
      <c r="L83" s="90">
        <f>SUMIFS('course data'!AT:AT,'course data'!AS:AS,A83,'course data'!H:H,2024)+SUMIFS('course data'!AV:AV,'course data'!AU:AU,A83,'course data'!H:H,2024)+SUMIFS('course data'!AX:AX,'course data'!AW:AW,A83,'course data'!H:H,2024)</f>
        <v>0</v>
      </c>
      <c r="M83" s="92">
        <v>36.196078431372598</v>
      </c>
      <c r="N83" s="26"/>
      <c r="O83" s="71"/>
      <c r="P83" s="49"/>
      <c r="Q83" s="4" t="s">
        <v>361</v>
      </c>
      <c r="R83" s="4">
        <f>_xlfn.IFNA(VLOOKUP(Q83,Data!$AL$2:$AM$101,2,FALSE), "0")</f>
        <v>10</v>
      </c>
      <c r="T83" s="4" t="str">
        <f>_xlfn.IFNA(VLOOKUP(S83,Data!$AN$2:$AO$121,2,FALSE), "0")</f>
        <v>0</v>
      </c>
      <c r="U83" s="81">
        <v>20</v>
      </c>
      <c r="V83" s="52">
        <v>1</v>
      </c>
      <c r="W83">
        <f t="shared" si="16"/>
        <v>10</v>
      </c>
      <c r="X83" s="50">
        <f t="shared" si="17"/>
        <v>10</v>
      </c>
      <c r="Y83" s="50" t="str">
        <f t="shared" si="18"/>
        <v>0</v>
      </c>
      <c r="Z83">
        <f t="shared" si="19"/>
        <v>40</v>
      </c>
      <c r="AD83" s="254">
        <f t="shared" si="20"/>
        <v>36.196078431372598</v>
      </c>
      <c r="AE83">
        <f t="shared" si="24"/>
        <v>40</v>
      </c>
      <c r="AF83">
        <f t="shared" si="25"/>
        <v>20</v>
      </c>
      <c r="AG83">
        <f t="shared" si="22"/>
        <v>96.196078431372598</v>
      </c>
      <c r="AH83">
        <f t="shared" si="21"/>
        <v>40</v>
      </c>
      <c r="AI83" s="253">
        <f t="shared" si="23"/>
        <v>-3.8039215686274019</v>
      </c>
    </row>
    <row r="84" spans="1:35" x14ac:dyDescent="0.35">
      <c r="A84" t="s">
        <v>1725</v>
      </c>
      <c r="B84" t="s">
        <v>1726</v>
      </c>
      <c r="C84" t="s">
        <v>416</v>
      </c>
      <c r="D84" t="s">
        <v>1727</v>
      </c>
      <c r="E84">
        <v>576988</v>
      </c>
      <c r="F84" t="s">
        <v>184</v>
      </c>
      <c r="G84" s="87">
        <v>2024</v>
      </c>
      <c r="H84" t="s">
        <v>100</v>
      </c>
      <c r="I84" t="s">
        <v>78</v>
      </c>
      <c r="J84" s="88">
        <v>1</v>
      </c>
      <c r="K84" s="89">
        <f t="shared" si="15"/>
        <v>65</v>
      </c>
      <c r="L84" s="90">
        <f>SUMIFS('course data'!AT:AT,'course data'!AS:AS,A84,'course data'!H:H,2024)+SUMIFS('course data'!AV:AV,'course data'!AU:AU,A84,'course data'!H:H,2024)+SUMIFS('course data'!AX:AX,'course data'!AW:AW,A84,'course data'!H:H,2024)</f>
        <v>0</v>
      </c>
      <c r="M84" s="92">
        <v>36.313725490196099</v>
      </c>
      <c r="N84" s="26"/>
      <c r="O84" s="71"/>
      <c r="P84" s="49"/>
      <c r="R84" s="4" t="str">
        <f>_xlfn.IFNA(VLOOKUP(Q84,Data!$AL$2:$AM$101,2,FALSE), "0")</f>
        <v>0</v>
      </c>
      <c r="S84" s="4" t="s">
        <v>461</v>
      </c>
      <c r="T84" s="4">
        <f>_xlfn.IFNA(VLOOKUP(S84,Data!$AN$2:$AO$121,2,FALSE), "0")</f>
        <v>5</v>
      </c>
      <c r="U84" s="81">
        <v>0</v>
      </c>
      <c r="V84" s="52">
        <v>1</v>
      </c>
      <c r="W84">
        <f t="shared" si="16"/>
        <v>10</v>
      </c>
      <c r="X84" s="50" t="str">
        <f t="shared" si="17"/>
        <v>0</v>
      </c>
      <c r="Y84" s="50">
        <f t="shared" si="18"/>
        <v>5</v>
      </c>
      <c r="Z84">
        <f t="shared" si="19"/>
        <v>20</v>
      </c>
      <c r="AD84" s="254">
        <f t="shared" si="20"/>
        <v>36.313725490196099</v>
      </c>
      <c r="AE84">
        <f t="shared" si="24"/>
        <v>20</v>
      </c>
      <c r="AF84">
        <f t="shared" si="25"/>
        <v>15</v>
      </c>
      <c r="AG84">
        <f t="shared" si="22"/>
        <v>71.313725490196106</v>
      </c>
      <c r="AH84">
        <f t="shared" si="21"/>
        <v>65</v>
      </c>
      <c r="AI84" s="253">
        <f t="shared" si="23"/>
        <v>-28.686274509803901</v>
      </c>
    </row>
    <row r="85" spans="1:35" x14ac:dyDescent="0.35">
      <c r="A85" t="s">
        <v>1728</v>
      </c>
      <c r="B85" t="s">
        <v>1729</v>
      </c>
      <c r="C85" t="s">
        <v>1497</v>
      </c>
      <c r="D85" t="s">
        <v>1730</v>
      </c>
      <c r="E85">
        <v>236584</v>
      </c>
      <c r="F85" t="s">
        <v>214</v>
      </c>
      <c r="G85" s="87">
        <v>2024</v>
      </c>
      <c r="H85" t="s">
        <v>100</v>
      </c>
      <c r="I85" t="s">
        <v>54</v>
      </c>
      <c r="J85" s="88">
        <v>0.4</v>
      </c>
      <c r="K85" s="89">
        <f t="shared" si="15"/>
        <v>28</v>
      </c>
      <c r="L85" s="90">
        <f>SUMIFS('course data'!AT:AT,'course data'!AS:AS,A85,'course data'!H:H,2024)+SUMIFS('course data'!AV:AV,'course data'!AU:AU,A85,'course data'!H:H,2024)+SUMIFS('course data'!AX:AX,'course data'!AW:AW,A85,'course data'!H:H,2024)</f>
        <v>10</v>
      </c>
      <c r="M85" s="92">
        <v>36.431372549019599</v>
      </c>
      <c r="N85" s="26"/>
      <c r="O85" s="71"/>
      <c r="P85" s="49"/>
      <c r="R85" s="4" t="str">
        <f>_xlfn.IFNA(VLOOKUP(Q85,Data!$AL$2:$AM$101,2,FALSE), "0")</f>
        <v>0</v>
      </c>
      <c r="T85" s="4" t="str">
        <f>_xlfn.IFNA(VLOOKUP(S85,Data!$AN$2:$AO$121,2,FALSE), "0")</f>
        <v>0</v>
      </c>
      <c r="U85" s="81">
        <v>0</v>
      </c>
      <c r="V85" s="52">
        <v>1</v>
      </c>
      <c r="W85">
        <f t="shared" si="16"/>
        <v>4</v>
      </c>
      <c r="X85" s="50" t="str">
        <f t="shared" si="17"/>
        <v>0</v>
      </c>
      <c r="Y85" s="50" t="str">
        <f t="shared" si="18"/>
        <v>0</v>
      </c>
      <c r="Z85">
        <f t="shared" si="19"/>
        <v>8</v>
      </c>
      <c r="AD85" s="254">
        <f t="shared" si="20"/>
        <v>36.431372549019599</v>
      </c>
      <c r="AE85">
        <f t="shared" si="24"/>
        <v>8</v>
      </c>
      <c r="AF85">
        <f t="shared" si="25"/>
        <v>4</v>
      </c>
      <c r="AG85">
        <f t="shared" si="22"/>
        <v>48.431372549019599</v>
      </c>
      <c r="AH85">
        <f t="shared" si="21"/>
        <v>28</v>
      </c>
      <c r="AI85" s="253">
        <f t="shared" si="23"/>
        <v>8.4313725490195992</v>
      </c>
    </row>
    <row r="86" spans="1:35" x14ac:dyDescent="0.35">
      <c r="A86" t="s">
        <v>1731</v>
      </c>
      <c r="B86" t="s">
        <v>1732</v>
      </c>
      <c r="C86" t="s">
        <v>1733</v>
      </c>
      <c r="D86" t="s">
        <v>1487</v>
      </c>
      <c r="E86">
        <v>340239</v>
      </c>
      <c r="F86" t="s">
        <v>184</v>
      </c>
      <c r="G86" s="87">
        <v>2024</v>
      </c>
      <c r="H86" t="s">
        <v>125</v>
      </c>
      <c r="I86" t="s">
        <v>126</v>
      </c>
      <c r="J86" s="88">
        <v>1</v>
      </c>
      <c r="K86" s="89">
        <f t="shared" si="15"/>
        <v>40</v>
      </c>
      <c r="L86" s="90">
        <f>SUMIFS('course data'!AT:AT,'course data'!AS:AS,A86,'course data'!H:H,2024)+SUMIFS('course data'!AV:AV,'course data'!AU:AU,A86,'course data'!H:H,2024)+SUMIFS('course data'!AX:AX,'course data'!AW:AW,A86,'course data'!H:H,2024)</f>
        <v>0</v>
      </c>
      <c r="M86" s="92">
        <v>36.549019607843199</v>
      </c>
      <c r="N86" s="26"/>
      <c r="O86" s="71"/>
      <c r="P86" s="49"/>
      <c r="Q86" s="4" t="s">
        <v>361</v>
      </c>
      <c r="R86" s="4">
        <f>_xlfn.IFNA(VLOOKUP(Q86,Data!$AL$2:$AM$101,2,FALSE), "0")</f>
        <v>10</v>
      </c>
      <c r="T86" s="4" t="str">
        <f>_xlfn.IFNA(VLOOKUP(S86,Data!$AN$2:$AO$121,2,FALSE), "0")</f>
        <v>0</v>
      </c>
      <c r="U86" s="81">
        <v>20</v>
      </c>
      <c r="V86" s="52">
        <v>1</v>
      </c>
      <c r="W86">
        <f t="shared" si="16"/>
        <v>10</v>
      </c>
      <c r="X86" s="50">
        <f t="shared" si="17"/>
        <v>10</v>
      </c>
      <c r="Y86" s="50" t="str">
        <f t="shared" si="18"/>
        <v>0</v>
      </c>
      <c r="Z86">
        <f t="shared" si="19"/>
        <v>40</v>
      </c>
      <c r="AD86" s="254">
        <f t="shared" si="20"/>
        <v>36.549019607843199</v>
      </c>
      <c r="AE86">
        <f t="shared" si="24"/>
        <v>40</v>
      </c>
      <c r="AF86">
        <f t="shared" si="25"/>
        <v>20</v>
      </c>
      <c r="AG86">
        <f t="shared" si="22"/>
        <v>96.549019607843206</v>
      </c>
      <c r="AH86">
        <f t="shared" si="21"/>
        <v>40</v>
      </c>
      <c r="AI86" s="253">
        <f t="shared" si="23"/>
        <v>-3.4509803921568007</v>
      </c>
    </row>
    <row r="87" spans="1:35" x14ac:dyDescent="0.35">
      <c r="A87" t="s">
        <v>1734</v>
      </c>
      <c r="B87" t="s">
        <v>1735</v>
      </c>
      <c r="C87" t="s">
        <v>1736</v>
      </c>
      <c r="D87" t="s">
        <v>1737</v>
      </c>
      <c r="E87">
        <v>437400</v>
      </c>
      <c r="F87" t="s">
        <v>149</v>
      </c>
      <c r="G87" s="87">
        <v>2024</v>
      </c>
      <c r="H87" t="s">
        <v>100</v>
      </c>
      <c r="I87" t="s">
        <v>78</v>
      </c>
      <c r="J87" s="88">
        <v>0.55000000000000004</v>
      </c>
      <c r="K87" s="89">
        <f t="shared" si="15"/>
        <v>32.5</v>
      </c>
      <c r="L87" s="90">
        <f>SUMIFS('course data'!AT:AT,'course data'!AS:AS,A87,'course data'!H:H,2024)+SUMIFS('course data'!AV:AV,'course data'!AU:AU,A87,'course data'!H:H,2024)+SUMIFS('course data'!AX:AX,'course data'!AW:AW,A87,'course data'!H:H,2024)</f>
        <v>5</v>
      </c>
      <c r="M87" s="92">
        <v>36.6666666666667</v>
      </c>
      <c r="N87" s="26"/>
      <c r="O87" s="71"/>
      <c r="P87" s="49"/>
      <c r="R87" s="4" t="str">
        <f>_xlfn.IFNA(VLOOKUP(Q87,Data!$AL$2:$AM$101,2,FALSE), "0")</f>
        <v>0</v>
      </c>
      <c r="S87" s="81" t="s">
        <v>243</v>
      </c>
      <c r="T87" s="4">
        <f>_xlfn.IFNA(VLOOKUP(S87,Data!$AN$2:$AO$121,2,FALSE), "0")</f>
        <v>-5</v>
      </c>
      <c r="U87" s="81">
        <v>11</v>
      </c>
      <c r="V87" s="52">
        <v>1</v>
      </c>
      <c r="W87">
        <f t="shared" si="16"/>
        <v>5.5</v>
      </c>
      <c r="X87" s="50" t="str">
        <f t="shared" si="17"/>
        <v>0</v>
      </c>
      <c r="Y87" s="50">
        <f t="shared" si="18"/>
        <v>-5</v>
      </c>
      <c r="Z87">
        <f t="shared" si="19"/>
        <v>22.000000000000007</v>
      </c>
      <c r="AD87" s="254">
        <f t="shared" si="20"/>
        <v>36.6666666666667</v>
      </c>
      <c r="AE87">
        <f t="shared" si="24"/>
        <v>22.000000000000007</v>
      </c>
      <c r="AF87">
        <f t="shared" si="25"/>
        <v>0.5</v>
      </c>
      <c r="AG87">
        <f t="shared" si="22"/>
        <v>59.166666666666707</v>
      </c>
      <c r="AH87">
        <f t="shared" si="21"/>
        <v>32.5</v>
      </c>
      <c r="AI87" s="253">
        <f t="shared" si="23"/>
        <v>4.1666666666666998</v>
      </c>
    </row>
    <row r="88" spans="1:35" x14ac:dyDescent="0.35">
      <c r="A88" t="s">
        <v>1738</v>
      </c>
      <c r="B88" t="s">
        <v>1739</v>
      </c>
      <c r="C88" t="s">
        <v>1740</v>
      </c>
      <c r="D88" t="s">
        <v>1741</v>
      </c>
      <c r="E88">
        <v>123844</v>
      </c>
      <c r="F88" t="s">
        <v>259</v>
      </c>
      <c r="G88" s="87">
        <v>2024</v>
      </c>
      <c r="H88" t="s">
        <v>125</v>
      </c>
      <c r="I88" t="s">
        <v>101</v>
      </c>
      <c r="J88" s="88">
        <v>1</v>
      </c>
      <c r="K88" s="89">
        <f t="shared" si="15"/>
        <v>30</v>
      </c>
      <c r="L88" s="90">
        <f>SUMIFS('course data'!AT:AT,'course data'!AS:AS,A88,'course data'!H:H,2024)+SUMIFS('course data'!AV:AV,'course data'!AU:AU,A88,'course data'!H:H,2024)+SUMIFS('course data'!AX:AX,'course data'!AW:AW,A88,'course data'!H:H,2024)</f>
        <v>0</v>
      </c>
      <c r="M88" s="92">
        <v>36.7843137254902</v>
      </c>
      <c r="N88" s="26"/>
      <c r="O88" s="71"/>
      <c r="P88" s="49"/>
      <c r="Q88" s="4" t="s">
        <v>548</v>
      </c>
      <c r="R88" s="4">
        <f>_xlfn.IFNA(VLOOKUP(Q88,Data!$AL$2:$AM$101,2,FALSE), "0")</f>
        <v>20</v>
      </c>
      <c r="T88" s="4" t="str">
        <f>_xlfn.IFNA(VLOOKUP(S88,Data!$AN$2:$AO$121,2,FALSE), "0")</f>
        <v>0</v>
      </c>
      <c r="U88" s="81">
        <v>20</v>
      </c>
      <c r="V88" s="52">
        <v>1</v>
      </c>
      <c r="W88">
        <f t="shared" si="16"/>
        <v>10</v>
      </c>
      <c r="X88" s="50">
        <f t="shared" si="17"/>
        <v>20</v>
      </c>
      <c r="Y88" s="50" t="str">
        <f t="shared" si="18"/>
        <v>0</v>
      </c>
      <c r="Z88">
        <f t="shared" si="19"/>
        <v>40</v>
      </c>
      <c r="AD88" s="254">
        <f t="shared" si="20"/>
        <v>36.7843137254902</v>
      </c>
      <c r="AE88">
        <f t="shared" si="24"/>
        <v>40</v>
      </c>
      <c r="AF88">
        <f t="shared" si="25"/>
        <v>30</v>
      </c>
      <c r="AG88">
        <f t="shared" si="22"/>
        <v>106.78431372549019</v>
      </c>
      <c r="AH88">
        <f t="shared" si="21"/>
        <v>30</v>
      </c>
      <c r="AI88" s="253">
        <f t="shared" si="23"/>
        <v>6.7843137254902004</v>
      </c>
    </row>
    <row r="89" spans="1:35" x14ac:dyDescent="0.35">
      <c r="A89" t="s">
        <v>1742</v>
      </c>
      <c r="B89" t="s">
        <v>1743</v>
      </c>
      <c r="C89" t="s">
        <v>1486</v>
      </c>
      <c r="D89" t="s">
        <v>1744</v>
      </c>
      <c r="E89">
        <v>991117</v>
      </c>
      <c r="F89" t="s">
        <v>103</v>
      </c>
      <c r="G89" s="87">
        <v>2024</v>
      </c>
      <c r="H89" t="s">
        <v>100</v>
      </c>
      <c r="I89" t="s">
        <v>54</v>
      </c>
      <c r="J89" s="88">
        <v>1</v>
      </c>
      <c r="K89" s="89">
        <f t="shared" si="15"/>
        <v>60</v>
      </c>
      <c r="L89" s="90">
        <f>SUMIFS('course data'!AT:AT,'course data'!AS:AS,A89,'course data'!H:H,2024)+SUMIFS('course data'!AV:AV,'course data'!AU:AU,A89,'course data'!H:H,2024)+SUMIFS('course data'!AX:AX,'course data'!AW:AW,A89,'course data'!H:H,2024)</f>
        <v>0</v>
      </c>
      <c r="M89" s="92">
        <v>36.9019607843138</v>
      </c>
      <c r="N89" s="26"/>
      <c r="O89" s="71"/>
      <c r="P89" s="49"/>
      <c r="R89" s="4" t="str">
        <f>_xlfn.IFNA(VLOOKUP(Q89,Data!$AL$2:$AM$101,2,FALSE), "0")</f>
        <v>0</v>
      </c>
      <c r="S89" s="4" t="s">
        <v>549</v>
      </c>
      <c r="T89" s="4">
        <f>_xlfn.IFNA(VLOOKUP(S89,Data!$AN$2:$AO$121,2,FALSE), "0")</f>
        <v>10</v>
      </c>
      <c r="U89" s="81">
        <v>0</v>
      </c>
      <c r="V89" s="52">
        <v>1</v>
      </c>
      <c r="W89">
        <f t="shared" si="16"/>
        <v>10</v>
      </c>
      <c r="X89" s="50" t="str">
        <f t="shared" si="17"/>
        <v>0</v>
      </c>
      <c r="Y89" s="50">
        <f t="shared" si="18"/>
        <v>10</v>
      </c>
      <c r="Z89">
        <f t="shared" si="19"/>
        <v>20</v>
      </c>
      <c r="AD89" s="254">
        <f t="shared" si="20"/>
        <v>36.9019607843138</v>
      </c>
      <c r="AE89">
        <f t="shared" si="24"/>
        <v>20</v>
      </c>
      <c r="AF89">
        <f t="shared" si="25"/>
        <v>20</v>
      </c>
      <c r="AG89">
        <f t="shared" si="22"/>
        <v>76.9019607843138</v>
      </c>
      <c r="AH89">
        <f t="shared" si="21"/>
        <v>60</v>
      </c>
      <c r="AI89" s="253">
        <f t="shared" si="23"/>
        <v>-23.0980392156862</v>
      </c>
    </row>
    <row r="90" spans="1:35" x14ac:dyDescent="0.35">
      <c r="A90" t="s">
        <v>1745</v>
      </c>
      <c r="B90" t="s">
        <v>1746</v>
      </c>
      <c r="C90" t="s">
        <v>1704</v>
      </c>
      <c r="D90" t="s">
        <v>471</v>
      </c>
      <c r="E90">
        <v>192189</v>
      </c>
      <c r="F90" t="s">
        <v>103</v>
      </c>
      <c r="G90" s="87">
        <v>2024</v>
      </c>
      <c r="H90" t="s">
        <v>125</v>
      </c>
      <c r="I90" t="s">
        <v>101</v>
      </c>
      <c r="J90" s="88">
        <v>0.5</v>
      </c>
      <c r="K90" s="89">
        <f t="shared" si="15"/>
        <v>23</v>
      </c>
      <c r="L90" s="90">
        <f>SUMIFS('course data'!AT:AT,'course data'!AS:AS,A90,'course data'!H:H,2024)+SUMIFS('course data'!AV:AV,'course data'!AU:AU,A90,'course data'!H:H,2024)+SUMIFS('course data'!AX:AX,'course data'!AW:AW,A90,'course data'!H:H,2024)</f>
        <v>0</v>
      </c>
      <c r="M90" s="92">
        <v>37.019607843137301</v>
      </c>
      <c r="N90" s="26"/>
      <c r="O90" s="71"/>
      <c r="P90" s="49"/>
      <c r="R90" s="4" t="str">
        <f>_xlfn.IFNA(VLOOKUP(Q90,Data!$AL$2:$AM$101,2,FALSE), "0")</f>
        <v>0</v>
      </c>
      <c r="S90" s="4" t="s">
        <v>403</v>
      </c>
      <c r="T90" s="4">
        <f>_xlfn.IFNA(VLOOKUP(S90,Data!$AN$2:$AO$121,2,FALSE), "0")</f>
        <v>2</v>
      </c>
      <c r="U90" s="81">
        <v>10</v>
      </c>
      <c r="V90" s="52">
        <v>1</v>
      </c>
      <c r="W90">
        <f t="shared" si="16"/>
        <v>5</v>
      </c>
      <c r="X90" s="50" t="str">
        <f t="shared" si="17"/>
        <v>0</v>
      </c>
      <c r="Y90" s="50">
        <f t="shared" si="18"/>
        <v>2</v>
      </c>
      <c r="Z90">
        <f t="shared" si="19"/>
        <v>20</v>
      </c>
      <c r="AD90" s="254">
        <f t="shared" si="20"/>
        <v>37.019607843137301</v>
      </c>
      <c r="AE90">
        <f t="shared" si="24"/>
        <v>20</v>
      </c>
      <c r="AF90">
        <f t="shared" si="25"/>
        <v>7</v>
      </c>
      <c r="AG90">
        <f t="shared" si="22"/>
        <v>64.019607843137294</v>
      </c>
      <c r="AH90">
        <f t="shared" si="21"/>
        <v>23</v>
      </c>
      <c r="AI90" s="253">
        <f t="shared" si="23"/>
        <v>14.019607843137301</v>
      </c>
    </row>
    <row r="91" spans="1:35" x14ac:dyDescent="0.35">
      <c r="A91" t="s">
        <v>1747</v>
      </c>
      <c r="B91" t="s">
        <v>1748</v>
      </c>
      <c r="C91" t="s">
        <v>1749</v>
      </c>
      <c r="D91" t="s">
        <v>1750</v>
      </c>
      <c r="E91">
        <v>413118</v>
      </c>
      <c r="F91" t="s">
        <v>103</v>
      </c>
      <c r="G91" s="87">
        <v>2024</v>
      </c>
      <c r="H91" t="s">
        <v>125</v>
      </c>
      <c r="I91" t="s">
        <v>78</v>
      </c>
      <c r="J91" s="88">
        <v>1</v>
      </c>
      <c r="K91" s="89">
        <f t="shared" si="15"/>
        <v>30</v>
      </c>
      <c r="L91" s="90">
        <f>SUMIFS('course data'!AT:AT,'course data'!AS:AS,A91,'course data'!H:H,2024)+SUMIFS('course data'!AV:AV,'course data'!AU:AU,A91,'course data'!H:H,2024)+SUMIFS('course data'!AX:AX,'course data'!AW:AW,A91,'course data'!H:H,2024)</f>
        <v>0</v>
      </c>
      <c r="M91" s="92">
        <v>37.137254901960802</v>
      </c>
      <c r="N91" s="26"/>
      <c r="O91" s="71"/>
      <c r="P91" s="49"/>
      <c r="Q91" s="4" t="s">
        <v>548</v>
      </c>
      <c r="R91" s="4">
        <f>_xlfn.IFNA(VLOOKUP(Q91,Data!$AL$2:$AM$101,2,FALSE), "0")</f>
        <v>20</v>
      </c>
      <c r="T91" s="4" t="str">
        <f>_xlfn.IFNA(VLOOKUP(S91,Data!$AN$2:$AO$121,2,FALSE), "0")</f>
        <v>0</v>
      </c>
      <c r="U91" s="81">
        <v>20</v>
      </c>
      <c r="V91" s="52">
        <v>1</v>
      </c>
      <c r="W91">
        <f t="shared" si="16"/>
        <v>10</v>
      </c>
      <c r="X91" s="50">
        <f t="shared" si="17"/>
        <v>20</v>
      </c>
      <c r="Y91" s="50" t="str">
        <f t="shared" si="18"/>
        <v>0</v>
      </c>
      <c r="Z91">
        <f t="shared" si="19"/>
        <v>40</v>
      </c>
      <c r="AD91" s="254">
        <f t="shared" si="20"/>
        <v>37.137254901960802</v>
      </c>
      <c r="AE91">
        <f t="shared" si="24"/>
        <v>40</v>
      </c>
      <c r="AF91">
        <f t="shared" si="25"/>
        <v>30</v>
      </c>
      <c r="AG91">
        <f t="shared" si="22"/>
        <v>107.1372549019608</v>
      </c>
      <c r="AH91">
        <f t="shared" si="21"/>
        <v>30</v>
      </c>
      <c r="AI91" s="253">
        <f t="shared" si="23"/>
        <v>7.1372549019608016</v>
      </c>
    </row>
    <row r="92" spans="1:35" x14ac:dyDescent="0.35">
      <c r="A92" t="s">
        <v>694</v>
      </c>
      <c r="B92" t="s">
        <v>695</v>
      </c>
      <c r="E92" s="2">
        <v>228169</v>
      </c>
      <c r="F92" t="s">
        <v>103</v>
      </c>
      <c r="G92" s="87">
        <v>2024</v>
      </c>
      <c r="H92" s="93" t="s">
        <v>100</v>
      </c>
      <c r="I92" s="93" t="s">
        <v>147</v>
      </c>
      <c r="J92" s="124">
        <v>0.2</v>
      </c>
      <c r="K92" s="89">
        <f t="shared" si="15"/>
        <v>0</v>
      </c>
      <c r="L92" s="90">
        <f>SUMIFS('course data'!AT:AT,'course data'!AS:AS,A92,'course data'!H:H,2024)+SUMIFS('course data'!AV:AV,'course data'!AU:AU,A92,'course data'!H:H,2024)+SUMIFS('course data'!AX:AX,'course data'!AW:AW,A92,'course data'!H:H,2024)</f>
        <v>0</v>
      </c>
      <c r="M92" s="92">
        <v>37.254901960784402</v>
      </c>
      <c r="N92" s="26"/>
      <c r="O92" s="71"/>
      <c r="P92" s="49"/>
      <c r="R92" s="4" t="str">
        <f>_xlfn.IFNA(VLOOKUP(Q92,Data!$AL$2:$AM$101,2,FALSE), "0")</f>
        <v>0</v>
      </c>
      <c r="T92" s="4" t="str">
        <f>_xlfn.IFNA(VLOOKUP(S92,Data!$AN$2:$AO$121,2,FALSE), "0")</f>
        <v>0</v>
      </c>
      <c r="U92" s="81">
        <v>14</v>
      </c>
      <c r="V92" s="52">
        <v>1</v>
      </c>
      <c r="W92">
        <f t="shared" si="16"/>
        <v>0</v>
      </c>
      <c r="X92" s="50" t="str">
        <f t="shared" si="17"/>
        <v>0</v>
      </c>
      <c r="Y92" s="50" t="str">
        <f t="shared" si="18"/>
        <v>0</v>
      </c>
      <c r="Z92">
        <f t="shared" si="19"/>
        <v>20</v>
      </c>
      <c r="AA92" s="241">
        <v>2</v>
      </c>
      <c r="AD92" s="254">
        <f t="shared" si="20"/>
        <v>37.254901960784402</v>
      </c>
      <c r="AE92">
        <f t="shared" si="24"/>
        <v>20</v>
      </c>
      <c r="AF92">
        <f t="shared" si="25"/>
        <v>-2</v>
      </c>
      <c r="AG92">
        <f t="shared" si="22"/>
        <v>55.254901960784402</v>
      </c>
      <c r="AH92">
        <f t="shared" si="21"/>
        <v>0</v>
      </c>
      <c r="AI92" s="253">
        <f t="shared" si="23"/>
        <v>37.254901960784402</v>
      </c>
    </row>
    <row r="93" spans="1:35" s="22" customFormat="1" x14ac:dyDescent="0.35">
      <c r="A93" t="s">
        <v>1446</v>
      </c>
      <c r="B93" t="s">
        <v>1447</v>
      </c>
      <c r="C93" t="s">
        <v>1448</v>
      </c>
      <c r="D93" t="s">
        <v>1449</v>
      </c>
      <c r="E93">
        <v>888198</v>
      </c>
      <c r="F93" s="187" t="s">
        <v>36</v>
      </c>
      <c r="G93" s="91">
        <v>2025</v>
      </c>
      <c r="H93" s="62" t="s">
        <v>100</v>
      </c>
      <c r="I93" s="62" t="s">
        <v>147</v>
      </c>
      <c r="J93" s="90">
        <v>0.5</v>
      </c>
      <c r="K93" s="89">
        <f t="shared" ref="K93:K156" si="26">SUM(70*J93*V93)-R93-T93-U93+AB93-AC93</f>
        <v>35</v>
      </c>
      <c r="L93" s="90">
        <f>SUMIFS('course data'!AT:AT,'course data'!AS:AS,A93,'course data'!H:H,2025)+SUMIFS('course data'!AV:AV,'course data'!AU:AU,A93,'course data'!H:H,2025)+SUMIFS('course data'!AX:AX,'course data'!AW:AW,A93,'course data'!H:H,2025)</f>
        <v>0</v>
      </c>
      <c r="M93" s="92">
        <v>37.372549019607902</v>
      </c>
      <c r="N93" s="184"/>
      <c r="O93" s="76"/>
      <c r="P93" s="130"/>
      <c r="Q93" s="81"/>
      <c r="R93" s="4" t="str">
        <f>_xlfn.IFNA(VLOOKUP(Q93,Data!$AL$2:$AM$101,2,FALSE), "0")</f>
        <v>0</v>
      </c>
      <c r="S93" s="81"/>
      <c r="T93" s="4" t="str">
        <f>_xlfn.IFNA(VLOOKUP(S93,Data!$AN$2:$AO$121,2,FALSE), "0")</f>
        <v>0</v>
      </c>
      <c r="U93" s="81">
        <v>0</v>
      </c>
      <c r="V93" s="52">
        <v>1</v>
      </c>
      <c r="W93">
        <f t="shared" ref="W93:W124" si="27">(J93*V93*10)-AA93</f>
        <v>5</v>
      </c>
      <c r="X93" s="50" t="str">
        <f t="shared" ref="X93:X124" si="28">(R93)</f>
        <v>0</v>
      </c>
      <c r="Y93" t="str">
        <f t="shared" ref="Y93:Y124" si="29">(T93)</f>
        <v>0</v>
      </c>
      <c r="Z93">
        <f t="shared" ref="Z93:Z124" si="30">(J93*V93*100)-(K93+W93+X93+Y93)-AC93</f>
        <v>10</v>
      </c>
      <c r="AA93" s="242"/>
      <c r="AB93" s="35"/>
      <c r="AC93" s="35"/>
      <c r="AD93" s="255">
        <f t="shared" ref="AD93:AD156" si="31">M93-AC93</f>
        <v>37.372549019607902</v>
      </c>
      <c r="AE93" s="35">
        <f t="shared" ref="AE93:AE156" si="32">Z93-AB93</f>
        <v>10</v>
      </c>
      <c r="AF93" s="35">
        <f t="shared" ref="AF93:AF156" si="33">W93+X93+Y93-AA93</f>
        <v>5</v>
      </c>
      <c r="AG93">
        <f t="shared" ref="AG93:AG156" si="34">AD93+AE93+AF93</f>
        <v>52.372549019607902</v>
      </c>
      <c r="AH93">
        <f t="shared" ref="AH93:AH156" si="35">K93-AC93</f>
        <v>35</v>
      </c>
      <c r="AI93" s="253">
        <f t="shared" ref="AI93:AI156" si="36">AD93-AH93</f>
        <v>2.3725490196079022</v>
      </c>
    </row>
    <row r="94" spans="1:35" x14ac:dyDescent="0.35">
      <c r="A94" t="s">
        <v>1450</v>
      </c>
      <c r="B94" t="s">
        <v>1451</v>
      </c>
      <c r="C94" t="s">
        <v>1452</v>
      </c>
      <c r="D94" t="s">
        <v>1453</v>
      </c>
      <c r="E94">
        <v>517713</v>
      </c>
      <c r="F94" s="187" t="s">
        <v>80</v>
      </c>
      <c r="G94" s="91">
        <v>2025</v>
      </c>
      <c r="H94" s="62" t="s">
        <v>125</v>
      </c>
      <c r="I94" s="62" t="s">
        <v>126</v>
      </c>
      <c r="J94" s="90">
        <v>1</v>
      </c>
      <c r="K94" s="89">
        <f t="shared" si="26"/>
        <v>30</v>
      </c>
      <c r="L94" s="90">
        <f>SUMIFS('course data'!AT:AT,'course data'!AS:AS,A94,'course data'!H:H,2025)+SUMIFS('course data'!AV:AV,'course data'!AU:AU,A94,'course data'!H:H,2025)+SUMIFS('course data'!AX:AX,'course data'!AW:AW,A94,'course data'!H:H,2025)</f>
        <v>0</v>
      </c>
      <c r="M94" s="92">
        <v>37.490196078431403</v>
      </c>
      <c r="N94" s="72"/>
      <c r="O94" s="76"/>
      <c r="P94" s="127"/>
      <c r="R94" s="4" t="str">
        <f>_xlfn.IFNA(VLOOKUP(Q94,Data!$AL$2:$AM$101,2,FALSE), "0")</f>
        <v>0</v>
      </c>
      <c r="S94" s="4" t="s">
        <v>549</v>
      </c>
      <c r="T94" s="4">
        <f>_xlfn.IFNA(VLOOKUP(S94,Data!$AN$2:$AO$121,2,FALSE), "0")</f>
        <v>10</v>
      </c>
      <c r="U94" s="81">
        <v>30</v>
      </c>
      <c r="V94" s="52">
        <v>1</v>
      </c>
      <c r="W94">
        <f t="shared" si="27"/>
        <v>10</v>
      </c>
      <c r="X94" s="50" t="str">
        <f t="shared" si="28"/>
        <v>0</v>
      </c>
      <c r="Y94">
        <f t="shared" si="29"/>
        <v>10</v>
      </c>
      <c r="Z94">
        <f t="shared" si="30"/>
        <v>50</v>
      </c>
      <c r="AD94" s="254">
        <f t="shared" si="31"/>
        <v>37.490196078431403</v>
      </c>
      <c r="AE94">
        <f t="shared" si="32"/>
        <v>50</v>
      </c>
      <c r="AF94">
        <f t="shared" si="33"/>
        <v>20</v>
      </c>
      <c r="AG94">
        <f t="shared" si="34"/>
        <v>107.49019607843141</v>
      </c>
      <c r="AH94">
        <f t="shared" si="35"/>
        <v>30</v>
      </c>
      <c r="AI94" s="253">
        <f t="shared" si="36"/>
        <v>7.4901960784314028</v>
      </c>
    </row>
    <row r="95" spans="1:35" s="226" customFormat="1" x14ac:dyDescent="0.35">
      <c r="A95" t="s">
        <v>1454</v>
      </c>
      <c r="B95" t="s">
        <v>1455</v>
      </c>
      <c r="C95" t="s">
        <v>1456</v>
      </c>
      <c r="D95" t="s">
        <v>1457</v>
      </c>
      <c r="E95">
        <v>977465</v>
      </c>
      <c r="F95" s="216" t="s">
        <v>36</v>
      </c>
      <c r="G95" s="213">
        <v>2025</v>
      </c>
      <c r="H95" s="215" t="s">
        <v>125</v>
      </c>
      <c r="I95" s="215" t="s">
        <v>78</v>
      </c>
      <c r="J95" s="217">
        <v>0.5</v>
      </c>
      <c r="K95" s="218">
        <f t="shared" si="26"/>
        <v>20</v>
      </c>
      <c r="L95" s="217">
        <f>SUMIFS('course data'!AT:AT,'course data'!AS:AS,A95,'course data'!H:H,2025)+SUMIFS('course data'!AV:AV,'course data'!AU:AU,A95,'course data'!H:H,2025)+SUMIFS('course data'!AX:AX,'course data'!AW:AW,A95,'course data'!H:H,2025)</f>
        <v>0</v>
      </c>
      <c r="M95" s="92">
        <v>37.607843137255003</v>
      </c>
      <c r="N95" s="219"/>
      <c r="O95" s="220"/>
      <c r="P95" s="221"/>
      <c r="Q95" s="222" t="s">
        <v>226</v>
      </c>
      <c r="R95" s="222">
        <f>_xlfn.IFNA(VLOOKUP(Q95,Data!$AL$2:$AM$101,2,FALSE), "0")</f>
        <v>5</v>
      </c>
      <c r="S95" s="223"/>
      <c r="T95" s="222" t="str">
        <f>_xlfn.IFNA(VLOOKUP(S95,Data!$AN$2:$AO$121,2,FALSE), "0")</f>
        <v>0</v>
      </c>
      <c r="U95" s="223">
        <v>10</v>
      </c>
      <c r="V95" s="224">
        <v>1</v>
      </c>
      <c r="W95" s="215">
        <f t="shared" si="27"/>
        <v>5</v>
      </c>
      <c r="X95" s="225">
        <f t="shared" si="28"/>
        <v>5</v>
      </c>
      <c r="Y95" s="215" t="str">
        <f t="shared" si="29"/>
        <v>0</v>
      </c>
      <c r="Z95" s="215">
        <f t="shared" si="30"/>
        <v>20</v>
      </c>
      <c r="AA95" s="243"/>
      <c r="AB95" s="215"/>
      <c r="AC95" s="215"/>
      <c r="AD95" s="256">
        <f t="shared" si="31"/>
        <v>37.607843137255003</v>
      </c>
      <c r="AE95" s="215">
        <f t="shared" si="32"/>
        <v>20</v>
      </c>
      <c r="AF95" s="215">
        <f t="shared" si="33"/>
        <v>10</v>
      </c>
      <c r="AG95">
        <f t="shared" si="34"/>
        <v>67.607843137255003</v>
      </c>
      <c r="AH95">
        <f t="shared" si="35"/>
        <v>20</v>
      </c>
      <c r="AI95" s="253">
        <f t="shared" si="36"/>
        <v>17.607843137255003</v>
      </c>
    </row>
    <row r="96" spans="1:35" s="58" customFormat="1" ht="49" customHeight="1" x14ac:dyDescent="0.35">
      <c r="A96" t="s">
        <v>1458</v>
      </c>
      <c r="B96" t="s">
        <v>1459</v>
      </c>
      <c r="C96" t="s">
        <v>1460</v>
      </c>
      <c r="D96" t="s">
        <v>1461</v>
      </c>
      <c r="E96">
        <v>497282</v>
      </c>
      <c r="F96" s="193" t="s">
        <v>36</v>
      </c>
      <c r="G96" s="91">
        <v>2025</v>
      </c>
      <c r="H96" s="183" t="s">
        <v>100</v>
      </c>
      <c r="I96" s="183" t="s">
        <v>54</v>
      </c>
      <c r="J96" s="194">
        <v>0.05</v>
      </c>
      <c r="K96" s="195">
        <f t="shared" si="26"/>
        <v>3.5</v>
      </c>
      <c r="L96" s="194">
        <f>SUMIFS('course data'!AT:AT,'course data'!AS:AS,A96,'course data'!H:H,2025)+SUMIFS('course data'!AV:AV,'course data'!AU:AU,A96,'course data'!H:H,2025)+SUMIFS('course data'!AX:AX,'course data'!AW:AW,A96,'course data'!H:H,2025)</f>
        <v>0</v>
      </c>
      <c r="M96" s="92">
        <v>37.725490196078503</v>
      </c>
      <c r="N96" s="200"/>
      <c r="O96" s="201"/>
      <c r="P96" s="202"/>
      <c r="Q96" s="197"/>
      <c r="R96" s="196" t="str">
        <f>_xlfn.IFNA(VLOOKUP(Q96,Data!$AL$2:$AM$101,2,FALSE), "0")</f>
        <v>0</v>
      </c>
      <c r="S96" s="197"/>
      <c r="T96" s="196" t="str">
        <f>_xlfn.IFNA(VLOOKUP(S96,Data!$AN$2:$AO$121,2,FALSE), "0")</f>
        <v>0</v>
      </c>
      <c r="U96" s="197">
        <v>0</v>
      </c>
      <c r="V96" s="198">
        <v>1</v>
      </c>
      <c r="W96" s="192">
        <f t="shared" si="27"/>
        <v>0.5</v>
      </c>
      <c r="X96" s="199" t="str">
        <f t="shared" si="28"/>
        <v>0</v>
      </c>
      <c r="Y96" s="192" t="str">
        <f t="shared" si="29"/>
        <v>0</v>
      </c>
      <c r="Z96" s="192">
        <f t="shared" si="30"/>
        <v>1</v>
      </c>
      <c r="AA96" s="244"/>
      <c r="AB96" s="192"/>
      <c r="AC96" s="192"/>
      <c r="AD96" s="257">
        <f t="shared" si="31"/>
        <v>37.725490196078503</v>
      </c>
      <c r="AE96" s="192">
        <f t="shared" si="32"/>
        <v>1</v>
      </c>
      <c r="AF96" s="192">
        <f t="shared" si="33"/>
        <v>0.5</v>
      </c>
      <c r="AG96">
        <f t="shared" si="34"/>
        <v>39.225490196078503</v>
      </c>
      <c r="AH96">
        <f t="shared" si="35"/>
        <v>3.5</v>
      </c>
      <c r="AI96" s="253">
        <f t="shared" si="36"/>
        <v>34.225490196078503</v>
      </c>
    </row>
    <row r="97" spans="1:35" x14ac:dyDescent="0.35">
      <c r="A97" t="s">
        <v>1462</v>
      </c>
      <c r="B97" t="s">
        <v>1463</v>
      </c>
      <c r="C97" t="s">
        <v>1437</v>
      </c>
      <c r="D97" t="s">
        <v>601</v>
      </c>
      <c r="E97">
        <v>436007</v>
      </c>
      <c r="F97" s="187" t="s">
        <v>103</v>
      </c>
      <c r="G97" s="91">
        <v>2025</v>
      </c>
      <c r="H97" s="62" t="s">
        <v>125</v>
      </c>
      <c r="I97" s="62" t="s">
        <v>78</v>
      </c>
      <c r="J97" s="90">
        <v>1</v>
      </c>
      <c r="K97" s="89">
        <f t="shared" si="26"/>
        <v>40</v>
      </c>
      <c r="L97" s="90">
        <f>SUMIFS('course data'!AT:AT,'course data'!AS:AS,A97,'course data'!H:H,2025)+SUMIFS('course data'!AV:AV,'course data'!AU:AU,A97,'course data'!H:H,2025)+SUMIFS('course data'!AX:AX,'course data'!AW:AW,A97,'course data'!H:H,2025)</f>
        <v>5</v>
      </c>
      <c r="M97" s="92">
        <v>37.843137254901997</v>
      </c>
      <c r="N97" s="74"/>
      <c r="O97" s="77"/>
      <c r="P97" s="49"/>
      <c r="Q97" s="4" t="s">
        <v>361</v>
      </c>
      <c r="R97" s="4">
        <f>_xlfn.IFNA(VLOOKUP(Q97,Data!$AL$2:$AM$101,2,FALSE), "0")</f>
        <v>10</v>
      </c>
      <c r="T97" s="4" t="str">
        <f>_xlfn.IFNA(VLOOKUP(S97,Data!$AN$2:$AO$121,2,FALSE), "0")</f>
        <v>0</v>
      </c>
      <c r="U97" s="81">
        <v>20</v>
      </c>
      <c r="V97" s="52">
        <v>1</v>
      </c>
      <c r="W97">
        <f t="shared" si="27"/>
        <v>10</v>
      </c>
      <c r="X97" s="50">
        <f t="shared" si="28"/>
        <v>10</v>
      </c>
      <c r="Y97" t="str">
        <f t="shared" si="29"/>
        <v>0</v>
      </c>
      <c r="Z97">
        <f t="shared" si="30"/>
        <v>40</v>
      </c>
      <c r="AD97" s="254">
        <f t="shared" si="31"/>
        <v>37.843137254901997</v>
      </c>
      <c r="AE97">
        <f t="shared" si="32"/>
        <v>40</v>
      </c>
      <c r="AF97">
        <f t="shared" si="33"/>
        <v>20</v>
      </c>
      <c r="AG97">
        <f t="shared" si="34"/>
        <v>97.84313725490199</v>
      </c>
      <c r="AH97">
        <f t="shared" si="35"/>
        <v>40</v>
      </c>
      <c r="AI97" s="253">
        <f t="shared" si="36"/>
        <v>-2.1568627450980031</v>
      </c>
    </row>
    <row r="98" spans="1:35" ht="60" customHeight="1" x14ac:dyDescent="0.35">
      <c r="A98" t="s">
        <v>1464</v>
      </c>
      <c r="B98" t="s">
        <v>1465</v>
      </c>
      <c r="C98" t="s">
        <v>1466</v>
      </c>
      <c r="D98" t="s">
        <v>1467</v>
      </c>
      <c r="E98">
        <v>396721</v>
      </c>
      <c r="F98" s="40" t="s">
        <v>275</v>
      </c>
      <c r="G98" s="91">
        <v>2025</v>
      </c>
      <c r="H98" s="62" t="s">
        <v>100</v>
      </c>
      <c r="I98" s="62" t="s">
        <v>54</v>
      </c>
      <c r="J98" s="90">
        <v>0.5</v>
      </c>
      <c r="K98" s="89">
        <f t="shared" si="26"/>
        <v>35</v>
      </c>
      <c r="L98" s="90">
        <f>SUMIFS('course data'!AT:AT,'course data'!AS:AS,A98,'course data'!H:H,2025)+SUMIFS('course data'!AV:AV,'course data'!AU:AU,A98,'course data'!H:H,2025)+SUMIFS('course data'!AX:AX,'course data'!AW:AW,A98,'course data'!H:H,2025)</f>
        <v>10</v>
      </c>
      <c r="M98" s="92">
        <v>37.960784313725497</v>
      </c>
      <c r="N98" s="72"/>
      <c r="O98" s="78"/>
      <c r="P98" s="129"/>
      <c r="R98" s="4" t="str">
        <f>_xlfn.IFNA(VLOOKUP(Q98,Data!$AL$2:$AM$101,2,FALSE), "0")</f>
        <v>0</v>
      </c>
      <c r="T98" s="4" t="str">
        <f>_xlfn.IFNA(VLOOKUP(S98,Data!$AN$2:$AO$121,2,FALSE), "0")</f>
        <v>0</v>
      </c>
      <c r="U98" s="81">
        <v>0</v>
      </c>
      <c r="V98" s="52">
        <v>1</v>
      </c>
      <c r="W98">
        <f t="shared" si="27"/>
        <v>5</v>
      </c>
      <c r="X98" s="50" t="str">
        <f t="shared" si="28"/>
        <v>0</v>
      </c>
      <c r="Y98" t="str">
        <f t="shared" si="29"/>
        <v>0</v>
      </c>
      <c r="Z98">
        <f t="shared" si="30"/>
        <v>10</v>
      </c>
      <c r="AD98" s="254">
        <f t="shared" si="31"/>
        <v>37.960784313725497</v>
      </c>
      <c r="AE98">
        <f t="shared" si="32"/>
        <v>10</v>
      </c>
      <c r="AF98">
        <f t="shared" si="33"/>
        <v>5</v>
      </c>
      <c r="AG98">
        <f t="shared" si="34"/>
        <v>52.960784313725497</v>
      </c>
      <c r="AH98">
        <f t="shared" si="35"/>
        <v>35</v>
      </c>
      <c r="AI98" s="253">
        <f t="shared" si="36"/>
        <v>2.9607843137254974</v>
      </c>
    </row>
    <row r="99" spans="1:35" ht="64" customHeight="1" x14ac:dyDescent="0.35">
      <c r="A99" t="s">
        <v>1468</v>
      </c>
      <c r="B99" t="s">
        <v>1469</v>
      </c>
      <c r="C99" t="s">
        <v>1441</v>
      </c>
      <c r="D99" t="s">
        <v>1470</v>
      </c>
      <c r="E99">
        <v>214200</v>
      </c>
      <c r="F99" s="187" t="s">
        <v>36</v>
      </c>
      <c r="G99" s="91">
        <v>2025</v>
      </c>
      <c r="H99" s="62" t="s">
        <v>100</v>
      </c>
      <c r="I99" s="62" t="s">
        <v>54</v>
      </c>
      <c r="J99" s="90">
        <v>0.45</v>
      </c>
      <c r="K99" s="89">
        <f t="shared" si="26"/>
        <v>21.5</v>
      </c>
      <c r="L99" s="90">
        <f>SUMIFS('course data'!AT:AT,'course data'!AS:AS,A99,'course data'!H:H,2025)+SUMIFS('course data'!AV:AV,'course data'!AU:AU,A99,'course data'!H:H,2025)+SUMIFS('course data'!AX:AX,'course data'!AW:AW,A99,'course data'!H:H,2025)</f>
        <v>0</v>
      </c>
      <c r="M99" s="92">
        <v>38.078431372549097</v>
      </c>
      <c r="N99" s="72"/>
      <c r="O99" s="78"/>
      <c r="P99" s="129"/>
      <c r="R99" s="4" t="str">
        <f>_xlfn.IFNA(VLOOKUP(Q99,Data!$AL$2:$AM$101,2,FALSE), "0")</f>
        <v>0</v>
      </c>
      <c r="T99" s="4" t="str">
        <f>_xlfn.IFNA(VLOOKUP(S99,Data!$AN$2:$AO$121,2,FALSE), "0")</f>
        <v>0</v>
      </c>
      <c r="U99" s="81">
        <v>10</v>
      </c>
      <c r="V99" s="52">
        <v>1</v>
      </c>
      <c r="W99">
        <f t="shared" si="27"/>
        <v>4.5</v>
      </c>
      <c r="X99" s="50" t="str">
        <f t="shared" si="28"/>
        <v>0</v>
      </c>
      <c r="Y99" t="str">
        <f t="shared" si="29"/>
        <v>0</v>
      </c>
      <c r="Z99">
        <f t="shared" si="30"/>
        <v>19</v>
      </c>
      <c r="AD99" s="254">
        <f t="shared" si="31"/>
        <v>38.078431372549097</v>
      </c>
      <c r="AE99">
        <f t="shared" si="32"/>
        <v>19</v>
      </c>
      <c r="AF99">
        <f t="shared" si="33"/>
        <v>4.5</v>
      </c>
      <c r="AG99">
        <f t="shared" si="34"/>
        <v>61.578431372549097</v>
      </c>
      <c r="AH99">
        <f t="shared" si="35"/>
        <v>21.5</v>
      </c>
      <c r="AI99" s="253">
        <f t="shared" si="36"/>
        <v>16.578431372549097</v>
      </c>
    </row>
    <row r="100" spans="1:35" ht="51" customHeight="1" x14ac:dyDescent="0.35">
      <c r="A100" t="s">
        <v>1471</v>
      </c>
      <c r="B100" t="s">
        <v>1472</v>
      </c>
      <c r="C100" t="s">
        <v>1439</v>
      </c>
      <c r="D100" t="s">
        <v>1473</v>
      </c>
      <c r="E100">
        <v>440762</v>
      </c>
      <c r="F100" s="187" t="s">
        <v>103</v>
      </c>
      <c r="G100" s="91">
        <v>2025</v>
      </c>
      <c r="H100" s="62" t="s">
        <v>100</v>
      </c>
      <c r="I100" s="62" t="s">
        <v>54</v>
      </c>
      <c r="J100" s="90">
        <v>0.45</v>
      </c>
      <c r="K100" s="89">
        <f t="shared" si="26"/>
        <v>31.5</v>
      </c>
      <c r="L100" s="90">
        <f>SUMIFS('course data'!AT:AT,'course data'!AS:AS,A100,'course data'!H:H,G100)+SUMIFS('course data'!AV:AV,'course data'!AU:AU,A100,'course data'!H:H,G100)+SUMIFS('course data'!AX:AX,'course data'!AW:AW,A100,'course data'!H:H,G100)</f>
        <v>0</v>
      </c>
      <c r="M100" s="92">
        <v>38.196078431372598</v>
      </c>
      <c r="N100" s="72"/>
      <c r="O100" s="78"/>
      <c r="P100" s="135"/>
      <c r="R100" s="4" t="str">
        <f>_xlfn.IFNA(VLOOKUP(Q100,Data!$AL$2:$AM$101,2,FALSE), "0")</f>
        <v>0</v>
      </c>
      <c r="T100" s="4" t="str">
        <f>_xlfn.IFNA(VLOOKUP(S100,Data!$AN$2:$AO$121,2,FALSE), "0")</f>
        <v>0</v>
      </c>
      <c r="U100" s="81">
        <v>0</v>
      </c>
      <c r="V100" s="52">
        <v>1</v>
      </c>
      <c r="W100">
        <f t="shared" si="27"/>
        <v>4.5</v>
      </c>
      <c r="X100" s="50" t="str">
        <f t="shared" si="28"/>
        <v>0</v>
      </c>
      <c r="Y100" t="str">
        <f t="shared" si="29"/>
        <v>0</v>
      </c>
      <c r="Z100">
        <f t="shared" si="30"/>
        <v>9</v>
      </c>
      <c r="AD100" s="254">
        <f t="shared" si="31"/>
        <v>38.196078431372598</v>
      </c>
      <c r="AE100">
        <f t="shared" si="32"/>
        <v>9</v>
      </c>
      <c r="AF100">
        <f t="shared" si="33"/>
        <v>4.5</v>
      </c>
      <c r="AG100">
        <f t="shared" si="34"/>
        <v>51.696078431372598</v>
      </c>
      <c r="AH100">
        <f t="shared" si="35"/>
        <v>31.5</v>
      </c>
      <c r="AI100" s="253">
        <f t="shared" si="36"/>
        <v>6.6960784313725981</v>
      </c>
    </row>
    <row r="101" spans="1:35" ht="62.25" customHeight="1" x14ac:dyDescent="0.35">
      <c r="A101" t="s">
        <v>1474</v>
      </c>
      <c r="B101" t="s">
        <v>1475</v>
      </c>
      <c r="C101" t="s">
        <v>1476</v>
      </c>
      <c r="D101" t="s">
        <v>1477</v>
      </c>
      <c r="E101">
        <v>418099</v>
      </c>
      <c r="F101" s="187" t="s">
        <v>128</v>
      </c>
      <c r="G101" s="91">
        <v>2025</v>
      </c>
      <c r="H101" s="62" t="s">
        <v>125</v>
      </c>
      <c r="I101" s="62" t="s">
        <v>101</v>
      </c>
      <c r="J101" s="90">
        <v>1</v>
      </c>
      <c r="K101" s="89">
        <f t="shared" si="26"/>
        <v>41</v>
      </c>
      <c r="L101" s="90">
        <f>SUMIFS('course data'!AT:AT,'course data'!AS:AS,A101,'course data'!H:H,2025)+SUMIFS('course data'!AV:AV,'course data'!AU:AU,A101,'course data'!H:H,2025)+SUMIFS('course data'!AX:AX,'course data'!AW:AW,A101,'course data'!H:H,2025)</f>
        <v>0</v>
      </c>
      <c r="M101" s="92">
        <v>38.313725490196099</v>
      </c>
      <c r="N101" s="74"/>
      <c r="O101" s="77"/>
      <c r="P101" s="49"/>
      <c r="R101" s="4" t="str">
        <f>_xlfn.IFNA(VLOOKUP(Q101,Data!$AL$2:$AM$101,2,FALSE), "0")</f>
        <v>0</v>
      </c>
      <c r="S101" s="4" t="s">
        <v>531</v>
      </c>
      <c r="T101" s="4">
        <f>_xlfn.IFNA(VLOOKUP(S101,Data!$AN$2:$AO$121,2,FALSE), "0")</f>
        <v>9</v>
      </c>
      <c r="U101" s="81">
        <v>20</v>
      </c>
      <c r="V101" s="52">
        <v>1</v>
      </c>
      <c r="W101">
        <f t="shared" si="27"/>
        <v>10</v>
      </c>
      <c r="X101" s="50" t="str">
        <f t="shared" si="28"/>
        <v>0</v>
      </c>
      <c r="Y101">
        <f t="shared" si="29"/>
        <v>9</v>
      </c>
      <c r="Z101">
        <f t="shared" si="30"/>
        <v>40</v>
      </c>
      <c r="AD101" s="254">
        <f t="shared" si="31"/>
        <v>38.313725490196099</v>
      </c>
      <c r="AE101">
        <f t="shared" si="32"/>
        <v>40</v>
      </c>
      <c r="AF101">
        <f t="shared" si="33"/>
        <v>19</v>
      </c>
      <c r="AG101">
        <f t="shared" si="34"/>
        <v>97.313725490196106</v>
      </c>
      <c r="AH101">
        <f t="shared" si="35"/>
        <v>41</v>
      </c>
      <c r="AI101" s="253">
        <f t="shared" si="36"/>
        <v>-2.6862745098039014</v>
      </c>
    </row>
    <row r="102" spans="1:35" s="10" customFormat="1" x14ac:dyDescent="0.35">
      <c r="A102" t="s">
        <v>1478</v>
      </c>
      <c r="B102" t="s">
        <v>1479</v>
      </c>
      <c r="C102" t="s">
        <v>1480</v>
      </c>
      <c r="D102" t="s">
        <v>1461</v>
      </c>
      <c r="E102">
        <v>454904</v>
      </c>
      <c r="F102" s="227" t="s">
        <v>36</v>
      </c>
      <c r="G102" s="213">
        <v>2025</v>
      </c>
      <c r="H102" s="9" t="s">
        <v>100</v>
      </c>
      <c r="I102" s="9" t="s">
        <v>54</v>
      </c>
      <c r="J102" s="228">
        <v>0.4</v>
      </c>
      <c r="K102" s="214">
        <f t="shared" si="26"/>
        <v>21</v>
      </c>
      <c r="L102" s="228">
        <f>SUMIFS('course data'!AT:AT,'course data'!AS:AS,A102,'course data'!H:H,2025)+SUMIFS('course data'!AV:AV,'course data'!AU:AU,A102,'course data'!H:H,2025)+SUMIFS('course data'!AX:AX,'course data'!AW:AW,A102,'course data'!H:H,2025)</f>
        <v>0</v>
      </c>
      <c r="M102" s="92">
        <v>38.431372549019699</v>
      </c>
      <c r="N102" s="229"/>
      <c r="O102" s="230"/>
      <c r="P102" s="231"/>
      <c r="Q102" s="232"/>
      <c r="R102" s="11" t="str">
        <f>_xlfn.IFNA(VLOOKUP(Q102,Data!$AL$2:$AM$101,2,FALSE), "0")</f>
        <v>0</v>
      </c>
      <c r="S102" s="232"/>
      <c r="T102" s="11" t="str">
        <f>_xlfn.IFNA(VLOOKUP(S102,Data!$AN$2:$AO$121,2,FALSE), "0")</f>
        <v>0</v>
      </c>
      <c r="U102" s="232">
        <v>7</v>
      </c>
      <c r="V102" s="233">
        <v>1</v>
      </c>
      <c r="W102" s="9">
        <f t="shared" si="27"/>
        <v>4</v>
      </c>
      <c r="X102" s="234" t="str">
        <f t="shared" si="28"/>
        <v>0</v>
      </c>
      <c r="Y102" s="9" t="str">
        <f t="shared" si="29"/>
        <v>0</v>
      </c>
      <c r="Z102" s="9">
        <f t="shared" si="30"/>
        <v>15</v>
      </c>
      <c r="AA102" s="245"/>
      <c r="AB102" s="9"/>
      <c r="AC102" s="9"/>
      <c r="AD102" s="258">
        <f t="shared" si="31"/>
        <v>38.431372549019699</v>
      </c>
      <c r="AE102" s="9">
        <f t="shared" si="32"/>
        <v>15</v>
      </c>
      <c r="AF102" s="9">
        <f t="shared" si="33"/>
        <v>4</v>
      </c>
      <c r="AG102">
        <f t="shared" si="34"/>
        <v>57.431372549019699</v>
      </c>
      <c r="AH102">
        <f t="shared" si="35"/>
        <v>21</v>
      </c>
      <c r="AI102" s="253">
        <f t="shared" si="36"/>
        <v>17.431372549019699</v>
      </c>
    </row>
    <row r="103" spans="1:35" x14ac:dyDescent="0.35">
      <c r="A103" t="s">
        <v>1481</v>
      </c>
      <c r="B103" t="s">
        <v>1482</v>
      </c>
      <c r="C103" t="s">
        <v>711</v>
      </c>
      <c r="D103" t="s">
        <v>1483</v>
      </c>
      <c r="E103">
        <v>746465</v>
      </c>
      <c r="F103" s="187" t="s">
        <v>36</v>
      </c>
      <c r="G103" s="91">
        <v>2025</v>
      </c>
      <c r="H103" s="62" t="s">
        <v>125</v>
      </c>
      <c r="I103" s="62" t="s">
        <v>101</v>
      </c>
      <c r="J103" s="90">
        <v>1</v>
      </c>
      <c r="K103" s="89">
        <f t="shared" si="26"/>
        <v>40</v>
      </c>
      <c r="L103" s="90">
        <f>SUMIFS('course data'!AT:AT,'course data'!AS:AS,A103,'course data'!H:H,2025)+SUMIFS('course data'!AV:AV,'course data'!AU:AU,A103,'course data'!H:H,2025)+SUMIFS('course data'!AX:AX,'course data'!AW:AW,A103,'course data'!H:H,2025)</f>
        <v>0</v>
      </c>
      <c r="M103" s="92">
        <v>38.549019607843199</v>
      </c>
      <c r="N103" s="73"/>
      <c r="O103" s="76"/>
      <c r="P103" s="127"/>
      <c r="Q103" s="4" t="s">
        <v>361</v>
      </c>
      <c r="R103" s="4">
        <f>_xlfn.IFNA(VLOOKUP(Q103,Data!$AL$2:$AM$101,2,FALSE), "0")</f>
        <v>10</v>
      </c>
      <c r="T103" s="4" t="str">
        <f>_xlfn.IFNA(VLOOKUP(S103,Data!$AN$2:$AO$121,2,FALSE), "0")</f>
        <v>0</v>
      </c>
      <c r="U103" s="81">
        <v>20</v>
      </c>
      <c r="V103" s="52">
        <v>1</v>
      </c>
      <c r="W103">
        <f t="shared" si="27"/>
        <v>10</v>
      </c>
      <c r="X103" s="50">
        <f t="shared" si="28"/>
        <v>10</v>
      </c>
      <c r="Y103" t="str">
        <f t="shared" si="29"/>
        <v>0</v>
      </c>
      <c r="Z103">
        <f t="shared" si="30"/>
        <v>40</v>
      </c>
      <c r="AD103" s="254">
        <f t="shared" si="31"/>
        <v>38.549019607843199</v>
      </c>
      <c r="AE103">
        <f t="shared" si="32"/>
        <v>40</v>
      </c>
      <c r="AF103">
        <f t="shared" si="33"/>
        <v>20</v>
      </c>
      <c r="AG103">
        <f t="shared" si="34"/>
        <v>98.549019607843206</v>
      </c>
      <c r="AH103">
        <f t="shared" si="35"/>
        <v>40</v>
      </c>
      <c r="AI103" s="253">
        <f t="shared" si="36"/>
        <v>-1.4509803921568007</v>
      </c>
    </row>
    <row r="104" spans="1:35" x14ac:dyDescent="0.35">
      <c r="A104" t="s">
        <v>1484</v>
      </c>
      <c r="B104" t="s">
        <v>1485</v>
      </c>
      <c r="C104" t="s">
        <v>1486</v>
      </c>
      <c r="D104" t="s">
        <v>1487</v>
      </c>
      <c r="E104">
        <v>184866</v>
      </c>
      <c r="F104" s="187" t="s">
        <v>36</v>
      </c>
      <c r="G104" s="91">
        <v>2025</v>
      </c>
      <c r="H104" s="62" t="s">
        <v>125</v>
      </c>
      <c r="I104" s="62" t="s">
        <v>126</v>
      </c>
      <c r="J104" s="90">
        <v>1</v>
      </c>
      <c r="K104" s="89">
        <f t="shared" si="26"/>
        <v>50</v>
      </c>
      <c r="L104" s="90">
        <f>SUMIFS('course data'!AT:AT,'course data'!AS:AS,A104,'course data'!H:H,2025)+SUMIFS('course data'!AV:AV,'course data'!AU:AU,A104,'course data'!H:H,2025)+SUMIFS('course data'!AX:AX,'course data'!AW:AW,A104,'course data'!H:H,2025)</f>
        <v>0</v>
      </c>
      <c r="M104" s="92">
        <v>38.6666666666667</v>
      </c>
      <c r="N104" s="73"/>
      <c r="O104" s="77"/>
      <c r="P104" s="49"/>
      <c r="R104" s="4" t="str">
        <f>_xlfn.IFNA(VLOOKUP(Q104,Data!$AL$2:$AM$101,2,FALSE), "0")</f>
        <v>0</v>
      </c>
      <c r="T104" s="4" t="str">
        <f>_xlfn.IFNA(VLOOKUP(S104,Data!$AN$2:$AO$121,2,FALSE), "0")</f>
        <v>0</v>
      </c>
      <c r="U104" s="81">
        <v>20</v>
      </c>
      <c r="V104" s="52">
        <v>1</v>
      </c>
      <c r="W104">
        <f t="shared" si="27"/>
        <v>10</v>
      </c>
      <c r="X104" s="50" t="str">
        <f t="shared" si="28"/>
        <v>0</v>
      </c>
      <c r="Y104" t="str">
        <f t="shared" si="29"/>
        <v>0</v>
      </c>
      <c r="Z104">
        <f t="shared" si="30"/>
        <v>40</v>
      </c>
      <c r="AD104" s="254">
        <f t="shared" si="31"/>
        <v>38.6666666666667</v>
      </c>
      <c r="AE104">
        <f t="shared" si="32"/>
        <v>40</v>
      </c>
      <c r="AF104">
        <f t="shared" si="33"/>
        <v>10</v>
      </c>
      <c r="AG104">
        <f t="shared" si="34"/>
        <v>88.6666666666667</v>
      </c>
      <c r="AH104">
        <f t="shared" si="35"/>
        <v>50</v>
      </c>
      <c r="AI104" s="253">
        <f t="shared" si="36"/>
        <v>-11.3333333333333</v>
      </c>
    </row>
    <row r="105" spans="1:35" x14ac:dyDescent="0.35">
      <c r="A105" t="s">
        <v>1488</v>
      </c>
      <c r="B105" t="s">
        <v>1489</v>
      </c>
      <c r="C105" t="s">
        <v>1490</v>
      </c>
      <c r="D105" t="s">
        <v>1491</v>
      </c>
      <c r="E105">
        <v>128655</v>
      </c>
      <c r="F105" s="187" t="s">
        <v>80</v>
      </c>
      <c r="G105" s="91">
        <v>2025</v>
      </c>
      <c r="H105" s="62" t="s">
        <v>125</v>
      </c>
      <c r="I105" s="62" t="s">
        <v>78</v>
      </c>
      <c r="J105" s="90">
        <v>1</v>
      </c>
      <c r="K105" s="89">
        <f t="shared" si="26"/>
        <v>20</v>
      </c>
      <c r="L105" s="90">
        <f>SUMIFS('course data'!AT:AT,'course data'!AS:AS,A105,'course data'!H:H,2025)+SUMIFS('course data'!AV:AV,'course data'!AU:AU,A105,'course data'!H:H,2025)+SUMIFS('course data'!AX:AX,'course data'!AW:AW,A105,'course data'!H:H,2025)</f>
        <v>0</v>
      </c>
      <c r="M105" s="92">
        <v>38.7843137254902</v>
      </c>
      <c r="N105" s="72"/>
      <c r="O105" s="76"/>
      <c r="P105" s="127"/>
      <c r="Q105" s="4" t="s">
        <v>707</v>
      </c>
      <c r="R105" s="4">
        <f>_xlfn.IFNA(VLOOKUP(Q105,Data!$AL$2:$AM$101,2,FALSE), "0")</f>
        <v>30</v>
      </c>
      <c r="T105" s="4" t="str">
        <f>_xlfn.IFNA(VLOOKUP(S105,Data!$AN$2:$AO$121,2,FALSE), "0")</f>
        <v>0</v>
      </c>
      <c r="U105" s="81">
        <v>20</v>
      </c>
      <c r="V105" s="52">
        <v>1</v>
      </c>
      <c r="W105">
        <f t="shared" si="27"/>
        <v>10</v>
      </c>
      <c r="X105" s="50">
        <f t="shared" si="28"/>
        <v>30</v>
      </c>
      <c r="Y105" t="str">
        <f t="shared" si="29"/>
        <v>0</v>
      </c>
      <c r="Z105">
        <f t="shared" si="30"/>
        <v>40</v>
      </c>
      <c r="AD105" s="254">
        <f t="shared" si="31"/>
        <v>38.7843137254902</v>
      </c>
      <c r="AE105">
        <f t="shared" si="32"/>
        <v>40</v>
      </c>
      <c r="AF105">
        <f t="shared" si="33"/>
        <v>40</v>
      </c>
      <c r="AG105">
        <f t="shared" si="34"/>
        <v>118.78431372549019</v>
      </c>
      <c r="AH105">
        <f t="shared" si="35"/>
        <v>20</v>
      </c>
      <c r="AI105" s="253">
        <f t="shared" si="36"/>
        <v>18.7843137254902</v>
      </c>
    </row>
    <row r="106" spans="1:35" ht="85" customHeight="1" x14ac:dyDescent="0.35">
      <c r="A106" t="s">
        <v>1492</v>
      </c>
      <c r="B106" t="s">
        <v>1493</v>
      </c>
      <c r="C106" t="s">
        <v>1486</v>
      </c>
      <c r="D106" t="s">
        <v>1494</v>
      </c>
      <c r="E106">
        <v>130786</v>
      </c>
      <c r="F106" s="187" t="s">
        <v>184</v>
      </c>
      <c r="G106" s="91">
        <v>2025</v>
      </c>
      <c r="H106" s="62" t="s">
        <v>125</v>
      </c>
      <c r="I106" s="62" t="s">
        <v>126</v>
      </c>
      <c r="J106" s="90">
        <v>0.8</v>
      </c>
      <c r="K106" s="89">
        <f t="shared" si="26"/>
        <v>20</v>
      </c>
      <c r="L106" s="90">
        <f>SUMIFS('course data'!AT:AT,'course data'!AS:AS,A106,'course data'!H:H,2025)+SUMIFS('course data'!AV:AV,'course data'!AU:AU,A106,'course data'!H:H,2025)+SUMIFS('course data'!AX:AX,'course data'!AW:AW,A106,'course data'!H:H,2025)</f>
        <v>0</v>
      </c>
      <c r="M106" s="92">
        <v>38.9019607843138</v>
      </c>
      <c r="N106" s="72"/>
      <c r="O106" s="78"/>
      <c r="P106" s="128"/>
      <c r="Q106" s="4" t="s">
        <v>548</v>
      </c>
      <c r="R106" s="4">
        <f>_xlfn.IFNA(VLOOKUP(Q106,Data!$AL$2:$AM$101,2,FALSE), "0")</f>
        <v>20</v>
      </c>
      <c r="T106" s="4" t="str">
        <f>_xlfn.IFNA(VLOOKUP(S106,Data!$AN$2:$AO$121,2,FALSE), "0")</f>
        <v>0</v>
      </c>
      <c r="U106" s="81">
        <v>16</v>
      </c>
      <c r="V106" s="52">
        <v>1</v>
      </c>
      <c r="W106">
        <f t="shared" si="27"/>
        <v>8</v>
      </c>
      <c r="X106" s="50">
        <f t="shared" si="28"/>
        <v>20</v>
      </c>
      <c r="Y106" t="str">
        <f t="shared" si="29"/>
        <v>0</v>
      </c>
      <c r="Z106">
        <f t="shared" si="30"/>
        <v>32</v>
      </c>
      <c r="AD106" s="254">
        <f t="shared" si="31"/>
        <v>38.9019607843138</v>
      </c>
      <c r="AE106">
        <f t="shared" si="32"/>
        <v>32</v>
      </c>
      <c r="AF106">
        <f t="shared" si="33"/>
        <v>28</v>
      </c>
      <c r="AG106">
        <f t="shared" si="34"/>
        <v>98.9019607843138</v>
      </c>
      <c r="AH106">
        <f t="shared" si="35"/>
        <v>20</v>
      </c>
      <c r="AI106" s="253">
        <f t="shared" si="36"/>
        <v>18.9019607843138</v>
      </c>
    </row>
    <row r="107" spans="1:35" x14ac:dyDescent="0.35">
      <c r="A107" t="s">
        <v>1495</v>
      </c>
      <c r="B107" t="s">
        <v>1496</v>
      </c>
      <c r="C107" t="s">
        <v>892</v>
      </c>
      <c r="D107" t="s">
        <v>1497</v>
      </c>
      <c r="E107">
        <v>427141</v>
      </c>
      <c r="F107" s="187" t="s">
        <v>245</v>
      </c>
      <c r="G107" s="91">
        <v>2025</v>
      </c>
      <c r="H107" s="62" t="s">
        <v>100</v>
      </c>
      <c r="I107" s="62" t="s">
        <v>78</v>
      </c>
      <c r="J107" s="90">
        <v>0.4</v>
      </c>
      <c r="K107" s="89">
        <f t="shared" si="26"/>
        <v>0</v>
      </c>
      <c r="L107" s="90">
        <f>SUMIFS('course data'!AT:AT,'course data'!AS:AS,A107,'course data'!H:H,G107)+SUMIFS('course data'!AV:AV,'course data'!AU:AU,A107,'course data'!H:H,G107)+SUMIFS('course data'!AX:AX,'course data'!AW:AW,A107,'course data'!H:H,G107)</f>
        <v>0</v>
      </c>
      <c r="M107" s="92">
        <v>39.019607843137301</v>
      </c>
      <c r="N107" s="72"/>
      <c r="O107" s="78"/>
      <c r="P107" s="135"/>
      <c r="R107" s="4" t="str">
        <f>_xlfn.IFNA(VLOOKUP(Q107,Data!$AL$2:$AM$101,2,FALSE), "0")</f>
        <v>0</v>
      </c>
      <c r="T107" s="4" t="str">
        <f>_xlfn.IFNA(VLOOKUP(S107,Data!$AN$2:$AO$121,2,FALSE), "0")</f>
        <v>0</v>
      </c>
      <c r="U107" s="81">
        <v>28</v>
      </c>
      <c r="V107" s="52">
        <v>1</v>
      </c>
      <c r="W107">
        <f t="shared" si="27"/>
        <v>4</v>
      </c>
      <c r="X107" s="50" t="str">
        <f t="shared" si="28"/>
        <v>0</v>
      </c>
      <c r="Y107" t="str">
        <f t="shared" si="29"/>
        <v>0</v>
      </c>
      <c r="Z107">
        <f t="shared" si="30"/>
        <v>36</v>
      </c>
      <c r="AD107" s="254">
        <f t="shared" si="31"/>
        <v>39.019607843137301</v>
      </c>
      <c r="AE107">
        <f t="shared" si="32"/>
        <v>36</v>
      </c>
      <c r="AF107">
        <f t="shared" si="33"/>
        <v>4</v>
      </c>
      <c r="AG107">
        <f t="shared" si="34"/>
        <v>79.019607843137294</v>
      </c>
      <c r="AH107">
        <f t="shared" si="35"/>
        <v>0</v>
      </c>
      <c r="AI107" s="253">
        <f t="shared" si="36"/>
        <v>39.019607843137301</v>
      </c>
    </row>
    <row r="108" spans="1:35" x14ac:dyDescent="0.35">
      <c r="A108" t="s">
        <v>1498</v>
      </c>
      <c r="B108" t="s">
        <v>1499</v>
      </c>
      <c r="C108" t="s">
        <v>1500</v>
      </c>
      <c r="D108" t="s">
        <v>1467</v>
      </c>
      <c r="E108">
        <v>920089</v>
      </c>
      <c r="F108" s="187" t="s">
        <v>36</v>
      </c>
      <c r="G108" s="91">
        <v>2025</v>
      </c>
      <c r="H108" s="62" t="s">
        <v>125</v>
      </c>
      <c r="I108" s="62" t="s">
        <v>126</v>
      </c>
      <c r="J108" s="90">
        <v>1</v>
      </c>
      <c r="K108" s="89">
        <f t="shared" si="26"/>
        <v>45</v>
      </c>
      <c r="L108" s="90">
        <f>SUMIFS('course data'!AT:AT,'course data'!AS:AS,A108,'course data'!H:H,2025)+SUMIFS('course data'!AV:AV,'course data'!AU:AU,A108,'course data'!H:H,2025)+SUMIFS('course data'!AX:AX,'course data'!AW:AW,A108,'course data'!H:H,2025)</f>
        <v>0</v>
      </c>
      <c r="M108" s="92">
        <v>39.137254901960802</v>
      </c>
      <c r="N108" s="73"/>
      <c r="O108" s="79"/>
      <c r="P108" s="127"/>
      <c r="Q108" s="81" t="s">
        <v>226</v>
      </c>
      <c r="R108" s="4">
        <f>_xlfn.IFNA(VLOOKUP(Q108,Data!$AL$2:$AM$101,2,FALSE), "0")</f>
        <v>5</v>
      </c>
      <c r="T108" s="4" t="str">
        <f>_xlfn.IFNA(VLOOKUP(S108,Data!$AN$2:$AO$121,2,FALSE), "0")</f>
        <v>0</v>
      </c>
      <c r="U108" s="81">
        <v>20</v>
      </c>
      <c r="V108" s="52">
        <v>1</v>
      </c>
      <c r="W108">
        <f t="shared" si="27"/>
        <v>10</v>
      </c>
      <c r="X108" s="50">
        <f t="shared" si="28"/>
        <v>5</v>
      </c>
      <c r="Y108" t="str">
        <f t="shared" si="29"/>
        <v>0</v>
      </c>
      <c r="Z108">
        <f t="shared" si="30"/>
        <v>40</v>
      </c>
      <c r="AD108" s="254">
        <f t="shared" si="31"/>
        <v>39.137254901960802</v>
      </c>
      <c r="AE108">
        <f t="shared" si="32"/>
        <v>40</v>
      </c>
      <c r="AF108">
        <f t="shared" si="33"/>
        <v>15</v>
      </c>
      <c r="AG108">
        <f t="shared" si="34"/>
        <v>94.137254901960802</v>
      </c>
      <c r="AH108">
        <f t="shared" si="35"/>
        <v>45</v>
      </c>
      <c r="AI108" s="253">
        <f t="shared" si="36"/>
        <v>-5.8627450980391984</v>
      </c>
    </row>
    <row r="109" spans="1:35" ht="64" customHeight="1" x14ac:dyDescent="0.35">
      <c r="A109" t="s">
        <v>1501</v>
      </c>
      <c r="B109" t="s">
        <v>1502</v>
      </c>
      <c r="C109" t="s">
        <v>1444</v>
      </c>
      <c r="D109" t="s">
        <v>1503</v>
      </c>
      <c r="E109">
        <v>864685</v>
      </c>
      <c r="F109" s="40" t="s">
        <v>149</v>
      </c>
      <c r="G109" s="91">
        <v>2025</v>
      </c>
      <c r="H109" s="62" t="s">
        <v>125</v>
      </c>
      <c r="I109" s="62" t="s">
        <v>101</v>
      </c>
      <c r="J109" s="90">
        <v>1</v>
      </c>
      <c r="K109" s="89">
        <f t="shared" si="26"/>
        <v>50</v>
      </c>
      <c r="L109" s="90">
        <f>SUMIFS('course data'!AT:AT,'course data'!AS:AS,A109,'course data'!H:H,2025)+SUMIFS('course data'!AV:AV,'course data'!AU:AU,A109,'course data'!H:H,2025)+SUMIFS('course data'!AX:AX,'course data'!AW:AW,A109,'course data'!H:H,2025)</f>
        <v>0</v>
      </c>
      <c r="M109" s="92">
        <v>39.254901960784402</v>
      </c>
      <c r="N109" s="75"/>
      <c r="O109" s="134"/>
      <c r="P109" s="128"/>
      <c r="R109" s="4" t="str">
        <f>_xlfn.IFNA(VLOOKUP(Q109,Data!$AL$2:$AM$101,2,FALSE), "0")</f>
        <v>0</v>
      </c>
      <c r="T109" s="4" t="str">
        <f>_xlfn.IFNA(VLOOKUP(S109,Data!$AN$2:$AO$121,2,FALSE), "0")</f>
        <v>0</v>
      </c>
      <c r="U109" s="81">
        <v>20</v>
      </c>
      <c r="V109" s="52">
        <v>1</v>
      </c>
      <c r="W109">
        <f t="shared" si="27"/>
        <v>10</v>
      </c>
      <c r="X109" s="50" t="str">
        <f t="shared" si="28"/>
        <v>0</v>
      </c>
      <c r="Y109" t="str">
        <f t="shared" si="29"/>
        <v>0</v>
      </c>
      <c r="Z109">
        <f t="shared" si="30"/>
        <v>40</v>
      </c>
      <c r="AD109" s="254">
        <f t="shared" si="31"/>
        <v>39.254901960784402</v>
      </c>
      <c r="AE109">
        <f t="shared" si="32"/>
        <v>40</v>
      </c>
      <c r="AF109">
        <f t="shared" si="33"/>
        <v>10</v>
      </c>
      <c r="AG109">
        <f t="shared" si="34"/>
        <v>89.254901960784395</v>
      </c>
      <c r="AH109">
        <f t="shared" si="35"/>
        <v>50</v>
      </c>
      <c r="AI109" s="253">
        <f t="shared" si="36"/>
        <v>-10.745098039215598</v>
      </c>
    </row>
    <row r="110" spans="1:35" x14ac:dyDescent="0.35">
      <c r="A110" t="s">
        <v>1504</v>
      </c>
      <c r="B110" t="s">
        <v>1505</v>
      </c>
      <c r="C110" t="s">
        <v>1506</v>
      </c>
      <c r="D110" t="s">
        <v>1470</v>
      </c>
      <c r="E110">
        <v>497960</v>
      </c>
      <c r="F110" s="187" t="s">
        <v>169</v>
      </c>
      <c r="G110" s="91">
        <v>2025</v>
      </c>
      <c r="H110" s="62" t="s">
        <v>100</v>
      </c>
      <c r="I110" s="62" t="s">
        <v>54</v>
      </c>
      <c r="J110" s="90">
        <v>1</v>
      </c>
      <c r="K110" s="89">
        <f t="shared" si="26"/>
        <v>0</v>
      </c>
      <c r="L110" s="90">
        <f>SUMIFS('course data'!AT:AT,'course data'!AS:AS,A110,'course data'!H:H,2025)+SUMIFS('course data'!AV:AV,'course data'!AU:AU,A110,'course data'!H:H,2025)+SUMIFS('course data'!AX:AX,'course data'!AW:AW,A110,'course data'!H:H,2025)</f>
        <v>0</v>
      </c>
      <c r="M110" s="92">
        <v>39.372549019607902</v>
      </c>
      <c r="N110" s="72"/>
      <c r="O110" s="77"/>
      <c r="P110" s="135"/>
      <c r="Q110" s="4" t="s">
        <v>998</v>
      </c>
      <c r="R110" s="4">
        <f>_xlfn.IFNA(VLOOKUP(Q110,Data!$AL$2:$AM$101,2,FALSE), "0")</f>
        <v>50</v>
      </c>
      <c r="T110" s="4" t="str">
        <f>_xlfn.IFNA(VLOOKUP(S110,Data!$AN$2:$AO$121,2,FALSE), "0")</f>
        <v>0</v>
      </c>
      <c r="U110" s="81">
        <v>20</v>
      </c>
      <c r="V110" s="52">
        <v>1</v>
      </c>
      <c r="W110">
        <f t="shared" si="27"/>
        <v>10</v>
      </c>
      <c r="X110" s="50">
        <f t="shared" si="28"/>
        <v>50</v>
      </c>
      <c r="Y110" t="str">
        <f t="shared" si="29"/>
        <v>0</v>
      </c>
      <c r="Z110">
        <f t="shared" si="30"/>
        <v>40</v>
      </c>
      <c r="AD110" s="254">
        <f t="shared" si="31"/>
        <v>39.372549019607902</v>
      </c>
      <c r="AE110">
        <f t="shared" si="32"/>
        <v>40</v>
      </c>
      <c r="AF110">
        <f t="shared" si="33"/>
        <v>60</v>
      </c>
      <c r="AG110">
        <f t="shared" si="34"/>
        <v>139.3725490196079</v>
      </c>
      <c r="AH110">
        <f t="shared" si="35"/>
        <v>0</v>
      </c>
      <c r="AI110" s="253">
        <f t="shared" si="36"/>
        <v>39.372549019607902</v>
      </c>
    </row>
    <row r="111" spans="1:35" x14ac:dyDescent="0.35">
      <c r="A111" t="s">
        <v>1507</v>
      </c>
      <c r="B111" t="s">
        <v>1508</v>
      </c>
      <c r="C111" t="s">
        <v>1509</v>
      </c>
      <c r="D111" t="s">
        <v>1510</v>
      </c>
      <c r="E111">
        <v>490148</v>
      </c>
      <c r="F111" s="187" t="s">
        <v>103</v>
      </c>
      <c r="G111" s="91">
        <v>2025</v>
      </c>
      <c r="H111" s="62" t="s">
        <v>125</v>
      </c>
      <c r="I111" s="62" t="s">
        <v>78</v>
      </c>
      <c r="J111" s="90">
        <v>1</v>
      </c>
      <c r="K111" s="89">
        <f t="shared" si="26"/>
        <v>40</v>
      </c>
      <c r="L111" s="90">
        <f>SUMIFS('course data'!AT:AT,'course data'!AS:AS,A111,'course data'!H:H,2025)+SUMIFS('course data'!AV:AV,'course data'!AU:AU,A111,'course data'!H:H,2025)+SUMIFS('course data'!AX:AX,'course data'!AW:AW,A111,'course data'!H:H,2025)</f>
        <v>0</v>
      </c>
      <c r="M111" s="92">
        <v>39.490196078431403</v>
      </c>
      <c r="N111" s="72"/>
      <c r="O111" s="77"/>
      <c r="P111" s="49"/>
      <c r="Q111" s="4" t="s">
        <v>707</v>
      </c>
      <c r="R111" s="4">
        <f>_xlfn.IFNA(VLOOKUP(Q111,Data!$AL$2:$AM$101,2,FALSE), "0")</f>
        <v>30</v>
      </c>
      <c r="T111" s="4" t="str">
        <f>_xlfn.IFNA(VLOOKUP(S111,Data!$AN$2:$AO$121,2,FALSE), "0")</f>
        <v>0</v>
      </c>
      <c r="U111" s="81">
        <v>0</v>
      </c>
      <c r="V111" s="52">
        <v>1</v>
      </c>
      <c r="W111">
        <f t="shared" si="27"/>
        <v>10</v>
      </c>
      <c r="X111" s="50">
        <f t="shared" si="28"/>
        <v>30</v>
      </c>
      <c r="Y111" t="str">
        <f t="shared" si="29"/>
        <v>0</v>
      </c>
      <c r="Z111">
        <f t="shared" si="30"/>
        <v>20</v>
      </c>
      <c r="AD111" s="254">
        <f t="shared" si="31"/>
        <v>39.490196078431403</v>
      </c>
      <c r="AE111">
        <f t="shared" si="32"/>
        <v>20</v>
      </c>
      <c r="AF111">
        <f t="shared" si="33"/>
        <v>40</v>
      </c>
      <c r="AG111">
        <f t="shared" si="34"/>
        <v>99.49019607843141</v>
      </c>
      <c r="AH111">
        <f t="shared" si="35"/>
        <v>40</v>
      </c>
      <c r="AI111" s="253">
        <f t="shared" si="36"/>
        <v>-0.50980392156859722</v>
      </c>
    </row>
    <row r="112" spans="1:35" x14ac:dyDescent="0.35">
      <c r="A112" t="s">
        <v>1511</v>
      </c>
      <c r="B112" t="s">
        <v>1512</v>
      </c>
      <c r="C112" t="s">
        <v>1513</v>
      </c>
      <c r="D112" t="s">
        <v>1514</v>
      </c>
      <c r="E112">
        <v>675155</v>
      </c>
      <c r="F112" s="40" t="s">
        <v>317</v>
      </c>
      <c r="G112" s="91">
        <v>2025</v>
      </c>
      <c r="H112" s="186" t="s">
        <v>53</v>
      </c>
      <c r="I112" s="186" t="s">
        <v>53</v>
      </c>
      <c r="J112" s="136">
        <v>2</v>
      </c>
      <c r="K112" s="89">
        <f t="shared" si="26"/>
        <v>200</v>
      </c>
      <c r="L112" s="90">
        <f>SUMIFS('course data'!AT:AT,'course data'!AS:AS,A112,'course data'!H:H,2025)+SUMIFS('course data'!AV:AV,'course data'!AU:AU,A112,'course data'!H:H,2025)+SUMIFS('course data'!AX:AX,'course data'!AW:AW,A112,'course data'!H:H,2025)</f>
        <v>0</v>
      </c>
      <c r="M112" s="92">
        <v>39.607843137255003</v>
      </c>
      <c r="N112" s="72"/>
      <c r="O112" s="77"/>
      <c r="P112" s="49"/>
      <c r="R112" s="4" t="str">
        <f>_xlfn.IFNA(VLOOKUP(Q112,Data!$AL$2:$AM$101,2,FALSE), "0")</f>
        <v>0</v>
      </c>
      <c r="T112" s="4" t="str">
        <f>_xlfn.IFNA(VLOOKUP(S112,Data!$AN$2:$AO$121,2,FALSE), "0")</f>
        <v>0</v>
      </c>
      <c r="U112" s="81">
        <v>0</v>
      </c>
      <c r="V112" s="52">
        <v>1</v>
      </c>
      <c r="W112">
        <f t="shared" si="27"/>
        <v>0</v>
      </c>
      <c r="X112" s="50" t="str">
        <f t="shared" si="28"/>
        <v>0</v>
      </c>
      <c r="Y112" t="str">
        <f t="shared" si="29"/>
        <v>0</v>
      </c>
      <c r="Z112">
        <f t="shared" si="30"/>
        <v>0</v>
      </c>
      <c r="AA112" s="241">
        <v>20</v>
      </c>
      <c r="AB112">
        <v>60</v>
      </c>
      <c r="AD112" s="254">
        <f t="shared" si="31"/>
        <v>39.607843137255003</v>
      </c>
      <c r="AE112">
        <f t="shared" si="32"/>
        <v>-60</v>
      </c>
      <c r="AF112">
        <f t="shared" si="33"/>
        <v>-20</v>
      </c>
      <c r="AG112">
        <f t="shared" si="34"/>
        <v>-40.392156862744997</v>
      </c>
      <c r="AH112">
        <f t="shared" si="35"/>
        <v>200</v>
      </c>
      <c r="AI112" s="253">
        <f t="shared" si="36"/>
        <v>-160.392156862745</v>
      </c>
    </row>
    <row r="113" spans="1:35" x14ac:dyDescent="0.35">
      <c r="A113" t="s">
        <v>1515</v>
      </c>
      <c r="B113" t="s">
        <v>1516</v>
      </c>
      <c r="C113" t="s">
        <v>1517</v>
      </c>
      <c r="D113" t="s">
        <v>1518</v>
      </c>
      <c r="E113">
        <v>267264</v>
      </c>
      <c r="F113" s="40" t="s">
        <v>184</v>
      </c>
      <c r="G113" s="91">
        <v>2025</v>
      </c>
      <c r="H113" s="62" t="s">
        <v>100</v>
      </c>
      <c r="I113" s="62" t="s">
        <v>54</v>
      </c>
      <c r="J113" s="90">
        <v>0.25</v>
      </c>
      <c r="K113" s="89">
        <f t="shared" si="26"/>
        <v>11.5</v>
      </c>
      <c r="L113" s="90">
        <f>SUMIFS('course data'!AT:AT,'course data'!AS:AS,A113,'course data'!H:H,2025)+SUMIFS('course data'!AV:AV,'course data'!AU:AU,A113,'course data'!H:H,2025)+SUMIFS('course data'!AX:AX,'course data'!AW:AW,A113,'course data'!H:H,2025)</f>
        <v>10</v>
      </c>
      <c r="M113" s="92">
        <v>39.725490196078503</v>
      </c>
      <c r="N113" s="72"/>
      <c r="O113" s="78"/>
      <c r="P113" s="129"/>
      <c r="R113" s="4" t="str">
        <f>_xlfn.IFNA(VLOOKUP(Q113,Data!$AL$2:$AM$101,2,FALSE), "0")</f>
        <v>0</v>
      </c>
      <c r="T113" s="4" t="str">
        <f>_xlfn.IFNA(VLOOKUP(S113,Data!$AN$2:$AO$121,2,FALSE), "0")</f>
        <v>0</v>
      </c>
      <c r="U113" s="81">
        <v>6</v>
      </c>
      <c r="V113" s="52">
        <v>1</v>
      </c>
      <c r="W113">
        <f t="shared" si="27"/>
        <v>2.5</v>
      </c>
      <c r="X113" s="50" t="str">
        <f t="shared" si="28"/>
        <v>0</v>
      </c>
      <c r="Y113" t="str">
        <f t="shared" si="29"/>
        <v>0</v>
      </c>
      <c r="Z113">
        <f t="shared" si="30"/>
        <v>11</v>
      </c>
      <c r="AD113" s="254">
        <f t="shared" si="31"/>
        <v>39.725490196078503</v>
      </c>
      <c r="AE113">
        <f t="shared" si="32"/>
        <v>11</v>
      </c>
      <c r="AF113">
        <f t="shared" si="33"/>
        <v>2.5</v>
      </c>
      <c r="AG113">
        <f t="shared" si="34"/>
        <v>53.225490196078503</v>
      </c>
      <c r="AH113">
        <f t="shared" si="35"/>
        <v>11.5</v>
      </c>
      <c r="AI113" s="253">
        <f t="shared" si="36"/>
        <v>28.225490196078503</v>
      </c>
    </row>
    <row r="114" spans="1:35" x14ac:dyDescent="0.35">
      <c r="A114" t="s">
        <v>1519</v>
      </c>
      <c r="B114" t="s">
        <v>1520</v>
      </c>
      <c r="C114" t="s">
        <v>1521</v>
      </c>
      <c r="D114" t="s">
        <v>1522</v>
      </c>
      <c r="E114">
        <v>252046</v>
      </c>
      <c r="F114" s="187" t="s">
        <v>184</v>
      </c>
      <c r="G114" s="91">
        <v>2025</v>
      </c>
      <c r="H114" s="62" t="s">
        <v>125</v>
      </c>
      <c r="I114" s="62" t="s">
        <v>126</v>
      </c>
      <c r="J114" s="90">
        <v>1</v>
      </c>
      <c r="K114" s="89">
        <f t="shared" si="26"/>
        <v>20</v>
      </c>
      <c r="L114" s="90">
        <f>SUMIFS('course data'!AT:AT,'course data'!AS:AS,A114,'course data'!H:H,2025)+SUMIFS('course data'!AV:AV,'course data'!AU:AU,A114,'course data'!H:H,2025)+SUMIFS('course data'!AX:AX,'course data'!AW:AW,A114,'course data'!H:H,2025)</f>
        <v>25</v>
      </c>
      <c r="M114" s="92">
        <v>39.843137254901997</v>
      </c>
      <c r="N114" s="72"/>
      <c r="O114" s="76"/>
      <c r="P114" s="127"/>
      <c r="Q114" s="4" t="s">
        <v>785</v>
      </c>
      <c r="R114" s="4">
        <f>_xlfn.IFNA(VLOOKUP(Q114,Data!$AL$2:$AM$101,2,FALSE), "0")</f>
        <v>35</v>
      </c>
      <c r="T114" s="4" t="str">
        <f>_xlfn.IFNA(VLOOKUP(S114,Data!$AN$2:$AO$121,2,FALSE), "0")</f>
        <v>0</v>
      </c>
      <c r="U114" s="81">
        <v>15</v>
      </c>
      <c r="V114" s="52">
        <v>1</v>
      </c>
      <c r="W114">
        <f t="shared" si="27"/>
        <v>10</v>
      </c>
      <c r="X114" s="50">
        <f t="shared" si="28"/>
        <v>35</v>
      </c>
      <c r="Y114" t="str">
        <f t="shared" si="29"/>
        <v>0</v>
      </c>
      <c r="Z114">
        <f t="shared" si="30"/>
        <v>35</v>
      </c>
      <c r="AD114" s="254">
        <f t="shared" si="31"/>
        <v>39.843137254901997</v>
      </c>
      <c r="AE114">
        <f t="shared" si="32"/>
        <v>35</v>
      </c>
      <c r="AF114">
        <f t="shared" si="33"/>
        <v>45</v>
      </c>
      <c r="AG114">
        <f t="shared" si="34"/>
        <v>119.84313725490199</v>
      </c>
      <c r="AH114">
        <f t="shared" si="35"/>
        <v>20</v>
      </c>
      <c r="AI114" s="253">
        <f t="shared" si="36"/>
        <v>19.843137254901997</v>
      </c>
    </row>
    <row r="115" spans="1:35" x14ac:dyDescent="0.35">
      <c r="A115" t="s">
        <v>1523</v>
      </c>
      <c r="B115" t="s">
        <v>1524</v>
      </c>
      <c r="C115" t="s">
        <v>1525</v>
      </c>
      <c r="D115" t="s">
        <v>1526</v>
      </c>
      <c r="E115">
        <v>590867</v>
      </c>
      <c r="F115" s="187" t="s">
        <v>149</v>
      </c>
      <c r="G115" s="91">
        <v>2025</v>
      </c>
      <c r="H115" s="62" t="s">
        <v>125</v>
      </c>
      <c r="I115" s="62" t="s">
        <v>147</v>
      </c>
      <c r="J115" s="90">
        <v>1</v>
      </c>
      <c r="K115" s="89">
        <f t="shared" si="26"/>
        <v>4</v>
      </c>
      <c r="L115" s="90">
        <f>SUMIFS('course data'!AT:AT,'course data'!AS:AS,A115,'course data'!H:H,2025)+SUMIFS('course data'!AV:AV,'course data'!AU:AU,A115,'course data'!H:H,2025)+SUMIFS('course data'!AX:AX,'course data'!AW:AW,A115,'course data'!H:H,2025)</f>
        <v>0</v>
      </c>
      <c r="M115" s="92">
        <v>39.960784313725497</v>
      </c>
      <c r="N115" s="72"/>
      <c r="O115" s="76"/>
      <c r="P115" s="127"/>
      <c r="R115" s="4" t="str">
        <f>_xlfn.IFNA(VLOOKUP(Q115,Data!$AL$2:$AM$101,2,FALSE), "0")</f>
        <v>0</v>
      </c>
      <c r="S115" s="4" t="s">
        <v>531</v>
      </c>
      <c r="T115" s="4">
        <f>_xlfn.IFNA(VLOOKUP(S115,Data!$AN$2:$AO$121,2,FALSE), "0")</f>
        <v>9</v>
      </c>
      <c r="U115" s="81">
        <v>1</v>
      </c>
      <c r="V115" s="52">
        <v>0.2</v>
      </c>
      <c r="W115">
        <f t="shared" si="27"/>
        <v>2</v>
      </c>
      <c r="X115" s="50" t="str">
        <f t="shared" si="28"/>
        <v>0</v>
      </c>
      <c r="Y115">
        <f t="shared" si="29"/>
        <v>9</v>
      </c>
      <c r="Z115">
        <f t="shared" si="30"/>
        <v>5</v>
      </c>
      <c r="AD115" s="254">
        <f t="shared" si="31"/>
        <v>39.960784313725497</v>
      </c>
      <c r="AE115">
        <f t="shared" si="32"/>
        <v>5</v>
      </c>
      <c r="AF115">
        <f t="shared" si="33"/>
        <v>11</v>
      </c>
      <c r="AG115">
        <f t="shared" si="34"/>
        <v>55.960784313725497</v>
      </c>
      <c r="AH115">
        <f t="shared" si="35"/>
        <v>4</v>
      </c>
      <c r="AI115" s="253">
        <f t="shared" si="36"/>
        <v>35.960784313725497</v>
      </c>
    </row>
    <row r="116" spans="1:35" x14ac:dyDescent="0.35">
      <c r="A116" t="s">
        <v>1527</v>
      </c>
      <c r="B116" t="s">
        <v>1528</v>
      </c>
      <c r="C116" t="s">
        <v>34</v>
      </c>
      <c r="D116" t="s">
        <v>1529</v>
      </c>
      <c r="E116">
        <v>296921</v>
      </c>
      <c r="F116" s="40" t="s">
        <v>259</v>
      </c>
      <c r="G116" s="91">
        <v>2025</v>
      </c>
      <c r="H116" s="62" t="s">
        <v>100</v>
      </c>
      <c r="I116" s="62" t="s">
        <v>54</v>
      </c>
      <c r="J116" s="90">
        <v>0.25</v>
      </c>
      <c r="K116" s="89">
        <f t="shared" si="26"/>
        <v>17.5</v>
      </c>
      <c r="L116" s="90">
        <f>SUMIFS('course data'!AT:AT,'course data'!AS:AS,A116,'course data'!H:H,2025)+SUMIFS('course data'!AV:AV,'course data'!AU:AU,A116,'course data'!H:H,2025)+SUMIFS('course data'!AX:AX,'course data'!AW:AW,A116,'course data'!H:H,2025)</f>
        <v>0</v>
      </c>
      <c r="M116" s="92">
        <v>40.078431372549097</v>
      </c>
      <c r="N116" s="125"/>
      <c r="O116" s="78"/>
      <c r="P116" s="129"/>
      <c r="R116" s="4" t="str">
        <f>_xlfn.IFNA(VLOOKUP(Q116,Data!$AL$2:$AM$101,2,FALSE), "0")</f>
        <v>0</v>
      </c>
      <c r="T116" s="4" t="str">
        <f>_xlfn.IFNA(VLOOKUP(S116,Data!$AN$2:$AO$121,2,FALSE), "0")</f>
        <v>0</v>
      </c>
      <c r="U116" s="81">
        <v>0</v>
      </c>
      <c r="V116" s="52">
        <v>1</v>
      </c>
      <c r="W116">
        <f t="shared" si="27"/>
        <v>2.5</v>
      </c>
      <c r="X116" s="50" t="str">
        <f t="shared" si="28"/>
        <v>0</v>
      </c>
      <c r="Y116" t="str">
        <f t="shared" si="29"/>
        <v>0</v>
      </c>
      <c r="Z116">
        <f t="shared" si="30"/>
        <v>5</v>
      </c>
      <c r="AD116" s="254">
        <f t="shared" si="31"/>
        <v>40.078431372549097</v>
      </c>
      <c r="AE116">
        <f t="shared" si="32"/>
        <v>5</v>
      </c>
      <c r="AF116">
        <f t="shared" si="33"/>
        <v>2.5</v>
      </c>
      <c r="AG116">
        <f t="shared" si="34"/>
        <v>47.578431372549097</v>
      </c>
      <c r="AH116">
        <f t="shared" si="35"/>
        <v>17.5</v>
      </c>
      <c r="AI116" s="253">
        <f t="shared" si="36"/>
        <v>22.578431372549097</v>
      </c>
    </row>
    <row r="117" spans="1:35" x14ac:dyDescent="0.35">
      <c r="A117" t="s">
        <v>1530</v>
      </c>
      <c r="B117" t="s">
        <v>1531</v>
      </c>
      <c r="C117" t="s">
        <v>1438</v>
      </c>
      <c r="D117" t="s">
        <v>1532</v>
      </c>
      <c r="E117">
        <v>312495</v>
      </c>
      <c r="F117" s="187" t="s">
        <v>199</v>
      </c>
      <c r="G117" s="91">
        <v>2025</v>
      </c>
      <c r="H117" s="62" t="s">
        <v>125</v>
      </c>
      <c r="I117" s="62" t="s">
        <v>101</v>
      </c>
      <c r="J117" s="90">
        <v>1</v>
      </c>
      <c r="K117" s="89">
        <f t="shared" si="26"/>
        <v>25</v>
      </c>
      <c r="L117" s="90">
        <f>SUMIFS('course data'!AT:AT,'course data'!AS:AS,A117,'course data'!H:H,2025)+SUMIFS('course data'!AV:AV,'course data'!AU:AU,A117,'course data'!H:H,2025)+SUMIFS('course data'!AX:AX,'course data'!AW:AW,A117,'course data'!H:H,2025)</f>
        <v>0</v>
      </c>
      <c r="M117" s="92">
        <v>40.196078431372598</v>
      </c>
      <c r="N117" s="72"/>
      <c r="O117" s="77"/>
      <c r="P117" s="49"/>
      <c r="Q117" s="4" t="s">
        <v>226</v>
      </c>
      <c r="R117" s="4">
        <f>_xlfn.IFNA(VLOOKUP(Q117,Data!$AL$2:$AM$101,2,FALSE), "0")</f>
        <v>5</v>
      </c>
      <c r="S117" s="4" t="s">
        <v>461</v>
      </c>
      <c r="T117" s="4">
        <f>_xlfn.IFNA(VLOOKUP(S117,Data!$AN$2:$AO$121,2,FALSE), "0")</f>
        <v>5</v>
      </c>
      <c r="U117" s="81">
        <v>21</v>
      </c>
      <c r="V117" s="52">
        <v>0.8</v>
      </c>
      <c r="W117">
        <f t="shared" si="27"/>
        <v>8</v>
      </c>
      <c r="X117" s="50">
        <f t="shared" si="28"/>
        <v>5</v>
      </c>
      <c r="Y117">
        <f t="shared" si="29"/>
        <v>5</v>
      </c>
      <c r="Z117">
        <f t="shared" si="30"/>
        <v>37</v>
      </c>
      <c r="AD117" s="254">
        <f t="shared" si="31"/>
        <v>40.196078431372598</v>
      </c>
      <c r="AE117">
        <f t="shared" si="32"/>
        <v>37</v>
      </c>
      <c r="AF117">
        <f t="shared" si="33"/>
        <v>18</v>
      </c>
      <c r="AG117">
        <f t="shared" si="34"/>
        <v>95.196078431372598</v>
      </c>
      <c r="AH117">
        <f t="shared" si="35"/>
        <v>25</v>
      </c>
      <c r="AI117" s="253">
        <f t="shared" si="36"/>
        <v>15.196078431372598</v>
      </c>
    </row>
    <row r="118" spans="1:35" ht="35.25" customHeight="1" x14ac:dyDescent="0.35">
      <c r="A118" t="s">
        <v>1533</v>
      </c>
      <c r="B118" t="s">
        <v>1534</v>
      </c>
      <c r="C118" t="s">
        <v>1535</v>
      </c>
      <c r="D118" t="s">
        <v>1536</v>
      </c>
      <c r="E118">
        <v>403035</v>
      </c>
      <c r="F118" s="187" t="s">
        <v>184</v>
      </c>
      <c r="G118" s="91">
        <v>2025</v>
      </c>
      <c r="H118" s="62" t="s">
        <v>125</v>
      </c>
      <c r="I118" s="62" t="s">
        <v>101</v>
      </c>
      <c r="J118" s="90">
        <v>1</v>
      </c>
      <c r="K118" s="89">
        <f t="shared" si="26"/>
        <v>20</v>
      </c>
      <c r="L118" s="90">
        <f>SUMIFS('course data'!AT:AT,'course data'!AS:AS,A118,'course data'!H:H,2025)+SUMIFS('course data'!AV:AV,'course data'!AU:AU,A118,'course data'!H:H,2025)+SUMIFS('course data'!AX:AX,'course data'!AW:AW,A118,'course data'!H:H,2025)</f>
        <v>0</v>
      </c>
      <c r="M118" s="92">
        <v>40.313725490196099</v>
      </c>
      <c r="N118" s="72"/>
      <c r="O118" s="76"/>
      <c r="P118" s="127"/>
      <c r="R118" s="4" t="str">
        <f>_xlfn.IFNA(VLOOKUP(Q118,Data!$AL$2:$AM$101,2,FALSE), "0")</f>
        <v>0</v>
      </c>
      <c r="T118" s="4" t="str">
        <f>_xlfn.IFNA(VLOOKUP(S118,Data!$AN$2:$AO$121,2,FALSE), "0")</f>
        <v>0</v>
      </c>
      <c r="U118" s="81">
        <v>50</v>
      </c>
      <c r="V118" s="52">
        <v>1</v>
      </c>
      <c r="W118">
        <f t="shared" si="27"/>
        <v>10</v>
      </c>
      <c r="X118" s="50" t="str">
        <f t="shared" si="28"/>
        <v>0</v>
      </c>
      <c r="Y118" t="str">
        <f t="shared" si="29"/>
        <v>0</v>
      </c>
      <c r="Z118">
        <f t="shared" si="30"/>
        <v>70</v>
      </c>
      <c r="AD118" s="254">
        <f t="shared" si="31"/>
        <v>40.313725490196099</v>
      </c>
      <c r="AE118">
        <f t="shared" si="32"/>
        <v>70</v>
      </c>
      <c r="AF118">
        <f t="shared" si="33"/>
        <v>10</v>
      </c>
      <c r="AG118">
        <f t="shared" si="34"/>
        <v>120.31372549019611</v>
      </c>
      <c r="AH118">
        <f t="shared" si="35"/>
        <v>20</v>
      </c>
      <c r="AI118" s="253">
        <f t="shared" si="36"/>
        <v>20.313725490196099</v>
      </c>
    </row>
    <row r="119" spans="1:35" x14ac:dyDescent="0.35">
      <c r="A119" t="s">
        <v>1537</v>
      </c>
      <c r="B119" t="s">
        <v>1538</v>
      </c>
      <c r="C119" t="s">
        <v>1539</v>
      </c>
      <c r="D119" t="s">
        <v>1540</v>
      </c>
      <c r="E119">
        <v>716027</v>
      </c>
      <c r="F119" s="187" t="s">
        <v>184</v>
      </c>
      <c r="G119" s="91">
        <v>2025</v>
      </c>
      <c r="H119" s="62" t="s">
        <v>100</v>
      </c>
      <c r="I119" s="62" t="s">
        <v>54</v>
      </c>
      <c r="J119" s="90">
        <v>0.7</v>
      </c>
      <c r="K119" s="89">
        <f t="shared" si="26"/>
        <v>49</v>
      </c>
      <c r="L119" s="90">
        <f>SUMIFS('course data'!AT:AT,'course data'!AS:AS,A119,'course data'!H:H,2025)+SUMIFS('course data'!AV:AV,'course data'!AU:AU,A119,'course data'!H:H,2025)+SUMIFS('course data'!AX:AX,'course data'!AW:AW,A119,'course data'!H:H,2025)</f>
        <v>0</v>
      </c>
      <c r="M119" s="92">
        <v>40.431372549019699</v>
      </c>
      <c r="N119" s="72"/>
      <c r="O119" s="76"/>
      <c r="P119" s="130"/>
      <c r="R119" s="4" t="str">
        <f>_xlfn.IFNA(VLOOKUP(Q119,Data!$AL$2:$AM$101,2,FALSE), "0")</f>
        <v>0</v>
      </c>
      <c r="T119" s="4" t="str">
        <f>_xlfn.IFNA(VLOOKUP(S119,Data!$AN$2:$AO$121,2,FALSE), "0")</f>
        <v>0</v>
      </c>
      <c r="U119" s="81">
        <v>0</v>
      </c>
      <c r="V119" s="52">
        <v>1</v>
      </c>
      <c r="W119">
        <f t="shared" si="27"/>
        <v>7</v>
      </c>
      <c r="X119" s="50" t="str">
        <f t="shared" si="28"/>
        <v>0</v>
      </c>
      <c r="Y119" t="str">
        <f t="shared" si="29"/>
        <v>0</v>
      </c>
      <c r="Z119">
        <f t="shared" si="30"/>
        <v>14</v>
      </c>
      <c r="AD119" s="254">
        <f t="shared" si="31"/>
        <v>40.431372549019699</v>
      </c>
      <c r="AE119">
        <f t="shared" si="32"/>
        <v>14</v>
      </c>
      <c r="AF119">
        <f t="shared" si="33"/>
        <v>7</v>
      </c>
      <c r="AG119">
        <f t="shared" si="34"/>
        <v>61.431372549019699</v>
      </c>
      <c r="AH119">
        <f t="shared" si="35"/>
        <v>49</v>
      </c>
      <c r="AI119" s="253">
        <f t="shared" si="36"/>
        <v>-8.5686274509803013</v>
      </c>
    </row>
    <row r="120" spans="1:35" ht="58" customHeight="1" x14ac:dyDescent="0.35">
      <c r="A120" t="s">
        <v>1541</v>
      </c>
      <c r="B120" t="s">
        <v>1542</v>
      </c>
      <c r="C120" t="s">
        <v>812</v>
      </c>
      <c r="D120" t="s">
        <v>1483</v>
      </c>
      <c r="E120">
        <v>757977</v>
      </c>
      <c r="F120" s="40" t="s">
        <v>149</v>
      </c>
      <c r="G120" s="91">
        <v>2025</v>
      </c>
      <c r="H120" s="62" t="s">
        <v>125</v>
      </c>
      <c r="I120" s="62" t="s">
        <v>126</v>
      </c>
      <c r="J120" s="90">
        <v>1</v>
      </c>
      <c r="K120" s="89">
        <f t="shared" si="26"/>
        <v>20</v>
      </c>
      <c r="L120" s="90">
        <f>SUMIFS('course data'!AT:AT,'course data'!AS:AS,A120,'course data'!H:H,2025)+SUMIFS('course data'!AV:AV,'course data'!AU:AU,A120,'course data'!H:H,2025)+SUMIFS('course data'!AX:AX,'course data'!AW:AW,A120,'course data'!H:H,2025)</f>
        <v>0</v>
      </c>
      <c r="M120" s="92">
        <v>40.549019607843199</v>
      </c>
      <c r="N120" s="75"/>
      <c r="O120" s="78"/>
      <c r="P120" s="128"/>
      <c r="Q120" s="4" t="s">
        <v>707</v>
      </c>
      <c r="R120" s="4">
        <f>_xlfn.IFNA(VLOOKUP(Q120,Data!$AL$2:$AM$101,2,FALSE), "0")</f>
        <v>30</v>
      </c>
      <c r="T120" s="4" t="str">
        <f>_xlfn.IFNA(VLOOKUP(S120,Data!$AN$2:$AO$121,2,FALSE), "0")</f>
        <v>0</v>
      </c>
      <c r="U120" s="81">
        <v>20</v>
      </c>
      <c r="V120" s="52">
        <v>1</v>
      </c>
      <c r="W120">
        <f t="shared" si="27"/>
        <v>10</v>
      </c>
      <c r="X120" s="50">
        <f t="shared" si="28"/>
        <v>30</v>
      </c>
      <c r="Y120" t="str">
        <f t="shared" si="29"/>
        <v>0</v>
      </c>
      <c r="Z120">
        <f t="shared" si="30"/>
        <v>40</v>
      </c>
      <c r="AD120" s="254">
        <f t="shared" si="31"/>
        <v>40.549019607843199</v>
      </c>
      <c r="AE120">
        <f t="shared" si="32"/>
        <v>40</v>
      </c>
      <c r="AF120">
        <f t="shared" si="33"/>
        <v>40</v>
      </c>
      <c r="AG120">
        <f t="shared" si="34"/>
        <v>120.54901960784321</v>
      </c>
      <c r="AH120">
        <f t="shared" si="35"/>
        <v>20</v>
      </c>
      <c r="AI120" s="253">
        <f t="shared" si="36"/>
        <v>20.549019607843199</v>
      </c>
    </row>
    <row r="121" spans="1:35" x14ac:dyDescent="0.35">
      <c r="A121" t="s">
        <v>1543</v>
      </c>
      <c r="B121" t="s">
        <v>1544</v>
      </c>
      <c r="C121" t="s">
        <v>1545</v>
      </c>
      <c r="D121" t="s">
        <v>1546</v>
      </c>
      <c r="E121">
        <v>529458</v>
      </c>
      <c r="F121" s="40" t="s">
        <v>149</v>
      </c>
      <c r="G121" s="91">
        <v>2025</v>
      </c>
      <c r="H121" s="62" t="s">
        <v>125</v>
      </c>
      <c r="I121" s="62" t="s">
        <v>78</v>
      </c>
      <c r="J121" s="90">
        <v>1</v>
      </c>
      <c r="K121" s="89">
        <f t="shared" si="26"/>
        <v>35</v>
      </c>
      <c r="L121" s="90">
        <f>SUMIFS('course data'!AT:AT,'course data'!AS:AS,A121,'course data'!H:H,2025)+SUMIFS('course data'!AV:AV,'course data'!AU:AU,A121,'course data'!H:H,2025)+SUMIFS('course data'!AX:AX,'course data'!AW:AW,A121,'course data'!H:H,2025)</f>
        <v>0</v>
      </c>
      <c r="M121" s="92">
        <v>40.6666666666667</v>
      </c>
      <c r="N121" s="75"/>
      <c r="O121" s="78"/>
      <c r="P121" s="128"/>
      <c r="Q121" s="81" t="s">
        <v>361</v>
      </c>
      <c r="R121" s="4">
        <f>_xlfn.IFNA(VLOOKUP(Q121,Data!$AL$2:$AM$101,2,FALSE), "0")</f>
        <v>10</v>
      </c>
      <c r="T121" s="4" t="str">
        <f>_xlfn.IFNA(VLOOKUP(S121,Data!$AN$2:$AO$121,2,FALSE), "0")</f>
        <v>0</v>
      </c>
      <c r="U121" s="81">
        <v>18</v>
      </c>
      <c r="V121" s="52">
        <v>0.9</v>
      </c>
      <c r="W121">
        <f t="shared" si="27"/>
        <v>9</v>
      </c>
      <c r="X121" s="50">
        <f t="shared" si="28"/>
        <v>10</v>
      </c>
      <c r="Y121" t="str">
        <f t="shared" si="29"/>
        <v>0</v>
      </c>
      <c r="Z121">
        <f t="shared" si="30"/>
        <v>36</v>
      </c>
      <c r="AD121" s="254">
        <f t="shared" si="31"/>
        <v>40.6666666666667</v>
      </c>
      <c r="AE121">
        <f t="shared" si="32"/>
        <v>36</v>
      </c>
      <c r="AF121">
        <f t="shared" si="33"/>
        <v>19</v>
      </c>
      <c r="AG121">
        <f t="shared" si="34"/>
        <v>95.6666666666667</v>
      </c>
      <c r="AH121">
        <f t="shared" si="35"/>
        <v>35</v>
      </c>
      <c r="AI121" s="253">
        <f t="shared" si="36"/>
        <v>5.6666666666666998</v>
      </c>
    </row>
    <row r="122" spans="1:35" ht="29.25" customHeight="1" x14ac:dyDescent="0.35">
      <c r="A122" t="s">
        <v>1547</v>
      </c>
      <c r="B122" t="s">
        <v>1548</v>
      </c>
      <c r="C122" t="s">
        <v>1486</v>
      </c>
      <c r="D122" t="s">
        <v>1549</v>
      </c>
      <c r="E122">
        <v>865559</v>
      </c>
      <c r="F122" s="40" t="s">
        <v>259</v>
      </c>
      <c r="G122" s="91">
        <v>2025</v>
      </c>
      <c r="H122" s="62" t="s">
        <v>100</v>
      </c>
      <c r="I122" s="62" t="s">
        <v>54</v>
      </c>
      <c r="J122" s="90">
        <v>0.4</v>
      </c>
      <c r="K122" s="89">
        <f t="shared" si="26"/>
        <v>28</v>
      </c>
      <c r="L122" s="90">
        <f>SUMIFS('course data'!AT:AT,'course data'!AS:AS,A122,'course data'!H:H,2025)+SUMIFS('course data'!AV:AV,'course data'!AU:AU,A122,'course data'!H:H,2025)+SUMIFS('course data'!AX:AX,'course data'!AW:AW,A122,'course data'!H:H,2025)</f>
        <v>10</v>
      </c>
      <c r="M122" s="92">
        <v>40.7843137254903</v>
      </c>
      <c r="N122" s="72"/>
      <c r="O122" s="78"/>
      <c r="P122" s="135"/>
      <c r="R122" s="4" t="str">
        <f>_xlfn.IFNA(VLOOKUP(Q122,Data!$AL$2:$AM$101,2,FALSE), "0")</f>
        <v>0</v>
      </c>
      <c r="T122" s="4" t="str">
        <f>_xlfn.IFNA(VLOOKUP(S122,Data!$AN$2:$AO$121,2,FALSE), "0")</f>
        <v>0</v>
      </c>
      <c r="U122" s="81">
        <v>0</v>
      </c>
      <c r="V122" s="52">
        <v>1</v>
      </c>
      <c r="W122">
        <f t="shared" si="27"/>
        <v>4</v>
      </c>
      <c r="X122" s="50" t="str">
        <f t="shared" si="28"/>
        <v>0</v>
      </c>
      <c r="Y122" t="str">
        <f t="shared" si="29"/>
        <v>0</v>
      </c>
      <c r="Z122">
        <f t="shared" si="30"/>
        <v>8</v>
      </c>
      <c r="AD122" s="254">
        <f t="shared" si="31"/>
        <v>40.7843137254903</v>
      </c>
      <c r="AE122">
        <f t="shared" si="32"/>
        <v>8</v>
      </c>
      <c r="AF122">
        <f t="shared" si="33"/>
        <v>4</v>
      </c>
      <c r="AG122">
        <f t="shared" si="34"/>
        <v>52.7843137254903</v>
      </c>
      <c r="AH122">
        <f t="shared" si="35"/>
        <v>28</v>
      </c>
      <c r="AI122" s="253">
        <f t="shared" si="36"/>
        <v>12.7843137254903</v>
      </c>
    </row>
    <row r="123" spans="1:35" ht="48" customHeight="1" x14ac:dyDescent="0.35">
      <c r="A123" t="s">
        <v>1550</v>
      </c>
      <c r="B123" t="s">
        <v>1551</v>
      </c>
      <c r="C123" t="s">
        <v>1552</v>
      </c>
      <c r="D123" t="s">
        <v>1553</v>
      </c>
      <c r="E123">
        <v>682660</v>
      </c>
      <c r="F123" s="187" t="s">
        <v>169</v>
      </c>
      <c r="G123" s="91">
        <v>2025</v>
      </c>
      <c r="H123" s="62" t="s">
        <v>125</v>
      </c>
      <c r="I123" s="62" t="s">
        <v>126</v>
      </c>
      <c r="J123" s="90">
        <v>1</v>
      </c>
      <c r="K123" s="89">
        <f t="shared" si="26"/>
        <v>20</v>
      </c>
      <c r="L123" s="90">
        <f>SUMIFS('course data'!AT:AT,'course data'!AS:AS,A123,'course data'!H:H,2025)+SUMIFS('course data'!AV:AV,'course data'!AU:AU,A123,'course data'!H:H,2025)+SUMIFS('course data'!AX:AX,'course data'!AW:AW,A123,'course data'!H:H,2025)</f>
        <v>0</v>
      </c>
      <c r="M123" s="92">
        <v>40.9019607843138</v>
      </c>
      <c r="N123" s="74"/>
      <c r="O123" s="78"/>
      <c r="P123" s="128"/>
      <c r="Q123" s="4" t="s">
        <v>707</v>
      </c>
      <c r="R123" s="4">
        <f>_xlfn.IFNA(VLOOKUP(Q123,Data!$AL$2:$AM$101,2,FALSE), "0")</f>
        <v>30</v>
      </c>
      <c r="T123" s="4" t="str">
        <f>_xlfn.IFNA(VLOOKUP(S123,Data!$AN$2:$AO$121,2,FALSE), "0")</f>
        <v>0</v>
      </c>
      <c r="U123" s="81">
        <v>20</v>
      </c>
      <c r="V123" s="52">
        <v>1</v>
      </c>
      <c r="W123">
        <f t="shared" si="27"/>
        <v>10</v>
      </c>
      <c r="X123" s="50">
        <f t="shared" si="28"/>
        <v>30</v>
      </c>
      <c r="Y123" t="str">
        <f t="shared" si="29"/>
        <v>0</v>
      </c>
      <c r="Z123">
        <f t="shared" si="30"/>
        <v>40</v>
      </c>
      <c r="AD123" s="254">
        <f t="shared" si="31"/>
        <v>40.9019607843138</v>
      </c>
      <c r="AE123">
        <f t="shared" si="32"/>
        <v>40</v>
      </c>
      <c r="AF123">
        <f t="shared" si="33"/>
        <v>40</v>
      </c>
      <c r="AG123">
        <f t="shared" si="34"/>
        <v>120.9019607843138</v>
      </c>
      <c r="AH123">
        <f t="shared" si="35"/>
        <v>20</v>
      </c>
      <c r="AI123" s="253">
        <f t="shared" si="36"/>
        <v>20.9019607843138</v>
      </c>
    </row>
    <row r="124" spans="1:35" ht="60" customHeight="1" x14ac:dyDescent="0.35">
      <c r="A124" t="s">
        <v>1554</v>
      </c>
      <c r="B124" t="s">
        <v>1555</v>
      </c>
      <c r="C124" t="s">
        <v>812</v>
      </c>
      <c r="D124" t="s">
        <v>1556</v>
      </c>
      <c r="E124">
        <v>276843</v>
      </c>
      <c r="F124" s="187" t="s">
        <v>259</v>
      </c>
      <c r="G124" s="91">
        <v>2025</v>
      </c>
      <c r="H124" s="62" t="s">
        <v>100</v>
      </c>
      <c r="I124" s="62" t="s">
        <v>54</v>
      </c>
      <c r="J124" s="90">
        <v>0.2</v>
      </c>
      <c r="K124" s="89">
        <f t="shared" si="26"/>
        <v>14</v>
      </c>
      <c r="L124" s="90">
        <f>SUMIFS('course data'!AT:AT,'course data'!AS:AS,A124,'course data'!H:H,G124)+SUMIFS('course data'!AV:AV,'course data'!AU:AU,A124,'course data'!H:H,G124)+SUMIFS('course data'!AX:AX,'course data'!AW:AW,A124,'course data'!H:H,G124)</f>
        <v>0</v>
      </c>
      <c r="M124" s="92">
        <v>41.019607843137301</v>
      </c>
      <c r="N124" s="72"/>
      <c r="O124" s="78"/>
      <c r="P124" s="135"/>
      <c r="R124" s="4" t="str">
        <f>_xlfn.IFNA(VLOOKUP(Q124,Data!$AL$2:$AM$101,2,FALSE), "0")</f>
        <v>0</v>
      </c>
      <c r="T124" s="4" t="str">
        <f>_xlfn.IFNA(VLOOKUP(S124,Data!$AN$2:$AO$121,2,FALSE), "0")</f>
        <v>0</v>
      </c>
      <c r="U124" s="81">
        <v>0</v>
      </c>
      <c r="V124" s="52">
        <v>1</v>
      </c>
      <c r="W124">
        <f t="shared" si="27"/>
        <v>2</v>
      </c>
      <c r="X124" s="50" t="str">
        <f t="shared" si="28"/>
        <v>0</v>
      </c>
      <c r="Y124" t="str">
        <f t="shared" si="29"/>
        <v>0</v>
      </c>
      <c r="Z124">
        <f t="shared" si="30"/>
        <v>4</v>
      </c>
      <c r="AD124" s="254">
        <f t="shared" si="31"/>
        <v>41.019607843137301</v>
      </c>
      <c r="AE124">
        <f t="shared" si="32"/>
        <v>4</v>
      </c>
      <c r="AF124">
        <f t="shared" si="33"/>
        <v>2</v>
      </c>
      <c r="AG124">
        <f t="shared" si="34"/>
        <v>47.019607843137301</v>
      </c>
      <c r="AH124">
        <f t="shared" si="35"/>
        <v>14</v>
      </c>
      <c r="AI124" s="253">
        <f t="shared" si="36"/>
        <v>27.019607843137301</v>
      </c>
    </row>
    <row r="125" spans="1:35" x14ac:dyDescent="0.35">
      <c r="A125" t="s">
        <v>1557</v>
      </c>
      <c r="B125" t="s">
        <v>1558</v>
      </c>
      <c r="C125" t="s">
        <v>1559</v>
      </c>
      <c r="D125" t="s">
        <v>1560</v>
      </c>
      <c r="E125">
        <v>950102</v>
      </c>
      <c r="F125" s="187" t="s">
        <v>169</v>
      </c>
      <c r="G125" s="91">
        <v>2025</v>
      </c>
      <c r="H125" s="62" t="s">
        <v>100</v>
      </c>
      <c r="I125" s="62" t="s">
        <v>54</v>
      </c>
      <c r="J125" s="90">
        <v>0.2</v>
      </c>
      <c r="K125" s="89">
        <f t="shared" si="26"/>
        <v>14</v>
      </c>
      <c r="L125" s="90">
        <f>SUMIFS('course data'!AT:AT,'course data'!AS:AS,A125,'course data'!H:H,2025)+SUMIFS('course data'!AV:AV,'course data'!AU:AU,A125,'course data'!H:H,2025)+SUMIFS('course data'!AX:AX,'course data'!AW:AW,A125,'course data'!H:H,2025)</f>
        <v>0</v>
      </c>
      <c r="M125" s="92">
        <v>41.137254901960802</v>
      </c>
      <c r="N125" s="72"/>
      <c r="O125" s="78"/>
      <c r="P125" s="135"/>
      <c r="R125" s="4" t="str">
        <f>_xlfn.IFNA(VLOOKUP(Q125,Data!$AL$2:$AM$101,2,FALSE), "0")</f>
        <v>0</v>
      </c>
      <c r="T125" s="4" t="str">
        <f>_xlfn.IFNA(VLOOKUP(S125,Data!$AN$2:$AO$121,2,FALSE), "0")</f>
        <v>0</v>
      </c>
      <c r="U125" s="81">
        <v>0</v>
      </c>
      <c r="V125" s="52">
        <v>1</v>
      </c>
      <c r="W125">
        <f t="shared" ref="W125:W156" si="37">(J125*V125*10)-AA125</f>
        <v>2</v>
      </c>
      <c r="X125" s="50" t="str">
        <f t="shared" ref="X125:X156" si="38">(R125)</f>
        <v>0</v>
      </c>
      <c r="Y125" t="str">
        <f t="shared" ref="Y125:Y156" si="39">(T125)</f>
        <v>0</v>
      </c>
      <c r="Z125">
        <f t="shared" ref="Z125:Z156" si="40">(J125*V125*100)-(K125+W125+X125+Y125)-AC125</f>
        <v>4</v>
      </c>
      <c r="AD125" s="254">
        <f t="shared" si="31"/>
        <v>41.137254901960802</v>
      </c>
      <c r="AE125">
        <f t="shared" si="32"/>
        <v>4</v>
      </c>
      <c r="AF125">
        <f t="shared" si="33"/>
        <v>2</v>
      </c>
      <c r="AG125">
        <f t="shared" si="34"/>
        <v>47.137254901960802</v>
      </c>
      <c r="AH125">
        <f t="shared" si="35"/>
        <v>14</v>
      </c>
      <c r="AI125" s="253">
        <f t="shared" si="36"/>
        <v>27.137254901960802</v>
      </c>
    </row>
    <row r="126" spans="1:35" x14ac:dyDescent="0.35">
      <c r="A126" t="s">
        <v>1561</v>
      </c>
      <c r="B126" t="s">
        <v>1562</v>
      </c>
      <c r="C126" t="s">
        <v>202</v>
      </c>
      <c r="D126" t="s">
        <v>1563</v>
      </c>
      <c r="E126">
        <v>746562</v>
      </c>
      <c r="F126" s="187" t="s">
        <v>245</v>
      </c>
      <c r="G126" s="91">
        <v>2025</v>
      </c>
      <c r="H126" s="62" t="s">
        <v>100</v>
      </c>
      <c r="I126" s="62" t="s">
        <v>54</v>
      </c>
      <c r="J126" s="90">
        <v>0.1</v>
      </c>
      <c r="K126" s="89">
        <f t="shared" si="26"/>
        <v>0</v>
      </c>
      <c r="L126" s="90">
        <f>SUMIFS('course data'!AT:AT,'course data'!AS:AS,A126,'course data'!H:H,2025)+SUMIFS('course data'!AV:AV,'course data'!AU:AU,A126,'course data'!H:H,2025)+SUMIFS('course data'!AX:AX,'course data'!AW:AW,A126,'course data'!H:H,2025)</f>
        <v>0</v>
      </c>
      <c r="M126" s="92">
        <v>41.254901960784402</v>
      </c>
      <c r="N126" s="72"/>
      <c r="O126" s="78"/>
      <c r="P126" s="135"/>
      <c r="R126" s="4" t="str">
        <f>_xlfn.IFNA(VLOOKUP(Q126,Data!$AL$2:$AM$101,2,FALSE), "0")</f>
        <v>0</v>
      </c>
      <c r="T126" s="4" t="str">
        <f>_xlfn.IFNA(VLOOKUP(S126,Data!$AN$2:$AO$121,2,FALSE), "0")</f>
        <v>0</v>
      </c>
      <c r="U126" s="81">
        <v>7</v>
      </c>
      <c r="V126" s="52">
        <v>1</v>
      </c>
      <c r="W126">
        <f t="shared" si="37"/>
        <v>1</v>
      </c>
      <c r="X126" s="50" t="str">
        <f t="shared" si="38"/>
        <v>0</v>
      </c>
      <c r="Y126" t="str">
        <f t="shared" si="39"/>
        <v>0</v>
      </c>
      <c r="Z126">
        <f t="shared" si="40"/>
        <v>9</v>
      </c>
      <c r="AD126" s="254">
        <f t="shared" si="31"/>
        <v>41.254901960784402</v>
      </c>
      <c r="AE126">
        <f t="shared" si="32"/>
        <v>9</v>
      </c>
      <c r="AF126">
        <f t="shared" si="33"/>
        <v>1</v>
      </c>
      <c r="AG126">
        <f t="shared" si="34"/>
        <v>51.254901960784402</v>
      </c>
      <c r="AH126">
        <f t="shared" si="35"/>
        <v>0</v>
      </c>
      <c r="AI126" s="253">
        <f t="shared" si="36"/>
        <v>41.254901960784402</v>
      </c>
    </row>
    <row r="127" spans="1:35" x14ac:dyDescent="0.35">
      <c r="A127" t="s">
        <v>1564</v>
      </c>
      <c r="B127" t="s">
        <v>1565</v>
      </c>
      <c r="C127" t="s">
        <v>1566</v>
      </c>
      <c r="D127" t="s">
        <v>1567</v>
      </c>
      <c r="E127">
        <v>669073</v>
      </c>
      <c r="F127" s="187" t="s">
        <v>169</v>
      </c>
      <c r="G127" s="91">
        <v>2025</v>
      </c>
      <c r="H127" s="62" t="s">
        <v>125</v>
      </c>
      <c r="I127" s="62" t="s">
        <v>126</v>
      </c>
      <c r="J127" s="90">
        <v>1</v>
      </c>
      <c r="K127" s="89">
        <f t="shared" si="26"/>
        <v>15.200000000000003</v>
      </c>
      <c r="L127" s="90">
        <f>SUMIFS('course data'!AT:AT,'course data'!AS:AS,A127,'course data'!H:H,2025)+SUMIFS('course data'!AV:AV,'course data'!AU:AU,A127,'course data'!H:H,2025)+SUMIFS('course data'!AX:AX,'course data'!AW:AW,A127,'course data'!H:H,2025)</f>
        <v>0</v>
      </c>
      <c r="M127" s="92">
        <v>41.372549019607902</v>
      </c>
      <c r="N127" s="72"/>
      <c r="O127" s="77"/>
      <c r="P127" s="49"/>
      <c r="Q127" s="4"/>
      <c r="R127" s="4" t="str">
        <f>_xlfn.IFNA(VLOOKUP(Q127,Data!$AL$2:$AM$101,2,FALSE), "0")</f>
        <v>0</v>
      </c>
      <c r="T127" s="4" t="str">
        <f>_xlfn.IFNA(VLOOKUP(S127,Data!$AN$2:$AO$121,2,FALSE), "0")</f>
        <v>0</v>
      </c>
      <c r="U127" s="81">
        <v>38</v>
      </c>
      <c r="V127" s="52">
        <v>0.76</v>
      </c>
      <c r="W127">
        <f t="shared" si="37"/>
        <v>7.6</v>
      </c>
      <c r="X127" s="50" t="str">
        <f t="shared" si="38"/>
        <v>0</v>
      </c>
      <c r="Y127" t="str">
        <f t="shared" si="39"/>
        <v>0</v>
      </c>
      <c r="Z127">
        <f t="shared" si="40"/>
        <v>53.199999999999996</v>
      </c>
      <c r="AD127" s="254">
        <f t="shared" si="31"/>
        <v>41.372549019607902</v>
      </c>
      <c r="AE127">
        <f t="shared" si="32"/>
        <v>53.199999999999996</v>
      </c>
      <c r="AF127">
        <f t="shared" si="33"/>
        <v>7.6</v>
      </c>
      <c r="AG127">
        <f t="shared" si="34"/>
        <v>102.17254901960789</v>
      </c>
      <c r="AH127">
        <f t="shared" si="35"/>
        <v>15.200000000000003</v>
      </c>
      <c r="AI127" s="253">
        <f t="shared" si="36"/>
        <v>26.172549019607899</v>
      </c>
    </row>
    <row r="128" spans="1:35" x14ac:dyDescent="0.35">
      <c r="A128" t="s">
        <v>1568</v>
      </c>
      <c r="B128" t="s">
        <v>1569</v>
      </c>
      <c r="C128" t="s">
        <v>1570</v>
      </c>
      <c r="D128" t="s">
        <v>1571</v>
      </c>
      <c r="E128">
        <v>792043</v>
      </c>
      <c r="F128" s="187" t="s">
        <v>234</v>
      </c>
      <c r="G128" s="91">
        <v>2025</v>
      </c>
      <c r="H128" t="s">
        <v>77</v>
      </c>
      <c r="I128" t="s">
        <v>77</v>
      </c>
      <c r="J128" s="136">
        <v>0.7</v>
      </c>
      <c r="K128" s="89">
        <f t="shared" si="26"/>
        <v>70</v>
      </c>
      <c r="L128" s="90">
        <f>SUMIFS('course data'!AT:AT,'course data'!AS:AS,A128,'course data'!H:H,2025)+SUMIFS('course data'!AV:AV,'course data'!AU:AU,A128,'course data'!H:H,2025)+SUMIFS('course data'!AX:AX,'course data'!AW:AW,A128,'course data'!H:H,2025)</f>
        <v>0</v>
      </c>
      <c r="M128" s="92">
        <v>41.490196078431403</v>
      </c>
      <c r="N128" s="72"/>
      <c r="O128" s="77"/>
      <c r="P128" s="49"/>
      <c r="R128" s="4" t="str">
        <f>_xlfn.IFNA(VLOOKUP(Q128,Data!$AL$2:$AM$101,2,FALSE), "0")</f>
        <v>0</v>
      </c>
      <c r="T128" s="4" t="str">
        <f>_xlfn.IFNA(VLOOKUP(S128,Data!$AN$2:$AO$121,2,FALSE), "0")</f>
        <v>0</v>
      </c>
      <c r="U128" s="81">
        <v>0</v>
      </c>
      <c r="V128" s="52">
        <v>1</v>
      </c>
      <c r="W128">
        <f t="shared" si="37"/>
        <v>0</v>
      </c>
      <c r="X128" s="50" t="str">
        <f t="shared" si="38"/>
        <v>0</v>
      </c>
      <c r="Y128" t="str">
        <f t="shared" si="39"/>
        <v>0</v>
      </c>
      <c r="Z128">
        <f t="shared" si="40"/>
        <v>0</v>
      </c>
      <c r="AA128" s="241">
        <v>7</v>
      </c>
      <c r="AB128">
        <v>21</v>
      </c>
      <c r="AD128" s="254">
        <f t="shared" si="31"/>
        <v>41.490196078431403</v>
      </c>
      <c r="AE128">
        <f t="shared" si="32"/>
        <v>-21</v>
      </c>
      <c r="AF128">
        <f t="shared" si="33"/>
        <v>-7</v>
      </c>
      <c r="AG128">
        <f t="shared" si="34"/>
        <v>13.490196078431403</v>
      </c>
      <c r="AH128">
        <f t="shared" si="35"/>
        <v>70</v>
      </c>
      <c r="AI128" s="253">
        <f t="shared" si="36"/>
        <v>-28.509803921568597</v>
      </c>
    </row>
    <row r="129" spans="1:35" x14ac:dyDescent="0.35">
      <c r="A129" t="s">
        <v>1572</v>
      </c>
      <c r="B129" t="s">
        <v>1573</v>
      </c>
      <c r="C129" t="s">
        <v>1574</v>
      </c>
      <c r="D129" t="s">
        <v>1575</v>
      </c>
      <c r="E129">
        <v>966058</v>
      </c>
      <c r="F129" s="40" t="s">
        <v>103</v>
      </c>
      <c r="G129" s="91">
        <v>2025</v>
      </c>
      <c r="H129" t="s">
        <v>100</v>
      </c>
      <c r="I129" t="s">
        <v>54</v>
      </c>
      <c r="J129" s="90">
        <v>0.2</v>
      </c>
      <c r="K129" s="89">
        <f t="shared" si="26"/>
        <v>14</v>
      </c>
      <c r="L129" s="90">
        <v>0</v>
      </c>
      <c r="M129" s="92">
        <v>41.607843137255003</v>
      </c>
      <c r="N129" s="72"/>
      <c r="O129" s="77"/>
      <c r="P129" s="131"/>
      <c r="R129" s="4" t="str">
        <f>_xlfn.IFNA(VLOOKUP(Q129,Data!$AL$2:$AM$101,2,FALSE), "0")</f>
        <v>0</v>
      </c>
      <c r="T129" s="4" t="str">
        <f>_xlfn.IFNA(VLOOKUP(S129,Data!$AN$2:$AO$121,2,FALSE), "0")</f>
        <v>0</v>
      </c>
      <c r="U129" s="81">
        <v>0</v>
      </c>
      <c r="V129" s="52">
        <v>1</v>
      </c>
      <c r="W129">
        <f t="shared" si="37"/>
        <v>2</v>
      </c>
      <c r="X129" s="50" t="str">
        <f t="shared" si="38"/>
        <v>0</v>
      </c>
      <c r="Y129" t="str">
        <f t="shared" si="39"/>
        <v>0</v>
      </c>
      <c r="Z129">
        <f t="shared" si="40"/>
        <v>4</v>
      </c>
      <c r="AD129" s="254">
        <f t="shared" si="31"/>
        <v>41.607843137255003</v>
      </c>
      <c r="AE129">
        <f t="shared" si="32"/>
        <v>4</v>
      </c>
      <c r="AF129">
        <f t="shared" si="33"/>
        <v>2</v>
      </c>
      <c r="AG129">
        <f t="shared" si="34"/>
        <v>47.607843137255003</v>
      </c>
      <c r="AH129">
        <f t="shared" si="35"/>
        <v>14</v>
      </c>
      <c r="AI129" s="253">
        <f t="shared" si="36"/>
        <v>27.607843137255003</v>
      </c>
    </row>
    <row r="130" spans="1:35" x14ac:dyDescent="0.35">
      <c r="A130" t="s">
        <v>1576</v>
      </c>
      <c r="B130" t="s">
        <v>1577</v>
      </c>
      <c r="C130" t="s">
        <v>1578</v>
      </c>
      <c r="D130" t="s">
        <v>1579</v>
      </c>
      <c r="E130">
        <v>918212</v>
      </c>
      <c r="F130" s="187" t="s">
        <v>36</v>
      </c>
      <c r="G130" s="91">
        <v>2025</v>
      </c>
      <c r="H130" s="62" t="s">
        <v>125</v>
      </c>
      <c r="I130" s="62" t="s">
        <v>126</v>
      </c>
      <c r="J130" s="90">
        <v>1</v>
      </c>
      <c r="K130" s="89">
        <f t="shared" si="26"/>
        <v>30</v>
      </c>
      <c r="L130" s="90">
        <f>SUMIFS('course data'!AT:AT,'course data'!AS:AS,A130,'course data'!H:H,2025)+SUMIFS('course data'!AV:AV,'course data'!AU:AU,A130,'course data'!H:H,2025)+SUMIFS('course data'!AX:AX,'course data'!AW:AW,A130,'course data'!H:H,2025)</f>
        <v>0</v>
      </c>
      <c r="M130" s="92">
        <v>41.725490196078503</v>
      </c>
      <c r="N130" s="72"/>
      <c r="O130" s="77"/>
      <c r="P130" s="49"/>
      <c r="Q130" s="4" t="s">
        <v>548</v>
      </c>
      <c r="R130" s="4">
        <f>_xlfn.IFNA(VLOOKUP(Q130,Data!$AL$2:$AM$101,2,FALSE), "0")</f>
        <v>20</v>
      </c>
      <c r="T130" s="4" t="str">
        <f>_xlfn.IFNA(VLOOKUP(S130,Data!$AN$2:$AO$121,2,FALSE), "0")</f>
        <v>0</v>
      </c>
      <c r="U130" s="81">
        <v>20</v>
      </c>
      <c r="V130" s="52">
        <v>1</v>
      </c>
      <c r="W130">
        <f t="shared" si="37"/>
        <v>10</v>
      </c>
      <c r="X130" s="50">
        <f t="shared" si="38"/>
        <v>20</v>
      </c>
      <c r="Y130" t="str">
        <f t="shared" si="39"/>
        <v>0</v>
      </c>
      <c r="Z130">
        <f t="shared" si="40"/>
        <v>40</v>
      </c>
      <c r="AD130" s="254">
        <f t="shared" si="31"/>
        <v>41.725490196078503</v>
      </c>
      <c r="AE130">
        <f t="shared" si="32"/>
        <v>40</v>
      </c>
      <c r="AF130">
        <f t="shared" si="33"/>
        <v>30</v>
      </c>
      <c r="AG130">
        <f t="shared" si="34"/>
        <v>111.72549019607851</v>
      </c>
      <c r="AH130">
        <f t="shared" si="35"/>
        <v>30</v>
      </c>
      <c r="AI130" s="253">
        <f t="shared" si="36"/>
        <v>11.725490196078503</v>
      </c>
    </row>
    <row r="131" spans="1:35" x14ac:dyDescent="0.35">
      <c r="A131" t="s">
        <v>1580</v>
      </c>
      <c r="B131" t="s">
        <v>1581</v>
      </c>
      <c r="C131" t="s">
        <v>1443</v>
      </c>
      <c r="D131" t="s">
        <v>1582</v>
      </c>
      <c r="E131">
        <v>268547</v>
      </c>
      <c r="F131" s="187" t="s">
        <v>128</v>
      </c>
      <c r="G131" s="91">
        <v>2025</v>
      </c>
      <c r="H131" s="62" t="s">
        <v>125</v>
      </c>
      <c r="I131" s="62" t="s">
        <v>101</v>
      </c>
      <c r="J131" s="90">
        <v>1</v>
      </c>
      <c r="K131" s="89">
        <f t="shared" si="26"/>
        <v>45</v>
      </c>
      <c r="L131" s="90">
        <f>SUMIFS('course data'!AT:AT,'course data'!AS:AS,A131,'course data'!H:H,2025)+SUMIFS('course data'!AV:AV,'course data'!AU:AU,A131,'course data'!H:H,2025)+SUMIFS('course data'!AX:AX,'course data'!AW:AW,A131,'course data'!H:H,2025)</f>
        <v>0</v>
      </c>
      <c r="M131" s="92">
        <v>41.843137254901997</v>
      </c>
      <c r="N131" s="74"/>
      <c r="O131" s="77"/>
      <c r="P131" s="49"/>
      <c r="Q131" s="4" t="s">
        <v>226</v>
      </c>
      <c r="R131" s="4">
        <f>_xlfn.IFNA(VLOOKUP(Q131,Data!$AL$2:$AM$101,2,FALSE), "0")</f>
        <v>5</v>
      </c>
      <c r="T131" s="4" t="str">
        <f>_xlfn.IFNA(VLOOKUP(S131,Data!$AN$2:$AO$121,2,FALSE), "0")</f>
        <v>0</v>
      </c>
      <c r="U131" s="81">
        <v>20</v>
      </c>
      <c r="V131" s="52">
        <v>1</v>
      </c>
      <c r="W131">
        <f t="shared" si="37"/>
        <v>10</v>
      </c>
      <c r="X131" s="50">
        <f t="shared" si="38"/>
        <v>5</v>
      </c>
      <c r="Y131" t="str">
        <f t="shared" si="39"/>
        <v>0</v>
      </c>
      <c r="Z131">
        <f t="shared" si="40"/>
        <v>40</v>
      </c>
      <c r="AD131" s="254">
        <f t="shared" si="31"/>
        <v>41.843137254901997</v>
      </c>
      <c r="AE131">
        <f t="shared" si="32"/>
        <v>40</v>
      </c>
      <c r="AF131">
        <f t="shared" si="33"/>
        <v>15</v>
      </c>
      <c r="AG131">
        <f t="shared" si="34"/>
        <v>96.84313725490199</v>
      </c>
      <c r="AH131">
        <f t="shared" si="35"/>
        <v>45</v>
      </c>
      <c r="AI131" s="253">
        <f t="shared" si="36"/>
        <v>-3.1568627450980031</v>
      </c>
    </row>
    <row r="132" spans="1:35" x14ac:dyDescent="0.35">
      <c r="A132" t="s">
        <v>1583</v>
      </c>
      <c r="B132" t="s">
        <v>1584</v>
      </c>
      <c r="C132" t="s">
        <v>1476</v>
      </c>
      <c r="D132" t="s">
        <v>1585</v>
      </c>
      <c r="E132">
        <v>460615</v>
      </c>
      <c r="F132" s="187" t="s">
        <v>245</v>
      </c>
      <c r="G132" s="91">
        <v>2025</v>
      </c>
      <c r="H132" s="62" t="s">
        <v>100</v>
      </c>
      <c r="I132" s="62" t="s">
        <v>54</v>
      </c>
      <c r="J132" s="90">
        <v>0.4</v>
      </c>
      <c r="K132" s="89">
        <f t="shared" si="26"/>
        <v>7</v>
      </c>
      <c r="L132" s="90">
        <f>SUMIFS('course data'!AT:AT,'course data'!AS:AS,A132,'course data'!H:H,2025)+SUMIFS('course data'!AV:AV,'course data'!AU:AU,A132,'course data'!H:H,2025)+SUMIFS('course data'!AX:AX,'course data'!AW:AW,A132,'course data'!H:H,2025)</f>
        <v>0</v>
      </c>
      <c r="M132" s="92">
        <v>41.960784313725497</v>
      </c>
      <c r="N132" s="72"/>
      <c r="O132" s="78"/>
      <c r="P132" s="135"/>
      <c r="R132" s="4" t="str">
        <f>_xlfn.IFNA(VLOOKUP(Q132,Data!$AL$2:$AM$101,2,FALSE), "0")</f>
        <v>0</v>
      </c>
      <c r="T132" s="4" t="str">
        <f>_xlfn.IFNA(VLOOKUP(S132,Data!$AN$2:$AO$121,2,FALSE), "0")</f>
        <v>0</v>
      </c>
      <c r="U132" s="81">
        <v>21</v>
      </c>
      <c r="V132" s="52">
        <v>1</v>
      </c>
      <c r="W132">
        <f t="shared" si="37"/>
        <v>4</v>
      </c>
      <c r="X132" s="50" t="str">
        <f t="shared" si="38"/>
        <v>0</v>
      </c>
      <c r="Y132" t="str">
        <f t="shared" si="39"/>
        <v>0</v>
      </c>
      <c r="Z132">
        <f t="shared" si="40"/>
        <v>29</v>
      </c>
      <c r="AD132" s="254">
        <f t="shared" si="31"/>
        <v>41.960784313725497</v>
      </c>
      <c r="AE132">
        <f t="shared" si="32"/>
        <v>29</v>
      </c>
      <c r="AF132">
        <f t="shared" si="33"/>
        <v>4</v>
      </c>
      <c r="AG132">
        <f t="shared" si="34"/>
        <v>74.960784313725497</v>
      </c>
      <c r="AH132">
        <f t="shared" si="35"/>
        <v>7</v>
      </c>
      <c r="AI132" s="253">
        <f t="shared" si="36"/>
        <v>34.960784313725497</v>
      </c>
    </row>
    <row r="133" spans="1:35" x14ac:dyDescent="0.35">
      <c r="A133" t="s">
        <v>1586</v>
      </c>
      <c r="B133" t="s">
        <v>1587</v>
      </c>
      <c r="C133" t="s">
        <v>1588</v>
      </c>
      <c r="D133" t="s">
        <v>1589</v>
      </c>
      <c r="E133">
        <v>226375</v>
      </c>
      <c r="F133" s="187" t="s">
        <v>199</v>
      </c>
      <c r="G133" s="91">
        <v>2025</v>
      </c>
      <c r="H133" s="62" t="s">
        <v>125</v>
      </c>
      <c r="I133" s="62" t="s">
        <v>126</v>
      </c>
      <c r="J133" s="90">
        <v>1</v>
      </c>
      <c r="K133" s="89">
        <f t="shared" si="26"/>
        <v>45</v>
      </c>
      <c r="L133" s="90">
        <f>SUMIFS('course data'!AT:AT,'course data'!AS:AS,A133,'course data'!H:H,2025)+SUMIFS('course data'!AV:AV,'course data'!AU:AU,A133,'course data'!H:H,2025)+SUMIFS('course data'!AX:AX,'course data'!AW:AW,A133,'course data'!H:H,2025)</f>
        <v>0</v>
      </c>
      <c r="M133" s="92">
        <v>42.078431372549097</v>
      </c>
      <c r="N133" s="72"/>
      <c r="O133" s="77"/>
      <c r="P133" s="49"/>
      <c r="Q133" s="81" t="s">
        <v>226</v>
      </c>
      <c r="R133" s="4">
        <f>_xlfn.IFNA(VLOOKUP(Q133,Data!$AL$2:$AM$101,2,FALSE), "0")</f>
        <v>5</v>
      </c>
      <c r="T133" s="4" t="str">
        <f>_xlfn.IFNA(VLOOKUP(S133,Data!$AN$2:$AO$121,2,FALSE), "0")</f>
        <v>0</v>
      </c>
      <c r="U133" s="81">
        <v>20</v>
      </c>
      <c r="V133" s="52">
        <v>1</v>
      </c>
      <c r="W133">
        <f t="shared" si="37"/>
        <v>10</v>
      </c>
      <c r="X133" s="50">
        <f t="shared" si="38"/>
        <v>5</v>
      </c>
      <c r="Y133" t="str">
        <f t="shared" si="39"/>
        <v>0</v>
      </c>
      <c r="Z133">
        <f t="shared" si="40"/>
        <v>40</v>
      </c>
      <c r="AD133" s="254">
        <f t="shared" si="31"/>
        <v>42.078431372549097</v>
      </c>
      <c r="AE133">
        <f t="shared" si="32"/>
        <v>40</v>
      </c>
      <c r="AF133">
        <f t="shared" si="33"/>
        <v>15</v>
      </c>
      <c r="AG133">
        <f t="shared" si="34"/>
        <v>97.07843137254909</v>
      </c>
      <c r="AH133">
        <f t="shared" si="35"/>
        <v>45</v>
      </c>
      <c r="AI133" s="253">
        <f t="shared" si="36"/>
        <v>-2.9215686274509025</v>
      </c>
    </row>
    <row r="134" spans="1:35" ht="28" customHeight="1" x14ac:dyDescent="0.35">
      <c r="A134" t="s">
        <v>1590</v>
      </c>
      <c r="B134" t="s">
        <v>1591</v>
      </c>
      <c r="C134" t="s">
        <v>1592</v>
      </c>
      <c r="D134" t="s">
        <v>1593</v>
      </c>
      <c r="E134">
        <v>106269</v>
      </c>
      <c r="F134" s="187" t="s">
        <v>36</v>
      </c>
      <c r="G134" s="91">
        <v>2025</v>
      </c>
      <c r="H134" s="62" t="s">
        <v>100</v>
      </c>
      <c r="I134" s="62" t="s">
        <v>54</v>
      </c>
      <c r="J134" s="90">
        <v>0.3</v>
      </c>
      <c r="K134" s="89">
        <f t="shared" si="26"/>
        <v>11</v>
      </c>
      <c r="L134" s="90">
        <f>SUMIFS('course data'!AT:AT,'course data'!AS:AS,A134,'course data'!H:H,2025)+SUMIFS('course data'!AV:AV,'course data'!AU:AU,A134,'course data'!H:H,2025)+SUMIFS('course data'!AX:AX,'course data'!AW:AW,A134,'course data'!H:H,2025)</f>
        <v>15</v>
      </c>
      <c r="M134" s="92">
        <v>42.196078431372598</v>
      </c>
      <c r="N134" s="72"/>
      <c r="O134" s="78"/>
      <c r="P134" s="129"/>
      <c r="R134" s="4" t="str">
        <f>_xlfn.IFNA(VLOOKUP(Q134,Data!$AL$2:$AM$101,2,FALSE), "0")</f>
        <v>0</v>
      </c>
      <c r="T134" s="4" t="str">
        <f>_xlfn.IFNA(VLOOKUP(S134,Data!$AN$2:$AO$121,2,FALSE), "0")</f>
        <v>0</v>
      </c>
      <c r="U134" s="81">
        <v>10</v>
      </c>
      <c r="V134" s="52">
        <v>1</v>
      </c>
      <c r="W134">
        <f t="shared" si="37"/>
        <v>3</v>
      </c>
      <c r="X134" s="50" t="str">
        <f t="shared" si="38"/>
        <v>0</v>
      </c>
      <c r="Y134" t="str">
        <f t="shared" si="39"/>
        <v>0</v>
      </c>
      <c r="Z134">
        <f t="shared" si="40"/>
        <v>16</v>
      </c>
      <c r="AD134" s="254">
        <f t="shared" si="31"/>
        <v>42.196078431372598</v>
      </c>
      <c r="AE134">
        <f t="shared" si="32"/>
        <v>16</v>
      </c>
      <c r="AF134">
        <f t="shared" si="33"/>
        <v>3</v>
      </c>
      <c r="AG134">
        <f t="shared" si="34"/>
        <v>61.196078431372598</v>
      </c>
      <c r="AH134">
        <f t="shared" si="35"/>
        <v>11</v>
      </c>
      <c r="AI134" s="253">
        <f t="shared" si="36"/>
        <v>31.196078431372598</v>
      </c>
    </row>
    <row r="135" spans="1:35" ht="28" customHeight="1" x14ac:dyDescent="0.35">
      <c r="A135" t="s">
        <v>1594</v>
      </c>
      <c r="B135" t="s">
        <v>1595</v>
      </c>
      <c r="C135" t="s">
        <v>1596</v>
      </c>
      <c r="D135" t="s">
        <v>1597</v>
      </c>
      <c r="E135">
        <v>855174</v>
      </c>
      <c r="F135" s="187" t="s">
        <v>80</v>
      </c>
      <c r="G135" s="91">
        <v>2025</v>
      </c>
      <c r="H135" s="62" t="s">
        <v>100</v>
      </c>
      <c r="I135" s="62" t="s">
        <v>54</v>
      </c>
      <c r="J135" s="90">
        <v>0.3</v>
      </c>
      <c r="K135" s="89">
        <f t="shared" si="26"/>
        <v>13</v>
      </c>
      <c r="L135" s="90">
        <f>SUMIFS('course data'!AT:AT,'course data'!AS:AS,A135,'course data'!H:H,G135)+SUMIFS('course data'!AV:AV,'course data'!AU:AU,A135,'course data'!H:H,G135)+SUMIFS('course data'!AX:AX,'course data'!AW:AW,A135,'course data'!H:H,G135)</f>
        <v>0</v>
      </c>
      <c r="M135" s="92">
        <v>42.313725490196099</v>
      </c>
      <c r="N135" s="72"/>
      <c r="O135" s="78"/>
      <c r="P135" s="135"/>
      <c r="R135" s="4" t="str">
        <f>_xlfn.IFNA(VLOOKUP(Q135,Data!$AL$2:$AM$101,2,FALSE), "0")</f>
        <v>0</v>
      </c>
      <c r="T135" s="4" t="str">
        <f>_xlfn.IFNA(VLOOKUP(S135,Data!$AN$2:$AO$121,2,FALSE), "0")</f>
        <v>0</v>
      </c>
      <c r="U135" s="81">
        <v>8</v>
      </c>
      <c r="V135" s="52">
        <v>1</v>
      </c>
      <c r="W135">
        <f t="shared" si="37"/>
        <v>3</v>
      </c>
      <c r="X135" s="50" t="str">
        <f t="shared" si="38"/>
        <v>0</v>
      </c>
      <c r="Y135" t="str">
        <f t="shared" si="39"/>
        <v>0</v>
      </c>
      <c r="Z135">
        <f t="shared" si="40"/>
        <v>14</v>
      </c>
      <c r="AD135" s="254">
        <f t="shared" si="31"/>
        <v>42.313725490196099</v>
      </c>
      <c r="AE135">
        <f t="shared" si="32"/>
        <v>14</v>
      </c>
      <c r="AF135">
        <f t="shared" si="33"/>
        <v>3</v>
      </c>
      <c r="AG135">
        <f t="shared" si="34"/>
        <v>59.313725490196099</v>
      </c>
      <c r="AH135">
        <f t="shared" si="35"/>
        <v>13</v>
      </c>
      <c r="AI135" s="253">
        <f t="shared" si="36"/>
        <v>29.313725490196099</v>
      </c>
    </row>
    <row r="136" spans="1:35" ht="41.25" customHeight="1" x14ac:dyDescent="0.35">
      <c r="A136" t="s">
        <v>1598</v>
      </c>
      <c r="B136" t="s">
        <v>1599</v>
      </c>
      <c r="C136" t="s">
        <v>1600</v>
      </c>
      <c r="D136" t="s">
        <v>1601</v>
      </c>
      <c r="E136">
        <v>417170</v>
      </c>
      <c r="F136" s="40" t="s">
        <v>149</v>
      </c>
      <c r="G136" s="91">
        <v>2025</v>
      </c>
      <c r="H136" t="s">
        <v>100</v>
      </c>
      <c r="I136" t="s">
        <v>54</v>
      </c>
      <c r="J136" s="90">
        <v>0.3</v>
      </c>
      <c r="K136" s="89">
        <f t="shared" si="26"/>
        <v>10</v>
      </c>
      <c r="L136" s="90">
        <f>SUMIFS('course data'!AT:AT,'course data'!AS:AS,A136,'course data'!H:H,2025)+SUMIFS('course data'!AV:AV,'course data'!AU:AU,A136,'course data'!H:H,2025)+SUMIFS('course data'!AX:AX,'course data'!AW:AW,A136,'course data'!H:H,2025)</f>
        <v>0</v>
      </c>
      <c r="M136" s="92">
        <v>42.431372549019699</v>
      </c>
      <c r="N136" s="133"/>
      <c r="O136" s="137"/>
      <c r="P136" s="131"/>
      <c r="R136" s="4" t="str">
        <f>_xlfn.IFNA(VLOOKUP(Q136,Data!$AL$2:$AM$101,2,FALSE), "0")</f>
        <v>0</v>
      </c>
      <c r="T136" s="4" t="str">
        <f>_xlfn.IFNA(VLOOKUP(S136,Data!$AN$2:$AO$121,2,FALSE), "0")</f>
        <v>0</v>
      </c>
      <c r="U136" s="81">
        <v>11</v>
      </c>
      <c r="V136" s="52">
        <v>1</v>
      </c>
      <c r="W136">
        <f t="shared" si="37"/>
        <v>3</v>
      </c>
      <c r="X136" s="50" t="str">
        <f t="shared" si="38"/>
        <v>0</v>
      </c>
      <c r="Y136" t="str">
        <f t="shared" si="39"/>
        <v>0</v>
      </c>
      <c r="Z136">
        <f t="shared" si="40"/>
        <v>17</v>
      </c>
      <c r="AD136" s="254">
        <f t="shared" si="31"/>
        <v>42.431372549019699</v>
      </c>
      <c r="AE136">
        <f t="shared" si="32"/>
        <v>17</v>
      </c>
      <c r="AF136">
        <f t="shared" si="33"/>
        <v>3</v>
      </c>
      <c r="AG136">
        <f t="shared" si="34"/>
        <v>62.431372549019699</v>
      </c>
      <c r="AH136">
        <f t="shared" si="35"/>
        <v>10</v>
      </c>
      <c r="AI136" s="253">
        <f t="shared" si="36"/>
        <v>32.431372549019699</v>
      </c>
    </row>
    <row r="137" spans="1:35" x14ac:dyDescent="0.35">
      <c r="A137" t="s">
        <v>1602</v>
      </c>
      <c r="B137" t="s">
        <v>1603</v>
      </c>
      <c r="C137" t="s">
        <v>153</v>
      </c>
      <c r="D137" t="s">
        <v>1604</v>
      </c>
      <c r="E137">
        <v>909244</v>
      </c>
      <c r="F137" s="187" t="s">
        <v>199</v>
      </c>
      <c r="G137" s="91">
        <v>2025</v>
      </c>
      <c r="H137" s="62" t="s">
        <v>125</v>
      </c>
      <c r="I137" s="62" t="s">
        <v>147</v>
      </c>
      <c r="J137" s="90">
        <v>1</v>
      </c>
      <c r="K137" s="89">
        <f t="shared" si="26"/>
        <v>21</v>
      </c>
      <c r="L137" s="90">
        <f>SUMIFS('course data'!AT:AT,'course data'!AS:AS,A137,'course data'!H:H,2025)+SUMIFS('course data'!AV:AV,'course data'!AU:AU,A137,'course data'!H:H,2025)+SUMIFS('course data'!AX:AX,'course data'!AW:AW,A137,'course data'!H:H,2025)</f>
        <v>0</v>
      </c>
      <c r="M137" s="92">
        <v>42.549019607843199</v>
      </c>
      <c r="N137" s="190"/>
      <c r="O137" s="77"/>
      <c r="P137" s="49"/>
      <c r="Q137" s="4" t="s">
        <v>548</v>
      </c>
      <c r="R137" s="4">
        <f>_xlfn.IFNA(VLOOKUP(Q137,Data!$AL$2:$AM$101,2,FALSE), "0")</f>
        <v>20</v>
      </c>
      <c r="S137" s="4" t="s">
        <v>531</v>
      </c>
      <c r="T137" s="4">
        <f>_xlfn.IFNA(VLOOKUP(S137,Data!$AN$2:$AO$121,2,FALSE), "0")</f>
        <v>9</v>
      </c>
      <c r="U137" s="81">
        <v>20</v>
      </c>
      <c r="V137" s="52">
        <v>1</v>
      </c>
      <c r="W137">
        <f t="shared" si="37"/>
        <v>10</v>
      </c>
      <c r="X137" s="50">
        <f t="shared" si="38"/>
        <v>20</v>
      </c>
      <c r="Y137">
        <f t="shared" si="39"/>
        <v>9</v>
      </c>
      <c r="Z137">
        <f t="shared" si="40"/>
        <v>40</v>
      </c>
      <c r="AD137" s="254">
        <f t="shared" si="31"/>
        <v>42.549019607843199</v>
      </c>
      <c r="AE137">
        <f t="shared" si="32"/>
        <v>40</v>
      </c>
      <c r="AF137">
        <f t="shared" si="33"/>
        <v>39</v>
      </c>
      <c r="AG137">
        <f t="shared" si="34"/>
        <v>121.54901960784321</v>
      </c>
      <c r="AH137">
        <f t="shared" si="35"/>
        <v>21</v>
      </c>
      <c r="AI137" s="253">
        <f t="shared" si="36"/>
        <v>21.549019607843199</v>
      </c>
    </row>
    <row r="138" spans="1:35" ht="52" customHeight="1" x14ac:dyDescent="0.35">
      <c r="A138" t="s">
        <v>1605</v>
      </c>
      <c r="B138" t="s">
        <v>1606</v>
      </c>
      <c r="C138" t="s">
        <v>860</v>
      </c>
      <c r="D138" t="s">
        <v>1607</v>
      </c>
      <c r="E138">
        <v>427805</v>
      </c>
      <c r="F138" s="187" t="s">
        <v>199</v>
      </c>
      <c r="G138" s="91">
        <v>2025</v>
      </c>
      <c r="H138" s="62" t="s">
        <v>100</v>
      </c>
      <c r="I138" s="62" t="s">
        <v>54</v>
      </c>
      <c r="J138" s="90">
        <v>0.3</v>
      </c>
      <c r="K138" s="89">
        <f t="shared" si="26"/>
        <v>16</v>
      </c>
      <c r="L138" s="90">
        <f>SUMIFS('course data'!AT:AT,'course data'!AS:AS,A138,'course data'!H:H,2025)+SUMIFS('course data'!AV:AV,'course data'!AU:AU,A138,'course data'!H:H,2025)+SUMIFS('course data'!AX:AX,'course data'!AW:AW,A138,'course data'!H:H,2025)</f>
        <v>0</v>
      </c>
      <c r="M138" s="92">
        <v>42.6666666666667</v>
      </c>
      <c r="N138" s="72"/>
      <c r="O138" s="78"/>
      <c r="P138" s="135"/>
      <c r="R138" s="4" t="str">
        <f>_xlfn.IFNA(VLOOKUP(Q138,Data!$AL$2:$AM$101,2,FALSE), "0")</f>
        <v>0</v>
      </c>
      <c r="T138" s="4" t="str">
        <f>_xlfn.IFNA(VLOOKUP(S138,Data!$AN$2:$AO$121,2,FALSE), "0")</f>
        <v>0</v>
      </c>
      <c r="U138" s="81">
        <v>5</v>
      </c>
      <c r="V138" s="52">
        <v>1</v>
      </c>
      <c r="W138">
        <f t="shared" si="37"/>
        <v>3</v>
      </c>
      <c r="X138" s="50" t="str">
        <f t="shared" si="38"/>
        <v>0</v>
      </c>
      <c r="Y138" t="str">
        <f t="shared" si="39"/>
        <v>0</v>
      </c>
      <c r="Z138">
        <f t="shared" si="40"/>
        <v>11</v>
      </c>
      <c r="AD138" s="254">
        <f t="shared" si="31"/>
        <v>42.6666666666667</v>
      </c>
      <c r="AE138">
        <f t="shared" si="32"/>
        <v>11</v>
      </c>
      <c r="AF138">
        <f t="shared" si="33"/>
        <v>3</v>
      </c>
      <c r="AG138">
        <f t="shared" si="34"/>
        <v>56.6666666666667</v>
      </c>
      <c r="AH138">
        <f t="shared" si="35"/>
        <v>16</v>
      </c>
      <c r="AI138" s="253">
        <f t="shared" si="36"/>
        <v>26.6666666666667</v>
      </c>
    </row>
    <row r="139" spans="1:35" ht="117" customHeight="1" x14ac:dyDescent="0.35">
      <c r="A139" t="s">
        <v>1608</v>
      </c>
      <c r="B139" t="s">
        <v>1609</v>
      </c>
      <c r="C139" t="s">
        <v>1442</v>
      </c>
      <c r="D139" t="s">
        <v>1610</v>
      </c>
      <c r="E139">
        <v>495771</v>
      </c>
      <c r="F139" s="40" t="s">
        <v>149</v>
      </c>
      <c r="G139" s="91">
        <v>2025</v>
      </c>
      <c r="H139" s="62" t="s">
        <v>125</v>
      </c>
      <c r="I139" s="62" t="s">
        <v>147</v>
      </c>
      <c r="J139" s="90">
        <v>1</v>
      </c>
      <c r="K139" s="89">
        <f t="shared" si="26"/>
        <v>50</v>
      </c>
      <c r="L139" s="90">
        <f>SUMIFS('course data'!AT:AT,'course data'!AS:AS,A139,'course data'!H:H,2025)+SUMIFS('course data'!AV:AV,'course data'!AU:AU,A139,'course data'!H:H,2025)+SUMIFS('course data'!AX:AX,'course data'!AW:AW,A139,'course data'!H:H,2025)</f>
        <v>0</v>
      </c>
      <c r="M139" s="92">
        <v>42.7843137254903</v>
      </c>
      <c r="N139" s="75"/>
      <c r="O139" s="78"/>
      <c r="P139" s="128"/>
      <c r="R139" s="4" t="str">
        <f>_xlfn.IFNA(VLOOKUP(Q139,Data!$AL$2:$AM$101,2,FALSE), "0")</f>
        <v>0</v>
      </c>
      <c r="T139" s="4" t="str">
        <f>_xlfn.IFNA(VLOOKUP(S139,Data!$AN$2:$AO$121,2,FALSE), "0")</f>
        <v>0</v>
      </c>
      <c r="U139" s="81">
        <v>20</v>
      </c>
      <c r="V139" s="52">
        <v>1</v>
      </c>
      <c r="W139">
        <f t="shared" si="37"/>
        <v>10</v>
      </c>
      <c r="X139" s="50" t="str">
        <f t="shared" si="38"/>
        <v>0</v>
      </c>
      <c r="Y139" t="str">
        <f t="shared" si="39"/>
        <v>0</v>
      </c>
      <c r="Z139">
        <f t="shared" si="40"/>
        <v>40</v>
      </c>
      <c r="AD139" s="254">
        <f t="shared" si="31"/>
        <v>42.7843137254903</v>
      </c>
      <c r="AE139">
        <f t="shared" si="32"/>
        <v>40</v>
      </c>
      <c r="AF139">
        <f t="shared" si="33"/>
        <v>10</v>
      </c>
      <c r="AG139">
        <f t="shared" si="34"/>
        <v>92.784313725490307</v>
      </c>
      <c r="AH139">
        <f t="shared" si="35"/>
        <v>50</v>
      </c>
      <c r="AI139" s="253">
        <f t="shared" si="36"/>
        <v>-7.2156862745097001</v>
      </c>
    </row>
    <row r="140" spans="1:35" x14ac:dyDescent="0.35">
      <c r="A140" t="s">
        <v>1611</v>
      </c>
      <c r="B140" t="s">
        <v>1612</v>
      </c>
      <c r="C140" t="s">
        <v>1613</v>
      </c>
      <c r="D140" t="s">
        <v>568</v>
      </c>
      <c r="E140">
        <v>611768</v>
      </c>
      <c r="F140" s="187" t="s">
        <v>80</v>
      </c>
      <c r="G140" s="91">
        <v>2025</v>
      </c>
      <c r="H140" s="62" t="s">
        <v>125</v>
      </c>
      <c r="I140" s="62" t="s">
        <v>126</v>
      </c>
      <c r="J140" s="90">
        <v>1</v>
      </c>
      <c r="K140" s="89">
        <f t="shared" si="26"/>
        <v>35</v>
      </c>
      <c r="L140" s="90">
        <f>SUMIFS('course data'!AT:AT,'course data'!AS:AS,A140,'course data'!H:H,2025)+SUMIFS('course data'!AV:AV,'course data'!AU:AU,A140,'course data'!H:H,2025)+SUMIFS('course data'!AX:AX,'course data'!AW:AW,A140,'course data'!H:H,2025)</f>
        <v>0</v>
      </c>
      <c r="M140" s="92">
        <v>42.9019607843138</v>
      </c>
      <c r="N140" s="72"/>
      <c r="O140" s="78"/>
      <c r="P140" s="128"/>
      <c r="Q140" s="4" t="s">
        <v>226</v>
      </c>
      <c r="R140" s="4">
        <f>_xlfn.IFNA(VLOOKUP(Q140,Data!$AL$2:$AM$101,2,FALSE), "0")</f>
        <v>5</v>
      </c>
      <c r="T140" s="4" t="str">
        <f>_xlfn.IFNA(VLOOKUP(S140,Data!$AN$2:$AO$121,2,FALSE), "0")</f>
        <v>0</v>
      </c>
      <c r="U140" s="81">
        <v>16</v>
      </c>
      <c r="V140" s="52">
        <v>0.8</v>
      </c>
      <c r="W140">
        <f t="shared" si="37"/>
        <v>8</v>
      </c>
      <c r="X140" s="50">
        <f t="shared" si="38"/>
        <v>5</v>
      </c>
      <c r="Y140" t="str">
        <f t="shared" si="39"/>
        <v>0</v>
      </c>
      <c r="Z140">
        <f t="shared" si="40"/>
        <v>32</v>
      </c>
      <c r="AD140" s="254">
        <f t="shared" si="31"/>
        <v>42.9019607843138</v>
      </c>
      <c r="AE140">
        <f t="shared" si="32"/>
        <v>32</v>
      </c>
      <c r="AF140">
        <f t="shared" si="33"/>
        <v>13</v>
      </c>
      <c r="AG140">
        <f t="shared" si="34"/>
        <v>87.9019607843138</v>
      </c>
      <c r="AH140">
        <f t="shared" si="35"/>
        <v>35</v>
      </c>
      <c r="AI140" s="253">
        <f t="shared" si="36"/>
        <v>7.9019607843138004</v>
      </c>
    </row>
    <row r="141" spans="1:35" x14ac:dyDescent="0.35">
      <c r="A141" t="s">
        <v>1614</v>
      </c>
      <c r="B141" t="s">
        <v>1615</v>
      </c>
      <c r="C141" t="s">
        <v>1539</v>
      </c>
      <c r="D141" t="s">
        <v>1436</v>
      </c>
      <c r="E141">
        <v>105072</v>
      </c>
      <c r="F141" s="187" t="s">
        <v>103</v>
      </c>
      <c r="G141" s="91">
        <v>2025</v>
      </c>
      <c r="H141" s="62" t="s">
        <v>125</v>
      </c>
      <c r="I141" s="62" t="s">
        <v>126</v>
      </c>
      <c r="J141" s="90">
        <v>1</v>
      </c>
      <c r="K141" s="89">
        <f t="shared" si="26"/>
        <v>35</v>
      </c>
      <c r="L141" s="90">
        <f>SUMIFS('course data'!AT:AT,'course data'!AS:AS,A141,'course data'!H:H,2025)+SUMIFS('course data'!AV:AV,'course data'!AU:AU,A141,'course data'!H:H,2025)+SUMIFS('course data'!AX:AX,'course data'!AW:AW,A141,'course data'!H:H,2025)</f>
        <v>0</v>
      </c>
      <c r="M141" s="92">
        <v>43.019607843137301</v>
      </c>
      <c r="N141" s="72"/>
      <c r="O141" s="77"/>
      <c r="P141" s="49"/>
      <c r="Q141" s="4" t="s">
        <v>460</v>
      </c>
      <c r="R141" s="4">
        <f>_xlfn.IFNA(VLOOKUP(Q141,Data!$AL$2:$AM$101,2,FALSE), "0")</f>
        <v>15</v>
      </c>
      <c r="T141" s="4" t="str">
        <f>_xlfn.IFNA(VLOOKUP(S141,Data!$AN$2:$AO$121,2,FALSE), "0")</f>
        <v>0</v>
      </c>
      <c r="U141" s="81">
        <v>20</v>
      </c>
      <c r="V141" s="52">
        <v>1</v>
      </c>
      <c r="W141">
        <f t="shared" si="37"/>
        <v>10</v>
      </c>
      <c r="X141" s="50">
        <f t="shared" si="38"/>
        <v>15</v>
      </c>
      <c r="Y141" t="str">
        <f t="shared" si="39"/>
        <v>0</v>
      </c>
      <c r="Z141">
        <f t="shared" si="40"/>
        <v>40</v>
      </c>
      <c r="AD141" s="254">
        <f t="shared" si="31"/>
        <v>43.019607843137301</v>
      </c>
      <c r="AE141">
        <f t="shared" si="32"/>
        <v>40</v>
      </c>
      <c r="AF141">
        <f t="shared" si="33"/>
        <v>25</v>
      </c>
      <c r="AG141">
        <f t="shared" si="34"/>
        <v>108.01960784313729</v>
      </c>
      <c r="AH141">
        <f t="shared" si="35"/>
        <v>35</v>
      </c>
      <c r="AI141" s="253">
        <f t="shared" si="36"/>
        <v>8.019607843137301</v>
      </c>
    </row>
    <row r="142" spans="1:35" x14ac:dyDescent="0.35">
      <c r="A142" t="s">
        <v>1616</v>
      </c>
      <c r="B142" t="s">
        <v>1617</v>
      </c>
      <c r="C142" t="s">
        <v>1613</v>
      </c>
      <c r="D142" t="s">
        <v>1563</v>
      </c>
      <c r="E142">
        <v>651625</v>
      </c>
      <c r="F142" s="187" t="s">
        <v>214</v>
      </c>
      <c r="G142" s="91">
        <v>2025</v>
      </c>
      <c r="H142" s="62" t="s">
        <v>100</v>
      </c>
      <c r="I142" s="62" t="s">
        <v>54</v>
      </c>
      <c r="J142" s="90">
        <v>0.6</v>
      </c>
      <c r="K142" s="89">
        <f t="shared" si="26"/>
        <v>32</v>
      </c>
      <c r="L142" s="90">
        <f>SUMIFS('course data'!AT:AT,'course data'!AS:AS,A142,'course data'!H:H,2025)+SUMIFS('course data'!AV:AV,'course data'!AU:AU,A142,'course data'!H:H,2025)+SUMIFS('course data'!AX:AX,'course data'!AW:AW,A142,'course data'!H:H,2025)</f>
        <v>0</v>
      </c>
      <c r="M142" s="92">
        <v>43.137254901960802</v>
      </c>
      <c r="N142" s="72"/>
      <c r="O142" s="78"/>
      <c r="P142" s="129"/>
      <c r="Q142" s="81" t="s">
        <v>361</v>
      </c>
      <c r="R142" s="4">
        <f>_xlfn.IFNA(VLOOKUP(Q142,Data!$AL$2:$AM$101,2,FALSE), "0")</f>
        <v>10</v>
      </c>
      <c r="T142" s="4" t="str">
        <f>_xlfn.IFNA(VLOOKUP(S142,Data!$AN$2:$AO$121,2,FALSE), "0")</f>
        <v>0</v>
      </c>
      <c r="U142" s="81">
        <v>0</v>
      </c>
      <c r="V142" s="52">
        <v>1</v>
      </c>
      <c r="W142">
        <f t="shared" si="37"/>
        <v>6</v>
      </c>
      <c r="X142" s="50">
        <f t="shared" si="38"/>
        <v>10</v>
      </c>
      <c r="Y142" t="str">
        <f t="shared" si="39"/>
        <v>0</v>
      </c>
      <c r="Z142">
        <f t="shared" si="40"/>
        <v>12</v>
      </c>
      <c r="AD142" s="254">
        <f t="shared" si="31"/>
        <v>43.137254901960802</v>
      </c>
      <c r="AE142">
        <f t="shared" si="32"/>
        <v>12</v>
      </c>
      <c r="AF142">
        <f t="shared" si="33"/>
        <v>16</v>
      </c>
      <c r="AG142">
        <f t="shared" si="34"/>
        <v>71.137254901960802</v>
      </c>
      <c r="AH142">
        <f t="shared" si="35"/>
        <v>32</v>
      </c>
      <c r="AI142" s="253">
        <f t="shared" si="36"/>
        <v>11.137254901960802</v>
      </c>
    </row>
    <row r="143" spans="1:35" ht="79" customHeight="1" x14ac:dyDescent="0.35">
      <c r="A143" t="s">
        <v>1618</v>
      </c>
      <c r="B143" t="s">
        <v>1619</v>
      </c>
      <c r="C143" t="s">
        <v>1509</v>
      </c>
      <c r="D143" t="s">
        <v>1563</v>
      </c>
      <c r="E143">
        <v>833864</v>
      </c>
      <c r="F143" s="187" t="s">
        <v>184</v>
      </c>
      <c r="G143" s="91">
        <v>2025</v>
      </c>
      <c r="H143" s="62" t="s">
        <v>125</v>
      </c>
      <c r="I143" s="62" t="s">
        <v>101</v>
      </c>
      <c r="J143" s="90">
        <v>1</v>
      </c>
      <c r="K143" s="89">
        <f t="shared" si="26"/>
        <v>50</v>
      </c>
      <c r="L143" s="90">
        <f>SUMIFS('course data'!AT:AT,'course data'!AS:AS,A143,'course data'!H:H,2025)+SUMIFS('course data'!AV:AV,'course data'!AU:AU,A143,'course data'!H:H,2025)+SUMIFS('course data'!AX:AX,'course data'!AW:AW,A143,'course data'!H:H,2025)</f>
        <v>0</v>
      </c>
      <c r="M143" s="92">
        <v>43.254901960784402</v>
      </c>
      <c r="N143" s="72"/>
      <c r="O143" s="76"/>
      <c r="P143" s="127"/>
      <c r="R143" s="4" t="str">
        <f>_xlfn.IFNA(VLOOKUP(Q143,Data!$AL$2:$AM$101,2,FALSE), "0")</f>
        <v>0</v>
      </c>
      <c r="T143" s="4" t="str">
        <f>_xlfn.IFNA(VLOOKUP(S143,Data!$AN$2:$AO$121,2,FALSE), "0")</f>
        <v>0</v>
      </c>
      <c r="U143" s="81">
        <v>20</v>
      </c>
      <c r="V143" s="52">
        <v>1</v>
      </c>
      <c r="W143">
        <f t="shared" si="37"/>
        <v>10</v>
      </c>
      <c r="X143" s="50" t="str">
        <f t="shared" si="38"/>
        <v>0</v>
      </c>
      <c r="Y143" t="str">
        <f t="shared" si="39"/>
        <v>0</v>
      </c>
      <c r="Z143">
        <f t="shared" si="40"/>
        <v>40</v>
      </c>
      <c r="AD143" s="254">
        <f t="shared" si="31"/>
        <v>43.254901960784402</v>
      </c>
      <c r="AE143">
        <f t="shared" si="32"/>
        <v>40</v>
      </c>
      <c r="AF143">
        <f t="shared" si="33"/>
        <v>10</v>
      </c>
      <c r="AG143">
        <f t="shared" si="34"/>
        <v>93.254901960784395</v>
      </c>
      <c r="AH143">
        <f t="shared" si="35"/>
        <v>50</v>
      </c>
      <c r="AI143" s="253">
        <f t="shared" si="36"/>
        <v>-6.7450980392155984</v>
      </c>
    </row>
    <row r="144" spans="1:35" x14ac:dyDescent="0.35">
      <c r="A144" t="s">
        <v>1620</v>
      </c>
      <c r="B144" t="s">
        <v>1621</v>
      </c>
      <c r="C144" t="s">
        <v>1622</v>
      </c>
      <c r="D144" t="s">
        <v>1623</v>
      </c>
      <c r="E144">
        <v>288735</v>
      </c>
      <c r="F144" s="187" t="s">
        <v>214</v>
      </c>
      <c r="G144" s="91">
        <v>2025</v>
      </c>
      <c r="H144" s="62" t="s">
        <v>125</v>
      </c>
      <c r="I144" s="62" t="s">
        <v>101</v>
      </c>
      <c r="J144" s="90">
        <v>1</v>
      </c>
      <c r="K144" s="89">
        <f t="shared" si="26"/>
        <v>50</v>
      </c>
      <c r="L144" s="90">
        <f>SUMIFS('course data'!AT:AT,'course data'!AS:AS,A144,'course data'!H:H,2025)+SUMIFS('course data'!AV:AV,'course data'!AU:AU,A144,'course data'!H:H,2025)+SUMIFS('course data'!AX:AX,'course data'!AW:AW,A144,'course data'!H:H,2025)</f>
        <v>0</v>
      </c>
      <c r="M144" s="92">
        <v>43.372549019607902</v>
      </c>
      <c r="N144" s="72"/>
      <c r="O144" s="77"/>
      <c r="P144" s="49"/>
      <c r="R144" s="4" t="str">
        <f>_xlfn.IFNA(VLOOKUP(Q144,Data!$AL$2:$AM$101,2,FALSE), "0")</f>
        <v>0</v>
      </c>
      <c r="T144" s="4" t="str">
        <f>_xlfn.IFNA(VLOOKUP(S144,Data!$AN$2:$AO$121,2,FALSE), "0")</f>
        <v>0</v>
      </c>
      <c r="U144" s="81">
        <v>20</v>
      </c>
      <c r="V144" s="52">
        <v>1</v>
      </c>
      <c r="W144">
        <f t="shared" si="37"/>
        <v>10</v>
      </c>
      <c r="X144" s="50" t="str">
        <f t="shared" si="38"/>
        <v>0</v>
      </c>
      <c r="Y144" t="str">
        <f t="shared" si="39"/>
        <v>0</v>
      </c>
      <c r="Z144">
        <f t="shared" si="40"/>
        <v>40</v>
      </c>
      <c r="AD144" s="254">
        <f t="shared" si="31"/>
        <v>43.372549019607902</v>
      </c>
      <c r="AE144">
        <f t="shared" si="32"/>
        <v>40</v>
      </c>
      <c r="AF144">
        <f t="shared" si="33"/>
        <v>10</v>
      </c>
      <c r="AG144">
        <f t="shared" si="34"/>
        <v>93.372549019607902</v>
      </c>
      <c r="AH144">
        <f t="shared" si="35"/>
        <v>50</v>
      </c>
      <c r="AI144" s="253">
        <f t="shared" si="36"/>
        <v>-6.6274509803920978</v>
      </c>
    </row>
    <row r="145" spans="1:35" x14ac:dyDescent="0.35">
      <c r="A145" t="s">
        <v>1624</v>
      </c>
      <c r="B145" t="s">
        <v>1625</v>
      </c>
      <c r="C145" t="s">
        <v>1626</v>
      </c>
      <c r="D145" t="s">
        <v>1627</v>
      </c>
      <c r="E145">
        <v>788860</v>
      </c>
      <c r="F145" s="187" t="s">
        <v>80</v>
      </c>
      <c r="G145" s="91">
        <v>2025</v>
      </c>
      <c r="H145" s="62" t="s">
        <v>125</v>
      </c>
      <c r="I145" s="62" t="s">
        <v>78</v>
      </c>
      <c r="J145" s="90">
        <v>1</v>
      </c>
      <c r="K145" s="89">
        <f t="shared" si="26"/>
        <v>25</v>
      </c>
      <c r="L145" s="90">
        <f>SUMIFS('course data'!AT:AT,'course data'!AS:AS,A145,'course data'!H:H,2025)+SUMIFS('course data'!AV:AV,'course data'!AU:AU,A145,'course data'!H:H,2025)+SUMIFS('course data'!AX:AX,'course data'!AW:AW,A145,'course data'!H:H,2025)</f>
        <v>0</v>
      </c>
      <c r="M145" s="92">
        <v>43.490196078431403</v>
      </c>
      <c r="N145" s="72"/>
      <c r="O145" s="76"/>
      <c r="P145" s="127"/>
      <c r="Q145" s="4" t="s">
        <v>548</v>
      </c>
      <c r="R145" s="4">
        <f>_xlfn.IFNA(VLOOKUP(Q145,Data!$AL$2:$AM$101,2,FALSE), "0")</f>
        <v>20</v>
      </c>
      <c r="S145" s="81" t="s">
        <v>461</v>
      </c>
      <c r="T145" s="4">
        <f>_xlfn.IFNA(VLOOKUP(S145,Data!$AN$2:$AO$121,2,FALSE), "0")</f>
        <v>5</v>
      </c>
      <c r="U145" s="81">
        <v>20</v>
      </c>
      <c r="V145" s="52">
        <v>1</v>
      </c>
      <c r="W145">
        <f t="shared" si="37"/>
        <v>10</v>
      </c>
      <c r="X145" s="50">
        <f t="shared" si="38"/>
        <v>20</v>
      </c>
      <c r="Y145">
        <f t="shared" si="39"/>
        <v>5</v>
      </c>
      <c r="Z145">
        <f t="shared" si="40"/>
        <v>40</v>
      </c>
      <c r="AD145" s="254">
        <f t="shared" si="31"/>
        <v>43.490196078431403</v>
      </c>
      <c r="AE145">
        <f t="shared" si="32"/>
        <v>40</v>
      </c>
      <c r="AF145">
        <f t="shared" si="33"/>
        <v>35</v>
      </c>
      <c r="AG145">
        <f t="shared" si="34"/>
        <v>118.49019607843141</v>
      </c>
      <c r="AH145">
        <f t="shared" si="35"/>
        <v>25</v>
      </c>
      <c r="AI145" s="253">
        <f t="shared" si="36"/>
        <v>18.490196078431403</v>
      </c>
    </row>
    <row r="146" spans="1:35" ht="27" customHeight="1" x14ac:dyDescent="0.35">
      <c r="A146" t="s">
        <v>1628</v>
      </c>
      <c r="B146" t="s">
        <v>1629</v>
      </c>
      <c r="C146" t="s">
        <v>1626</v>
      </c>
      <c r="D146" t="s">
        <v>1630</v>
      </c>
      <c r="E146">
        <v>745330</v>
      </c>
      <c r="F146" s="187" t="s">
        <v>229</v>
      </c>
      <c r="G146" s="91">
        <v>2025</v>
      </c>
      <c r="H146" s="62" t="s">
        <v>125</v>
      </c>
      <c r="I146" s="62" t="s">
        <v>126</v>
      </c>
      <c r="J146" s="90">
        <v>1</v>
      </c>
      <c r="K146" s="89">
        <f t="shared" si="26"/>
        <v>50</v>
      </c>
      <c r="L146" s="90">
        <f>SUMIFS('course data'!AT:AT,'course data'!AS:AS,A146,'course data'!H:H,2025)+SUMIFS('course data'!AV:AV,'course data'!AU:AU,A146,'course data'!H:H,2025)+SUMIFS('course data'!AX:AX,'course data'!AW:AW,A146,'course data'!H:H,2025)</f>
        <v>0</v>
      </c>
      <c r="M146" s="92">
        <v>43.607843137255003</v>
      </c>
      <c r="N146" s="72"/>
      <c r="O146" s="78"/>
      <c r="P146" s="128"/>
      <c r="R146" s="4" t="str">
        <f>_xlfn.IFNA(VLOOKUP(Q146,Data!$AL$2:$AM$101,2,FALSE), "0")</f>
        <v>0</v>
      </c>
      <c r="T146" s="4" t="str">
        <f>_xlfn.IFNA(VLOOKUP(S146,Data!$AN$2:$AO$121,2,FALSE), "0")</f>
        <v>0</v>
      </c>
      <c r="U146" s="81">
        <v>20</v>
      </c>
      <c r="V146" s="52">
        <v>1</v>
      </c>
      <c r="W146">
        <f t="shared" si="37"/>
        <v>10</v>
      </c>
      <c r="X146" s="50" t="str">
        <f t="shared" si="38"/>
        <v>0</v>
      </c>
      <c r="Y146" t="str">
        <f t="shared" si="39"/>
        <v>0</v>
      </c>
      <c r="Z146">
        <f t="shared" si="40"/>
        <v>40</v>
      </c>
      <c r="AD146" s="254">
        <f t="shared" si="31"/>
        <v>43.607843137255003</v>
      </c>
      <c r="AE146">
        <f t="shared" si="32"/>
        <v>40</v>
      </c>
      <c r="AF146">
        <f t="shared" si="33"/>
        <v>10</v>
      </c>
      <c r="AG146">
        <f t="shared" si="34"/>
        <v>93.607843137255003</v>
      </c>
      <c r="AH146">
        <f t="shared" si="35"/>
        <v>50</v>
      </c>
      <c r="AI146" s="253">
        <f t="shared" si="36"/>
        <v>-6.3921568627449972</v>
      </c>
    </row>
    <row r="147" spans="1:35" x14ac:dyDescent="0.35">
      <c r="A147" t="s">
        <v>1631</v>
      </c>
      <c r="B147" t="s">
        <v>1632</v>
      </c>
      <c r="C147" t="s">
        <v>1633</v>
      </c>
      <c r="D147" t="s">
        <v>1634</v>
      </c>
      <c r="E147">
        <v>810151</v>
      </c>
      <c r="F147" s="40" t="s">
        <v>149</v>
      </c>
      <c r="G147" s="91">
        <v>2025</v>
      </c>
      <c r="H147" s="62" t="s">
        <v>125</v>
      </c>
      <c r="I147" s="62" t="s">
        <v>101</v>
      </c>
      <c r="J147" s="90">
        <v>1</v>
      </c>
      <c r="K147" s="89">
        <f t="shared" si="26"/>
        <v>50</v>
      </c>
      <c r="L147" s="90">
        <f>SUMIFS('course data'!AT:AT,'course data'!AS:AS,A147,'course data'!H:H,2025)+SUMIFS('course data'!AV:AV,'course data'!AU:AU,A147,'course data'!H:H,2025)+SUMIFS('course data'!AX:AX,'course data'!AW:AW,A147,'course data'!H:H,2025)</f>
        <v>0</v>
      </c>
      <c r="M147" s="92">
        <v>43.725490196078503</v>
      </c>
      <c r="N147" s="75"/>
      <c r="O147" s="78"/>
      <c r="P147" s="128"/>
      <c r="R147" s="4" t="str">
        <f>_xlfn.IFNA(VLOOKUP(Q147,Data!$AL$2:$AM$101,2,FALSE), "0")</f>
        <v>0</v>
      </c>
      <c r="T147" s="4" t="str">
        <f>_xlfn.IFNA(VLOOKUP(S147,Data!$AN$2:$AO$121,2,FALSE), "0")</f>
        <v>0</v>
      </c>
      <c r="U147" s="81">
        <v>20</v>
      </c>
      <c r="V147" s="52">
        <v>1</v>
      </c>
      <c r="W147">
        <f t="shared" si="37"/>
        <v>10</v>
      </c>
      <c r="X147" s="50" t="str">
        <f t="shared" si="38"/>
        <v>0</v>
      </c>
      <c r="Y147" t="str">
        <f t="shared" si="39"/>
        <v>0</v>
      </c>
      <c r="Z147">
        <f t="shared" si="40"/>
        <v>40</v>
      </c>
      <c r="AD147" s="254">
        <f t="shared" si="31"/>
        <v>43.725490196078503</v>
      </c>
      <c r="AE147">
        <f t="shared" si="32"/>
        <v>40</v>
      </c>
      <c r="AF147">
        <f t="shared" si="33"/>
        <v>10</v>
      </c>
      <c r="AG147">
        <f t="shared" si="34"/>
        <v>93.725490196078511</v>
      </c>
      <c r="AH147">
        <f t="shared" si="35"/>
        <v>50</v>
      </c>
      <c r="AI147" s="253">
        <f t="shared" si="36"/>
        <v>-6.2745098039214966</v>
      </c>
    </row>
    <row r="148" spans="1:35" ht="27" customHeight="1" x14ac:dyDescent="0.35">
      <c r="A148" t="s">
        <v>1635</v>
      </c>
      <c r="B148" t="s">
        <v>1636</v>
      </c>
      <c r="C148" t="s">
        <v>1637</v>
      </c>
      <c r="D148" t="s">
        <v>1638</v>
      </c>
      <c r="E148">
        <v>670485</v>
      </c>
      <c r="F148" s="187" t="s">
        <v>36</v>
      </c>
      <c r="G148" s="91">
        <v>2025</v>
      </c>
      <c r="H148" s="62" t="s">
        <v>100</v>
      </c>
      <c r="I148" s="62" t="s">
        <v>101</v>
      </c>
      <c r="J148" s="90">
        <v>1</v>
      </c>
      <c r="K148" s="89">
        <f t="shared" si="26"/>
        <v>34</v>
      </c>
      <c r="L148" s="90">
        <f>SUMIFS('course data'!AT:AT,'course data'!AS:AS,A148,'course data'!H:H,2025)+SUMIFS('course data'!AV:AV,'course data'!AU:AU,A148,'course data'!H:H,2025)+SUMIFS('course data'!AX:AX,'course data'!AW:AW,A148,'course data'!H:H,2025)</f>
        <v>0</v>
      </c>
      <c r="M148" s="92">
        <v>43.843137254901997</v>
      </c>
      <c r="N148" s="72"/>
      <c r="O148" s="78"/>
      <c r="P148" s="135"/>
      <c r="Q148" s="81" t="s">
        <v>361</v>
      </c>
      <c r="R148" s="4">
        <f>_xlfn.IFNA(VLOOKUP(Q148,Data!$AL$2:$AM$101,2,FALSE), "0")</f>
        <v>10</v>
      </c>
      <c r="T148" s="4" t="str">
        <f>_xlfn.IFNA(VLOOKUP(S148,Data!$AN$2:$AO$121,2,FALSE), "0")</f>
        <v>0</v>
      </c>
      <c r="U148" s="81">
        <v>26</v>
      </c>
      <c r="V148" s="52">
        <v>1</v>
      </c>
      <c r="W148">
        <f t="shared" si="37"/>
        <v>10</v>
      </c>
      <c r="X148" s="50">
        <f t="shared" si="38"/>
        <v>10</v>
      </c>
      <c r="Y148" t="str">
        <f t="shared" si="39"/>
        <v>0</v>
      </c>
      <c r="Z148">
        <f t="shared" si="40"/>
        <v>46</v>
      </c>
      <c r="AD148" s="254">
        <f t="shared" si="31"/>
        <v>43.843137254901997</v>
      </c>
      <c r="AE148">
        <f t="shared" si="32"/>
        <v>46</v>
      </c>
      <c r="AF148">
        <f t="shared" si="33"/>
        <v>20</v>
      </c>
      <c r="AG148">
        <f t="shared" si="34"/>
        <v>109.84313725490199</v>
      </c>
      <c r="AH148">
        <f t="shared" si="35"/>
        <v>34</v>
      </c>
      <c r="AI148" s="253">
        <f t="shared" si="36"/>
        <v>9.8431372549019969</v>
      </c>
    </row>
    <row r="149" spans="1:35" x14ac:dyDescent="0.35">
      <c r="A149" t="s">
        <v>1639</v>
      </c>
      <c r="B149" t="s">
        <v>1640</v>
      </c>
      <c r="C149" t="s">
        <v>1440</v>
      </c>
      <c r="D149" t="s">
        <v>1553</v>
      </c>
      <c r="E149">
        <v>823070</v>
      </c>
      <c r="F149" s="187" t="s">
        <v>214</v>
      </c>
      <c r="G149" s="91">
        <v>2025</v>
      </c>
      <c r="H149" s="62" t="s">
        <v>125</v>
      </c>
      <c r="I149" s="62" t="s">
        <v>78</v>
      </c>
      <c r="J149" s="90">
        <v>1</v>
      </c>
      <c r="K149" s="89">
        <f t="shared" si="26"/>
        <v>40</v>
      </c>
      <c r="L149" s="90">
        <f>SUMIFS('course data'!AT:AT,'course data'!AS:AS,A149,'course data'!H:H,2025)+SUMIFS('course data'!AV:AV,'course data'!AU:AU,A149,'course data'!H:H,2025)+SUMIFS('course data'!AX:AX,'course data'!AW:AW,A149,'course data'!H:H,2025)</f>
        <v>0</v>
      </c>
      <c r="M149" s="92">
        <v>43.960784313725597</v>
      </c>
      <c r="N149" s="72"/>
      <c r="O149" s="77"/>
      <c r="P149" s="49"/>
      <c r="Q149" s="4" t="s">
        <v>361</v>
      </c>
      <c r="R149" s="4">
        <f>_xlfn.IFNA(VLOOKUP(Q149,Data!$AL$2:$AM$101,2,FALSE), "0")</f>
        <v>10</v>
      </c>
      <c r="T149" s="4" t="str">
        <f>_xlfn.IFNA(VLOOKUP(S149,Data!$AN$2:$AO$121,2,FALSE), "0")</f>
        <v>0</v>
      </c>
      <c r="U149" s="81">
        <v>20</v>
      </c>
      <c r="V149" s="52">
        <v>1</v>
      </c>
      <c r="W149">
        <f t="shared" si="37"/>
        <v>10</v>
      </c>
      <c r="X149" s="50">
        <f t="shared" si="38"/>
        <v>10</v>
      </c>
      <c r="Y149" t="str">
        <f t="shared" si="39"/>
        <v>0</v>
      </c>
      <c r="Z149">
        <f t="shared" si="40"/>
        <v>40</v>
      </c>
      <c r="AD149" s="254">
        <f t="shared" si="31"/>
        <v>43.960784313725597</v>
      </c>
      <c r="AE149">
        <f t="shared" si="32"/>
        <v>40</v>
      </c>
      <c r="AF149">
        <f t="shared" si="33"/>
        <v>20</v>
      </c>
      <c r="AG149">
        <f t="shared" si="34"/>
        <v>103.9607843137256</v>
      </c>
      <c r="AH149">
        <f t="shared" si="35"/>
        <v>40</v>
      </c>
      <c r="AI149" s="253">
        <f t="shared" si="36"/>
        <v>3.9607843137255969</v>
      </c>
    </row>
    <row r="150" spans="1:35" ht="63" customHeight="1" x14ac:dyDescent="0.35">
      <c r="A150" t="s">
        <v>1641</v>
      </c>
      <c r="B150" t="s">
        <v>1642</v>
      </c>
      <c r="C150" t="s">
        <v>1643</v>
      </c>
      <c r="D150" t="s">
        <v>1644</v>
      </c>
      <c r="E150">
        <v>558207</v>
      </c>
      <c r="F150" s="187" t="s">
        <v>289</v>
      </c>
      <c r="G150" s="91">
        <v>2025</v>
      </c>
      <c r="H150" s="62" t="s">
        <v>100</v>
      </c>
      <c r="I150" s="62" t="s">
        <v>54</v>
      </c>
      <c r="J150" s="90">
        <v>0.2</v>
      </c>
      <c r="K150" s="89">
        <f t="shared" si="26"/>
        <v>10</v>
      </c>
      <c r="L150" s="90">
        <f>SUMIFS('course data'!AT:AT,'course data'!AS:AS,A150,'course data'!H:H,2025)+SUMIFS('course data'!AV:AV,'course data'!AU:AU,A150,'course data'!H:H,2025)+SUMIFS('course data'!AX:AX,'course data'!AW:AW,A150,'course data'!H:H,2025)</f>
        <v>0</v>
      </c>
      <c r="M150" s="92">
        <v>44.078431372549097</v>
      </c>
      <c r="N150" s="72"/>
      <c r="O150" s="78"/>
      <c r="P150" s="135"/>
      <c r="R150" s="4" t="str">
        <f>_xlfn.IFNA(VLOOKUP(Q150,Data!$AL$2:$AM$101,2,FALSE), "0")</f>
        <v>0</v>
      </c>
      <c r="T150" s="4" t="str">
        <f>_xlfn.IFNA(VLOOKUP(S150,Data!$AN$2:$AO$121,2,FALSE), "0")</f>
        <v>0</v>
      </c>
      <c r="U150" s="81">
        <v>4</v>
      </c>
      <c r="V150" s="52">
        <v>1</v>
      </c>
      <c r="W150">
        <f t="shared" si="37"/>
        <v>2</v>
      </c>
      <c r="X150" s="50" t="str">
        <f t="shared" si="38"/>
        <v>0</v>
      </c>
      <c r="Y150" t="str">
        <f t="shared" si="39"/>
        <v>0</v>
      </c>
      <c r="Z150">
        <f t="shared" si="40"/>
        <v>8</v>
      </c>
      <c r="AD150" s="254">
        <f t="shared" si="31"/>
        <v>44.078431372549097</v>
      </c>
      <c r="AE150">
        <f t="shared" si="32"/>
        <v>8</v>
      </c>
      <c r="AF150">
        <f t="shared" si="33"/>
        <v>2</v>
      </c>
      <c r="AG150">
        <f t="shared" si="34"/>
        <v>54.078431372549097</v>
      </c>
      <c r="AH150">
        <f t="shared" si="35"/>
        <v>10</v>
      </c>
      <c r="AI150" s="253">
        <f t="shared" si="36"/>
        <v>34.078431372549097</v>
      </c>
    </row>
    <row r="151" spans="1:35" ht="64" customHeight="1" x14ac:dyDescent="0.35">
      <c r="A151" t="s">
        <v>1645</v>
      </c>
      <c r="B151" t="s">
        <v>1646</v>
      </c>
      <c r="C151" t="s">
        <v>1497</v>
      </c>
      <c r="D151" t="s">
        <v>1647</v>
      </c>
      <c r="E151">
        <v>784778</v>
      </c>
      <c r="F151" s="187" t="s">
        <v>169</v>
      </c>
      <c r="G151" s="91">
        <v>2025</v>
      </c>
      <c r="H151" s="62" t="s">
        <v>125</v>
      </c>
      <c r="I151" s="62" t="s">
        <v>78</v>
      </c>
      <c r="J151" s="90">
        <v>1</v>
      </c>
      <c r="K151" s="89">
        <f t="shared" si="26"/>
        <v>50</v>
      </c>
      <c r="L151" s="90">
        <f>SUMIFS('course data'!AT:AT,'course data'!AS:AS,A151,'course data'!H:H,2025)+SUMIFS('course data'!AV:AV,'course data'!AU:AU,A151,'course data'!H:H,2025)+SUMIFS('course data'!AX:AX,'course data'!AW:AW,A151,'course data'!H:H,2025)</f>
        <v>15</v>
      </c>
      <c r="M151" s="92">
        <v>44.196078431372598</v>
      </c>
      <c r="N151" s="72"/>
      <c r="O151" s="76"/>
      <c r="P151" s="127"/>
      <c r="R151" s="4" t="str">
        <f>_xlfn.IFNA(VLOOKUP(Q151,Data!$AL$2:$AM$101,2,FALSE), "0")</f>
        <v>0</v>
      </c>
      <c r="T151" s="4" t="str">
        <f>_xlfn.IFNA(VLOOKUP(S151,Data!$AN$2:$AO$121,2,FALSE), "0")</f>
        <v>0</v>
      </c>
      <c r="U151" s="81">
        <v>20</v>
      </c>
      <c r="V151" s="52">
        <v>1</v>
      </c>
      <c r="W151">
        <f t="shared" si="37"/>
        <v>10</v>
      </c>
      <c r="X151" s="50" t="str">
        <f t="shared" si="38"/>
        <v>0</v>
      </c>
      <c r="Y151" t="str">
        <f t="shared" si="39"/>
        <v>0</v>
      </c>
      <c r="Z151">
        <f t="shared" si="40"/>
        <v>40</v>
      </c>
      <c r="AD151" s="254">
        <f t="shared" si="31"/>
        <v>44.196078431372598</v>
      </c>
      <c r="AE151">
        <f t="shared" si="32"/>
        <v>40</v>
      </c>
      <c r="AF151">
        <f t="shared" si="33"/>
        <v>10</v>
      </c>
      <c r="AG151">
        <f t="shared" si="34"/>
        <v>94.196078431372598</v>
      </c>
      <c r="AH151">
        <f t="shared" si="35"/>
        <v>50</v>
      </c>
      <c r="AI151" s="253">
        <f t="shared" si="36"/>
        <v>-5.8039215686274019</v>
      </c>
    </row>
    <row r="152" spans="1:35" x14ac:dyDescent="0.35">
      <c r="A152" t="s">
        <v>1648</v>
      </c>
      <c r="B152" t="s">
        <v>1649</v>
      </c>
      <c r="C152" t="s">
        <v>758</v>
      </c>
      <c r="D152" t="s">
        <v>1650</v>
      </c>
      <c r="E152">
        <v>358041</v>
      </c>
      <c r="F152" s="187" t="s">
        <v>245</v>
      </c>
      <c r="G152" s="91">
        <v>2025</v>
      </c>
      <c r="H152" s="62" t="s">
        <v>125</v>
      </c>
      <c r="I152" s="62" t="s">
        <v>78</v>
      </c>
      <c r="J152" s="90">
        <v>1</v>
      </c>
      <c r="K152" s="89">
        <f t="shared" si="26"/>
        <v>45</v>
      </c>
      <c r="L152" s="90">
        <f>SUMIFS('course data'!AT:AT,'course data'!AS:AS,A152,'course data'!H:H,2025)+SUMIFS('course data'!AV:AV,'course data'!AU:AU,A152,'course data'!H:H,2025)+SUMIFS('course data'!AX:AX,'course data'!AW:AW,A152,'course data'!H:H,2025)</f>
        <v>0</v>
      </c>
      <c r="M152" s="92">
        <v>44.313725490196099</v>
      </c>
      <c r="N152" s="72"/>
      <c r="O152" s="77"/>
      <c r="P152" s="49"/>
      <c r="Q152" s="4" t="s">
        <v>226</v>
      </c>
      <c r="R152" s="4">
        <f>_xlfn.IFNA(VLOOKUP(Q152,Data!$AL$2:$AM$101,2,FALSE), "0")</f>
        <v>5</v>
      </c>
      <c r="T152" s="4" t="str">
        <f>_xlfn.IFNA(VLOOKUP(S152,Data!$AN$2:$AO$121,2,FALSE), "0")</f>
        <v>0</v>
      </c>
      <c r="U152" s="81">
        <v>20</v>
      </c>
      <c r="V152" s="52">
        <v>1</v>
      </c>
      <c r="W152">
        <f t="shared" si="37"/>
        <v>10</v>
      </c>
      <c r="X152" s="50">
        <f t="shared" si="38"/>
        <v>5</v>
      </c>
      <c r="Y152" t="str">
        <f t="shared" si="39"/>
        <v>0</v>
      </c>
      <c r="Z152">
        <f t="shared" si="40"/>
        <v>40</v>
      </c>
      <c r="AD152" s="254">
        <f t="shared" si="31"/>
        <v>44.313725490196099</v>
      </c>
      <c r="AE152">
        <f t="shared" si="32"/>
        <v>40</v>
      </c>
      <c r="AF152">
        <f t="shared" si="33"/>
        <v>15</v>
      </c>
      <c r="AG152">
        <f t="shared" si="34"/>
        <v>99.313725490196106</v>
      </c>
      <c r="AH152">
        <f t="shared" si="35"/>
        <v>45</v>
      </c>
      <c r="AI152" s="253">
        <f t="shared" si="36"/>
        <v>-0.68627450980390137</v>
      </c>
    </row>
    <row r="153" spans="1:35" x14ac:dyDescent="0.35">
      <c r="A153" t="s">
        <v>1651</v>
      </c>
      <c r="B153" t="s">
        <v>1652</v>
      </c>
      <c r="C153" t="s">
        <v>1545</v>
      </c>
      <c r="D153" t="s">
        <v>1653</v>
      </c>
      <c r="E153">
        <v>640272</v>
      </c>
      <c r="F153" s="187" t="s">
        <v>149</v>
      </c>
      <c r="G153" s="91">
        <v>2025</v>
      </c>
      <c r="H153" s="62" t="s">
        <v>100</v>
      </c>
      <c r="I153" s="62" t="s">
        <v>78</v>
      </c>
      <c r="J153" s="90">
        <v>1</v>
      </c>
      <c r="K153" s="89">
        <f t="shared" si="26"/>
        <v>25</v>
      </c>
      <c r="L153" s="90">
        <f>SUMIFS('course data'!AT:AT,'course data'!AS:AS,A153,'course data'!H:H,2025)+SUMIFS('course data'!AV:AV,'course data'!AU:AU,A153,'course data'!H:H,2025)+SUMIFS('course data'!AX:AX,'course data'!AW:AW,A153,'course data'!H:H,2025)</f>
        <v>0</v>
      </c>
      <c r="M153" s="92">
        <v>44.431372549019699</v>
      </c>
      <c r="N153" s="72"/>
      <c r="O153" s="77"/>
      <c r="P153" s="131"/>
      <c r="R153" s="4" t="str">
        <f>_xlfn.IFNA(VLOOKUP(Q153,Data!$AL$2:$AM$101,2,FALSE), "0")</f>
        <v>0</v>
      </c>
      <c r="T153" s="4" t="str">
        <f>_xlfn.IFNA(VLOOKUP(S153,Data!$AN$2:$AO$121,2,FALSE), "0")</f>
        <v>0</v>
      </c>
      <c r="U153" s="81">
        <v>45</v>
      </c>
      <c r="V153" s="52">
        <v>1</v>
      </c>
      <c r="W153">
        <f t="shared" si="37"/>
        <v>5</v>
      </c>
      <c r="X153" s="50" t="str">
        <f t="shared" si="38"/>
        <v>0</v>
      </c>
      <c r="Y153" t="str">
        <f t="shared" si="39"/>
        <v>0</v>
      </c>
      <c r="Z153">
        <f t="shared" si="40"/>
        <v>70</v>
      </c>
      <c r="AA153" s="241">
        <v>5</v>
      </c>
      <c r="AD153" s="254">
        <f t="shared" si="31"/>
        <v>44.431372549019699</v>
      </c>
      <c r="AE153">
        <f t="shared" si="32"/>
        <v>70</v>
      </c>
      <c r="AF153">
        <f t="shared" si="33"/>
        <v>0</v>
      </c>
      <c r="AG153">
        <f t="shared" si="34"/>
        <v>114.4313725490197</v>
      </c>
      <c r="AH153">
        <f t="shared" si="35"/>
        <v>25</v>
      </c>
      <c r="AI153" s="253">
        <f t="shared" si="36"/>
        <v>19.431372549019699</v>
      </c>
    </row>
    <row r="154" spans="1:35" x14ac:dyDescent="0.35">
      <c r="A154" t="s">
        <v>1654</v>
      </c>
      <c r="B154" t="s">
        <v>1655</v>
      </c>
      <c r="C154" t="s">
        <v>1656</v>
      </c>
      <c r="D154" t="s">
        <v>1657</v>
      </c>
      <c r="E154">
        <v>730803</v>
      </c>
      <c r="F154" s="187" t="s">
        <v>169</v>
      </c>
      <c r="G154" s="91">
        <v>2025</v>
      </c>
      <c r="H154" s="62" t="s">
        <v>100</v>
      </c>
      <c r="I154" s="62" t="s">
        <v>54</v>
      </c>
      <c r="J154" s="90">
        <v>0.6</v>
      </c>
      <c r="K154" s="89">
        <f t="shared" si="26"/>
        <v>42</v>
      </c>
      <c r="L154" s="90">
        <f>SUMIFS('course data'!AT:AT,'course data'!AS:AS,A154,'course data'!H:H,2025)+SUMIFS('course data'!AV:AV,'course data'!AU:AU,A154,'course data'!H:H,2025)+SUMIFS('course data'!AX:AX,'course data'!AW:AW,A154,'course data'!H:H,2025)</f>
        <v>0</v>
      </c>
      <c r="M154" s="92">
        <v>44.549019607843199</v>
      </c>
      <c r="N154" s="72"/>
      <c r="O154" s="77"/>
      <c r="P154" s="131"/>
      <c r="R154" s="4" t="str">
        <f>_xlfn.IFNA(VLOOKUP(Q154,Data!$AL$2:$AM$101,2,FALSE), "0")</f>
        <v>0</v>
      </c>
      <c r="T154" s="4" t="str">
        <f>_xlfn.IFNA(VLOOKUP(S154,Data!$AN$2:$AO$121,2,FALSE), "0")</f>
        <v>0</v>
      </c>
      <c r="U154" s="81">
        <v>0</v>
      </c>
      <c r="V154" s="52">
        <v>1</v>
      </c>
      <c r="W154">
        <f t="shared" si="37"/>
        <v>6</v>
      </c>
      <c r="X154" s="50" t="str">
        <f t="shared" si="38"/>
        <v>0</v>
      </c>
      <c r="Y154" t="str">
        <f t="shared" si="39"/>
        <v>0</v>
      </c>
      <c r="Z154">
        <f t="shared" si="40"/>
        <v>12</v>
      </c>
      <c r="AD154" s="254">
        <f t="shared" si="31"/>
        <v>44.549019607843199</v>
      </c>
      <c r="AE154">
        <f t="shared" si="32"/>
        <v>12</v>
      </c>
      <c r="AF154">
        <f t="shared" si="33"/>
        <v>6</v>
      </c>
      <c r="AG154">
        <f t="shared" si="34"/>
        <v>62.549019607843199</v>
      </c>
      <c r="AH154">
        <f t="shared" si="35"/>
        <v>42</v>
      </c>
      <c r="AI154" s="253">
        <f t="shared" si="36"/>
        <v>2.5490196078431993</v>
      </c>
    </row>
    <row r="155" spans="1:35" x14ac:dyDescent="0.35">
      <c r="A155" t="s">
        <v>1658</v>
      </c>
      <c r="B155" t="s">
        <v>1659</v>
      </c>
      <c r="C155" t="s">
        <v>1660</v>
      </c>
      <c r="D155" t="s">
        <v>601</v>
      </c>
      <c r="E155">
        <v>931132</v>
      </c>
      <c r="F155" s="187" t="s">
        <v>199</v>
      </c>
      <c r="G155" s="91">
        <v>2025</v>
      </c>
      <c r="H155" s="62" t="s">
        <v>125</v>
      </c>
      <c r="I155" s="62" t="s">
        <v>101</v>
      </c>
      <c r="J155" s="90">
        <v>1</v>
      </c>
      <c r="K155" s="89">
        <f t="shared" si="26"/>
        <v>31</v>
      </c>
      <c r="L155" s="90">
        <f>SUMIFS('course data'!AT:AT,'course data'!AS:AS,A155,'course data'!H:H,2025)+SUMIFS('course data'!AV:AV,'course data'!AU:AU,A155,'course data'!H:H,2025)+SUMIFS('course data'!AX:AX,'course data'!AW:AW,A155,'course data'!H:H,2025)</f>
        <v>0</v>
      </c>
      <c r="M155" s="92">
        <v>44.6666666666667</v>
      </c>
      <c r="N155" s="72"/>
      <c r="O155" s="77"/>
      <c r="P155" s="49"/>
      <c r="Q155" s="4" t="s">
        <v>361</v>
      </c>
      <c r="R155" s="4">
        <f>_xlfn.IFNA(VLOOKUP(Q155,Data!$AL$2:$AM$101,2,FALSE), "0")</f>
        <v>10</v>
      </c>
      <c r="S155" s="4" t="s">
        <v>461</v>
      </c>
      <c r="T155" s="4">
        <f>_xlfn.IFNA(VLOOKUP(S155,Data!$AN$2:$AO$121,2,FALSE), "0")</f>
        <v>5</v>
      </c>
      <c r="U155" s="81">
        <v>24</v>
      </c>
      <c r="V155" s="52">
        <v>1</v>
      </c>
      <c r="W155">
        <f t="shared" si="37"/>
        <v>10</v>
      </c>
      <c r="X155" s="50">
        <f t="shared" si="38"/>
        <v>10</v>
      </c>
      <c r="Y155">
        <f t="shared" si="39"/>
        <v>5</v>
      </c>
      <c r="Z155">
        <f t="shared" si="40"/>
        <v>44</v>
      </c>
      <c r="AD155" s="254">
        <f t="shared" si="31"/>
        <v>44.6666666666667</v>
      </c>
      <c r="AE155">
        <f t="shared" si="32"/>
        <v>44</v>
      </c>
      <c r="AF155">
        <f t="shared" si="33"/>
        <v>25</v>
      </c>
      <c r="AG155">
        <f t="shared" si="34"/>
        <v>113.6666666666667</v>
      </c>
      <c r="AH155">
        <f t="shared" si="35"/>
        <v>31</v>
      </c>
      <c r="AI155" s="253">
        <f t="shared" si="36"/>
        <v>13.6666666666667</v>
      </c>
    </row>
    <row r="156" spans="1:35" x14ac:dyDescent="0.35">
      <c r="A156" t="s">
        <v>1661</v>
      </c>
      <c r="B156" t="s">
        <v>1662</v>
      </c>
      <c r="C156" t="s">
        <v>1663</v>
      </c>
      <c r="D156" t="s">
        <v>1664</v>
      </c>
      <c r="E156">
        <v>863359</v>
      </c>
      <c r="F156" s="187" t="s">
        <v>259</v>
      </c>
      <c r="G156" s="91">
        <v>2025</v>
      </c>
      <c r="H156" s="62" t="s">
        <v>125</v>
      </c>
      <c r="I156" s="62" t="s">
        <v>78</v>
      </c>
      <c r="J156" s="90">
        <v>1</v>
      </c>
      <c r="K156" s="89">
        <f t="shared" si="26"/>
        <v>30</v>
      </c>
      <c r="L156" s="90">
        <f>SUMIFS('course data'!AT:AT,'course data'!AS:AS,A156,'course data'!H:H,2025)+SUMIFS('course data'!AV:AV,'course data'!AU:AU,A156,'course data'!H:H,2025)+SUMIFS('course data'!AX:AX,'course data'!AW:AW,A156,'course data'!H:H,2025)</f>
        <v>10</v>
      </c>
      <c r="M156" s="92">
        <v>44.7843137254903</v>
      </c>
      <c r="N156" s="72"/>
      <c r="O156" s="77"/>
      <c r="P156" s="49"/>
      <c r="Q156" s="4" t="s">
        <v>628</v>
      </c>
      <c r="R156" s="4">
        <f>_xlfn.IFNA(VLOOKUP(Q156,Data!$AL$2:$AM$101,2,FALSE), "0")</f>
        <v>25</v>
      </c>
      <c r="S156" s="4"/>
      <c r="T156" s="4" t="str">
        <f>_xlfn.IFNA(VLOOKUP(S156,Data!$AN$2:$AO$121,2,FALSE), "0")</f>
        <v>0</v>
      </c>
      <c r="U156" s="81">
        <v>15</v>
      </c>
      <c r="V156" s="52">
        <v>1</v>
      </c>
      <c r="W156">
        <f t="shared" si="37"/>
        <v>10</v>
      </c>
      <c r="X156" s="50">
        <f t="shared" si="38"/>
        <v>25</v>
      </c>
      <c r="Y156" t="str">
        <f t="shared" si="39"/>
        <v>0</v>
      </c>
      <c r="Z156">
        <f t="shared" si="40"/>
        <v>35</v>
      </c>
      <c r="AD156" s="254">
        <f t="shared" si="31"/>
        <v>44.7843137254903</v>
      </c>
      <c r="AE156">
        <f t="shared" si="32"/>
        <v>35</v>
      </c>
      <c r="AF156">
        <f t="shared" si="33"/>
        <v>35</v>
      </c>
      <c r="AG156">
        <f t="shared" si="34"/>
        <v>114.78431372549031</v>
      </c>
      <c r="AH156">
        <f t="shared" si="35"/>
        <v>30</v>
      </c>
      <c r="AI156" s="253">
        <f t="shared" si="36"/>
        <v>14.7843137254903</v>
      </c>
    </row>
    <row r="157" spans="1:35" ht="54" customHeight="1" x14ac:dyDescent="0.35">
      <c r="A157" t="s">
        <v>1665</v>
      </c>
      <c r="B157" t="s">
        <v>1666</v>
      </c>
      <c r="C157" t="s">
        <v>1667</v>
      </c>
      <c r="D157" t="s">
        <v>1668</v>
      </c>
      <c r="E157">
        <v>884795</v>
      </c>
      <c r="F157" s="187" t="s">
        <v>169</v>
      </c>
      <c r="G157" s="91">
        <v>2025</v>
      </c>
      <c r="H157" s="62" t="s">
        <v>100</v>
      </c>
      <c r="I157" s="62" t="s">
        <v>54</v>
      </c>
      <c r="J157" s="90">
        <v>0.3</v>
      </c>
      <c r="K157" s="89">
        <f t="shared" ref="K157:K199" si="41">SUM(70*J157*V157)-R157-T157-U157+AB157-AC157</f>
        <v>21</v>
      </c>
      <c r="L157" s="90">
        <f>SUMIFS('course data'!AT:AT,'course data'!AS:AS,A157,'course data'!H:H,2025)+SUMIFS('course data'!AV:AV,'course data'!AU:AU,A157,'course data'!H:H,2025)+SUMIFS('course data'!AX:AX,'course data'!AW:AW,A157,'course data'!H:H,2025)</f>
        <v>5</v>
      </c>
      <c r="M157" s="92">
        <v>44.9019607843138</v>
      </c>
      <c r="N157" s="72"/>
      <c r="O157" s="78"/>
      <c r="P157" s="135"/>
      <c r="R157" s="4" t="str">
        <f>_xlfn.IFNA(VLOOKUP(Q157,Data!$AL$2:$AM$101,2,FALSE), "0")</f>
        <v>0</v>
      </c>
      <c r="T157" s="4" t="str">
        <f>_xlfn.IFNA(VLOOKUP(S157,Data!$AN$2:$AO$121,2,FALSE), "0")</f>
        <v>0</v>
      </c>
      <c r="U157" s="81">
        <v>0</v>
      </c>
      <c r="V157" s="52">
        <v>1</v>
      </c>
      <c r="W157">
        <f t="shared" ref="W157:W178" si="42">(J157*V157*10)-AA157</f>
        <v>3</v>
      </c>
      <c r="X157" s="50" t="str">
        <f t="shared" ref="X157:X178" si="43">(R157)</f>
        <v>0</v>
      </c>
      <c r="Y157" t="str">
        <f t="shared" ref="Y157:Y178" si="44">(T157)</f>
        <v>0</v>
      </c>
      <c r="Z157">
        <f t="shared" ref="Z157:Z178" si="45">(J157*V157*100)-(K157+W157+X157+Y157)-AC157</f>
        <v>6</v>
      </c>
      <c r="AD157" s="254">
        <f t="shared" ref="AD157:AD199" si="46">M157-AC157</f>
        <v>44.9019607843138</v>
      </c>
      <c r="AE157">
        <f t="shared" ref="AE157:AE199" si="47">Z157-AB157</f>
        <v>6</v>
      </c>
      <c r="AF157">
        <f t="shared" ref="AF157:AF199" si="48">W157+X157+Y157-AA157</f>
        <v>3</v>
      </c>
      <c r="AG157">
        <f t="shared" ref="AG157:AG199" si="49">AD157+AE157+AF157</f>
        <v>53.9019607843138</v>
      </c>
      <c r="AH157">
        <f t="shared" ref="AH157:AH199" si="50">K157-AC157</f>
        <v>21</v>
      </c>
      <c r="AI157" s="253">
        <f t="shared" ref="AI157:AI199" si="51">AD157-AH157</f>
        <v>23.9019607843138</v>
      </c>
    </row>
    <row r="158" spans="1:35" x14ac:dyDescent="0.35">
      <c r="A158" t="s">
        <v>1669</v>
      </c>
      <c r="B158" t="s">
        <v>1670</v>
      </c>
      <c r="C158" t="s">
        <v>1444</v>
      </c>
      <c r="D158" t="s">
        <v>1671</v>
      </c>
      <c r="E158">
        <v>447521</v>
      </c>
      <c r="F158" s="187" t="s">
        <v>214</v>
      </c>
      <c r="G158" s="91">
        <v>2025</v>
      </c>
      <c r="H158" s="62" t="s">
        <v>125</v>
      </c>
      <c r="I158" s="62" t="s">
        <v>78</v>
      </c>
      <c r="J158" s="90">
        <v>1</v>
      </c>
      <c r="K158" s="89">
        <f t="shared" si="41"/>
        <v>50</v>
      </c>
      <c r="L158" s="90">
        <f>SUMIFS('course data'!AT:AT,'course data'!AS:AS,A158,'course data'!H:H,2025)+SUMIFS('course data'!AV:AV,'course data'!AU:AU,A158,'course data'!H:H,2025)+SUMIFS('course data'!AX:AX,'course data'!AW:AW,A158,'course data'!H:H,2025)</f>
        <v>18</v>
      </c>
      <c r="M158" s="92">
        <v>45.019607843137301</v>
      </c>
      <c r="N158" s="72"/>
      <c r="O158" s="77"/>
      <c r="P158" s="49"/>
      <c r="R158" s="4" t="str">
        <f>_xlfn.IFNA(VLOOKUP(Q158,Data!$AL$2:$AM$101,2,FALSE), "0")</f>
        <v>0</v>
      </c>
      <c r="T158" s="4" t="str">
        <f>_xlfn.IFNA(VLOOKUP(S158,Data!$AN$2:$AO$121,2,FALSE), "0")</f>
        <v>0</v>
      </c>
      <c r="U158" s="81">
        <v>20</v>
      </c>
      <c r="V158" s="52">
        <v>1</v>
      </c>
      <c r="W158">
        <f t="shared" si="42"/>
        <v>10</v>
      </c>
      <c r="X158" s="50" t="str">
        <f t="shared" si="43"/>
        <v>0</v>
      </c>
      <c r="Y158" t="str">
        <f t="shared" si="44"/>
        <v>0</v>
      </c>
      <c r="Z158">
        <f t="shared" si="45"/>
        <v>40</v>
      </c>
      <c r="AD158" s="254">
        <f t="shared" si="46"/>
        <v>45.019607843137301</v>
      </c>
      <c r="AE158">
        <f t="shared" si="47"/>
        <v>40</v>
      </c>
      <c r="AF158">
        <f t="shared" si="48"/>
        <v>10</v>
      </c>
      <c r="AG158">
        <f t="shared" si="49"/>
        <v>95.019607843137294</v>
      </c>
      <c r="AH158">
        <f t="shared" si="50"/>
        <v>50</v>
      </c>
      <c r="AI158" s="253">
        <f t="shared" si="51"/>
        <v>-4.980392156862699</v>
      </c>
    </row>
    <row r="159" spans="1:35" ht="38.25" customHeight="1" x14ac:dyDescent="0.35">
      <c r="A159" t="s">
        <v>1672</v>
      </c>
      <c r="B159" t="s">
        <v>1673</v>
      </c>
      <c r="C159" t="s">
        <v>1674</v>
      </c>
      <c r="D159" t="s">
        <v>509</v>
      </c>
      <c r="E159">
        <v>873129</v>
      </c>
      <c r="F159" s="40" t="s">
        <v>259</v>
      </c>
      <c r="G159" s="91">
        <v>2025</v>
      </c>
      <c r="H159" s="62" t="s">
        <v>100</v>
      </c>
      <c r="I159" s="62" t="s">
        <v>54</v>
      </c>
      <c r="J159" s="90">
        <v>0.6</v>
      </c>
      <c r="K159" s="89">
        <f t="shared" si="41"/>
        <v>42</v>
      </c>
      <c r="L159" s="90">
        <f>SUMIFS('course data'!AT:AT,'course data'!AS:AS,A159,'course data'!H:H,2025)+SUMIFS('course data'!AV:AV,'course data'!AU:AU,A159,'course data'!H:H,2025)+SUMIFS('course data'!AX:AX,'course data'!AW:AW,A159,'course data'!H:H,2025)</f>
        <v>0</v>
      </c>
      <c r="M159" s="92">
        <v>45.137254901960802</v>
      </c>
      <c r="N159" s="72"/>
      <c r="O159" s="78"/>
      <c r="P159" s="129"/>
      <c r="R159" s="4" t="str">
        <f>_xlfn.IFNA(VLOOKUP(Q159,Data!$AL$2:$AM$101,2,FALSE), "0")</f>
        <v>0</v>
      </c>
      <c r="T159" s="4" t="str">
        <f>_xlfn.IFNA(VLOOKUP(S159,Data!$AN$2:$AO$121,2,FALSE), "0")</f>
        <v>0</v>
      </c>
      <c r="U159" s="81">
        <v>0</v>
      </c>
      <c r="V159" s="52">
        <v>1</v>
      </c>
      <c r="W159">
        <f t="shared" si="42"/>
        <v>6</v>
      </c>
      <c r="X159" s="50" t="str">
        <f t="shared" si="43"/>
        <v>0</v>
      </c>
      <c r="Y159" t="str">
        <f t="shared" si="44"/>
        <v>0</v>
      </c>
      <c r="Z159">
        <f t="shared" si="45"/>
        <v>12</v>
      </c>
      <c r="AD159" s="254">
        <f t="shared" si="46"/>
        <v>45.137254901960802</v>
      </c>
      <c r="AE159">
        <f t="shared" si="47"/>
        <v>12</v>
      </c>
      <c r="AF159">
        <f t="shared" si="48"/>
        <v>6</v>
      </c>
      <c r="AG159">
        <f t="shared" si="49"/>
        <v>63.137254901960802</v>
      </c>
      <c r="AH159">
        <f t="shared" si="50"/>
        <v>42</v>
      </c>
      <c r="AI159" s="253">
        <f t="shared" si="51"/>
        <v>3.1372549019608016</v>
      </c>
    </row>
    <row r="160" spans="1:35" s="10" customFormat="1" ht="46" customHeight="1" x14ac:dyDescent="0.35">
      <c r="A160" t="s">
        <v>1675</v>
      </c>
      <c r="B160" t="s">
        <v>1676</v>
      </c>
      <c r="C160" t="s">
        <v>1677</v>
      </c>
      <c r="D160" t="s">
        <v>1678</v>
      </c>
      <c r="E160">
        <v>555535</v>
      </c>
      <c r="F160" s="227" t="s">
        <v>229</v>
      </c>
      <c r="G160" s="213">
        <v>2025</v>
      </c>
      <c r="H160" s="9" t="s">
        <v>125</v>
      </c>
      <c r="I160" s="9" t="s">
        <v>78</v>
      </c>
      <c r="J160" s="228">
        <v>0.5</v>
      </c>
      <c r="K160" s="214">
        <f t="shared" si="41"/>
        <v>20</v>
      </c>
      <c r="L160" s="228">
        <f>SUMIFS('course data'!AT:AT,'course data'!AS:AS,A160,'course data'!H:H,2025)+SUMIFS('course data'!AV:AV,'course data'!AU:AU,A160,'course data'!H:H,2025)+SUMIFS('course data'!AX:AX,'course data'!AW:AW,A160,'course data'!H:H,2025)</f>
        <v>15</v>
      </c>
      <c r="M160" s="92">
        <v>45.254901960784402</v>
      </c>
      <c r="N160" s="235"/>
      <c r="O160" s="230"/>
      <c r="P160" s="236"/>
      <c r="Q160" s="11" t="s">
        <v>226</v>
      </c>
      <c r="R160" s="11">
        <f>_xlfn.IFNA(VLOOKUP(Q160,Data!$AL$2:$AM$101,2,FALSE), "0")</f>
        <v>5</v>
      </c>
      <c r="S160" s="232"/>
      <c r="T160" s="11" t="str">
        <f>_xlfn.IFNA(VLOOKUP(S160,Data!$AN$2:$AO$121,2,FALSE), "0")</f>
        <v>0</v>
      </c>
      <c r="U160" s="232">
        <v>10</v>
      </c>
      <c r="V160" s="233">
        <v>1</v>
      </c>
      <c r="W160" s="9">
        <f t="shared" si="42"/>
        <v>5</v>
      </c>
      <c r="X160" s="234">
        <f t="shared" si="43"/>
        <v>5</v>
      </c>
      <c r="Y160" s="9" t="str">
        <f t="shared" si="44"/>
        <v>0</v>
      </c>
      <c r="Z160" s="9">
        <f t="shared" si="45"/>
        <v>20</v>
      </c>
      <c r="AA160" s="245"/>
      <c r="AB160" s="9"/>
      <c r="AC160" s="9"/>
      <c r="AD160" s="258">
        <f t="shared" si="46"/>
        <v>45.254901960784402</v>
      </c>
      <c r="AE160" s="9">
        <f t="shared" si="47"/>
        <v>20</v>
      </c>
      <c r="AF160" s="9">
        <f t="shared" si="48"/>
        <v>10</v>
      </c>
      <c r="AG160">
        <f t="shared" si="49"/>
        <v>75.254901960784395</v>
      </c>
      <c r="AH160">
        <f t="shared" si="50"/>
        <v>20</v>
      </c>
      <c r="AI160" s="253">
        <f t="shared" si="51"/>
        <v>25.254901960784402</v>
      </c>
    </row>
    <row r="161" spans="1:35" x14ac:dyDescent="0.35">
      <c r="A161" t="s">
        <v>1679</v>
      </c>
      <c r="B161" t="s">
        <v>1680</v>
      </c>
      <c r="C161" t="s">
        <v>1681</v>
      </c>
      <c r="D161" t="s">
        <v>1682</v>
      </c>
      <c r="E161">
        <v>384012</v>
      </c>
      <c r="F161" s="187" t="s">
        <v>214</v>
      </c>
      <c r="G161" s="91">
        <v>2025</v>
      </c>
      <c r="H161" s="62" t="s">
        <v>100</v>
      </c>
      <c r="I161" s="62" t="s">
        <v>78</v>
      </c>
      <c r="J161" s="90">
        <v>0.7</v>
      </c>
      <c r="K161" s="89">
        <f t="shared" si="41"/>
        <v>49</v>
      </c>
      <c r="L161" s="90">
        <f>SUMIFS('course data'!AT:AT,'course data'!AS:AS,A161,'course data'!H:H,2025)+SUMIFS('course data'!AV:AV,'course data'!AU:AU,A161,'course data'!H:H,2025)+SUMIFS('course data'!AX:AX,'course data'!AW:AW,A161,'course data'!H:H,2025)</f>
        <v>30</v>
      </c>
      <c r="M161" s="92">
        <v>45.372549019607902</v>
      </c>
      <c r="N161" s="72"/>
      <c r="O161" s="78"/>
      <c r="P161" s="130"/>
      <c r="R161" s="4" t="str">
        <f>_xlfn.IFNA(VLOOKUP(Q161,Data!$AL$2:$AM$101,2,FALSE), "0")</f>
        <v>0</v>
      </c>
      <c r="T161" s="4" t="str">
        <f>_xlfn.IFNA(VLOOKUP(S161,Data!$AN$2:$AO$121,2,FALSE), "0")</f>
        <v>0</v>
      </c>
      <c r="U161" s="81">
        <v>0</v>
      </c>
      <c r="V161" s="52">
        <v>1</v>
      </c>
      <c r="W161">
        <f t="shared" si="42"/>
        <v>7</v>
      </c>
      <c r="X161" s="50" t="str">
        <f t="shared" si="43"/>
        <v>0</v>
      </c>
      <c r="Y161" t="str">
        <f t="shared" si="44"/>
        <v>0</v>
      </c>
      <c r="Z161">
        <f t="shared" si="45"/>
        <v>14</v>
      </c>
      <c r="AD161" s="254">
        <f t="shared" si="46"/>
        <v>45.372549019607902</v>
      </c>
      <c r="AE161">
        <f t="shared" si="47"/>
        <v>14</v>
      </c>
      <c r="AF161">
        <f t="shared" si="48"/>
        <v>7</v>
      </c>
      <c r="AG161">
        <f t="shared" si="49"/>
        <v>66.372549019607902</v>
      </c>
      <c r="AH161">
        <f t="shared" si="50"/>
        <v>49</v>
      </c>
      <c r="AI161" s="253">
        <f t="shared" si="51"/>
        <v>-3.6274509803920978</v>
      </c>
    </row>
    <row r="162" spans="1:35" ht="42" customHeight="1" x14ac:dyDescent="0.35">
      <c r="A162" t="s">
        <v>1683</v>
      </c>
      <c r="B162" t="s">
        <v>1508</v>
      </c>
      <c r="C162" t="s">
        <v>1509</v>
      </c>
      <c r="D162" t="s">
        <v>1510</v>
      </c>
      <c r="E162">
        <v>457844</v>
      </c>
      <c r="F162" s="187" t="s">
        <v>229</v>
      </c>
      <c r="G162" s="91">
        <v>2025</v>
      </c>
      <c r="H162" s="62" t="s">
        <v>100</v>
      </c>
      <c r="I162" s="62" t="s">
        <v>54</v>
      </c>
      <c r="J162" s="90">
        <v>0.2</v>
      </c>
      <c r="K162" s="89">
        <f t="shared" si="41"/>
        <v>14</v>
      </c>
      <c r="L162" s="90">
        <f>SUMIFS('course data'!AT:AT,'course data'!AS:AS,A162,'course data'!H:H,G162)+SUMIFS('course data'!AV:AV,'course data'!AU:AU,A162,'course data'!H:H,G162)+SUMIFS('course data'!AX:AX,'course data'!AW:AW,A162,'course data'!H:H,G162)</f>
        <v>0</v>
      </c>
      <c r="M162" s="92">
        <v>45.490196078431403</v>
      </c>
      <c r="N162" s="72"/>
      <c r="O162" s="78"/>
      <c r="P162" s="135"/>
      <c r="R162" s="4" t="str">
        <f>_xlfn.IFNA(VLOOKUP(Q162,Data!$AL$2:$AM$101,2,FALSE), "0")</f>
        <v>0</v>
      </c>
      <c r="T162" s="4" t="str">
        <f>_xlfn.IFNA(VLOOKUP(S162,Data!$AN$2:$AO$121,2,FALSE), "0")</f>
        <v>0</v>
      </c>
      <c r="U162" s="81">
        <v>0</v>
      </c>
      <c r="V162" s="52">
        <v>1</v>
      </c>
      <c r="W162">
        <f t="shared" si="42"/>
        <v>2</v>
      </c>
      <c r="X162" s="50" t="str">
        <f t="shared" si="43"/>
        <v>0</v>
      </c>
      <c r="Y162" t="str">
        <f t="shared" si="44"/>
        <v>0</v>
      </c>
      <c r="Z162">
        <f t="shared" si="45"/>
        <v>4</v>
      </c>
      <c r="AD162" s="254">
        <f t="shared" si="46"/>
        <v>45.490196078431403</v>
      </c>
      <c r="AE162">
        <f t="shared" si="47"/>
        <v>4</v>
      </c>
      <c r="AF162">
        <f t="shared" si="48"/>
        <v>2</v>
      </c>
      <c r="AG162">
        <f t="shared" si="49"/>
        <v>51.490196078431403</v>
      </c>
      <c r="AH162">
        <f t="shared" si="50"/>
        <v>14</v>
      </c>
      <c r="AI162" s="253">
        <f t="shared" si="51"/>
        <v>31.490196078431403</v>
      </c>
    </row>
    <row r="163" spans="1:35" ht="96" customHeight="1" x14ac:dyDescent="0.35">
      <c r="A163" t="s">
        <v>1684</v>
      </c>
      <c r="B163" t="s">
        <v>1685</v>
      </c>
      <c r="C163" t="s">
        <v>1686</v>
      </c>
      <c r="D163" t="s">
        <v>1687</v>
      </c>
      <c r="E163">
        <v>946376</v>
      </c>
      <c r="F163" s="187" t="s">
        <v>229</v>
      </c>
      <c r="G163" s="91">
        <v>2025</v>
      </c>
      <c r="H163" s="62" t="s">
        <v>125</v>
      </c>
      <c r="I163" s="62" t="s">
        <v>101</v>
      </c>
      <c r="J163" s="90">
        <v>1</v>
      </c>
      <c r="K163" s="89">
        <f t="shared" si="41"/>
        <v>20</v>
      </c>
      <c r="L163" s="90">
        <f>SUMIFS('course data'!AT:AT,'course data'!AS:AS,A163,'course data'!H:H,2025)+SUMIFS('course data'!AV:AV,'course data'!AU:AU,A163,'course data'!H:H,2025)+SUMIFS('course data'!AX:AX,'course data'!AW:AW,A163,'course data'!H:H,2025)</f>
        <v>0</v>
      </c>
      <c r="M163" s="92">
        <v>45.607843137255003</v>
      </c>
      <c r="N163" s="72"/>
      <c r="O163" s="78"/>
      <c r="P163" s="128"/>
      <c r="Q163" s="4" t="s">
        <v>785</v>
      </c>
      <c r="R163" s="4">
        <f>_xlfn.IFNA(VLOOKUP(Q163,Data!$AL$2:$AM$101,2,FALSE), "0")</f>
        <v>35</v>
      </c>
      <c r="T163" s="4" t="str">
        <f>_xlfn.IFNA(VLOOKUP(S163,Data!$AN$2:$AO$121,2,FALSE), "0")</f>
        <v>0</v>
      </c>
      <c r="U163" s="81">
        <v>15</v>
      </c>
      <c r="V163" s="52">
        <v>1</v>
      </c>
      <c r="W163">
        <f t="shared" si="42"/>
        <v>10</v>
      </c>
      <c r="X163" s="50">
        <f t="shared" si="43"/>
        <v>35</v>
      </c>
      <c r="Y163" t="str">
        <f t="shared" si="44"/>
        <v>0</v>
      </c>
      <c r="Z163">
        <f t="shared" si="45"/>
        <v>35</v>
      </c>
      <c r="AD163" s="254">
        <f t="shared" si="46"/>
        <v>45.607843137255003</v>
      </c>
      <c r="AE163">
        <f t="shared" si="47"/>
        <v>35</v>
      </c>
      <c r="AF163">
        <f t="shared" si="48"/>
        <v>45</v>
      </c>
      <c r="AG163">
        <f t="shared" si="49"/>
        <v>125.607843137255</v>
      </c>
      <c r="AH163">
        <f t="shared" si="50"/>
        <v>20</v>
      </c>
      <c r="AI163" s="253">
        <f t="shared" si="51"/>
        <v>25.607843137255003</v>
      </c>
    </row>
    <row r="164" spans="1:35" ht="77.25" customHeight="1" x14ac:dyDescent="0.35">
      <c r="A164" t="s">
        <v>1688</v>
      </c>
      <c r="B164" t="s">
        <v>1689</v>
      </c>
      <c r="C164" t="s">
        <v>876</v>
      </c>
      <c r="D164" t="s">
        <v>1690</v>
      </c>
      <c r="E164">
        <v>981061</v>
      </c>
      <c r="F164" s="187" t="s">
        <v>169</v>
      </c>
      <c r="G164" s="91">
        <v>2025</v>
      </c>
      <c r="H164" s="62" t="s">
        <v>125</v>
      </c>
      <c r="I164" s="62" t="s">
        <v>78</v>
      </c>
      <c r="J164" s="90">
        <v>1</v>
      </c>
      <c r="K164" s="89">
        <f t="shared" si="41"/>
        <v>50</v>
      </c>
      <c r="L164" s="90">
        <f>SUMIFS('course data'!AT:AT,'course data'!AS:AS,A164,'course data'!H:H,2025)+SUMIFS('course data'!AV:AV,'course data'!AU:AU,A164,'course data'!H:H,2025)+SUMIFS('course data'!AX:AX,'course data'!AW:AW,A164,'course data'!H:H,2025)</f>
        <v>0</v>
      </c>
      <c r="M164" s="92">
        <v>45.725490196078503</v>
      </c>
      <c r="N164" s="72"/>
      <c r="O164" s="76"/>
      <c r="P164" s="127"/>
      <c r="R164" s="4" t="str">
        <f>_xlfn.IFNA(VLOOKUP(Q164,Data!$AL$2:$AM$101,2,FALSE), "0")</f>
        <v>0</v>
      </c>
      <c r="T164" s="4" t="str">
        <f>_xlfn.IFNA(VLOOKUP(S164,Data!$AN$2:$AO$121,2,FALSE), "0")</f>
        <v>0</v>
      </c>
      <c r="U164" s="81">
        <v>20</v>
      </c>
      <c r="V164" s="52">
        <v>1</v>
      </c>
      <c r="W164">
        <f t="shared" si="42"/>
        <v>10</v>
      </c>
      <c r="X164" s="50" t="str">
        <f t="shared" si="43"/>
        <v>0</v>
      </c>
      <c r="Y164" t="str">
        <f t="shared" si="44"/>
        <v>0</v>
      </c>
      <c r="Z164">
        <f t="shared" si="45"/>
        <v>40</v>
      </c>
      <c r="AD164" s="254">
        <f t="shared" si="46"/>
        <v>45.725490196078503</v>
      </c>
      <c r="AE164">
        <f t="shared" si="47"/>
        <v>40</v>
      </c>
      <c r="AF164">
        <f t="shared" si="48"/>
        <v>10</v>
      </c>
      <c r="AG164">
        <f t="shared" si="49"/>
        <v>95.725490196078511</v>
      </c>
      <c r="AH164">
        <f t="shared" si="50"/>
        <v>50</v>
      </c>
      <c r="AI164" s="253">
        <f t="shared" si="51"/>
        <v>-4.2745098039214966</v>
      </c>
    </row>
    <row r="165" spans="1:35" ht="124" customHeight="1" x14ac:dyDescent="0.35">
      <c r="A165" t="s">
        <v>1691</v>
      </c>
      <c r="B165" t="s">
        <v>1692</v>
      </c>
      <c r="C165" t="s">
        <v>868</v>
      </c>
      <c r="D165" t="s">
        <v>1693</v>
      </c>
      <c r="E165">
        <v>951092</v>
      </c>
      <c r="F165" s="40" t="s">
        <v>259</v>
      </c>
      <c r="G165" s="91">
        <v>2025</v>
      </c>
      <c r="H165" s="62" t="s">
        <v>100</v>
      </c>
      <c r="I165" s="62" t="s">
        <v>54</v>
      </c>
      <c r="J165" s="90">
        <v>0.2</v>
      </c>
      <c r="K165" s="89">
        <f t="shared" si="41"/>
        <v>14</v>
      </c>
      <c r="L165" s="90">
        <f>SUMIFS('course data'!AT:AT,'course data'!AS:AS,A165,'course data'!H:H,2025)+SUMIFS('course data'!AV:AV,'course data'!AU:AU,A165,'course data'!H:H,2025)+SUMIFS('course data'!AX:AX,'course data'!AW:AW,A165,'course data'!H:H,2025)</f>
        <v>0</v>
      </c>
      <c r="M165" s="92">
        <v>45.843137254901997</v>
      </c>
      <c r="N165" s="72"/>
      <c r="O165" s="78"/>
      <c r="P165" s="129"/>
      <c r="R165" s="4" t="str">
        <f>_xlfn.IFNA(VLOOKUP(Q165,Data!$AL$2:$AM$101,2,FALSE), "0")</f>
        <v>0</v>
      </c>
      <c r="T165" s="4" t="str">
        <f>_xlfn.IFNA(VLOOKUP(S165,Data!$AN$2:$AO$121,2,FALSE), "0")</f>
        <v>0</v>
      </c>
      <c r="U165" s="81">
        <v>0</v>
      </c>
      <c r="V165" s="52">
        <v>1</v>
      </c>
      <c r="W165">
        <f t="shared" si="42"/>
        <v>2</v>
      </c>
      <c r="X165" s="50" t="str">
        <f t="shared" si="43"/>
        <v>0</v>
      </c>
      <c r="Y165" t="str">
        <f t="shared" si="44"/>
        <v>0</v>
      </c>
      <c r="Z165">
        <f t="shared" si="45"/>
        <v>4</v>
      </c>
      <c r="AD165" s="254">
        <f t="shared" si="46"/>
        <v>45.843137254901997</v>
      </c>
      <c r="AE165">
        <f t="shared" si="47"/>
        <v>4</v>
      </c>
      <c r="AF165">
        <f t="shared" si="48"/>
        <v>2</v>
      </c>
      <c r="AG165">
        <f t="shared" si="49"/>
        <v>51.843137254901997</v>
      </c>
      <c r="AH165">
        <f t="shared" si="50"/>
        <v>14</v>
      </c>
      <c r="AI165" s="253">
        <f t="shared" si="51"/>
        <v>31.843137254901997</v>
      </c>
    </row>
    <row r="166" spans="1:35" x14ac:dyDescent="0.35">
      <c r="A166" t="s">
        <v>1694</v>
      </c>
      <c r="B166" t="s">
        <v>1695</v>
      </c>
      <c r="C166" t="s">
        <v>1696</v>
      </c>
      <c r="D166" t="s">
        <v>1697</v>
      </c>
      <c r="E166">
        <v>795275</v>
      </c>
      <c r="F166" s="187" t="s">
        <v>103</v>
      </c>
      <c r="G166" s="91">
        <v>2025</v>
      </c>
      <c r="H166" s="62" t="s">
        <v>125</v>
      </c>
      <c r="I166" s="62" t="s">
        <v>101</v>
      </c>
      <c r="J166" s="90">
        <v>1</v>
      </c>
      <c r="K166" s="89">
        <f t="shared" si="41"/>
        <v>50</v>
      </c>
      <c r="L166" s="90">
        <f>SUMIFS('course data'!AT:AT,'course data'!AS:AS,A166,'course data'!H:H,2025)+SUMIFS('course data'!AV:AV,'course data'!AU:AU,A166,'course data'!H:H,2025)+SUMIFS('course data'!AX:AX,'course data'!AW:AW,A166,'course data'!H:H,2025)</f>
        <v>5</v>
      </c>
      <c r="M166" s="92">
        <v>45.960784313725597</v>
      </c>
      <c r="N166" s="72"/>
      <c r="O166" s="77"/>
      <c r="P166" s="49"/>
      <c r="R166" s="4" t="str">
        <f>_xlfn.IFNA(VLOOKUP(Q166,Data!$AL$2:$AM$101,2,FALSE), "0")</f>
        <v>0</v>
      </c>
      <c r="T166" s="4" t="str">
        <f>_xlfn.IFNA(VLOOKUP(S166,Data!$AN$2:$AO$121,2,FALSE), "0")</f>
        <v>0</v>
      </c>
      <c r="U166" s="81">
        <v>20</v>
      </c>
      <c r="V166" s="52">
        <v>1</v>
      </c>
      <c r="W166">
        <f t="shared" si="42"/>
        <v>10</v>
      </c>
      <c r="X166" s="50" t="str">
        <f t="shared" si="43"/>
        <v>0</v>
      </c>
      <c r="Y166" t="str">
        <f t="shared" si="44"/>
        <v>0</v>
      </c>
      <c r="Z166">
        <f t="shared" si="45"/>
        <v>40</v>
      </c>
      <c r="AD166" s="254">
        <f t="shared" si="46"/>
        <v>45.960784313725597</v>
      </c>
      <c r="AE166">
        <f t="shared" si="47"/>
        <v>40</v>
      </c>
      <c r="AF166">
        <f t="shared" si="48"/>
        <v>10</v>
      </c>
      <c r="AG166">
        <f t="shared" si="49"/>
        <v>95.960784313725597</v>
      </c>
      <c r="AH166">
        <f t="shared" si="50"/>
        <v>50</v>
      </c>
      <c r="AI166" s="253">
        <f t="shared" si="51"/>
        <v>-4.0392156862744031</v>
      </c>
    </row>
    <row r="167" spans="1:35" x14ac:dyDescent="0.35">
      <c r="A167" t="s">
        <v>1698</v>
      </c>
      <c r="B167" t="s">
        <v>1699</v>
      </c>
      <c r="C167" t="s">
        <v>1700</v>
      </c>
      <c r="D167" t="s">
        <v>1701</v>
      </c>
      <c r="E167">
        <v>438705</v>
      </c>
      <c r="F167" s="187" t="s">
        <v>103</v>
      </c>
      <c r="G167" s="91">
        <v>2025</v>
      </c>
      <c r="H167" s="62" t="s">
        <v>125</v>
      </c>
      <c r="I167" s="62" t="s">
        <v>78</v>
      </c>
      <c r="J167" s="90">
        <v>1</v>
      </c>
      <c r="K167" s="89">
        <f t="shared" si="41"/>
        <v>50</v>
      </c>
      <c r="L167" s="90">
        <f>SUMIFS('course data'!AT:AT,'course data'!AS:AS,A167,'course data'!H:H,2025)+SUMIFS('course data'!AV:AV,'course data'!AU:AU,A167,'course data'!H:H,2025)+SUMIFS('course data'!AX:AX,'course data'!AW:AW,A167,'course data'!H:H,2025)</f>
        <v>0</v>
      </c>
      <c r="M167" s="92">
        <v>46.078431372549097</v>
      </c>
      <c r="N167" s="72"/>
      <c r="O167" s="77"/>
      <c r="P167" s="49"/>
      <c r="R167" s="4" t="str">
        <f>_xlfn.IFNA(VLOOKUP(Q167,Data!$AL$2:$AM$101,2,FALSE), "0")</f>
        <v>0</v>
      </c>
      <c r="T167" s="4" t="str">
        <f>_xlfn.IFNA(VLOOKUP(S167,Data!$AN$2:$AO$121,2,FALSE), "0")</f>
        <v>0</v>
      </c>
      <c r="U167" s="81">
        <v>20</v>
      </c>
      <c r="V167" s="52">
        <v>1</v>
      </c>
      <c r="W167">
        <f t="shared" si="42"/>
        <v>10</v>
      </c>
      <c r="X167" s="50" t="str">
        <f t="shared" si="43"/>
        <v>0</v>
      </c>
      <c r="Y167" t="str">
        <f t="shared" si="44"/>
        <v>0</v>
      </c>
      <c r="Z167">
        <f t="shared" si="45"/>
        <v>40</v>
      </c>
      <c r="AD167" s="254">
        <f t="shared" si="46"/>
        <v>46.078431372549097</v>
      </c>
      <c r="AE167">
        <f t="shared" si="47"/>
        <v>40</v>
      </c>
      <c r="AF167">
        <f t="shared" si="48"/>
        <v>10</v>
      </c>
      <c r="AG167">
        <f t="shared" si="49"/>
        <v>96.07843137254909</v>
      </c>
      <c r="AH167">
        <f t="shared" si="50"/>
        <v>50</v>
      </c>
      <c r="AI167" s="253">
        <f t="shared" si="51"/>
        <v>-3.9215686274509025</v>
      </c>
    </row>
    <row r="168" spans="1:35" x14ac:dyDescent="0.35">
      <c r="A168" t="s">
        <v>1702</v>
      </c>
      <c r="B168" t="s">
        <v>1703</v>
      </c>
      <c r="C168" t="s">
        <v>1704</v>
      </c>
      <c r="D168" t="s">
        <v>1705</v>
      </c>
      <c r="E168">
        <v>760585</v>
      </c>
      <c r="F168" s="187" t="s">
        <v>214</v>
      </c>
      <c r="G168" s="91">
        <v>2025</v>
      </c>
      <c r="H168" s="62" t="s">
        <v>125</v>
      </c>
      <c r="I168" s="62" t="s">
        <v>78</v>
      </c>
      <c r="J168" s="90">
        <v>1</v>
      </c>
      <c r="K168" s="89">
        <f t="shared" si="41"/>
        <v>50</v>
      </c>
      <c r="L168" s="90">
        <f>SUMIFS('course data'!AT:AT,'course data'!AS:AS,A168,'course data'!H:H,2025)+SUMIFS('course data'!AV:AV,'course data'!AU:AU,A168,'course data'!H:H,2025)+SUMIFS('course data'!AX:AX,'course data'!AW:AW,A168,'course data'!H:H,2025)</f>
        <v>0</v>
      </c>
      <c r="M168" s="92">
        <v>46.196078431372598</v>
      </c>
      <c r="N168" s="72"/>
      <c r="O168" s="77"/>
      <c r="P168" s="49"/>
      <c r="R168" s="4" t="str">
        <f>_xlfn.IFNA(VLOOKUP(Q168,Data!$AL$2:$AM$101,2,FALSE), "0")</f>
        <v>0</v>
      </c>
      <c r="S168" s="4"/>
      <c r="T168" s="4" t="str">
        <f>_xlfn.IFNA(VLOOKUP(S168,Data!$AN$2:$AO$121,2,FALSE), "0")</f>
        <v>0</v>
      </c>
      <c r="U168" s="81">
        <v>20</v>
      </c>
      <c r="V168" s="52">
        <v>1</v>
      </c>
      <c r="W168">
        <f t="shared" si="42"/>
        <v>10</v>
      </c>
      <c r="X168" s="50" t="str">
        <f t="shared" si="43"/>
        <v>0</v>
      </c>
      <c r="Y168" t="str">
        <f t="shared" si="44"/>
        <v>0</v>
      </c>
      <c r="Z168">
        <f t="shared" si="45"/>
        <v>40</v>
      </c>
      <c r="AD168" s="254">
        <f t="shared" si="46"/>
        <v>46.196078431372598</v>
      </c>
      <c r="AE168">
        <f t="shared" si="47"/>
        <v>40</v>
      </c>
      <c r="AF168">
        <f t="shared" si="48"/>
        <v>10</v>
      </c>
      <c r="AG168">
        <f t="shared" si="49"/>
        <v>96.196078431372598</v>
      </c>
      <c r="AH168">
        <f t="shared" si="50"/>
        <v>50</v>
      </c>
      <c r="AI168" s="253">
        <f t="shared" si="51"/>
        <v>-3.8039215686274019</v>
      </c>
    </row>
    <row r="169" spans="1:35" x14ac:dyDescent="0.35">
      <c r="A169" t="s">
        <v>1706</v>
      </c>
      <c r="B169" t="s">
        <v>1707</v>
      </c>
      <c r="C169" t="s">
        <v>1444</v>
      </c>
      <c r="D169" t="s">
        <v>728</v>
      </c>
      <c r="E169">
        <v>266965</v>
      </c>
      <c r="F169" s="187" t="s">
        <v>199</v>
      </c>
      <c r="G169" s="91">
        <v>2025</v>
      </c>
      <c r="H169" s="62" t="s">
        <v>100</v>
      </c>
      <c r="I169" s="62" t="s">
        <v>78</v>
      </c>
      <c r="J169" s="90">
        <v>0.4</v>
      </c>
      <c r="K169" s="89">
        <f t="shared" si="41"/>
        <v>28</v>
      </c>
      <c r="L169" s="90">
        <f>SUMIFS('course data'!AT:AT,'course data'!AS:AS,A169,'course data'!H:H,2025)+SUMIFS('course data'!AV:AV,'course data'!AU:AU,A169,'course data'!H:H,2025)+SUMIFS('course data'!AX:AX,'course data'!AW:AW,A169,'course data'!H:H,2025)</f>
        <v>0</v>
      </c>
      <c r="M169" s="92">
        <v>46.313725490196099</v>
      </c>
      <c r="N169" s="72"/>
      <c r="O169" s="78"/>
      <c r="P169" s="129"/>
      <c r="R169" s="4" t="str">
        <f>_xlfn.IFNA(VLOOKUP(Q169,Data!$AL$2:$AM$101,2,FALSE), "0")</f>
        <v>0</v>
      </c>
      <c r="T169" s="4" t="str">
        <f>_xlfn.IFNA(VLOOKUP(S169,Data!$AN$2:$AO$121,2,FALSE), "0")</f>
        <v>0</v>
      </c>
      <c r="U169" s="81">
        <v>0</v>
      </c>
      <c r="V169" s="52">
        <v>1</v>
      </c>
      <c r="W169">
        <f t="shared" si="42"/>
        <v>4</v>
      </c>
      <c r="X169" s="50" t="str">
        <f t="shared" si="43"/>
        <v>0</v>
      </c>
      <c r="Y169" t="str">
        <f t="shared" si="44"/>
        <v>0</v>
      </c>
      <c r="Z169">
        <f t="shared" si="45"/>
        <v>8</v>
      </c>
      <c r="AD169" s="254">
        <f t="shared" si="46"/>
        <v>46.313725490196099</v>
      </c>
      <c r="AE169">
        <f t="shared" si="47"/>
        <v>8</v>
      </c>
      <c r="AF169">
        <f t="shared" si="48"/>
        <v>4</v>
      </c>
      <c r="AG169">
        <f t="shared" si="49"/>
        <v>58.313725490196099</v>
      </c>
      <c r="AH169">
        <f t="shared" si="50"/>
        <v>28</v>
      </c>
      <c r="AI169" s="253">
        <f t="shared" si="51"/>
        <v>18.313725490196099</v>
      </c>
    </row>
    <row r="170" spans="1:35" ht="46" customHeight="1" x14ac:dyDescent="0.35">
      <c r="A170" t="s">
        <v>1708</v>
      </c>
      <c r="B170" t="s">
        <v>1709</v>
      </c>
      <c r="C170" t="s">
        <v>1710</v>
      </c>
      <c r="D170" t="s">
        <v>1711</v>
      </c>
      <c r="E170">
        <v>140428</v>
      </c>
      <c r="F170" s="40" t="s">
        <v>149</v>
      </c>
      <c r="G170" s="91">
        <v>2025</v>
      </c>
      <c r="H170" s="62" t="s">
        <v>125</v>
      </c>
      <c r="I170" s="62" t="s">
        <v>126</v>
      </c>
      <c r="J170" s="90">
        <v>1</v>
      </c>
      <c r="K170" s="89">
        <f t="shared" si="41"/>
        <v>25</v>
      </c>
      <c r="L170" s="90">
        <f>SUMIFS('course data'!AT:AT,'course data'!AS:AS,A170,'course data'!H:H,2025)+SUMIFS('course data'!AV:AV,'course data'!AU:AU,A170,'course data'!H:H,2025)+SUMIFS('course data'!AX:AX,'course data'!AW:AW,A170,'course data'!H:H,2025)</f>
        <v>0</v>
      </c>
      <c r="M170" s="92">
        <v>46.431372549019699</v>
      </c>
      <c r="N170" s="75"/>
      <c r="O170" s="78"/>
      <c r="P170" s="128"/>
      <c r="Q170" s="4" t="s">
        <v>628</v>
      </c>
      <c r="R170" s="4">
        <f>_xlfn.IFNA(VLOOKUP(Q170,Data!$AL$2:$AM$101,2,FALSE), "0")</f>
        <v>25</v>
      </c>
      <c r="T170" s="4" t="str">
        <f>_xlfn.IFNA(VLOOKUP(S170,Data!$AN$2:$AO$121,2,FALSE), "0")</f>
        <v>0</v>
      </c>
      <c r="U170" s="81">
        <v>20</v>
      </c>
      <c r="V170" s="52">
        <v>1</v>
      </c>
      <c r="W170">
        <f t="shared" si="42"/>
        <v>10</v>
      </c>
      <c r="X170" s="50">
        <f t="shared" si="43"/>
        <v>25</v>
      </c>
      <c r="Y170" t="str">
        <f t="shared" si="44"/>
        <v>0</v>
      </c>
      <c r="Z170">
        <f t="shared" si="45"/>
        <v>40</v>
      </c>
      <c r="AD170" s="254">
        <f t="shared" si="46"/>
        <v>46.431372549019699</v>
      </c>
      <c r="AE170">
        <f t="shared" si="47"/>
        <v>40</v>
      </c>
      <c r="AF170">
        <f t="shared" si="48"/>
        <v>35</v>
      </c>
      <c r="AG170">
        <f t="shared" si="49"/>
        <v>121.4313725490197</v>
      </c>
      <c r="AH170">
        <f t="shared" si="50"/>
        <v>25</v>
      </c>
      <c r="AI170" s="253">
        <f t="shared" si="51"/>
        <v>21.431372549019699</v>
      </c>
    </row>
    <row r="171" spans="1:35" x14ac:dyDescent="0.35">
      <c r="A171" t="s">
        <v>1712</v>
      </c>
      <c r="B171" t="s">
        <v>1713</v>
      </c>
      <c r="C171" t="s">
        <v>1714</v>
      </c>
      <c r="D171" t="s">
        <v>1503</v>
      </c>
      <c r="E171">
        <v>990886</v>
      </c>
      <c r="F171" s="187" t="s">
        <v>103</v>
      </c>
      <c r="G171" s="91">
        <v>2025</v>
      </c>
      <c r="H171" s="62" t="s">
        <v>100</v>
      </c>
      <c r="I171" s="62" t="s">
        <v>147</v>
      </c>
      <c r="J171" s="90">
        <v>0.2</v>
      </c>
      <c r="K171" s="89">
        <f t="shared" si="41"/>
        <v>0</v>
      </c>
      <c r="L171" s="90">
        <f>SUMIFS('course data'!AT:AT,'course data'!AS:AS,A171,'course data'!H:H,2025)+SUMIFS('course data'!AV:AV,'course data'!AU:AU,A171,'course data'!H:H,2025)+SUMIFS('course data'!AX:AX,'course data'!AW:AW,A171,'course data'!H:H,2025)</f>
        <v>2.5</v>
      </c>
      <c r="M171" s="92">
        <v>46.549019607843199</v>
      </c>
      <c r="N171" s="72"/>
      <c r="O171" s="78"/>
      <c r="P171" s="129"/>
      <c r="R171" s="4" t="str">
        <f>_xlfn.IFNA(VLOOKUP(Q171,Data!$AL$2:$AM$101,2,FALSE), "0")</f>
        <v>0</v>
      </c>
      <c r="T171" s="4" t="str">
        <f>_xlfn.IFNA(VLOOKUP(S171,Data!$AN$2:$AO$121,2,FALSE), "0")</f>
        <v>0</v>
      </c>
      <c r="U171" s="81">
        <v>14</v>
      </c>
      <c r="V171" s="52">
        <v>1</v>
      </c>
      <c r="W171">
        <f t="shared" si="42"/>
        <v>2</v>
      </c>
      <c r="X171" s="50" t="str">
        <f t="shared" si="43"/>
        <v>0</v>
      </c>
      <c r="Y171" t="str">
        <f t="shared" si="44"/>
        <v>0</v>
      </c>
      <c r="Z171">
        <f t="shared" si="45"/>
        <v>18</v>
      </c>
      <c r="AD171" s="254">
        <f t="shared" si="46"/>
        <v>46.549019607843199</v>
      </c>
      <c r="AE171">
        <f t="shared" si="47"/>
        <v>18</v>
      </c>
      <c r="AF171">
        <f t="shared" si="48"/>
        <v>2</v>
      </c>
      <c r="AG171">
        <f t="shared" si="49"/>
        <v>66.549019607843206</v>
      </c>
      <c r="AH171">
        <f t="shared" si="50"/>
        <v>0</v>
      </c>
      <c r="AI171" s="253">
        <f t="shared" si="51"/>
        <v>46.549019607843199</v>
      </c>
    </row>
    <row r="172" spans="1:35" ht="84" customHeight="1" x14ac:dyDescent="0.35">
      <c r="A172" t="s">
        <v>1715</v>
      </c>
      <c r="B172" t="s">
        <v>1716</v>
      </c>
      <c r="C172" t="s">
        <v>1439</v>
      </c>
      <c r="D172" t="s">
        <v>1717</v>
      </c>
      <c r="E172">
        <v>947855</v>
      </c>
      <c r="F172" s="187" t="s">
        <v>36</v>
      </c>
      <c r="G172" s="91">
        <v>2025</v>
      </c>
      <c r="H172" s="62" t="s">
        <v>100</v>
      </c>
      <c r="I172" s="62" t="s">
        <v>54</v>
      </c>
      <c r="J172" s="90">
        <v>1</v>
      </c>
      <c r="K172" s="89">
        <f t="shared" si="41"/>
        <v>30</v>
      </c>
      <c r="L172" s="90">
        <f>SUMIFS('course data'!AT:AT,'course data'!AS:AS,A172,'course data'!H:H,2025)+SUMIFS('course data'!AV:AV,'course data'!AU:AU,A172,'course data'!H:H,2025)+SUMIFS('course data'!AX:AX,'course data'!AW:AW,A172,'course data'!H:H,2025)</f>
        <v>0</v>
      </c>
      <c r="M172" s="92">
        <v>46.6666666666667</v>
      </c>
      <c r="N172" s="72"/>
      <c r="O172" s="78"/>
      <c r="P172" s="135"/>
      <c r="Q172" s="81" t="s">
        <v>864</v>
      </c>
      <c r="R172" s="4">
        <f>_xlfn.IFNA(VLOOKUP(Q172,Data!$AL$2:$AM$101,2,FALSE), "0")</f>
        <v>40</v>
      </c>
      <c r="T172" s="4" t="str">
        <f>_xlfn.IFNA(VLOOKUP(S172,Data!$AN$2:$AO$121,2,FALSE), "0")</f>
        <v>0</v>
      </c>
      <c r="U172" s="81">
        <v>0</v>
      </c>
      <c r="V172" s="52">
        <v>1</v>
      </c>
      <c r="W172">
        <f t="shared" si="42"/>
        <v>10</v>
      </c>
      <c r="X172" s="50">
        <f t="shared" si="43"/>
        <v>40</v>
      </c>
      <c r="Y172" t="str">
        <f t="shared" si="44"/>
        <v>0</v>
      </c>
      <c r="Z172">
        <f t="shared" si="45"/>
        <v>20</v>
      </c>
      <c r="AD172" s="254">
        <f t="shared" si="46"/>
        <v>46.6666666666667</v>
      </c>
      <c r="AE172">
        <f t="shared" si="47"/>
        <v>20</v>
      </c>
      <c r="AF172">
        <f t="shared" si="48"/>
        <v>50</v>
      </c>
      <c r="AG172">
        <f t="shared" si="49"/>
        <v>116.6666666666667</v>
      </c>
      <c r="AH172">
        <f t="shared" si="50"/>
        <v>30</v>
      </c>
      <c r="AI172" s="253">
        <f t="shared" si="51"/>
        <v>16.6666666666667</v>
      </c>
    </row>
    <row r="173" spans="1:35" x14ac:dyDescent="0.35">
      <c r="A173" t="s">
        <v>1718</v>
      </c>
      <c r="B173" t="s">
        <v>1719</v>
      </c>
      <c r="C173" t="s">
        <v>1720</v>
      </c>
      <c r="D173" t="s">
        <v>1721</v>
      </c>
      <c r="E173">
        <v>995553</v>
      </c>
      <c r="F173" s="187" t="s">
        <v>36</v>
      </c>
      <c r="G173" s="91">
        <v>2025</v>
      </c>
      <c r="H173" s="62" t="s">
        <v>125</v>
      </c>
      <c r="I173" s="62" t="s">
        <v>54</v>
      </c>
      <c r="J173" s="90">
        <v>1</v>
      </c>
      <c r="K173" s="89">
        <f t="shared" si="41"/>
        <v>30</v>
      </c>
      <c r="L173" s="90">
        <f>SUMIFS('course data'!AT:AT,'course data'!AS:AS,A173,'course data'!H:H,2025)+SUMIFS('course data'!AV:AV,'course data'!AU:AU,A173,'course data'!H:H,2025)+SUMIFS('course data'!AX:AX,'course data'!AW:AW,A173,'course data'!H:H,2025)</f>
        <v>0</v>
      </c>
      <c r="M173" s="92">
        <v>46.7843137254903</v>
      </c>
      <c r="N173" s="72"/>
      <c r="O173" s="77"/>
      <c r="P173" s="49"/>
      <c r="Q173" s="4" t="s">
        <v>864</v>
      </c>
      <c r="R173" s="4">
        <f>_xlfn.IFNA(VLOOKUP(Q173,Data!$AL$2:$AM$101,2,FALSE), "0")</f>
        <v>40</v>
      </c>
      <c r="T173" s="4" t="str">
        <f>_xlfn.IFNA(VLOOKUP(S173,Data!$AN$2:$AO$121,2,FALSE), "0")</f>
        <v>0</v>
      </c>
      <c r="U173" s="81">
        <v>0</v>
      </c>
      <c r="V173" s="52">
        <v>1</v>
      </c>
      <c r="W173">
        <f t="shared" si="42"/>
        <v>10</v>
      </c>
      <c r="X173" s="50">
        <f t="shared" si="43"/>
        <v>40</v>
      </c>
      <c r="Y173" t="str">
        <f t="shared" si="44"/>
        <v>0</v>
      </c>
      <c r="Z173">
        <f t="shared" si="45"/>
        <v>20</v>
      </c>
      <c r="AD173" s="254">
        <f t="shared" si="46"/>
        <v>46.7843137254903</v>
      </c>
      <c r="AE173">
        <f t="shared" si="47"/>
        <v>20</v>
      </c>
      <c r="AF173">
        <f t="shared" si="48"/>
        <v>50</v>
      </c>
      <c r="AG173">
        <f t="shared" si="49"/>
        <v>116.78431372549031</v>
      </c>
      <c r="AH173">
        <f t="shared" si="50"/>
        <v>30</v>
      </c>
      <c r="AI173" s="253">
        <f t="shared" si="51"/>
        <v>16.7843137254903</v>
      </c>
    </row>
    <row r="174" spans="1:35" ht="46.5" customHeight="1" x14ac:dyDescent="0.35">
      <c r="A174" t="s">
        <v>1722</v>
      </c>
      <c r="B174" t="s">
        <v>1723</v>
      </c>
      <c r="C174" t="s">
        <v>1724</v>
      </c>
      <c r="D174" t="s">
        <v>1653</v>
      </c>
      <c r="E174">
        <v>195035</v>
      </c>
      <c r="F174" s="187" t="s">
        <v>184</v>
      </c>
      <c r="G174" s="91">
        <v>2025</v>
      </c>
      <c r="H174" s="62" t="s">
        <v>125</v>
      </c>
      <c r="I174" s="62" t="s">
        <v>101</v>
      </c>
      <c r="J174" s="90">
        <v>1</v>
      </c>
      <c r="K174" s="89">
        <f t="shared" si="41"/>
        <v>35.5</v>
      </c>
      <c r="L174" s="90">
        <f>SUMIFS('course data'!AT:AT,'course data'!AS:AS,A174,'course data'!H:H,2025)+SUMIFS('course data'!AV:AV,'course data'!AU:AU,A174,'course data'!H:H,2025)+SUMIFS('course data'!AX:AX,'course data'!AW:AW,A174,'course data'!H:H,2025)</f>
        <v>0</v>
      </c>
      <c r="M174" s="92">
        <v>46.9019607843138</v>
      </c>
      <c r="N174" s="72"/>
      <c r="O174" s="76"/>
      <c r="P174" s="127"/>
      <c r="R174" s="4" t="str">
        <f>_xlfn.IFNA(VLOOKUP(Q174,Data!$AL$2:$AM$101,2,FALSE), "0")</f>
        <v>0</v>
      </c>
      <c r="S174" s="4" t="s">
        <v>496</v>
      </c>
      <c r="T174" s="4">
        <f>_xlfn.IFNA(VLOOKUP(S174,Data!$AN$2:$AO$121,2,FALSE), "0")</f>
        <v>7</v>
      </c>
      <c r="U174" s="81">
        <v>17</v>
      </c>
      <c r="V174" s="52">
        <v>0.85</v>
      </c>
      <c r="W174">
        <f t="shared" si="42"/>
        <v>8.5</v>
      </c>
      <c r="X174" s="50" t="str">
        <f t="shared" si="43"/>
        <v>0</v>
      </c>
      <c r="Y174">
        <f t="shared" si="44"/>
        <v>7</v>
      </c>
      <c r="Z174">
        <f t="shared" si="45"/>
        <v>34</v>
      </c>
      <c r="AD174" s="254">
        <f t="shared" si="46"/>
        <v>46.9019607843138</v>
      </c>
      <c r="AE174">
        <f t="shared" si="47"/>
        <v>34</v>
      </c>
      <c r="AF174">
        <f t="shared" si="48"/>
        <v>15.5</v>
      </c>
      <c r="AG174">
        <f t="shared" si="49"/>
        <v>96.4019607843138</v>
      </c>
      <c r="AH174">
        <f t="shared" si="50"/>
        <v>35.5</v>
      </c>
      <c r="AI174" s="253">
        <f t="shared" si="51"/>
        <v>11.4019607843138</v>
      </c>
    </row>
    <row r="175" spans="1:35" ht="51" customHeight="1" x14ac:dyDescent="0.35">
      <c r="A175" t="s">
        <v>1725</v>
      </c>
      <c r="B175" t="s">
        <v>1726</v>
      </c>
      <c r="C175" t="s">
        <v>416</v>
      </c>
      <c r="D175" t="s">
        <v>1727</v>
      </c>
      <c r="E175">
        <v>576988</v>
      </c>
      <c r="F175" s="187" t="s">
        <v>36</v>
      </c>
      <c r="G175" s="91">
        <v>2025</v>
      </c>
      <c r="H175" s="62" t="s">
        <v>100</v>
      </c>
      <c r="I175" s="62" t="s">
        <v>78</v>
      </c>
      <c r="J175" s="90">
        <v>0.4</v>
      </c>
      <c r="K175" s="89">
        <f t="shared" si="41"/>
        <v>28</v>
      </c>
      <c r="L175" s="90">
        <f>SUMIFS('course data'!AT:AT,'course data'!AS:AS,A175,'course data'!H:H,2025)+SUMIFS('course data'!AV:AV,'course data'!AU:AU,A175,'course data'!H:H,2025)+SUMIFS('course data'!AX:AX,'course data'!AW:AW,A175,'course data'!H:H,2025)</f>
        <v>2.5</v>
      </c>
      <c r="M175" s="92">
        <v>47.019607843137301</v>
      </c>
      <c r="N175" s="72"/>
      <c r="O175" s="76"/>
      <c r="P175" s="130"/>
      <c r="R175" s="4" t="str">
        <f>_xlfn.IFNA(VLOOKUP(Q175,Data!$AL$2:$AM$101,2,FALSE), "0")</f>
        <v>0</v>
      </c>
      <c r="T175" s="4" t="str">
        <f>_xlfn.IFNA(VLOOKUP(S175,Data!$AN$2:$AO$121,2,FALSE), "0")</f>
        <v>0</v>
      </c>
      <c r="U175" s="81">
        <v>0</v>
      </c>
      <c r="V175" s="52">
        <v>1</v>
      </c>
      <c r="W175">
        <f t="shared" si="42"/>
        <v>4</v>
      </c>
      <c r="X175" s="50" t="str">
        <f t="shared" si="43"/>
        <v>0</v>
      </c>
      <c r="Y175" t="str">
        <f t="shared" si="44"/>
        <v>0</v>
      </c>
      <c r="Z175">
        <f t="shared" si="45"/>
        <v>8</v>
      </c>
      <c r="AD175" s="254">
        <f t="shared" si="46"/>
        <v>47.019607843137301</v>
      </c>
      <c r="AE175">
        <f t="shared" si="47"/>
        <v>8</v>
      </c>
      <c r="AF175">
        <f t="shared" si="48"/>
        <v>4</v>
      </c>
      <c r="AG175">
        <f t="shared" si="49"/>
        <v>59.019607843137301</v>
      </c>
      <c r="AH175">
        <f t="shared" si="50"/>
        <v>28</v>
      </c>
      <c r="AI175" s="253">
        <f t="shared" si="51"/>
        <v>19.019607843137301</v>
      </c>
    </row>
    <row r="176" spans="1:35" ht="51" customHeight="1" x14ac:dyDescent="0.35">
      <c r="A176" t="s">
        <v>1728</v>
      </c>
      <c r="B176" t="s">
        <v>1729</v>
      </c>
      <c r="C176" t="s">
        <v>1497</v>
      </c>
      <c r="D176" t="s">
        <v>1730</v>
      </c>
      <c r="E176">
        <v>236584</v>
      </c>
      <c r="F176" s="187" t="s">
        <v>214</v>
      </c>
      <c r="G176" s="91">
        <v>2025</v>
      </c>
      <c r="H176" s="62" t="s">
        <v>100</v>
      </c>
      <c r="I176" s="62" t="s">
        <v>54</v>
      </c>
      <c r="J176" s="90">
        <v>1</v>
      </c>
      <c r="K176" s="89">
        <f t="shared" si="41"/>
        <v>70</v>
      </c>
      <c r="L176" s="90">
        <f>SUMIFS('course data'!AT:AT,'course data'!AS:AS,A176,'course data'!H:H,2025)+SUMIFS('course data'!AV:AV,'course data'!AU:AU,A176,'course data'!H:H,2025)+SUMIFS('course data'!AX:AX,'course data'!AW:AW,A176,'course data'!H:H,2025)</f>
        <v>20</v>
      </c>
      <c r="M176" s="92">
        <v>47.137254901960901</v>
      </c>
      <c r="N176" s="72"/>
      <c r="O176" s="76"/>
      <c r="P176" s="130"/>
      <c r="R176" s="4" t="str">
        <f>_xlfn.IFNA(VLOOKUP(Q176,Data!$AL$2:$AM$101,2,FALSE), "0")</f>
        <v>0</v>
      </c>
      <c r="T176" s="4" t="str">
        <f>_xlfn.IFNA(VLOOKUP(S176,Data!$AN$2:$AO$121,2,FALSE), "0")</f>
        <v>0</v>
      </c>
      <c r="U176" s="81">
        <v>0</v>
      </c>
      <c r="V176" s="52">
        <v>1</v>
      </c>
      <c r="W176">
        <f t="shared" si="42"/>
        <v>10</v>
      </c>
      <c r="X176" s="50" t="str">
        <f t="shared" si="43"/>
        <v>0</v>
      </c>
      <c r="Y176" t="str">
        <f t="shared" si="44"/>
        <v>0</v>
      </c>
      <c r="Z176">
        <f t="shared" si="45"/>
        <v>20</v>
      </c>
      <c r="AD176" s="254">
        <f t="shared" si="46"/>
        <v>47.137254901960901</v>
      </c>
      <c r="AE176">
        <f t="shared" si="47"/>
        <v>20</v>
      </c>
      <c r="AF176">
        <f t="shared" si="48"/>
        <v>10</v>
      </c>
      <c r="AG176">
        <f t="shared" si="49"/>
        <v>77.137254901960901</v>
      </c>
      <c r="AH176">
        <f t="shared" si="50"/>
        <v>70</v>
      </c>
      <c r="AI176" s="253">
        <f t="shared" si="51"/>
        <v>-22.862745098039099</v>
      </c>
    </row>
    <row r="177" spans="1:35" ht="74.25" customHeight="1" x14ac:dyDescent="0.35">
      <c r="A177" t="s">
        <v>1731</v>
      </c>
      <c r="B177" t="s">
        <v>1732</v>
      </c>
      <c r="C177" t="s">
        <v>1733</v>
      </c>
      <c r="D177" t="s">
        <v>1487</v>
      </c>
      <c r="E177">
        <v>340239</v>
      </c>
      <c r="F177" s="187" t="s">
        <v>199</v>
      </c>
      <c r="G177" s="91">
        <v>2025</v>
      </c>
      <c r="H177" s="62" t="s">
        <v>125</v>
      </c>
      <c r="I177" s="62" t="s">
        <v>101</v>
      </c>
      <c r="J177" s="90">
        <v>1</v>
      </c>
      <c r="K177" s="89">
        <f t="shared" si="41"/>
        <v>36</v>
      </c>
      <c r="L177" s="90">
        <f>SUMIFS('course data'!AT:AT,'course data'!AS:AS,A177,'course data'!H:H,2025)+SUMIFS('course data'!AV:AV,'course data'!AU:AU,A177,'course data'!H:H,2025)+SUMIFS('course data'!AX:AX,'course data'!AW:AW,A177,'course data'!H:H,2025)</f>
        <v>0</v>
      </c>
      <c r="M177" s="92">
        <v>47.254901960784402</v>
      </c>
      <c r="N177" s="72"/>
      <c r="O177" s="77"/>
      <c r="P177" s="49"/>
      <c r="Q177" s="4" t="s">
        <v>361</v>
      </c>
      <c r="R177" s="4">
        <f>_xlfn.IFNA(VLOOKUP(Q177,Data!$AL$2:$AM$101,2,FALSE), "0")</f>
        <v>10</v>
      </c>
      <c r="S177" s="4"/>
      <c r="T177" s="4" t="str">
        <f>_xlfn.IFNA(VLOOKUP(S177,Data!$AN$2:$AO$121,2,FALSE), "0")</f>
        <v>0</v>
      </c>
      <c r="U177" s="81">
        <v>24</v>
      </c>
      <c r="V177" s="52">
        <v>1</v>
      </c>
      <c r="W177">
        <f t="shared" si="42"/>
        <v>10</v>
      </c>
      <c r="X177" s="50">
        <f t="shared" si="43"/>
        <v>10</v>
      </c>
      <c r="Y177" t="str">
        <f t="shared" si="44"/>
        <v>0</v>
      </c>
      <c r="Z177">
        <f t="shared" si="45"/>
        <v>44</v>
      </c>
      <c r="AD177" s="254">
        <f t="shared" si="46"/>
        <v>47.254901960784402</v>
      </c>
      <c r="AE177">
        <f t="shared" si="47"/>
        <v>44</v>
      </c>
      <c r="AF177">
        <f t="shared" si="48"/>
        <v>20</v>
      </c>
      <c r="AG177">
        <f t="shared" si="49"/>
        <v>111.25490196078439</v>
      </c>
      <c r="AH177">
        <f t="shared" si="50"/>
        <v>36</v>
      </c>
      <c r="AI177" s="253">
        <f t="shared" si="51"/>
        <v>11.254901960784402</v>
      </c>
    </row>
    <row r="178" spans="1:35" ht="27" customHeight="1" x14ac:dyDescent="0.35">
      <c r="A178" t="s">
        <v>1734</v>
      </c>
      <c r="B178" t="s">
        <v>1735</v>
      </c>
      <c r="C178" t="s">
        <v>1736</v>
      </c>
      <c r="D178" t="s">
        <v>1737</v>
      </c>
      <c r="E178">
        <v>437400</v>
      </c>
      <c r="F178" s="187" t="s">
        <v>80</v>
      </c>
      <c r="G178" s="91">
        <v>2025</v>
      </c>
      <c r="H178" s="62" t="s">
        <v>100</v>
      </c>
      <c r="I178" s="62" t="s">
        <v>54</v>
      </c>
      <c r="J178" s="90">
        <v>0.8</v>
      </c>
      <c r="K178" s="89">
        <f t="shared" si="41"/>
        <v>53</v>
      </c>
      <c r="L178" s="90">
        <f>SUMIFS('course data'!AT:AT,'course data'!AS:AS,A178,'course data'!H:H,2025)+SUMIFS('course data'!AV:AV,'course data'!AU:AU,A178,'course data'!H:H,2025)+SUMIFS('course data'!AX:AX,'course data'!AW:AW,A178,'course data'!H:H,2025)</f>
        <v>0</v>
      </c>
      <c r="M178" s="92">
        <v>47.372549019607902</v>
      </c>
      <c r="N178" s="72"/>
      <c r="O178" s="76"/>
      <c r="P178" s="130"/>
      <c r="R178" s="4" t="str">
        <f>_xlfn.IFNA(VLOOKUP(Q178,Data!$AL$2:$AM$101,2,FALSE), "0")</f>
        <v>0</v>
      </c>
      <c r="T178" s="4" t="str">
        <f>_xlfn.IFNA(VLOOKUP(S178,Data!$AN$2:$AO$121,2,FALSE), "0")</f>
        <v>0</v>
      </c>
      <c r="U178" s="81">
        <v>3</v>
      </c>
      <c r="V178" s="52">
        <v>1</v>
      </c>
      <c r="W178">
        <f t="shared" si="42"/>
        <v>8</v>
      </c>
      <c r="X178" s="50" t="str">
        <f t="shared" si="43"/>
        <v>0</v>
      </c>
      <c r="Y178" t="str">
        <f t="shared" si="44"/>
        <v>0</v>
      </c>
      <c r="Z178">
        <f t="shared" si="45"/>
        <v>19</v>
      </c>
      <c r="AD178" s="254">
        <f t="shared" si="46"/>
        <v>47.372549019607902</v>
      </c>
      <c r="AE178">
        <f t="shared" si="47"/>
        <v>19</v>
      </c>
      <c r="AF178">
        <f t="shared" si="48"/>
        <v>8</v>
      </c>
      <c r="AG178">
        <f t="shared" si="49"/>
        <v>74.372549019607902</v>
      </c>
      <c r="AH178">
        <f t="shared" si="50"/>
        <v>53</v>
      </c>
      <c r="AI178" s="253">
        <f t="shared" si="51"/>
        <v>-5.6274509803920978</v>
      </c>
    </row>
    <row r="179" spans="1:35" ht="93" customHeight="1" x14ac:dyDescent="0.35">
      <c r="A179" t="s">
        <v>1738</v>
      </c>
      <c r="B179" t="s">
        <v>1739</v>
      </c>
      <c r="C179" t="s">
        <v>1740</v>
      </c>
      <c r="D179" t="s">
        <v>1741</v>
      </c>
      <c r="E179">
        <v>123844</v>
      </c>
      <c r="F179" s="40" t="s">
        <v>149</v>
      </c>
      <c r="G179" s="91">
        <v>2025</v>
      </c>
      <c r="H179" t="s">
        <v>100</v>
      </c>
      <c r="I179" t="s">
        <v>54</v>
      </c>
      <c r="J179" s="90">
        <v>0.25</v>
      </c>
      <c r="K179" s="89">
        <f t="shared" si="41"/>
        <v>7.5</v>
      </c>
      <c r="L179" s="90">
        <f>SUMIFS('course data'!AT:AT,'course data'!AS:AS,A179,'course data'!H:H,2025)+SUMIFS('course data'!AV:AV,'course data'!AU:AU,A179,'course data'!H:H,2025)+SUMIFS('course data'!AX:AX,'course data'!AW:AW,A179,'course data'!H:H,2025)</f>
        <v>0</v>
      </c>
      <c r="M179" s="92">
        <v>47.490196078431403</v>
      </c>
      <c r="N179" s="133"/>
      <c r="O179" s="137"/>
      <c r="P179" s="131"/>
      <c r="R179" s="4" t="s">
        <v>1383</v>
      </c>
      <c r="T179" s="4" t="s">
        <v>1383</v>
      </c>
      <c r="U179" s="81">
        <v>10</v>
      </c>
      <c r="V179" s="52">
        <v>1</v>
      </c>
      <c r="W179">
        <v>4</v>
      </c>
      <c r="X179" s="50" t="s">
        <v>1383</v>
      </c>
      <c r="Y179" t="s">
        <v>1383</v>
      </c>
      <c r="Z179">
        <v>8</v>
      </c>
      <c r="AD179" s="254">
        <f t="shared" si="46"/>
        <v>47.490196078431403</v>
      </c>
      <c r="AE179">
        <f t="shared" si="47"/>
        <v>8</v>
      </c>
      <c r="AF179">
        <f t="shared" si="48"/>
        <v>4</v>
      </c>
      <c r="AG179">
        <f t="shared" si="49"/>
        <v>59.490196078431403</v>
      </c>
      <c r="AH179">
        <f t="shared" si="50"/>
        <v>7.5</v>
      </c>
      <c r="AI179" s="253">
        <f t="shared" si="51"/>
        <v>39.990196078431403</v>
      </c>
    </row>
    <row r="180" spans="1:35" x14ac:dyDescent="0.35">
      <c r="A180" t="s">
        <v>1742</v>
      </c>
      <c r="B180" t="s">
        <v>1743</v>
      </c>
      <c r="C180" t="s">
        <v>1486</v>
      </c>
      <c r="D180" t="s">
        <v>1744</v>
      </c>
      <c r="E180">
        <v>991117</v>
      </c>
      <c r="F180" s="189" t="s">
        <v>214</v>
      </c>
      <c r="G180" s="91">
        <v>2025</v>
      </c>
      <c r="H180" s="143" t="s">
        <v>125</v>
      </c>
      <c r="I180" s="143" t="s">
        <v>101</v>
      </c>
      <c r="J180" s="124">
        <v>1</v>
      </c>
      <c r="K180" s="89">
        <f t="shared" si="41"/>
        <v>33</v>
      </c>
      <c r="L180" s="90">
        <f>SUMIFS('course data'!AT:AT,'course data'!AS:AS,A180,'course data'!H:H,2025)+SUMIFS('course data'!AV:AV,'course data'!AU:AU,A180,'course data'!H:H,2025)+SUMIFS('course data'!AX:AX,'course data'!AW:AW,A180,'course data'!H:H,2025)</f>
        <v>0</v>
      </c>
      <c r="M180" s="92">
        <v>47.607843137255003</v>
      </c>
      <c r="N180" s="144"/>
      <c r="O180" s="188"/>
      <c r="P180" s="127"/>
      <c r="Q180" s="4" t="s">
        <v>361</v>
      </c>
      <c r="R180" s="4">
        <f>_xlfn.IFNA(VLOOKUP(Q180,Data!$AL$2:$AM$101,2,FALSE), "0")</f>
        <v>10</v>
      </c>
      <c r="S180" s="4" t="s">
        <v>496</v>
      </c>
      <c r="T180" s="4">
        <f>_xlfn.IFNA(VLOOKUP(S180,Data!$AN$2:$AO$121,2,FALSE), "0")</f>
        <v>7</v>
      </c>
      <c r="U180" s="81">
        <v>20</v>
      </c>
      <c r="V180" s="52">
        <v>1</v>
      </c>
      <c r="W180">
        <f t="shared" ref="W180:W192" si="52">(J180*V180*10)-AA180</f>
        <v>10</v>
      </c>
      <c r="X180" s="50">
        <f t="shared" ref="X180:X192" si="53">(R180)</f>
        <v>10</v>
      </c>
      <c r="Y180">
        <f t="shared" ref="Y180:Y192" si="54">(T180)</f>
        <v>7</v>
      </c>
      <c r="Z180">
        <f t="shared" ref="Z180:Z192" si="55">(J180*V180*100)-(K180+W180+X180+Y180)-AC180</f>
        <v>40</v>
      </c>
      <c r="AD180" s="254">
        <f t="shared" si="46"/>
        <v>47.607843137255003</v>
      </c>
      <c r="AE180">
        <f t="shared" si="47"/>
        <v>40</v>
      </c>
      <c r="AF180">
        <f t="shared" si="48"/>
        <v>27</v>
      </c>
      <c r="AG180">
        <f t="shared" si="49"/>
        <v>114.607843137255</v>
      </c>
      <c r="AH180">
        <f t="shared" si="50"/>
        <v>33</v>
      </c>
      <c r="AI180" s="253">
        <f t="shared" si="51"/>
        <v>14.607843137255003</v>
      </c>
    </row>
    <row r="181" spans="1:35" ht="51" customHeight="1" x14ac:dyDescent="0.35">
      <c r="A181" t="s">
        <v>1745</v>
      </c>
      <c r="B181" t="s">
        <v>1746</v>
      </c>
      <c r="C181" t="s">
        <v>1704</v>
      </c>
      <c r="D181" t="s">
        <v>471</v>
      </c>
      <c r="E181">
        <v>192189</v>
      </c>
      <c r="F181" s="187" t="s">
        <v>229</v>
      </c>
      <c r="G181" s="91">
        <v>2025</v>
      </c>
      <c r="H181" s="62" t="s">
        <v>125</v>
      </c>
      <c r="I181" s="62" t="s">
        <v>147</v>
      </c>
      <c r="J181" s="90">
        <v>1</v>
      </c>
      <c r="K181" s="89">
        <f t="shared" si="41"/>
        <v>45</v>
      </c>
      <c r="L181" s="90">
        <f>SUMIFS('course data'!AT:AT,'course data'!AS:AS,A181,'course data'!H:H,2025)+SUMIFS('course data'!AV:AV,'course data'!AU:AU,A181,'course data'!H:H,2025)+SUMIFS('course data'!AX:AX,'course data'!AW:AW,A181,'course data'!H:H,2025)</f>
        <v>0</v>
      </c>
      <c r="M181" s="92">
        <v>47.725490196078503</v>
      </c>
      <c r="N181" s="72"/>
      <c r="O181" s="78"/>
      <c r="P181" s="128"/>
      <c r="Q181" s="4" t="s">
        <v>226</v>
      </c>
      <c r="R181" s="4">
        <f>_xlfn.IFNA(VLOOKUP(Q181,Data!$AL$2:$AM$101,2,FALSE), "0")</f>
        <v>5</v>
      </c>
      <c r="T181" s="4" t="str">
        <f>_xlfn.IFNA(VLOOKUP(S181,Data!$AN$2:$AO$121,2,FALSE), "0")</f>
        <v>0</v>
      </c>
      <c r="U181" s="81">
        <v>20</v>
      </c>
      <c r="V181" s="52">
        <v>1</v>
      </c>
      <c r="W181">
        <f t="shared" si="52"/>
        <v>10</v>
      </c>
      <c r="X181" s="50">
        <f t="shared" si="53"/>
        <v>5</v>
      </c>
      <c r="Y181" t="str">
        <f t="shared" si="54"/>
        <v>0</v>
      </c>
      <c r="Z181">
        <f t="shared" si="55"/>
        <v>40</v>
      </c>
      <c r="AD181" s="254">
        <f t="shared" si="46"/>
        <v>47.725490196078503</v>
      </c>
      <c r="AE181">
        <f t="shared" si="47"/>
        <v>40</v>
      </c>
      <c r="AF181">
        <f t="shared" si="48"/>
        <v>15</v>
      </c>
      <c r="AG181">
        <f t="shared" si="49"/>
        <v>102.72549019607851</v>
      </c>
      <c r="AH181">
        <f t="shared" si="50"/>
        <v>45</v>
      </c>
      <c r="AI181" s="253">
        <f t="shared" si="51"/>
        <v>2.7254901960785034</v>
      </c>
    </row>
    <row r="182" spans="1:35" x14ac:dyDescent="0.35">
      <c r="A182" t="s">
        <v>1747</v>
      </c>
      <c r="B182" t="s">
        <v>1748</v>
      </c>
      <c r="C182" t="s">
        <v>1749</v>
      </c>
      <c r="D182" t="s">
        <v>1750</v>
      </c>
      <c r="E182">
        <v>413118</v>
      </c>
      <c r="F182" t="s">
        <v>259</v>
      </c>
      <c r="G182" s="91">
        <v>2025</v>
      </c>
      <c r="H182" s="62" t="s">
        <v>100</v>
      </c>
      <c r="I182" s="62" t="s">
        <v>54</v>
      </c>
      <c r="J182" s="90">
        <v>0.1</v>
      </c>
      <c r="K182" s="89">
        <f t="shared" si="41"/>
        <v>7</v>
      </c>
      <c r="L182" s="90">
        <f>SUMIFS('course data'!AT:AT,'course data'!AS:AS,A182,'course data'!H:H,2025)+SUMIFS('course data'!AV:AV,'course data'!AU:AU,A182,'course data'!H:H,2025)+SUMIFS('course data'!AX:AX,'course data'!AW:AW,A182,'course data'!H:H,2025)</f>
        <v>5</v>
      </c>
      <c r="M182" s="92">
        <v>47.843137254901997</v>
      </c>
      <c r="N182" s="72"/>
      <c r="O182" s="78"/>
      <c r="P182" s="129"/>
      <c r="R182" s="4" t="str">
        <f>_xlfn.IFNA(VLOOKUP(Q182,Data!$AL$2:$AM$101,2,FALSE), "0")</f>
        <v>0</v>
      </c>
      <c r="T182" s="4" t="str">
        <f>_xlfn.IFNA(VLOOKUP(S182,Data!$AN$2:$AO$121,2,FALSE), "0")</f>
        <v>0</v>
      </c>
      <c r="U182" s="81">
        <v>0</v>
      </c>
      <c r="V182" s="52">
        <v>1</v>
      </c>
      <c r="W182">
        <f t="shared" si="52"/>
        <v>1</v>
      </c>
      <c r="X182" s="50" t="str">
        <f t="shared" si="53"/>
        <v>0</v>
      </c>
      <c r="Y182" t="str">
        <f t="shared" si="54"/>
        <v>0</v>
      </c>
      <c r="Z182">
        <f t="shared" si="55"/>
        <v>2</v>
      </c>
      <c r="AD182" s="254">
        <f t="shared" si="46"/>
        <v>47.843137254901997</v>
      </c>
      <c r="AE182">
        <f t="shared" si="47"/>
        <v>2</v>
      </c>
      <c r="AF182">
        <f t="shared" si="48"/>
        <v>1</v>
      </c>
      <c r="AG182">
        <f t="shared" si="49"/>
        <v>50.843137254901997</v>
      </c>
      <c r="AH182">
        <f t="shared" si="50"/>
        <v>7</v>
      </c>
      <c r="AI182" s="253">
        <f t="shared" si="51"/>
        <v>40.843137254901997</v>
      </c>
    </row>
    <row r="183" spans="1:35" x14ac:dyDescent="0.35">
      <c r="A183" t="s">
        <v>1751</v>
      </c>
      <c r="B183" t="s">
        <v>1752</v>
      </c>
      <c r="C183" t="s">
        <v>1753</v>
      </c>
      <c r="D183" t="s">
        <v>1754</v>
      </c>
      <c r="E183">
        <v>983734</v>
      </c>
      <c r="F183" s="187" t="s">
        <v>199</v>
      </c>
      <c r="G183" s="91">
        <v>2025</v>
      </c>
      <c r="H183" s="62" t="s">
        <v>125</v>
      </c>
      <c r="I183" s="62" t="s">
        <v>126</v>
      </c>
      <c r="J183" s="90">
        <v>0.9</v>
      </c>
      <c r="K183" s="89">
        <f t="shared" si="41"/>
        <v>45</v>
      </c>
      <c r="L183" s="90">
        <f>SUMIFS('course data'!AT:AT,'course data'!AS:AS,A183,'course data'!H:H,2025)+SUMIFS('course data'!AV:AV,'course data'!AU:AU,A183,'course data'!H:H,2025)+SUMIFS('course data'!AX:AX,'course data'!AW:AW,A183,'course data'!H:H,2025)</f>
        <v>0</v>
      </c>
      <c r="M183" s="92">
        <v>47.960784313725597</v>
      </c>
      <c r="N183" s="72"/>
      <c r="O183" s="78"/>
      <c r="P183" s="128"/>
      <c r="R183" s="4" t="str">
        <f>_xlfn.IFNA(VLOOKUP(Q183,Data!$AL$2:$AM$101,2,FALSE), "0")</f>
        <v>0</v>
      </c>
      <c r="T183" s="4" t="str">
        <f>_xlfn.IFNA(VLOOKUP(S183,Data!$AN$2:$AO$121,2,FALSE), "0")</f>
        <v>0</v>
      </c>
      <c r="U183" s="81">
        <v>18</v>
      </c>
      <c r="V183" s="52">
        <v>1</v>
      </c>
      <c r="W183">
        <f t="shared" si="52"/>
        <v>9</v>
      </c>
      <c r="X183" s="50" t="str">
        <f t="shared" si="53"/>
        <v>0</v>
      </c>
      <c r="Y183" t="str">
        <f t="shared" si="54"/>
        <v>0</v>
      </c>
      <c r="Z183">
        <f t="shared" si="55"/>
        <v>36</v>
      </c>
      <c r="AD183" s="254">
        <f t="shared" si="46"/>
        <v>47.960784313725597</v>
      </c>
      <c r="AE183">
        <f t="shared" si="47"/>
        <v>36</v>
      </c>
      <c r="AF183">
        <f t="shared" si="48"/>
        <v>9</v>
      </c>
      <c r="AG183">
        <f t="shared" si="49"/>
        <v>92.960784313725597</v>
      </c>
      <c r="AH183">
        <f t="shared" si="50"/>
        <v>45</v>
      </c>
      <c r="AI183" s="253">
        <f t="shared" si="51"/>
        <v>2.9607843137255969</v>
      </c>
    </row>
    <row r="184" spans="1:35" x14ac:dyDescent="0.35">
      <c r="A184" t="s">
        <v>1755</v>
      </c>
      <c r="B184" t="s">
        <v>1756</v>
      </c>
      <c r="C184" t="s">
        <v>1757</v>
      </c>
      <c r="D184" t="s">
        <v>1536</v>
      </c>
      <c r="E184">
        <v>753421</v>
      </c>
      <c r="F184" s="186" t="s">
        <v>245</v>
      </c>
      <c r="G184" s="91">
        <v>2025</v>
      </c>
      <c r="H184" s="62" t="s">
        <v>125</v>
      </c>
      <c r="I184" s="62" t="s">
        <v>78</v>
      </c>
      <c r="J184" s="90">
        <v>1</v>
      </c>
      <c r="K184" s="89">
        <f t="shared" si="41"/>
        <v>50</v>
      </c>
      <c r="L184" s="90">
        <f>SUMIFS('course data'!AT:AT,'course data'!AS:AS,A184,'course data'!H:H,2025)+SUMIFS('course data'!AV:AV,'course data'!AU:AU,A184,'course data'!H:H,2025)+SUMIFS('course data'!AX:AX,'course data'!AW:AW,A184,'course data'!H:H,2025)</f>
        <v>0</v>
      </c>
      <c r="M184" s="92">
        <v>48.078431372549097</v>
      </c>
      <c r="N184" s="72"/>
      <c r="O184" s="76"/>
      <c r="P184" s="127"/>
      <c r="R184" s="4" t="str">
        <f>_xlfn.IFNA(VLOOKUP(Q184,Data!$AL$2:$AM$101,2,FALSE), "0")</f>
        <v>0</v>
      </c>
      <c r="T184" s="4" t="str">
        <f>_xlfn.IFNA(VLOOKUP(S184,Data!$AN$2:$AO$121,2,FALSE), "0")</f>
        <v>0</v>
      </c>
      <c r="U184" s="81">
        <v>20</v>
      </c>
      <c r="V184" s="52">
        <v>1</v>
      </c>
      <c r="W184">
        <f t="shared" si="52"/>
        <v>10</v>
      </c>
      <c r="X184" s="50" t="str">
        <f t="shared" si="53"/>
        <v>0</v>
      </c>
      <c r="Y184" t="str">
        <f t="shared" si="54"/>
        <v>0</v>
      </c>
      <c r="Z184">
        <f t="shared" si="55"/>
        <v>40</v>
      </c>
      <c r="AD184" s="254">
        <f t="shared" si="46"/>
        <v>48.078431372549097</v>
      </c>
      <c r="AE184">
        <f t="shared" si="47"/>
        <v>40</v>
      </c>
      <c r="AF184">
        <f t="shared" si="48"/>
        <v>10</v>
      </c>
      <c r="AG184">
        <f t="shared" si="49"/>
        <v>98.07843137254909</v>
      </c>
      <c r="AH184">
        <f t="shared" si="50"/>
        <v>50</v>
      </c>
      <c r="AI184" s="253">
        <f t="shared" si="51"/>
        <v>-1.9215686274509025</v>
      </c>
    </row>
    <row r="185" spans="1:35" x14ac:dyDescent="0.35">
      <c r="A185" t="s">
        <v>1758</v>
      </c>
      <c r="B185" t="s">
        <v>1759</v>
      </c>
      <c r="C185" t="s">
        <v>1760</v>
      </c>
      <c r="D185" t="s">
        <v>1761</v>
      </c>
      <c r="E185">
        <v>849758</v>
      </c>
      <c r="F185" s="187" t="s">
        <v>259</v>
      </c>
      <c r="G185" s="91">
        <v>2025</v>
      </c>
      <c r="H185" s="62" t="s">
        <v>100</v>
      </c>
      <c r="I185" s="62" t="s">
        <v>54</v>
      </c>
      <c r="J185" s="90">
        <v>0.5</v>
      </c>
      <c r="K185" s="89">
        <f t="shared" si="41"/>
        <v>0</v>
      </c>
      <c r="L185" s="90">
        <f>SUMIFS('course data'!AT:AT,'course data'!AS:AS,A185,'course data'!H:H,2025)+SUMIFS('course data'!AV:AV,'course data'!AU:AU,A185,'course data'!H:H,2025)+SUMIFS('course data'!AX:AX,'course data'!AW:AW,A185,'course data'!H:H,2025)</f>
        <v>0</v>
      </c>
      <c r="M185" s="92">
        <v>48.196078431372598</v>
      </c>
      <c r="N185" s="125"/>
      <c r="O185" s="77"/>
      <c r="P185" s="135"/>
      <c r="R185" s="4" t="str">
        <f>_xlfn.IFNA(VLOOKUP(Q185,Data!$AL$2:$AM$101,2,FALSE), "0")</f>
        <v>0</v>
      </c>
      <c r="T185" s="4" t="str">
        <f>_xlfn.IFNA(VLOOKUP(S185,Data!$AN$2:$AO$121,2,FALSE), "0")</f>
        <v>0</v>
      </c>
      <c r="U185" s="81">
        <v>35</v>
      </c>
      <c r="V185" s="52">
        <v>1</v>
      </c>
      <c r="W185">
        <f t="shared" si="52"/>
        <v>5</v>
      </c>
      <c r="X185" s="50" t="str">
        <f t="shared" si="53"/>
        <v>0</v>
      </c>
      <c r="Y185" t="str">
        <f t="shared" si="54"/>
        <v>0</v>
      </c>
      <c r="Z185">
        <f t="shared" si="55"/>
        <v>45</v>
      </c>
      <c r="AD185" s="254">
        <f t="shared" si="46"/>
        <v>48.196078431372598</v>
      </c>
      <c r="AE185">
        <f t="shared" si="47"/>
        <v>45</v>
      </c>
      <c r="AF185">
        <f t="shared" si="48"/>
        <v>5</v>
      </c>
      <c r="AG185">
        <f t="shared" si="49"/>
        <v>98.196078431372598</v>
      </c>
      <c r="AH185">
        <f t="shared" si="50"/>
        <v>0</v>
      </c>
      <c r="AI185" s="253">
        <f t="shared" si="51"/>
        <v>48.196078431372598</v>
      </c>
    </row>
    <row r="186" spans="1:35" x14ac:dyDescent="0.35">
      <c r="A186" t="s">
        <v>1762</v>
      </c>
      <c r="B186" t="s">
        <v>1763</v>
      </c>
      <c r="C186" t="s">
        <v>1764</v>
      </c>
      <c r="D186" t="s">
        <v>1435</v>
      </c>
      <c r="E186">
        <v>309655</v>
      </c>
      <c r="F186" s="187" t="s">
        <v>229</v>
      </c>
      <c r="G186" s="91">
        <v>2025</v>
      </c>
      <c r="H186" s="62" t="s">
        <v>100</v>
      </c>
      <c r="I186" s="62" t="s">
        <v>54</v>
      </c>
      <c r="J186" s="90">
        <v>0.4</v>
      </c>
      <c r="K186" s="89">
        <f t="shared" si="41"/>
        <v>28</v>
      </c>
      <c r="L186" s="90">
        <f>SUMIFS('course data'!AT:AT,'course data'!AS:AS,A186,'course data'!H:H,2025)+SUMIFS('course data'!AV:AV,'course data'!AU:AU,A186,'course data'!H:H,2025)+SUMIFS('course data'!AX:AX,'course data'!AW:AW,A186,'course data'!H:H,2025)</f>
        <v>0</v>
      </c>
      <c r="M186" s="92">
        <v>48.313725490196099</v>
      </c>
      <c r="N186" s="125"/>
      <c r="O186" s="78"/>
      <c r="P186" s="135"/>
      <c r="R186" s="4" t="str">
        <f>_xlfn.IFNA(VLOOKUP(Q186,Data!$AL$2:$AM$101,2,FALSE), "0")</f>
        <v>0</v>
      </c>
      <c r="T186" s="4" t="str">
        <f>_xlfn.IFNA(VLOOKUP(S186,Data!$AN$2:$AO$121,2,FALSE), "0")</f>
        <v>0</v>
      </c>
      <c r="U186" s="81">
        <v>0</v>
      </c>
      <c r="V186" s="52">
        <v>1</v>
      </c>
      <c r="W186">
        <f t="shared" si="52"/>
        <v>4</v>
      </c>
      <c r="X186" s="50" t="str">
        <f t="shared" si="53"/>
        <v>0</v>
      </c>
      <c r="Y186" t="str">
        <f t="shared" si="54"/>
        <v>0</v>
      </c>
      <c r="Z186">
        <f t="shared" si="55"/>
        <v>8</v>
      </c>
      <c r="AD186" s="254">
        <f t="shared" si="46"/>
        <v>48.313725490196099</v>
      </c>
      <c r="AE186">
        <f t="shared" si="47"/>
        <v>8</v>
      </c>
      <c r="AF186">
        <f t="shared" si="48"/>
        <v>4</v>
      </c>
      <c r="AG186">
        <f t="shared" si="49"/>
        <v>60.313725490196099</v>
      </c>
      <c r="AH186">
        <f t="shared" si="50"/>
        <v>28</v>
      </c>
      <c r="AI186" s="253">
        <f t="shared" si="51"/>
        <v>20.313725490196099</v>
      </c>
    </row>
    <row r="187" spans="1:35" x14ac:dyDescent="0.35">
      <c r="A187" t="s">
        <v>1765</v>
      </c>
      <c r="B187" t="s">
        <v>1766</v>
      </c>
      <c r="C187" t="s">
        <v>1767</v>
      </c>
      <c r="D187" t="s">
        <v>1768</v>
      </c>
      <c r="E187">
        <v>498255</v>
      </c>
      <c r="F187" s="40" t="s">
        <v>149</v>
      </c>
      <c r="G187" s="91">
        <v>2025</v>
      </c>
      <c r="H187" s="62" t="s">
        <v>125</v>
      </c>
      <c r="I187" s="62" t="s">
        <v>126</v>
      </c>
      <c r="J187" s="90">
        <v>1</v>
      </c>
      <c r="K187" s="89">
        <f t="shared" si="41"/>
        <v>20</v>
      </c>
      <c r="L187" s="90">
        <f>SUMIFS('course data'!AT:AT,'course data'!AS:AS,A187,'course data'!H:H,2025)+SUMIFS('course data'!AV:AV,'course data'!AU:AU,A187,'course data'!H:H,2025)+SUMIFS('course data'!AX:AX,'course data'!AW:AW,A187,'course data'!H:H,2025)</f>
        <v>0</v>
      </c>
      <c r="M187" s="92">
        <v>48.431372549019699</v>
      </c>
      <c r="N187" s="74"/>
      <c r="O187" s="78"/>
      <c r="P187" s="128"/>
      <c r="R187" s="4" t="str">
        <f>_xlfn.IFNA(VLOOKUP(Q187,Data!$AL$2:$AM$101,2,FALSE), "0")</f>
        <v>0</v>
      </c>
      <c r="S187" s="4" t="s">
        <v>461</v>
      </c>
      <c r="T187" s="4">
        <f>_xlfn.IFNA(VLOOKUP(S187,Data!$AN$2:$AO$121,2,FALSE), "0")</f>
        <v>5</v>
      </c>
      <c r="U187" s="81">
        <v>45</v>
      </c>
      <c r="V187" s="52">
        <v>1</v>
      </c>
      <c r="W187">
        <f t="shared" si="52"/>
        <v>10</v>
      </c>
      <c r="X187" s="50" t="str">
        <f t="shared" si="53"/>
        <v>0</v>
      </c>
      <c r="Y187">
        <f t="shared" si="54"/>
        <v>5</v>
      </c>
      <c r="Z187">
        <f t="shared" si="55"/>
        <v>65</v>
      </c>
      <c r="AD187" s="254">
        <f t="shared" si="46"/>
        <v>48.431372549019699</v>
      </c>
      <c r="AE187">
        <f t="shared" si="47"/>
        <v>65</v>
      </c>
      <c r="AF187">
        <f t="shared" si="48"/>
        <v>15</v>
      </c>
      <c r="AG187">
        <f t="shared" si="49"/>
        <v>128.4313725490197</v>
      </c>
      <c r="AH187">
        <f t="shared" si="50"/>
        <v>20</v>
      </c>
      <c r="AI187" s="253">
        <f t="shared" si="51"/>
        <v>28.431372549019699</v>
      </c>
    </row>
    <row r="188" spans="1:35" x14ac:dyDescent="0.35">
      <c r="A188" t="s">
        <v>1769</v>
      </c>
      <c r="B188" t="s">
        <v>1770</v>
      </c>
      <c r="C188" t="s">
        <v>202</v>
      </c>
      <c r="D188" t="s">
        <v>1610</v>
      </c>
      <c r="E188">
        <v>537023</v>
      </c>
      <c r="F188" s="186" t="s">
        <v>103</v>
      </c>
      <c r="G188" s="183">
        <v>2025</v>
      </c>
      <c r="H188" s="62" t="s">
        <v>100</v>
      </c>
      <c r="I188" s="62" t="s">
        <v>54</v>
      </c>
      <c r="J188" s="88">
        <v>0.5</v>
      </c>
      <c r="K188" s="89">
        <f t="shared" si="41"/>
        <v>35</v>
      </c>
      <c r="L188" s="4">
        <f>SUMIFS('course data'!AT:AT,'course data'!AS:AS,A188,'course data'!H:H,2025)+SUMIFS('course data'!AV:AV,'course data'!AU:AU,A188,'course data'!H:H,2025)+SUMIFS('course data'!AX:AX,'course data'!AW:AW,A188,'course data'!H:H,2025)</f>
        <v>0</v>
      </c>
      <c r="M188" s="92">
        <v>48.549019607843199</v>
      </c>
      <c r="N188" s="72"/>
      <c r="O188" s="71"/>
      <c r="P188" s="131"/>
      <c r="R188" s="4" t="str">
        <f>_xlfn.IFNA(VLOOKUP(Q188,Data!$AL$2:$AM$101,2,FALSE), "0")</f>
        <v>0</v>
      </c>
      <c r="T188" s="4" t="str">
        <f>_xlfn.IFNA(VLOOKUP(S188,Data!$AN$2:$AO$121,2,FALSE), "0")</f>
        <v>0</v>
      </c>
      <c r="U188" s="81">
        <v>0</v>
      </c>
      <c r="V188" s="52">
        <v>1</v>
      </c>
      <c r="W188">
        <f t="shared" si="52"/>
        <v>5</v>
      </c>
      <c r="X188" s="50" t="str">
        <f t="shared" si="53"/>
        <v>0</v>
      </c>
      <c r="Y188" t="str">
        <f t="shared" si="54"/>
        <v>0</v>
      </c>
      <c r="Z188">
        <f t="shared" si="55"/>
        <v>10</v>
      </c>
      <c r="AD188" s="254">
        <f t="shared" si="46"/>
        <v>48.549019607843199</v>
      </c>
      <c r="AE188">
        <f t="shared" si="47"/>
        <v>10</v>
      </c>
      <c r="AF188">
        <f t="shared" si="48"/>
        <v>5</v>
      </c>
      <c r="AG188">
        <f t="shared" si="49"/>
        <v>63.549019607843199</v>
      </c>
      <c r="AH188">
        <f t="shared" si="50"/>
        <v>35</v>
      </c>
      <c r="AI188" s="253">
        <f t="shared" si="51"/>
        <v>13.549019607843199</v>
      </c>
    </row>
    <row r="189" spans="1:35" x14ac:dyDescent="0.35">
      <c r="A189" t="s">
        <v>1771</v>
      </c>
      <c r="B189" t="s">
        <v>1772</v>
      </c>
      <c r="C189" t="s">
        <v>1486</v>
      </c>
      <c r="D189" t="s">
        <v>1773</v>
      </c>
      <c r="E189">
        <v>628911</v>
      </c>
      <c r="F189" s="186" t="s">
        <v>259</v>
      </c>
      <c r="G189" s="183">
        <v>2025</v>
      </c>
      <c r="H189" s="62" t="s">
        <v>125</v>
      </c>
      <c r="I189" s="62" t="s">
        <v>126</v>
      </c>
      <c r="J189" s="88">
        <v>1</v>
      </c>
      <c r="K189" s="89">
        <f t="shared" si="41"/>
        <v>30</v>
      </c>
      <c r="L189" s="90">
        <f>SUMIFS('course data'!AT:AT,'course data'!AS:AS,A189,'course data'!H:H,2025)+SUMIFS('course data'!AV:AV,'course data'!AU:AU,A189,'course data'!H:H,2025)+SUMIFS('course data'!AX:AX,'course data'!AW:AW,A189,'course data'!H:H,2025)</f>
        <v>0</v>
      </c>
      <c r="M189" s="92">
        <v>48.6666666666667</v>
      </c>
      <c r="N189" s="72"/>
      <c r="O189" s="71"/>
      <c r="P189" s="49"/>
      <c r="Q189" s="4" t="s">
        <v>548</v>
      </c>
      <c r="R189" s="4">
        <f>_xlfn.IFNA(VLOOKUP(Q189,Data!$AL$2:$AM$101,2,FALSE), "0")</f>
        <v>20</v>
      </c>
      <c r="T189" s="4" t="str">
        <f>_xlfn.IFNA(VLOOKUP(S189,Data!$AN$2:$AO$121,2,FALSE), "0")</f>
        <v>0</v>
      </c>
      <c r="U189" s="81">
        <v>20</v>
      </c>
      <c r="V189" s="52">
        <v>1</v>
      </c>
      <c r="W189">
        <f t="shared" si="52"/>
        <v>10</v>
      </c>
      <c r="X189" s="50">
        <f t="shared" si="53"/>
        <v>20</v>
      </c>
      <c r="Y189" t="str">
        <f t="shared" si="54"/>
        <v>0</v>
      </c>
      <c r="Z189">
        <f t="shared" si="55"/>
        <v>40</v>
      </c>
      <c r="AD189" s="254">
        <f t="shared" si="46"/>
        <v>48.6666666666667</v>
      </c>
      <c r="AE189">
        <f t="shared" si="47"/>
        <v>40</v>
      </c>
      <c r="AF189">
        <f t="shared" si="48"/>
        <v>30</v>
      </c>
      <c r="AG189">
        <f t="shared" si="49"/>
        <v>118.6666666666667</v>
      </c>
      <c r="AH189">
        <f t="shared" si="50"/>
        <v>30</v>
      </c>
      <c r="AI189" s="253">
        <f t="shared" si="51"/>
        <v>18.6666666666667</v>
      </c>
    </row>
    <row r="190" spans="1:35" x14ac:dyDescent="0.35">
      <c r="A190" t="s">
        <v>1774</v>
      </c>
      <c r="B190" t="s">
        <v>1775</v>
      </c>
      <c r="C190" t="s">
        <v>1776</v>
      </c>
      <c r="D190" t="s">
        <v>1647</v>
      </c>
      <c r="E190">
        <v>210515</v>
      </c>
      <c r="F190" s="186" t="s">
        <v>103</v>
      </c>
      <c r="G190" s="183">
        <v>2025</v>
      </c>
      <c r="H190" s="62" t="s">
        <v>100</v>
      </c>
      <c r="I190" s="62" t="s">
        <v>54</v>
      </c>
      <c r="J190" s="88">
        <v>0.3</v>
      </c>
      <c r="K190" s="89">
        <f t="shared" si="41"/>
        <v>21</v>
      </c>
      <c r="L190" s="90">
        <f>SUMIFS('course data'!AT:AT,'course data'!AS:AS,A190,'course data'!H:H,2025)+SUMIFS('course data'!AV:AV,'course data'!AU:AU,A190,'course data'!H:H,2025)+SUMIFS('course data'!AX:AX,'course data'!AW:AW,A190,'course data'!H:H,2025)</f>
        <v>0</v>
      </c>
      <c r="M190" s="92">
        <v>48.7843137254903</v>
      </c>
      <c r="N190" s="132"/>
      <c r="O190" s="71"/>
      <c r="P190" s="131"/>
      <c r="R190" s="4" t="str">
        <f>_xlfn.IFNA(VLOOKUP(Q190,Data!$AL$2:$AM$101,2,FALSE), "0")</f>
        <v>0</v>
      </c>
      <c r="T190" s="4" t="str">
        <f>_xlfn.IFNA(VLOOKUP(S190,Data!$AN$2:$AO$121,2,FALSE), "0")</f>
        <v>0</v>
      </c>
      <c r="U190" s="81">
        <v>0</v>
      </c>
      <c r="V190" s="52">
        <v>1</v>
      </c>
      <c r="W190">
        <f t="shared" si="52"/>
        <v>3</v>
      </c>
      <c r="X190" s="50" t="str">
        <f t="shared" si="53"/>
        <v>0</v>
      </c>
      <c r="Y190" t="str">
        <f t="shared" si="54"/>
        <v>0</v>
      </c>
      <c r="Z190">
        <f t="shared" si="55"/>
        <v>6</v>
      </c>
      <c r="AD190" s="254">
        <f t="shared" si="46"/>
        <v>48.7843137254903</v>
      </c>
      <c r="AE190">
        <f t="shared" si="47"/>
        <v>6</v>
      </c>
      <c r="AF190">
        <f t="shared" si="48"/>
        <v>3</v>
      </c>
      <c r="AG190">
        <f t="shared" si="49"/>
        <v>57.7843137254903</v>
      </c>
      <c r="AH190">
        <f t="shared" si="50"/>
        <v>21</v>
      </c>
      <c r="AI190" s="253">
        <f t="shared" si="51"/>
        <v>27.7843137254903</v>
      </c>
    </row>
    <row r="191" spans="1:35" x14ac:dyDescent="0.35">
      <c r="A191" t="s">
        <v>1777</v>
      </c>
      <c r="B191" t="s">
        <v>1778</v>
      </c>
      <c r="C191" t="s">
        <v>1779</v>
      </c>
      <c r="D191" t="s">
        <v>1780</v>
      </c>
      <c r="E191">
        <v>129258</v>
      </c>
      <c r="F191" s="186" t="s">
        <v>199</v>
      </c>
      <c r="G191" s="183">
        <v>2025</v>
      </c>
      <c r="H191" s="62" t="s">
        <v>125</v>
      </c>
      <c r="I191" s="62" t="s">
        <v>101</v>
      </c>
      <c r="J191" s="88">
        <v>1</v>
      </c>
      <c r="K191" s="89">
        <f t="shared" si="41"/>
        <v>50</v>
      </c>
      <c r="L191" s="90">
        <f>SUMIFS('course data'!AT:AT,'course data'!AS:AS,A191,'course data'!H:H,2025)+SUMIFS('course data'!AV:AV,'course data'!AU:AU,A191,'course data'!H:H,2025)+SUMIFS('course data'!AX:AX,'course data'!AW:AW,A191,'course data'!H:H,2025)</f>
        <v>0</v>
      </c>
      <c r="M191" s="92">
        <v>48.9019607843138</v>
      </c>
      <c r="N191" s="132"/>
      <c r="O191" s="71"/>
      <c r="P191" s="49"/>
      <c r="R191" s="4" t="str">
        <f>_xlfn.IFNA(VLOOKUP(Q191,Data!$AL$2:$AM$101,2,FALSE), "0")</f>
        <v>0</v>
      </c>
      <c r="S191" s="4"/>
      <c r="T191" s="4" t="str">
        <f>_xlfn.IFNA(VLOOKUP(S191,Data!$AN$2:$AO$121,2,FALSE), "0")</f>
        <v>0</v>
      </c>
      <c r="U191" s="81">
        <v>20</v>
      </c>
      <c r="V191" s="52">
        <v>1</v>
      </c>
      <c r="W191">
        <f t="shared" si="52"/>
        <v>10</v>
      </c>
      <c r="X191" s="50" t="str">
        <f t="shared" si="53"/>
        <v>0</v>
      </c>
      <c r="Y191" t="str">
        <f t="shared" si="54"/>
        <v>0</v>
      </c>
      <c r="Z191">
        <f t="shared" si="55"/>
        <v>40</v>
      </c>
      <c r="AD191" s="254">
        <f t="shared" si="46"/>
        <v>48.9019607843138</v>
      </c>
      <c r="AE191">
        <f t="shared" si="47"/>
        <v>40</v>
      </c>
      <c r="AF191">
        <f t="shared" si="48"/>
        <v>10</v>
      </c>
      <c r="AG191">
        <f t="shared" si="49"/>
        <v>98.9019607843138</v>
      </c>
      <c r="AH191">
        <f t="shared" si="50"/>
        <v>50</v>
      </c>
      <c r="AI191" s="253">
        <f t="shared" si="51"/>
        <v>-1.0980392156861996</v>
      </c>
    </row>
    <row r="192" spans="1:35" x14ac:dyDescent="0.35">
      <c r="A192" t="s">
        <v>1781</v>
      </c>
      <c r="B192" t="s">
        <v>1782</v>
      </c>
      <c r="C192" t="s">
        <v>1578</v>
      </c>
      <c r="D192" t="s">
        <v>1653</v>
      </c>
      <c r="E192">
        <v>305159</v>
      </c>
      <c r="F192" s="186" t="s">
        <v>169</v>
      </c>
      <c r="G192" s="183">
        <v>2025</v>
      </c>
      <c r="H192" s="62" t="s">
        <v>125</v>
      </c>
      <c r="I192" s="62" t="s">
        <v>78</v>
      </c>
      <c r="J192" s="88">
        <v>1</v>
      </c>
      <c r="K192" s="89">
        <f t="shared" si="41"/>
        <v>15</v>
      </c>
      <c r="L192" s="90">
        <f>SUMIFS('course data'!AT:AT,'course data'!AS:AS,A192,'course data'!H:H,2025)+SUMIFS('course data'!AV:AV,'course data'!AU:AU,A192,'course data'!H:H,2025)+SUMIFS('course data'!AX:AX,'course data'!AW:AW,A192,'course data'!H:H,2025)</f>
        <v>0</v>
      </c>
      <c r="M192" s="92">
        <v>49.019607843137301</v>
      </c>
      <c r="N192" s="132"/>
      <c r="O192" s="79"/>
      <c r="P192" s="127"/>
      <c r="Q192" s="4" t="s">
        <v>361</v>
      </c>
      <c r="R192" s="4">
        <f>_xlfn.IFNA(VLOOKUP(Q192,Data!$AL$2:$AM$101,2,FALSE), "0")</f>
        <v>10</v>
      </c>
      <c r="S192" s="81" t="s">
        <v>461</v>
      </c>
      <c r="T192" s="4">
        <f>_xlfn.IFNA(VLOOKUP(S192,Data!$AN$2:$AO$121,2,FALSE), "0")</f>
        <v>5</v>
      </c>
      <c r="U192" s="81">
        <v>12</v>
      </c>
      <c r="V192" s="52">
        <v>0.6</v>
      </c>
      <c r="W192">
        <f t="shared" si="52"/>
        <v>6</v>
      </c>
      <c r="X192" s="50">
        <f t="shared" si="53"/>
        <v>10</v>
      </c>
      <c r="Y192">
        <f t="shared" si="54"/>
        <v>5</v>
      </c>
      <c r="Z192">
        <f t="shared" si="55"/>
        <v>24</v>
      </c>
      <c r="AD192" s="254">
        <f t="shared" si="46"/>
        <v>49.019607843137301</v>
      </c>
      <c r="AE192">
        <f t="shared" si="47"/>
        <v>24</v>
      </c>
      <c r="AF192">
        <f t="shared" si="48"/>
        <v>21</v>
      </c>
      <c r="AG192">
        <f t="shared" si="49"/>
        <v>94.019607843137294</v>
      </c>
      <c r="AH192">
        <f t="shared" si="50"/>
        <v>15</v>
      </c>
      <c r="AI192" s="253">
        <f t="shared" si="51"/>
        <v>34.019607843137301</v>
      </c>
    </row>
    <row r="193" spans="1:36" x14ac:dyDescent="0.35">
      <c r="A193" t="s">
        <v>1446</v>
      </c>
      <c r="B193" t="s">
        <v>1447</v>
      </c>
      <c r="C193" t="s">
        <v>1448</v>
      </c>
      <c r="D193" t="s">
        <v>1449</v>
      </c>
      <c r="E193">
        <v>888198</v>
      </c>
      <c r="F193" s="187" t="s">
        <v>36</v>
      </c>
      <c r="G193" s="91">
        <v>2026</v>
      </c>
      <c r="H193" s="62" t="s">
        <v>100</v>
      </c>
      <c r="I193" s="62" t="s">
        <v>147</v>
      </c>
      <c r="J193" s="88">
        <v>1</v>
      </c>
      <c r="K193" s="89">
        <f t="shared" si="41"/>
        <v>0</v>
      </c>
      <c r="L193" s="90">
        <f>SUMIFS('course data'!AT:AT,'course data'!AS:AS,A193,'course data'!H:H,G193)+SUMIFS('course data'!AV:AV,'course data'!AU:AU,A193,'course data'!H:H,G193)+SUMIFS('course data'!AX:AX,'course data'!AW:AW,A193,'course data'!H:H,G193)</f>
        <v>0</v>
      </c>
      <c r="M193" s="92">
        <v>49.137254901960901</v>
      </c>
      <c r="N193" s="142"/>
      <c r="O193" s="76"/>
      <c r="P193" s="130"/>
      <c r="R193" s="4" t="str">
        <f>_xlfn.IFNA(VLOOKUP(Q193,Data!$AL$2:$AM$101,2,FALSE), "0")</f>
        <v>0</v>
      </c>
      <c r="T193" s="4" t="str">
        <f>_xlfn.IFNA(VLOOKUP(S193,Data!$AN$2:$AO$121,2,FALSE), "0")</f>
        <v>0</v>
      </c>
      <c r="U193" s="81">
        <v>70</v>
      </c>
      <c r="V193" s="52">
        <v>1</v>
      </c>
      <c r="W193">
        <f t="shared" ref="W193:W222" si="56">(J193*V193*10)-AA193</f>
        <v>10</v>
      </c>
      <c r="X193" s="50" t="str">
        <f t="shared" ref="X193:X222" si="57">(R193)</f>
        <v>0</v>
      </c>
      <c r="Y193" t="str">
        <f t="shared" ref="Y193:Y222" si="58">(T193)</f>
        <v>0</v>
      </c>
      <c r="Z193">
        <f t="shared" ref="Z193:Z222" si="59">(J193*V193*100)-(K193+W193+X193+Y193)-AC193</f>
        <v>90</v>
      </c>
      <c r="AA193" s="242"/>
      <c r="AB193" s="35"/>
      <c r="AC193" s="35"/>
      <c r="AD193" s="254">
        <f t="shared" si="46"/>
        <v>49.137254901960901</v>
      </c>
      <c r="AE193">
        <f t="shared" si="47"/>
        <v>90</v>
      </c>
      <c r="AF193">
        <f t="shared" si="48"/>
        <v>10</v>
      </c>
      <c r="AG193">
        <f t="shared" si="49"/>
        <v>149.13725490196089</v>
      </c>
      <c r="AH193">
        <f t="shared" si="50"/>
        <v>0</v>
      </c>
      <c r="AI193" s="253">
        <f t="shared" si="51"/>
        <v>49.137254901960901</v>
      </c>
    </row>
    <row r="194" spans="1:36" x14ac:dyDescent="0.35">
      <c r="A194" t="s">
        <v>1450</v>
      </c>
      <c r="B194" t="s">
        <v>1451</v>
      </c>
      <c r="C194" t="s">
        <v>1452</v>
      </c>
      <c r="D194" t="s">
        <v>1453</v>
      </c>
      <c r="E194">
        <v>517713</v>
      </c>
      <c r="F194" s="187" t="s">
        <v>80</v>
      </c>
      <c r="G194" s="91">
        <v>2026</v>
      </c>
      <c r="H194" s="62" t="s">
        <v>125</v>
      </c>
      <c r="I194" s="62" t="s">
        <v>126</v>
      </c>
      <c r="J194" s="88">
        <v>1</v>
      </c>
      <c r="K194" s="89">
        <f t="shared" si="41"/>
        <v>40</v>
      </c>
      <c r="L194" s="90">
        <f>SUMIFS('course data'!AT:AT,'course data'!AS:AS,A194,'course data'!H:H,G194)+SUMIFS('course data'!AV:AV,'course data'!AU:AU,A194,'course data'!H:H,G194)+SUMIFS('course data'!AX:AX,'course data'!AW:AW,A194,'course data'!H:H,G194)</f>
        <v>10</v>
      </c>
      <c r="M194" s="92">
        <v>49.254901960784402</v>
      </c>
      <c r="N194" s="132"/>
      <c r="O194" s="76"/>
      <c r="P194" s="127"/>
      <c r="R194" s="4" t="str">
        <f>_xlfn.IFNA(VLOOKUP(Q194,Data!$AL$2:$AM$101,2,FALSE), "0")</f>
        <v>0</v>
      </c>
      <c r="S194" s="81" t="s">
        <v>549</v>
      </c>
      <c r="T194" s="4">
        <f>_xlfn.IFNA(VLOOKUP(S194,Data!$AN$2:$AO$121,2,FALSE), "0")</f>
        <v>10</v>
      </c>
      <c r="U194" s="81">
        <v>20</v>
      </c>
      <c r="V194" s="52">
        <v>1</v>
      </c>
      <c r="W194">
        <f t="shared" si="56"/>
        <v>10</v>
      </c>
      <c r="X194" s="50" t="str">
        <f t="shared" si="57"/>
        <v>0</v>
      </c>
      <c r="Y194">
        <f t="shared" si="58"/>
        <v>10</v>
      </c>
      <c r="Z194">
        <f t="shared" si="59"/>
        <v>40</v>
      </c>
      <c r="AD194" s="254">
        <f t="shared" si="46"/>
        <v>49.254901960784402</v>
      </c>
      <c r="AE194">
        <f t="shared" si="47"/>
        <v>40</v>
      </c>
      <c r="AF194">
        <f t="shared" si="48"/>
        <v>20</v>
      </c>
      <c r="AG194">
        <f t="shared" si="49"/>
        <v>109.25490196078439</v>
      </c>
      <c r="AH194">
        <f t="shared" si="50"/>
        <v>40</v>
      </c>
      <c r="AI194" s="253">
        <f t="shared" si="51"/>
        <v>9.2549019607844016</v>
      </c>
    </row>
    <row r="195" spans="1:36" x14ac:dyDescent="0.35">
      <c r="A195" t="s">
        <v>1454</v>
      </c>
      <c r="B195" t="s">
        <v>1455</v>
      </c>
      <c r="C195" t="s">
        <v>1456</v>
      </c>
      <c r="D195" t="s">
        <v>1457</v>
      </c>
      <c r="E195">
        <v>977465</v>
      </c>
      <c r="F195" s="187" t="s">
        <v>103</v>
      </c>
      <c r="G195" s="91">
        <v>2026</v>
      </c>
      <c r="H195" s="62" t="s">
        <v>125</v>
      </c>
      <c r="I195" s="62" t="s">
        <v>78</v>
      </c>
      <c r="J195" s="88">
        <v>1</v>
      </c>
      <c r="K195" s="89">
        <f t="shared" si="41"/>
        <v>40</v>
      </c>
      <c r="L195" s="90">
        <f>SUMIFS('course data'!AT:AT,'course data'!AS:AS,A195,'course data'!H:H,G195)+SUMIFS('course data'!AV:AV,'course data'!AU:AU,A195,'course data'!H:H,G195)+SUMIFS('course data'!AX:AX,'course data'!AW:AW,A195,'course data'!H:H,G195)</f>
        <v>0</v>
      </c>
      <c r="M195" s="92">
        <v>49.372549019607902</v>
      </c>
      <c r="N195" s="142"/>
      <c r="O195" s="77"/>
      <c r="P195" s="49"/>
      <c r="Q195" s="81" t="s">
        <v>361</v>
      </c>
      <c r="R195" s="4">
        <f>_xlfn.IFNA(VLOOKUP(Q195,Data!$AL$2:$AM$101,2,FALSE), "0")</f>
        <v>10</v>
      </c>
      <c r="T195" s="4" t="str">
        <f>_xlfn.IFNA(VLOOKUP(S195,Data!$AN$2:$AO$121,2,FALSE), "0")</f>
        <v>0</v>
      </c>
      <c r="U195" s="81">
        <v>20</v>
      </c>
      <c r="V195" s="52">
        <v>1</v>
      </c>
      <c r="W195">
        <f t="shared" si="56"/>
        <v>10</v>
      </c>
      <c r="X195" s="50">
        <f t="shared" si="57"/>
        <v>10</v>
      </c>
      <c r="Y195" t="str">
        <f t="shared" si="58"/>
        <v>0</v>
      </c>
      <c r="Z195">
        <f t="shared" si="59"/>
        <v>40</v>
      </c>
      <c r="AD195" s="254">
        <f t="shared" si="46"/>
        <v>49.372549019607902</v>
      </c>
      <c r="AE195">
        <f t="shared" si="47"/>
        <v>40</v>
      </c>
      <c r="AF195">
        <f t="shared" si="48"/>
        <v>20</v>
      </c>
      <c r="AG195">
        <f t="shared" si="49"/>
        <v>109.3725490196079</v>
      </c>
      <c r="AH195">
        <f t="shared" si="50"/>
        <v>40</v>
      </c>
      <c r="AI195" s="253">
        <f t="shared" si="51"/>
        <v>9.3725490196079022</v>
      </c>
    </row>
    <row r="196" spans="1:36" x14ac:dyDescent="0.35">
      <c r="A196" t="s">
        <v>1458</v>
      </c>
      <c r="B196" t="s">
        <v>1459</v>
      </c>
      <c r="C196" t="s">
        <v>1460</v>
      </c>
      <c r="D196" t="s">
        <v>1461</v>
      </c>
      <c r="E196">
        <v>497282</v>
      </c>
      <c r="F196" s="187" t="s">
        <v>275</v>
      </c>
      <c r="G196" s="91">
        <v>2026</v>
      </c>
      <c r="H196" s="62" t="s">
        <v>100</v>
      </c>
      <c r="I196" s="62" t="s">
        <v>54</v>
      </c>
      <c r="J196" s="88">
        <v>0.4</v>
      </c>
      <c r="K196" s="89">
        <f t="shared" si="41"/>
        <v>28</v>
      </c>
      <c r="L196" s="90">
        <f>SUMIFS('course data'!AT:AT,'course data'!AS:AS,A196,'course data'!H:H,G196)+SUMIFS('course data'!AV:AV,'course data'!AU:AU,A196,'course data'!H:H,G196)+SUMIFS('course data'!AX:AX,'course data'!AW:AW,A196,'course data'!H:H,G196)</f>
        <v>0</v>
      </c>
      <c r="M196" s="92">
        <v>49.490196078431403</v>
      </c>
      <c r="N196" s="132"/>
      <c r="O196" s="78"/>
      <c r="P196" s="129"/>
      <c r="R196" s="4" t="str">
        <f>_xlfn.IFNA(VLOOKUP(Q196,Data!$AL$2:$AM$101,2,FALSE), "0")</f>
        <v>0</v>
      </c>
      <c r="T196" s="4" t="str">
        <f>_xlfn.IFNA(VLOOKUP(S196,Data!$AN$2:$AO$121,2,FALSE), "0")</f>
        <v>0</v>
      </c>
      <c r="U196" s="81">
        <v>0</v>
      </c>
      <c r="V196" s="52">
        <v>1</v>
      </c>
      <c r="W196">
        <f t="shared" si="56"/>
        <v>4</v>
      </c>
      <c r="X196" s="50" t="str">
        <f t="shared" si="57"/>
        <v>0</v>
      </c>
      <c r="Y196" t="str">
        <f t="shared" si="58"/>
        <v>0</v>
      </c>
      <c r="Z196">
        <f t="shared" si="59"/>
        <v>8</v>
      </c>
      <c r="AD196" s="254">
        <f t="shared" si="46"/>
        <v>49.490196078431403</v>
      </c>
      <c r="AE196">
        <f t="shared" si="47"/>
        <v>8</v>
      </c>
      <c r="AF196">
        <f t="shared" si="48"/>
        <v>4</v>
      </c>
      <c r="AG196">
        <f t="shared" si="49"/>
        <v>61.490196078431403</v>
      </c>
      <c r="AH196">
        <f t="shared" si="50"/>
        <v>28</v>
      </c>
      <c r="AI196" s="253">
        <f t="shared" si="51"/>
        <v>21.490196078431403</v>
      </c>
    </row>
    <row r="197" spans="1:36" x14ac:dyDescent="0.35">
      <c r="A197" t="s">
        <v>1462</v>
      </c>
      <c r="B197" t="s">
        <v>1463</v>
      </c>
      <c r="C197" t="s">
        <v>1437</v>
      </c>
      <c r="D197" t="s">
        <v>601</v>
      </c>
      <c r="E197">
        <v>436007</v>
      </c>
      <c r="F197" s="187" t="s">
        <v>128</v>
      </c>
      <c r="G197" s="91">
        <v>2026</v>
      </c>
      <c r="H197" s="62" t="s">
        <v>125</v>
      </c>
      <c r="I197" s="62" t="s">
        <v>101</v>
      </c>
      <c r="J197" s="88">
        <v>1</v>
      </c>
      <c r="K197" s="89">
        <f t="shared" si="41"/>
        <v>45</v>
      </c>
      <c r="L197" s="90">
        <f>SUMIFS('course data'!AT:AT,'course data'!AS:AS,A197,'course data'!H:H,G197)+SUMIFS('course data'!AV:AV,'course data'!AU:AU,A197,'course data'!H:H,G197)+SUMIFS('course data'!AX:AX,'course data'!AW:AW,A197,'course data'!H:H,G197)</f>
        <v>25</v>
      </c>
      <c r="M197" s="92">
        <v>49.607843137255003</v>
      </c>
      <c r="N197" s="142"/>
      <c r="O197" s="77"/>
      <c r="P197" s="49"/>
      <c r="R197" s="4" t="str">
        <f>_xlfn.IFNA(VLOOKUP(Q197,Data!$AL$2:$AM$101,2,FALSE), "0")</f>
        <v>0</v>
      </c>
      <c r="S197" s="81" t="s">
        <v>461</v>
      </c>
      <c r="T197" s="4">
        <f>_xlfn.IFNA(VLOOKUP(S197,Data!$AN$2:$AO$121,2,FALSE), "0")</f>
        <v>5</v>
      </c>
      <c r="U197" s="81">
        <v>20</v>
      </c>
      <c r="V197" s="52">
        <v>1</v>
      </c>
      <c r="W197">
        <f t="shared" si="56"/>
        <v>10</v>
      </c>
      <c r="X197" s="50" t="str">
        <f t="shared" si="57"/>
        <v>0</v>
      </c>
      <c r="Y197">
        <f t="shared" si="58"/>
        <v>5</v>
      </c>
      <c r="Z197">
        <f t="shared" si="59"/>
        <v>40</v>
      </c>
      <c r="AD197" s="254">
        <f t="shared" si="46"/>
        <v>49.607843137255003</v>
      </c>
      <c r="AE197">
        <f t="shared" si="47"/>
        <v>40</v>
      </c>
      <c r="AF197">
        <f t="shared" si="48"/>
        <v>15</v>
      </c>
      <c r="AG197">
        <f t="shared" si="49"/>
        <v>104.607843137255</v>
      </c>
      <c r="AH197">
        <f t="shared" si="50"/>
        <v>45</v>
      </c>
      <c r="AI197" s="253">
        <f t="shared" si="51"/>
        <v>4.6078431372550028</v>
      </c>
    </row>
    <row r="198" spans="1:36" x14ac:dyDescent="0.35">
      <c r="A198" t="s">
        <v>1464</v>
      </c>
      <c r="B198" t="s">
        <v>1465</v>
      </c>
      <c r="C198" t="s">
        <v>1466</v>
      </c>
      <c r="D198" t="s">
        <v>1467</v>
      </c>
      <c r="E198">
        <v>396721</v>
      </c>
      <c r="F198" s="187" t="s">
        <v>36</v>
      </c>
      <c r="G198" s="91">
        <v>2026</v>
      </c>
      <c r="H198" s="62" t="s">
        <v>125</v>
      </c>
      <c r="I198" s="62" t="s">
        <v>101</v>
      </c>
      <c r="J198" s="88">
        <v>1</v>
      </c>
      <c r="K198" s="89">
        <f t="shared" si="41"/>
        <v>40</v>
      </c>
      <c r="L198" s="90">
        <f>SUMIFS('course data'!AT:AT,'course data'!AS:AS,A198,'course data'!H:H,G198)+SUMIFS('course data'!AV:AV,'course data'!AU:AU,A198,'course data'!H:H,G198)+SUMIFS('course data'!AX:AX,'course data'!AW:AW,A198,'course data'!H:H,G198)</f>
        <v>0</v>
      </c>
      <c r="M198" s="92">
        <v>49.725490196078503</v>
      </c>
      <c r="N198" s="141"/>
      <c r="O198" s="76"/>
      <c r="P198" s="127"/>
      <c r="Q198" s="81" t="s">
        <v>361</v>
      </c>
      <c r="R198" s="4">
        <f>_xlfn.IFNA(VLOOKUP(Q198,Data!$AL$2:$AM$101,2,FALSE), "0")</f>
        <v>10</v>
      </c>
      <c r="T198" s="4" t="str">
        <f>_xlfn.IFNA(VLOOKUP(S198,Data!$AN$2:$AO$121,2,FALSE), "0")</f>
        <v>0</v>
      </c>
      <c r="U198" s="81">
        <v>20</v>
      </c>
      <c r="V198" s="52">
        <v>1</v>
      </c>
      <c r="W198">
        <f t="shared" si="56"/>
        <v>10</v>
      </c>
      <c r="X198" s="50">
        <f t="shared" si="57"/>
        <v>10</v>
      </c>
      <c r="Y198" t="str">
        <f t="shared" si="58"/>
        <v>0</v>
      </c>
      <c r="Z198">
        <f t="shared" si="59"/>
        <v>40</v>
      </c>
      <c r="AD198" s="254">
        <f t="shared" si="46"/>
        <v>49.725490196078503</v>
      </c>
      <c r="AE198">
        <f t="shared" si="47"/>
        <v>40</v>
      </c>
      <c r="AF198">
        <f t="shared" si="48"/>
        <v>20</v>
      </c>
      <c r="AG198">
        <f t="shared" si="49"/>
        <v>109.72549019607851</v>
      </c>
      <c r="AH198">
        <f t="shared" si="50"/>
        <v>40</v>
      </c>
      <c r="AI198" s="253">
        <f t="shared" si="51"/>
        <v>9.7254901960785034</v>
      </c>
    </row>
    <row r="199" spans="1:36" x14ac:dyDescent="0.35">
      <c r="A199" t="s">
        <v>1468</v>
      </c>
      <c r="B199" t="s">
        <v>1469</v>
      </c>
      <c r="C199" t="s">
        <v>1441</v>
      </c>
      <c r="D199" t="s">
        <v>1470</v>
      </c>
      <c r="E199">
        <v>214200</v>
      </c>
      <c r="F199" s="187" t="s">
        <v>36</v>
      </c>
      <c r="G199" s="91">
        <v>2026</v>
      </c>
      <c r="H199" s="62" t="s">
        <v>125</v>
      </c>
      <c r="I199" s="62" t="s">
        <v>126</v>
      </c>
      <c r="J199" s="88">
        <v>1</v>
      </c>
      <c r="K199" s="89">
        <f t="shared" si="41"/>
        <v>50</v>
      </c>
      <c r="L199" s="90">
        <f>SUMIFS('course data'!AT:AT,'course data'!AS:AS,A199,'course data'!H:H,G199)+SUMIFS('course data'!AV:AV,'course data'!AU:AU,A199,'course data'!H:H,G199)+SUMIFS('course data'!AX:AX,'course data'!AW:AW,A199,'course data'!H:H,G199)</f>
        <v>0</v>
      </c>
      <c r="M199" s="92">
        <v>49.843137254901997</v>
      </c>
      <c r="N199" s="141"/>
      <c r="O199" s="77"/>
      <c r="P199" s="49"/>
      <c r="R199" s="4" t="str">
        <f>_xlfn.IFNA(VLOOKUP(Q199,Data!$AL$2:$AM$101,2,FALSE), "0")</f>
        <v>0</v>
      </c>
      <c r="T199" s="4" t="str">
        <f>_xlfn.IFNA(VLOOKUP(S199,Data!$AN$2:$AO$121,2,FALSE), "0")</f>
        <v>0</v>
      </c>
      <c r="U199" s="81">
        <v>20</v>
      </c>
      <c r="V199" s="52">
        <v>1</v>
      </c>
      <c r="W199">
        <f t="shared" si="56"/>
        <v>10</v>
      </c>
      <c r="X199" s="50" t="str">
        <f t="shared" si="57"/>
        <v>0</v>
      </c>
      <c r="Y199" t="str">
        <f t="shared" si="58"/>
        <v>0</v>
      </c>
      <c r="Z199">
        <f t="shared" si="59"/>
        <v>40</v>
      </c>
      <c r="AD199" s="254">
        <f t="shared" si="46"/>
        <v>49.843137254901997</v>
      </c>
      <c r="AE199">
        <f t="shared" si="47"/>
        <v>40</v>
      </c>
      <c r="AF199">
        <f t="shared" si="48"/>
        <v>10</v>
      </c>
      <c r="AG199">
        <f t="shared" si="49"/>
        <v>99.84313725490199</v>
      </c>
      <c r="AH199">
        <f t="shared" si="50"/>
        <v>50</v>
      </c>
      <c r="AI199" s="253">
        <f t="shared" si="51"/>
        <v>-0.15686274509800313</v>
      </c>
    </row>
    <row r="200" spans="1:36" x14ac:dyDescent="0.35">
      <c r="A200" t="s">
        <v>1471</v>
      </c>
      <c r="B200" t="s">
        <v>1472</v>
      </c>
      <c r="C200" t="s">
        <v>1439</v>
      </c>
      <c r="D200" t="s">
        <v>1473</v>
      </c>
      <c r="E200">
        <v>440762</v>
      </c>
      <c r="F200" s="187" t="s">
        <v>80</v>
      </c>
      <c r="G200" s="91">
        <v>2026</v>
      </c>
      <c r="H200" s="62" t="s">
        <v>125</v>
      </c>
      <c r="I200" s="62" t="s">
        <v>78</v>
      </c>
      <c r="J200" s="88">
        <v>1</v>
      </c>
      <c r="K200" s="89">
        <f t="shared" ref="K200:K263" si="60">SUM(70*J200*V200)-R200-T200-U200+AB200-AC200</f>
        <v>20</v>
      </c>
      <c r="L200" s="90">
        <f>SUMIFS('course data'!AT:AT,'course data'!AS:AS,A200,'course data'!H:H,G200)+SUMIFS('course data'!AV:AV,'course data'!AU:AU,A200,'course data'!H:H,G200)+SUMIFS('course data'!AX:AX,'course data'!AW:AW,A200,'course data'!H:H,G200)</f>
        <v>5</v>
      </c>
      <c r="M200" s="92">
        <v>49.960784313725597</v>
      </c>
      <c r="N200" s="132"/>
      <c r="O200" s="76"/>
      <c r="P200" s="127"/>
      <c r="Q200" s="81" t="s">
        <v>628</v>
      </c>
      <c r="R200" s="4">
        <f>_xlfn.IFNA(VLOOKUP(Q200,Data!$AL$2:$AM$101,2,FALSE), "0")</f>
        <v>25</v>
      </c>
      <c r="S200" s="81" t="s">
        <v>461</v>
      </c>
      <c r="T200" s="4">
        <f>_xlfn.IFNA(VLOOKUP(S200,Data!$AN$2:$AO$121,2,FALSE), "0")</f>
        <v>5</v>
      </c>
      <c r="U200" s="81">
        <v>20</v>
      </c>
      <c r="V200" s="52">
        <v>1</v>
      </c>
      <c r="W200">
        <f t="shared" si="56"/>
        <v>10</v>
      </c>
      <c r="X200" s="50">
        <f t="shared" si="57"/>
        <v>25</v>
      </c>
      <c r="Y200">
        <f t="shared" si="58"/>
        <v>5</v>
      </c>
      <c r="Z200">
        <f t="shared" si="59"/>
        <v>40</v>
      </c>
      <c r="AD200" s="254">
        <f t="shared" ref="AD200:AD263" si="61">M200-AC200</f>
        <v>49.960784313725597</v>
      </c>
      <c r="AE200">
        <f t="shared" ref="AE200:AE263" si="62">Z200-AB200</f>
        <v>40</v>
      </c>
      <c r="AF200">
        <f t="shared" ref="AF200:AF263" si="63">W200+X200+Y200-AA200</f>
        <v>40</v>
      </c>
      <c r="AG200">
        <f t="shared" ref="AG200:AG263" si="64">AD200+AE200+AF200</f>
        <v>129.96078431372558</v>
      </c>
      <c r="AH200">
        <f t="shared" ref="AH200:AH263" si="65">K200-AC200</f>
        <v>20</v>
      </c>
      <c r="AI200" s="253">
        <f t="shared" ref="AI200:AI263" si="66">AD200-AH200</f>
        <v>29.960784313725597</v>
      </c>
    </row>
    <row r="201" spans="1:36" x14ac:dyDescent="0.35">
      <c r="A201" t="s">
        <v>1474</v>
      </c>
      <c r="B201" t="s">
        <v>1475</v>
      </c>
      <c r="C201" t="s">
        <v>1476</v>
      </c>
      <c r="D201" t="s">
        <v>1477</v>
      </c>
      <c r="E201">
        <v>418099</v>
      </c>
      <c r="F201" s="187" t="s">
        <v>184</v>
      </c>
      <c r="G201" s="91">
        <v>2026</v>
      </c>
      <c r="H201" s="62" t="s">
        <v>125</v>
      </c>
      <c r="I201" s="62" t="s">
        <v>126</v>
      </c>
      <c r="J201" s="88">
        <v>0.8</v>
      </c>
      <c r="K201" s="89">
        <f t="shared" si="60"/>
        <v>18</v>
      </c>
      <c r="L201" s="90">
        <f>SUMIFS('course data'!AT:AT,'course data'!AS:AS,A201,'course data'!H:H,G201)+SUMIFS('course data'!AV:AV,'course data'!AU:AU,A201,'course data'!H:H,G201)+SUMIFS('course data'!AX:AX,'course data'!AW:AW,A201,'course data'!H:H,G201)</f>
        <v>2.5</v>
      </c>
      <c r="M201" s="92">
        <v>50.078431372549097</v>
      </c>
      <c r="N201" s="132"/>
      <c r="O201" s="78"/>
      <c r="P201" s="128"/>
      <c r="Q201" s="81" t="s">
        <v>548</v>
      </c>
      <c r="R201" s="4">
        <f>_xlfn.IFNA(VLOOKUP(Q201,Data!$AL$2:$AM$101,2,FALSE), "0")</f>
        <v>20</v>
      </c>
      <c r="T201" s="4" t="str">
        <f>_xlfn.IFNA(VLOOKUP(S201,Data!$AN$2:$AO$121,2,FALSE), "0")</f>
        <v>0</v>
      </c>
      <c r="U201" s="81">
        <v>18</v>
      </c>
      <c r="V201" s="52">
        <v>1</v>
      </c>
      <c r="W201">
        <f t="shared" si="56"/>
        <v>8</v>
      </c>
      <c r="X201" s="50">
        <f t="shared" si="57"/>
        <v>20</v>
      </c>
      <c r="Y201" t="str">
        <f t="shared" si="58"/>
        <v>0</v>
      </c>
      <c r="Z201">
        <f t="shared" si="59"/>
        <v>34</v>
      </c>
      <c r="AD201" s="254">
        <f t="shared" si="61"/>
        <v>50.078431372549097</v>
      </c>
      <c r="AE201">
        <f t="shared" si="62"/>
        <v>34</v>
      </c>
      <c r="AF201">
        <f t="shared" si="63"/>
        <v>28</v>
      </c>
      <c r="AG201">
        <f t="shared" si="64"/>
        <v>112.07843137254909</v>
      </c>
      <c r="AH201">
        <f t="shared" si="65"/>
        <v>18</v>
      </c>
      <c r="AI201" s="253">
        <f t="shared" si="66"/>
        <v>32.078431372549097</v>
      </c>
    </row>
    <row r="202" spans="1:36" x14ac:dyDescent="0.35">
      <c r="A202" t="s">
        <v>1478</v>
      </c>
      <c r="B202" t="s">
        <v>1479</v>
      </c>
      <c r="C202" t="s">
        <v>1480</v>
      </c>
      <c r="D202" t="s">
        <v>1461</v>
      </c>
      <c r="E202">
        <v>454904</v>
      </c>
      <c r="F202" s="187" t="s">
        <v>36</v>
      </c>
      <c r="G202" s="91">
        <v>2026</v>
      </c>
      <c r="H202" s="62" t="s">
        <v>100</v>
      </c>
      <c r="I202" s="62" t="s">
        <v>54</v>
      </c>
      <c r="J202" s="88">
        <v>1</v>
      </c>
      <c r="K202" s="89">
        <f t="shared" si="60"/>
        <v>70</v>
      </c>
      <c r="L202" s="90">
        <f>SUMIFS('course data'!AT:AT,'course data'!AS:AS,A202,'course data'!H:H,G202)+SUMIFS('course data'!AV:AV,'course data'!AU:AU,A202,'course data'!H:H,G202)+SUMIFS('course data'!AX:AX,'course data'!AW:AW,A202,'course data'!H:H,G202)</f>
        <v>2.5</v>
      </c>
      <c r="M202" s="92">
        <v>50.196078431372598</v>
      </c>
      <c r="N202" s="132"/>
      <c r="O202" s="78"/>
      <c r="P202" s="135"/>
      <c r="R202" s="4" t="str">
        <f>_xlfn.IFNA(VLOOKUP(Q202,Data!$AL$2:$AM$101,2,FALSE), "0")</f>
        <v>0</v>
      </c>
      <c r="T202" s="4" t="str">
        <f>_xlfn.IFNA(VLOOKUP(S202,Data!$AN$2:$AO$121,2,FALSE), "0")</f>
        <v>0</v>
      </c>
      <c r="U202" s="81">
        <v>0</v>
      </c>
      <c r="V202" s="52">
        <v>1</v>
      </c>
      <c r="W202">
        <f t="shared" si="56"/>
        <v>10</v>
      </c>
      <c r="X202" s="50" t="str">
        <f t="shared" si="57"/>
        <v>0</v>
      </c>
      <c r="Y202" t="str">
        <f t="shared" si="58"/>
        <v>0</v>
      </c>
      <c r="Z202">
        <f t="shared" si="59"/>
        <v>20</v>
      </c>
      <c r="AD202" s="254">
        <f t="shared" si="61"/>
        <v>50.196078431372598</v>
      </c>
      <c r="AE202">
        <f t="shared" si="62"/>
        <v>20</v>
      </c>
      <c r="AF202">
        <f t="shared" si="63"/>
        <v>10</v>
      </c>
      <c r="AG202">
        <f t="shared" si="64"/>
        <v>80.196078431372598</v>
      </c>
      <c r="AH202">
        <f t="shared" si="65"/>
        <v>70</v>
      </c>
      <c r="AI202" s="253">
        <f t="shared" si="66"/>
        <v>-19.803921568627402</v>
      </c>
    </row>
    <row r="203" spans="1:36" x14ac:dyDescent="0.35">
      <c r="A203" t="s">
        <v>1481</v>
      </c>
      <c r="B203" t="s">
        <v>1482</v>
      </c>
      <c r="C203" t="s">
        <v>711</v>
      </c>
      <c r="D203" t="s">
        <v>1483</v>
      </c>
      <c r="E203">
        <v>746465</v>
      </c>
      <c r="F203" s="187" t="s">
        <v>245</v>
      </c>
      <c r="G203" s="91">
        <v>2026</v>
      </c>
      <c r="H203" s="62" t="s">
        <v>100</v>
      </c>
      <c r="I203" s="62" t="s">
        <v>78</v>
      </c>
      <c r="J203" s="88">
        <v>0.4</v>
      </c>
      <c r="K203" s="89">
        <f t="shared" si="60"/>
        <v>0</v>
      </c>
      <c r="L203" s="90">
        <f>SUMIFS('course data'!AT:AT,'course data'!AS:AS,A203,'course data'!H:H,G203)+SUMIFS('course data'!AV:AV,'course data'!AU:AU,A203,'course data'!H:H,G203)+SUMIFS('course data'!AX:AX,'course data'!AW:AW,A203,'course data'!H:H,G203)</f>
        <v>2.5</v>
      </c>
      <c r="M203" s="92">
        <v>50.313725490196198</v>
      </c>
      <c r="N203" s="132"/>
      <c r="O203" s="78"/>
      <c r="P203" s="135"/>
      <c r="R203" s="4" t="str">
        <f>_xlfn.IFNA(VLOOKUP(Q203,Data!$AL$2:$AM$101,2,FALSE), "0")</f>
        <v>0</v>
      </c>
      <c r="T203" s="4" t="str">
        <f>_xlfn.IFNA(VLOOKUP(S203,Data!$AN$2:$AO$121,2,FALSE), "0")</f>
        <v>0</v>
      </c>
      <c r="U203" s="81">
        <v>28</v>
      </c>
      <c r="V203" s="52">
        <v>1</v>
      </c>
      <c r="W203">
        <f t="shared" si="56"/>
        <v>4</v>
      </c>
      <c r="X203" s="50" t="str">
        <f t="shared" si="57"/>
        <v>0</v>
      </c>
      <c r="Y203" t="str">
        <f t="shared" si="58"/>
        <v>0</v>
      </c>
      <c r="Z203">
        <f t="shared" si="59"/>
        <v>36</v>
      </c>
      <c r="AD203" s="254">
        <f t="shared" si="61"/>
        <v>50.313725490196198</v>
      </c>
      <c r="AE203">
        <f t="shared" si="62"/>
        <v>36</v>
      </c>
      <c r="AF203">
        <f t="shared" si="63"/>
        <v>4</v>
      </c>
      <c r="AG203">
        <f t="shared" si="64"/>
        <v>90.313725490196191</v>
      </c>
      <c r="AH203">
        <f t="shared" si="65"/>
        <v>0</v>
      </c>
      <c r="AI203" s="253">
        <f t="shared" si="66"/>
        <v>50.313725490196198</v>
      </c>
    </row>
    <row r="204" spans="1:36" x14ac:dyDescent="0.35">
      <c r="A204" t="s">
        <v>1484</v>
      </c>
      <c r="B204" t="s">
        <v>1485</v>
      </c>
      <c r="C204" t="s">
        <v>1486</v>
      </c>
      <c r="D204" t="s">
        <v>1487</v>
      </c>
      <c r="E204">
        <v>184866</v>
      </c>
      <c r="F204" s="187" t="s">
        <v>36</v>
      </c>
      <c r="G204" s="91">
        <v>2026</v>
      </c>
      <c r="H204" s="62" t="s">
        <v>125</v>
      </c>
      <c r="I204" s="62" t="s">
        <v>126</v>
      </c>
      <c r="J204" s="88">
        <v>1</v>
      </c>
      <c r="K204" s="89">
        <f t="shared" si="60"/>
        <v>35</v>
      </c>
      <c r="L204" s="90">
        <f>SUMIFS('course data'!AT:AT,'course data'!AS:AS,A204,'course data'!H:H,G204)+SUMIFS('course data'!AV:AV,'course data'!AU:AU,A204,'course data'!H:H,G204)+SUMIFS('course data'!AX:AX,'course data'!AW:AW,A204,'course data'!H:H,G204)</f>
        <v>0</v>
      </c>
      <c r="M204" s="92">
        <v>50.431372549019699</v>
      </c>
      <c r="N204" s="73"/>
      <c r="O204" s="76"/>
      <c r="P204" s="127"/>
      <c r="Q204" s="81" t="s">
        <v>460</v>
      </c>
      <c r="R204" s="4">
        <f>_xlfn.IFNA(VLOOKUP(Q204,Data!$AL$2:$AM$101,2,FALSE), "0")</f>
        <v>15</v>
      </c>
      <c r="T204" s="4" t="str">
        <f>_xlfn.IFNA(VLOOKUP(S204,Data!$AN$2:$AO$121,2,FALSE), "0")</f>
        <v>0</v>
      </c>
      <c r="U204" s="81">
        <v>20</v>
      </c>
      <c r="V204" s="52">
        <v>1</v>
      </c>
      <c r="W204">
        <f t="shared" si="56"/>
        <v>10</v>
      </c>
      <c r="X204" s="50">
        <f t="shared" si="57"/>
        <v>15</v>
      </c>
      <c r="Y204" t="str">
        <f t="shared" si="58"/>
        <v>0</v>
      </c>
      <c r="Z204">
        <f t="shared" si="59"/>
        <v>40</v>
      </c>
      <c r="AD204" s="254">
        <f t="shared" si="61"/>
        <v>50.431372549019699</v>
      </c>
      <c r="AE204">
        <f t="shared" si="62"/>
        <v>40</v>
      </c>
      <c r="AF204">
        <f t="shared" si="63"/>
        <v>25</v>
      </c>
      <c r="AG204">
        <f t="shared" si="64"/>
        <v>115.4313725490197</v>
      </c>
      <c r="AH204">
        <f t="shared" si="65"/>
        <v>35</v>
      </c>
      <c r="AI204" s="253">
        <f t="shared" si="66"/>
        <v>15.431372549019699</v>
      </c>
    </row>
    <row r="205" spans="1:36" x14ac:dyDescent="0.35">
      <c r="A205" t="s">
        <v>1488</v>
      </c>
      <c r="B205" t="s">
        <v>1489</v>
      </c>
      <c r="C205" t="s">
        <v>1490</v>
      </c>
      <c r="D205" t="s">
        <v>1491</v>
      </c>
      <c r="E205">
        <v>128655</v>
      </c>
      <c r="F205" s="187" t="s">
        <v>149</v>
      </c>
      <c r="G205" s="91">
        <v>2026</v>
      </c>
      <c r="H205" s="62" t="s">
        <v>125</v>
      </c>
      <c r="I205" s="62" t="s">
        <v>101</v>
      </c>
      <c r="J205" s="88">
        <v>1</v>
      </c>
      <c r="K205" s="89">
        <f t="shared" si="60"/>
        <v>50</v>
      </c>
      <c r="L205" s="90">
        <f>SUMIFS('course data'!AT:AT,'course data'!AS:AS,A205,'course data'!H:H,G205)+SUMIFS('course data'!AV:AV,'course data'!AU:AU,A205,'course data'!H:H,G205)+SUMIFS('course data'!AX:AX,'course data'!AW:AW,A205,'course data'!H:H,G205)</f>
        <v>5</v>
      </c>
      <c r="M205" s="92">
        <v>50.549019607843199</v>
      </c>
      <c r="N205" s="140"/>
      <c r="O205" s="78"/>
      <c r="P205" s="128"/>
      <c r="R205" s="4" t="str">
        <f>_xlfn.IFNA(VLOOKUP(Q205,Data!$AL$2:$AM$101,2,FALSE), "0")</f>
        <v>0</v>
      </c>
      <c r="T205" s="4" t="str">
        <f>_xlfn.IFNA(VLOOKUP(S205,Data!$AN$2:$AO$121,2,FALSE), "0")</f>
        <v>0</v>
      </c>
      <c r="U205" s="81">
        <v>20</v>
      </c>
      <c r="V205" s="52">
        <v>1</v>
      </c>
      <c r="W205">
        <f t="shared" si="56"/>
        <v>10</v>
      </c>
      <c r="X205" s="50" t="str">
        <f t="shared" si="57"/>
        <v>0</v>
      </c>
      <c r="Y205" t="str">
        <f t="shared" si="58"/>
        <v>0</v>
      </c>
      <c r="Z205">
        <f t="shared" si="59"/>
        <v>40</v>
      </c>
      <c r="AD205" s="254">
        <f t="shared" si="61"/>
        <v>50.549019607843199</v>
      </c>
      <c r="AE205">
        <f t="shared" si="62"/>
        <v>40</v>
      </c>
      <c r="AF205">
        <f t="shared" si="63"/>
        <v>10</v>
      </c>
      <c r="AG205">
        <f t="shared" si="64"/>
        <v>100.54901960784321</v>
      </c>
      <c r="AH205">
        <f t="shared" si="65"/>
        <v>50</v>
      </c>
      <c r="AI205" s="253">
        <f t="shared" si="66"/>
        <v>0.54901960784319925</v>
      </c>
      <c r="AJ205" s="6">
        <f>AE205-AI205</f>
        <v>39.450980392156801</v>
      </c>
    </row>
    <row r="206" spans="1:36" x14ac:dyDescent="0.35">
      <c r="A206" t="s">
        <v>1492</v>
      </c>
      <c r="B206" t="s">
        <v>1493</v>
      </c>
      <c r="C206" t="s">
        <v>1486</v>
      </c>
      <c r="D206" t="s">
        <v>1494</v>
      </c>
      <c r="E206">
        <v>130786</v>
      </c>
      <c r="F206" s="187" t="s">
        <v>169</v>
      </c>
      <c r="G206" s="91">
        <v>2026</v>
      </c>
      <c r="H206" s="62" t="s">
        <v>100</v>
      </c>
      <c r="I206" s="62" t="s">
        <v>54</v>
      </c>
      <c r="J206" s="88">
        <v>1</v>
      </c>
      <c r="K206" s="89">
        <f t="shared" si="60"/>
        <v>0</v>
      </c>
      <c r="L206" s="90">
        <f>SUMIFS('course data'!AT:AT,'course data'!AS:AS,A206,'course data'!H:H,G206)+SUMIFS('course data'!AV:AV,'course data'!AU:AU,A206,'course data'!H:H,G206)+SUMIFS('course data'!AX:AX,'course data'!AW:AW,A206,'course data'!H:H,G206)</f>
        <v>0</v>
      </c>
      <c r="M206" s="92">
        <v>50.6666666666667</v>
      </c>
      <c r="N206" s="132"/>
      <c r="O206" s="77"/>
      <c r="P206" s="135"/>
      <c r="Q206" s="81" t="s">
        <v>998</v>
      </c>
      <c r="R206" s="4">
        <f>_xlfn.IFNA(VLOOKUP(Q206,Data!$AL$2:$AM$101,2,FALSE), "0")</f>
        <v>50</v>
      </c>
      <c r="T206" s="4" t="str">
        <f>_xlfn.IFNA(VLOOKUP(S206,Data!$AN$2:$AO$121,2,FALSE), "0")</f>
        <v>0</v>
      </c>
      <c r="U206" s="81">
        <v>20</v>
      </c>
      <c r="V206" s="52">
        <v>1</v>
      </c>
      <c r="W206">
        <f t="shared" si="56"/>
        <v>10</v>
      </c>
      <c r="X206" s="50">
        <f t="shared" si="57"/>
        <v>50</v>
      </c>
      <c r="Y206" t="str">
        <f t="shared" si="58"/>
        <v>0</v>
      </c>
      <c r="Z206">
        <f t="shared" si="59"/>
        <v>40</v>
      </c>
      <c r="AD206" s="254">
        <f t="shared" si="61"/>
        <v>50.6666666666667</v>
      </c>
      <c r="AE206">
        <f t="shared" si="62"/>
        <v>40</v>
      </c>
      <c r="AF206">
        <f t="shared" si="63"/>
        <v>60</v>
      </c>
      <c r="AG206">
        <f t="shared" si="64"/>
        <v>150.66666666666669</v>
      </c>
      <c r="AH206">
        <f t="shared" si="65"/>
        <v>0</v>
      </c>
      <c r="AI206" s="253">
        <f t="shared" si="66"/>
        <v>50.6666666666667</v>
      </c>
    </row>
    <row r="207" spans="1:36" x14ac:dyDescent="0.35">
      <c r="A207" t="s">
        <v>1495</v>
      </c>
      <c r="B207" t="s">
        <v>1496</v>
      </c>
      <c r="C207" t="s">
        <v>892</v>
      </c>
      <c r="D207" t="s">
        <v>1497</v>
      </c>
      <c r="E207">
        <v>427141</v>
      </c>
      <c r="F207" s="187" t="s">
        <v>103</v>
      </c>
      <c r="G207" s="91">
        <v>2026</v>
      </c>
      <c r="H207" s="62" t="s">
        <v>125</v>
      </c>
      <c r="I207" s="62" t="s">
        <v>78</v>
      </c>
      <c r="J207" s="88">
        <v>1</v>
      </c>
      <c r="K207" s="89">
        <f t="shared" si="60"/>
        <v>40</v>
      </c>
      <c r="L207" s="90">
        <f>SUMIFS('course data'!AT:AT,'course data'!AS:AS,A207,'course data'!H:H,G207)+SUMIFS('course data'!AV:AV,'course data'!AU:AU,A207,'course data'!H:H,G207)+SUMIFS('course data'!AX:AX,'course data'!AW:AW,A207,'course data'!H:H,G207)</f>
        <v>0</v>
      </c>
      <c r="M207" s="92">
        <v>50.7843137254903</v>
      </c>
      <c r="N207" s="132"/>
      <c r="O207" s="77"/>
      <c r="P207" s="49"/>
      <c r="Q207" s="81" t="s">
        <v>707</v>
      </c>
      <c r="R207" s="4">
        <f>_xlfn.IFNA(VLOOKUP(Q207,Data!$AL$2:$AM$101,2,FALSE), "0")</f>
        <v>30</v>
      </c>
      <c r="T207" s="4" t="str">
        <f>_xlfn.IFNA(VLOOKUP(S207,Data!$AN$2:$AO$121,2,FALSE), "0")</f>
        <v>0</v>
      </c>
      <c r="U207" s="81">
        <v>0</v>
      </c>
      <c r="V207" s="52">
        <v>1</v>
      </c>
      <c r="W207">
        <f t="shared" si="56"/>
        <v>10</v>
      </c>
      <c r="X207" s="50">
        <f t="shared" si="57"/>
        <v>30</v>
      </c>
      <c r="Y207" t="str">
        <f t="shared" si="58"/>
        <v>0</v>
      </c>
      <c r="Z207">
        <f t="shared" si="59"/>
        <v>20</v>
      </c>
      <c r="AD207" s="254">
        <f t="shared" si="61"/>
        <v>50.7843137254903</v>
      </c>
      <c r="AE207">
        <f t="shared" si="62"/>
        <v>20</v>
      </c>
      <c r="AF207">
        <f t="shared" si="63"/>
        <v>40</v>
      </c>
      <c r="AG207">
        <f t="shared" si="64"/>
        <v>110.78431372549031</v>
      </c>
      <c r="AH207">
        <f t="shared" si="65"/>
        <v>40</v>
      </c>
      <c r="AI207" s="253">
        <f t="shared" si="66"/>
        <v>10.7843137254903</v>
      </c>
    </row>
    <row r="208" spans="1:36" x14ac:dyDescent="0.35">
      <c r="A208" t="s">
        <v>1498</v>
      </c>
      <c r="B208" t="s">
        <v>1499</v>
      </c>
      <c r="C208" t="s">
        <v>1500</v>
      </c>
      <c r="D208" t="s">
        <v>1467</v>
      </c>
      <c r="E208">
        <v>920089</v>
      </c>
      <c r="F208" s="187" t="s">
        <v>317</v>
      </c>
      <c r="G208" s="91">
        <v>2026</v>
      </c>
      <c r="H208" s="62" t="s">
        <v>53</v>
      </c>
      <c r="I208" s="62" t="s">
        <v>53</v>
      </c>
      <c r="J208" s="123">
        <v>2</v>
      </c>
      <c r="K208" s="89">
        <f t="shared" si="60"/>
        <v>200</v>
      </c>
      <c r="L208" s="90">
        <f>SUMIFS('course data'!AT:AT,'course data'!AS:AS,A208,'course data'!H:H,G208)+SUMIFS('course data'!AV:AV,'course data'!AU:AU,A208,'course data'!H:H,G208)+SUMIFS('course data'!AX:AX,'course data'!AW:AW,A208,'course data'!H:H,G208)</f>
        <v>7.5</v>
      </c>
      <c r="M208" s="92">
        <v>50.9019607843138</v>
      </c>
      <c r="N208" s="132"/>
      <c r="O208" s="77"/>
      <c r="P208" s="49"/>
      <c r="R208" s="4" t="str">
        <f>_xlfn.IFNA(VLOOKUP(Q208,Data!$AL$2:$AM$101,2,FALSE), "0")</f>
        <v>0</v>
      </c>
      <c r="T208" s="4" t="str">
        <f>_xlfn.IFNA(VLOOKUP(S208,Data!$AN$2:$AO$121,2,FALSE), "0")</f>
        <v>0</v>
      </c>
      <c r="U208" s="81">
        <v>0</v>
      </c>
      <c r="V208" s="52">
        <v>1</v>
      </c>
      <c r="W208">
        <f t="shared" si="56"/>
        <v>0</v>
      </c>
      <c r="X208" s="50" t="str">
        <f t="shared" si="57"/>
        <v>0</v>
      </c>
      <c r="Y208" t="str">
        <f t="shared" si="58"/>
        <v>0</v>
      </c>
      <c r="Z208">
        <f t="shared" si="59"/>
        <v>0</v>
      </c>
      <c r="AA208" s="241">
        <v>20</v>
      </c>
      <c r="AB208">
        <v>60</v>
      </c>
      <c r="AD208" s="254">
        <f t="shared" si="61"/>
        <v>50.9019607843138</v>
      </c>
      <c r="AE208">
        <f t="shared" si="62"/>
        <v>-60</v>
      </c>
      <c r="AF208">
        <f t="shared" si="63"/>
        <v>-20</v>
      </c>
      <c r="AG208">
        <f t="shared" si="64"/>
        <v>-29.0980392156862</v>
      </c>
      <c r="AH208">
        <f t="shared" si="65"/>
        <v>200</v>
      </c>
      <c r="AI208" s="253">
        <f t="shared" si="66"/>
        <v>-149.09803921568619</v>
      </c>
    </row>
    <row r="209" spans="1:35" x14ac:dyDescent="0.35">
      <c r="A209" t="s">
        <v>1501</v>
      </c>
      <c r="B209" t="s">
        <v>1502</v>
      </c>
      <c r="C209" t="s">
        <v>1444</v>
      </c>
      <c r="D209" t="s">
        <v>1503</v>
      </c>
      <c r="E209">
        <v>864685</v>
      </c>
      <c r="F209" s="187" t="s">
        <v>184</v>
      </c>
      <c r="G209" s="91">
        <v>2026</v>
      </c>
      <c r="H209" s="62" t="s">
        <v>125</v>
      </c>
      <c r="I209" s="62" t="s">
        <v>126</v>
      </c>
      <c r="J209" s="88">
        <v>1</v>
      </c>
      <c r="K209" s="89">
        <f t="shared" si="60"/>
        <v>20</v>
      </c>
      <c r="L209" s="90">
        <f>SUMIFS('course data'!AT:AT,'course data'!AS:AS,A209,'course data'!H:H,G209)+SUMIFS('course data'!AV:AV,'course data'!AU:AU,A209,'course data'!H:H,G209)+SUMIFS('course data'!AX:AX,'course data'!AW:AW,A209,'course data'!H:H,G209)</f>
        <v>0</v>
      </c>
      <c r="M209" s="92">
        <v>51.019607843137301</v>
      </c>
      <c r="N209" s="132"/>
      <c r="O209" s="76"/>
      <c r="P209" s="127"/>
      <c r="Q209" s="81" t="s">
        <v>785</v>
      </c>
      <c r="R209" s="4">
        <f>_xlfn.IFNA(VLOOKUP(Q209,Data!$AL$2:$AM$101,2,FALSE), "0")</f>
        <v>35</v>
      </c>
      <c r="T209" s="4" t="str">
        <f>_xlfn.IFNA(VLOOKUP(S209,Data!$AN$2:$AO$121,2,FALSE), "0")</f>
        <v>0</v>
      </c>
      <c r="U209" s="81">
        <v>15</v>
      </c>
      <c r="V209" s="52">
        <v>1</v>
      </c>
      <c r="W209">
        <f t="shared" si="56"/>
        <v>10</v>
      </c>
      <c r="X209" s="50">
        <f t="shared" si="57"/>
        <v>35</v>
      </c>
      <c r="Y209" t="str">
        <f t="shared" si="58"/>
        <v>0</v>
      </c>
      <c r="Z209">
        <f t="shared" si="59"/>
        <v>35</v>
      </c>
      <c r="AD209" s="254">
        <f t="shared" si="61"/>
        <v>51.019607843137301</v>
      </c>
      <c r="AE209">
        <f t="shared" si="62"/>
        <v>35</v>
      </c>
      <c r="AF209">
        <f t="shared" si="63"/>
        <v>45</v>
      </c>
      <c r="AG209">
        <f t="shared" si="64"/>
        <v>131.01960784313729</v>
      </c>
      <c r="AH209">
        <f t="shared" si="65"/>
        <v>20</v>
      </c>
      <c r="AI209" s="253">
        <f t="shared" si="66"/>
        <v>31.019607843137301</v>
      </c>
    </row>
    <row r="210" spans="1:35" x14ac:dyDescent="0.35">
      <c r="A210" t="s">
        <v>1504</v>
      </c>
      <c r="B210" t="s">
        <v>1505</v>
      </c>
      <c r="C210" t="s">
        <v>1506</v>
      </c>
      <c r="D210" t="s">
        <v>1470</v>
      </c>
      <c r="E210">
        <v>497960</v>
      </c>
      <c r="F210" s="187" t="s">
        <v>149</v>
      </c>
      <c r="G210" s="91">
        <v>2026</v>
      </c>
      <c r="H210" s="62" t="s">
        <v>125</v>
      </c>
      <c r="I210" s="62" t="s">
        <v>147</v>
      </c>
      <c r="J210" s="88">
        <v>1</v>
      </c>
      <c r="K210" s="89">
        <f t="shared" si="60"/>
        <v>45</v>
      </c>
      <c r="L210" s="90">
        <f>SUMIFS('course data'!AT:AT,'course data'!AS:AS,A210,'course data'!H:H,G210)+SUMIFS('course data'!AV:AV,'course data'!AU:AU,A210,'course data'!H:H,G210)+SUMIFS('course data'!AX:AX,'course data'!AW:AW,A210,'course data'!H:H,G210)</f>
        <v>0</v>
      </c>
      <c r="M210" s="92">
        <v>51.137254901960901</v>
      </c>
      <c r="N210" s="132"/>
      <c r="O210" s="76"/>
      <c r="P210" s="127"/>
      <c r="Q210" s="81" t="s">
        <v>226</v>
      </c>
      <c r="R210" s="4">
        <f>_xlfn.IFNA(VLOOKUP(Q210,Data!$AL$2:$AM$101,2,FALSE), "0")</f>
        <v>5</v>
      </c>
      <c r="T210" s="4" t="str">
        <f>_xlfn.IFNA(VLOOKUP(S210,Data!$AN$2:$AO$121,2,FALSE), "0")</f>
        <v>0</v>
      </c>
      <c r="U210" s="81">
        <v>20</v>
      </c>
      <c r="V210" s="52">
        <v>1</v>
      </c>
      <c r="W210">
        <f t="shared" si="56"/>
        <v>10</v>
      </c>
      <c r="X210" s="50">
        <f t="shared" si="57"/>
        <v>5</v>
      </c>
      <c r="Y210" t="str">
        <f t="shared" si="58"/>
        <v>0</v>
      </c>
      <c r="Z210">
        <f t="shared" si="59"/>
        <v>40</v>
      </c>
      <c r="AD210" s="254">
        <f t="shared" si="61"/>
        <v>51.137254901960901</v>
      </c>
      <c r="AE210">
        <f t="shared" si="62"/>
        <v>40</v>
      </c>
      <c r="AF210">
        <f t="shared" si="63"/>
        <v>15</v>
      </c>
      <c r="AG210">
        <f t="shared" si="64"/>
        <v>106.1372549019609</v>
      </c>
      <c r="AH210">
        <f t="shared" si="65"/>
        <v>45</v>
      </c>
      <c r="AI210" s="253">
        <f t="shared" si="66"/>
        <v>6.1372549019609011</v>
      </c>
    </row>
    <row r="211" spans="1:35" x14ac:dyDescent="0.35">
      <c r="A211" t="s">
        <v>1507</v>
      </c>
      <c r="B211" t="s">
        <v>1508</v>
      </c>
      <c r="C211" t="s">
        <v>1509</v>
      </c>
      <c r="D211" t="s">
        <v>1510</v>
      </c>
      <c r="E211">
        <v>490148</v>
      </c>
      <c r="F211" s="187" t="s">
        <v>259</v>
      </c>
      <c r="G211" s="91">
        <v>2026</v>
      </c>
      <c r="H211" s="62" t="s">
        <v>100</v>
      </c>
      <c r="I211" s="62" t="s">
        <v>54</v>
      </c>
      <c r="J211" s="88">
        <v>0.2</v>
      </c>
      <c r="K211" s="89">
        <f t="shared" si="60"/>
        <v>14</v>
      </c>
      <c r="L211" s="90">
        <f>SUMIFS('course data'!AT:AT,'course data'!AS:AS,A211,'course data'!H:H,G211)+SUMIFS('course data'!AV:AV,'course data'!AU:AU,A211,'course data'!H:H,G211)+SUMIFS('course data'!AX:AX,'course data'!AW:AW,A211,'course data'!H:H,G211)</f>
        <v>0</v>
      </c>
      <c r="M211" s="92">
        <v>51.254901960784402</v>
      </c>
      <c r="N211" s="132"/>
      <c r="O211" s="78"/>
      <c r="P211" s="129"/>
      <c r="R211" s="4" t="str">
        <f>_xlfn.IFNA(VLOOKUP(Q211,Data!$AL$2:$AM$101,2,FALSE), "0")</f>
        <v>0</v>
      </c>
      <c r="T211" s="4" t="str">
        <f>_xlfn.IFNA(VLOOKUP(S211,Data!$AN$2:$AO$121,2,FALSE), "0")</f>
        <v>0</v>
      </c>
      <c r="U211" s="81">
        <v>0</v>
      </c>
      <c r="V211" s="52">
        <v>1</v>
      </c>
      <c r="W211">
        <f t="shared" si="56"/>
        <v>2</v>
      </c>
      <c r="X211" s="50" t="str">
        <f t="shared" si="57"/>
        <v>0</v>
      </c>
      <c r="Y211" t="str">
        <f t="shared" si="58"/>
        <v>0</v>
      </c>
      <c r="Z211">
        <f t="shared" si="59"/>
        <v>4</v>
      </c>
      <c r="AD211" s="254">
        <f t="shared" si="61"/>
        <v>51.254901960784402</v>
      </c>
      <c r="AE211">
        <f t="shared" si="62"/>
        <v>4</v>
      </c>
      <c r="AF211">
        <f t="shared" si="63"/>
        <v>2</v>
      </c>
      <c r="AG211">
        <f t="shared" si="64"/>
        <v>57.254901960784402</v>
      </c>
      <c r="AH211">
        <f t="shared" si="65"/>
        <v>14</v>
      </c>
      <c r="AI211" s="253">
        <f t="shared" si="66"/>
        <v>37.254901960784402</v>
      </c>
    </row>
    <row r="212" spans="1:35" x14ac:dyDescent="0.35">
      <c r="A212" t="s">
        <v>1511</v>
      </c>
      <c r="B212" t="s">
        <v>1512</v>
      </c>
      <c r="C212" t="s">
        <v>1513</v>
      </c>
      <c r="D212" t="s">
        <v>1514</v>
      </c>
      <c r="E212">
        <v>675155</v>
      </c>
      <c r="F212" s="187" t="s">
        <v>199</v>
      </c>
      <c r="G212" s="91">
        <v>2026</v>
      </c>
      <c r="H212" s="62" t="s">
        <v>125</v>
      </c>
      <c r="I212" s="62" t="s">
        <v>101</v>
      </c>
      <c r="J212" s="88">
        <v>1</v>
      </c>
      <c r="K212" s="89">
        <f t="shared" si="60"/>
        <v>28</v>
      </c>
      <c r="L212" s="90">
        <f>SUMIFS('course data'!AT:AT,'course data'!AS:AS,A212,'course data'!H:H,G212)+SUMIFS('course data'!AV:AV,'course data'!AU:AU,A212,'course data'!H:H,G212)+SUMIFS('course data'!AX:AX,'course data'!AW:AW,A212,'course data'!H:H,G212)</f>
        <v>2.5</v>
      </c>
      <c r="M212" s="92">
        <v>51.372549019607902</v>
      </c>
      <c r="N212" s="132"/>
      <c r="O212" s="77"/>
      <c r="P212" s="49"/>
      <c r="Q212" s="81" t="s">
        <v>226</v>
      </c>
      <c r="R212" s="4">
        <f>_xlfn.IFNA(VLOOKUP(Q212,Data!$AL$2:$AM$101,2,FALSE), "0")</f>
        <v>5</v>
      </c>
      <c r="S212" s="81" t="s">
        <v>661</v>
      </c>
      <c r="T212" s="4">
        <f>_xlfn.IFNA(VLOOKUP(S212,Data!$AN$2:$AO$121,2,FALSE), "0")</f>
        <v>17</v>
      </c>
      <c r="U212" s="81">
        <v>20</v>
      </c>
      <c r="V212" s="52">
        <v>1</v>
      </c>
      <c r="W212">
        <f t="shared" si="56"/>
        <v>10</v>
      </c>
      <c r="X212" s="50">
        <f t="shared" si="57"/>
        <v>5</v>
      </c>
      <c r="Y212">
        <f t="shared" si="58"/>
        <v>17</v>
      </c>
      <c r="Z212">
        <f t="shared" si="59"/>
        <v>40</v>
      </c>
      <c r="AD212" s="254">
        <f t="shared" si="61"/>
        <v>51.372549019607902</v>
      </c>
      <c r="AE212">
        <f t="shared" si="62"/>
        <v>40</v>
      </c>
      <c r="AF212">
        <f t="shared" si="63"/>
        <v>32</v>
      </c>
      <c r="AG212">
        <f t="shared" si="64"/>
        <v>123.3725490196079</v>
      </c>
      <c r="AH212">
        <f t="shared" si="65"/>
        <v>28</v>
      </c>
      <c r="AI212" s="253">
        <f t="shared" si="66"/>
        <v>23.372549019607902</v>
      </c>
    </row>
    <row r="213" spans="1:35" x14ac:dyDescent="0.35">
      <c r="A213" t="s">
        <v>1515</v>
      </c>
      <c r="B213" t="s">
        <v>1516</v>
      </c>
      <c r="C213" t="s">
        <v>1517</v>
      </c>
      <c r="D213" t="s">
        <v>1518</v>
      </c>
      <c r="E213">
        <v>267264</v>
      </c>
      <c r="F213" s="187" t="s">
        <v>184</v>
      </c>
      <c r="G213" s="91">
        <v>2026</v>
      </c>
      <c r="H213" s="62" t="s">
        <v>125</v>
      </c>
      <c r="I213" s="62" t="s">
        <v>78</v>
      </c>
      <c r="J213" s="88">
        <v>1</v>
      </c>
      <c r="K213" s="89">
        <f t="shared" si="60"/>
        <v>45</v>
      </c>
      <c r="L213" s="90">
        <f>SUMIFS('course data'!AT:AT,'course data'!AS:AS,A213,'course data'!H:H,G213)+SUMIFS('course data'!AV:AV,'course data'!AU:AU,A213,'course data'!H:H,G213)+SUMIFS('course data'!AX:AX,'course data'!AW:AW,A213,'course data'!H:H,G213)</f>
        <v>0</v>
      </c>
      <c r="M213" s="92">
        <v>51.490196078431403</v>
      </c>
      <c r="N213" s="132"/>
      <c r="O213" s="76"/>
      <c r="P213" s="127"/>
      <c r="Q213" s="81" t="s">
        <v>226</v>
      </c>
      <c r="R213" s="4">
        <f>_xlfn.IFNA(VLOOKUP(Q213,Data!$AL$2:$AM$101,2,FALSE), "0")</f>
        <v>5</v>
      </c>
      <c r="T213" s="4" t="str">
        <f>_xlfn.IFNA(VLOOKUP(S213,Data!$AN$2:$AO$121,2,FALSE), "0")</f>
        <v>0</v>
      </c>
      <c r="U213" s="81">
        <v>20</v>
      </c>
      <c r="V213" s="52">
        <v>1</v>
      </c>
      <c r="W213">
        <f t="shared" si="56"/>
        <v>10</v>
      </c>
      <c r="X213" s="50">
        <f t="shared" si="57"/>
        <v>5</v>
      </c>
      <c r="Y213" t="str">
        <f t="shared" si="58"/>
        <v>0</v>
      </c>
      <c r="Z213">
        <f t="shared" si="59"/>
        <v>40</v>
      </c>
      <c r="AD213" s="254">
        <f t="shared" si="61"/>
        <v>51.490196078431403</v>
      </c>
      <c r="AE213">
        <f t="shared" si="62"/>
        <v>40</v>
      </c>
      <c r="AF213">
        <f t="shared" si="63"/>
        <v>15</v>
      </c>
      <c r="AG213">
        <f t="shared" si="64"/>
        <v>106.49019607843141</v>
      </c>
      <c r="AH213">
        <f t="shared" si="65"/>
        <v>45</v>
      </c>
      <c r="AI213" s="253">
        <f t="shared" si="66"/>
        <v>6.4901960784314028</v>
      </c>
    </row>
    <row r="214" spans="1:35" x14ac:dyDescent="0.35">
      <c r="A214" t="s">
        <v>1519</v>
      </c>
      <c r="B214" t="s">
        <v>1520</v>
      </c>
      <c r="C214" t="s">
        <v>1521</v>
      </c>
      <c r="D214" t="s">
        <v>1522</v>
      </c>
      <c r="E214">
        <v>252046</v>
      </c>
      <c r="F214" s="187" t="s">
        <v>184</v>
      </c>
      <c r="G214" s="91">
        <v>2026</v>
      </c>
      <c r="H214" s="62" t="s">
        <v>100</v>
      </c>
      <c r="I214" s="62" t="s">
        <v>54</v>
      </c>
      <c r="J214" s="88">
        <v>0.45</v>
      </c>
      <c r="K214" s="89">
        <f t="shared" si="60"/>
        <v>31.5</v>
      </c>
      <c r="L214" s="90">
        <f>SUMIFS('course data'!AT:AT,'course data'!AS:AS,A214,'course data'!H:H,G214)+SUMIFS('course data'!AV:AV,'course data'!AU:AU,A214,'course data'!H:H,G214)+SUMIFS('course data'!AX:AX,'course data'!AW:AW,A214,'course data'!H:H,G214)</f>
        <v>0</v>
      </c>
      <c r="M214" s="92">
        <v>51.607843137255003</v>
      </c>
      <c r="N214" s="132"/>
      <c r="O214" s="76"/>
      <c r="P214" s="130"/>
      <c r="R214" s="4" t="str">
        <f>_xlfn.IFNA(VLOOKUP(Q214,Data!$AL$2:$AM$101,2,FALSE), "0")</f>
        <v>0</v>
      </c>
      <c r="T214" s="4" t="str">
        <f>_xlfn.IFNA(VLOOKUP(S214,Data!$AN$2:$AO$121,2,FALSE), "0")</f>
        <v>0</v>
      </c>
      <c r="U214" s="81">
        <v>0</v>
      </c>
      <c r="V214" s="52">
        <v>1</v>
      </c>
      <c r="W214">
        <f t="shared" si="56"/>
        <v>4.5</v>
      </c>
      <c r="X214" s="50" t="str">
        <f t="shared" si="57"/>
        <v>0</v>
      </c>
      <c r="Y214" t="str">
        <f t="shared" si="58"/>
        <v>0</v>
      </c>
      <c r="Z214">
        <f t="shared" si="59"/>
        <v>9</v>
      </c>
      <c r="AD214" s="254">
        <f t="shared" si="61"/>
        <v>51.607843137255003</v>
      </c>
      <c r="AE214">
        <f t="shared" si="62"/>
        <v>9</v>
      </c>
      <c r="AF214">
        <f t="shared" si="63"/>
        <v>4.5</v>
      </c>
      <c r="AG214">
        <f t="shared" si="64"/>
        <v>65.107843137255003</v>
      </c>
      <c r="AH214">
        <f t="shared" si="65"/>
        <v>31.5</v>
      </c>
      <c r="AI214" s="253">
        <f t="shared" si="66"/>
        <v>20.107843137255003</v>
      </c>
    </row>
    <row r="215" spans="1:35" x14ac:dyDescent="0.35">
      <c r="A215" t="s">
        <v>1523</v>
      </c>
      <c r="B215" t="s">
        <v>1524</v>
      </c>
      <c r="C215" t="s">
        <v>1525</v>
      </c>
      <c r="D215" t="s">
        <v>1526</v>
      </c>
      <c r="E215">
        <v>590867</v>
      </c>
      <c r="F215" s="187" t="s">
        <v>149</v>
      </c>
      <c r="G215" s="91">
        <v>2026</v>
      </c>
      <c r="H215" s="62" t="s">
        <v>125</v>
      </c>
      <c r="I215" s="62" t="s">
        <v>126</v>
      </c>
      <c r="J215" s="88">
        <v>1</v>
      </c>
      <c r="K215" s="89">
        <f t="shared" si="60"/>
        <v>10</v>
      </c>
      <c r="L215" s="90">
        <f>SUMIFS('course data'!AT:AT,'course data'!AS:AS,A215,'course data'!H:H,G215)+SUMIFS('course data'!AV:AV,'course data'!AU:AU,A215,'course data'!H:H,G215)+SUMIFS('course data'!AX:AX,'course data'!AW:AW,A215,'course data'!H:H,G215)</f>
        <v>0</v>
      </c>
      <c r="M215" s="92">
        <v>51.725490196078503</v>
      </c>
      <c r="N215" s="140"/>
      <c r="O215" s="78"/>
      <c r="P215" s="128"/>
      <c r="Q215" s="81" t="s">
        <v>226</v>
      </c>
      <c r="R215" s="4">
        <f>_xlfn.IFNA(VLOOKUP(Q215,Data!$AL$2:$AM$101,2,FALSE), "0")</f>
        <v>5</v>
      </c>
      <c r="T215" s="4" t="str">
        <f>_xlfn.IFNA(VLOOKUP(S215,Data!$AN$2:$AO$121,2,FALSE), "0")</f>
        <v>0</v>
      </c>
      <c r="U215" s="81">
        <v>6</v>
      </c>
      <c r="V215" s="52">
        <v>0.3</v>
      </c>
      <c r="W215">
        <f t="shared" si="56"/>
        <v>3</v>
      </c>
      <c r="X215" s="50">
        <f t="shared" si="57"/>
        <v>5</v>
      </c>
      <c r="Y215" t="str">
        <f t="shared" si="58"/>
        <v>0</v>
      </c>
      <c r="Z215">
        <f t="shared" si="59"/>
        <v>12</v>
      </c>
      <c r="AD215" s="254">
        <f t="shared" si="61"/>
        <v>51.725490196078503</v>
      </c>
      <c r="AE215">
        <f t="shared" si="62"/>
        <v>12</v>
      </c>
      <c r="AF215">
        <f t="shared" si="63"/>
        <v>8</v>
      </c>
      <c r="AG215">
        <f t="shared" si="64"/>
        <v>71.725490196078511</v>
      </c>
      <c r="AH215">
        <f t="shared" si="65"/>
        <v>10</v>
      </c>
      <c r="AI215" s="253">
        <f t="shared" si="66"/>
        <v>41.725490196078503</v>
      </c>
    </row>
    <row r="216" spans="1:35" x14ac:dyDescent="0.35">
      <c r="A216" t="s">
        <v>1527</v>
      </c>
      <c r="B216" t="s">
        <v>1528</v>
      </c>
      <c r="C216" t="s">
        <v>34</v>
      </c>
      <c r="D216" t="s">
        <v>1529</v>
      </c>
      <c r="E216">
        <v>296921</v>
      </c>
      <c r="F216" s="187" t="s">
        <v>149</v>
      </c>
      <c r="G216" s="91">
        <v>2026</v>
      </c>
      <c r="H216" s="62" t="s">
        <v>125</v>
      </c>
      <c r="I216" s="62" t="s">
        <v>78</v>
      </c>
      <c r="J216" s="88">
        <v>1</v>
      </c>
      <c r="K216" s="89">
        <f t="shared" si="60"/>
        <v>40</v>
      </c>
      <c r="L216" s="90">
        <f>SUMIFS('course data'!AT:AT,'course data'!AS:AS,A216,'course data'!H:H,G216)+SUMIFS('course data'!AV:AV,'course data'!AU:AU,A216,'course data'!H:H,G216)+SUMIFS('course data'!AX:AX,'course data'!AW:AW,A216,'course data'!H:H,G216)</f>
        <v>5</v>
      </c>
      <c r="M216" s="92">
        <v>51.843137254901997</v>
      </c>
      <c r="N216" s="140"/>
      <c r="O216" s="78"/>
      <c r="P216" s="128"/>
      <c r="Q216" s="81" t="s">
        <v>361</v>
      </c>
      <c r="R216" s="4">
        <f>_xlfn.IFNA(VLOOKUP(Q216,Data!$AL$2:$AM$101,2,FALSE), "0")</f>
        <v>10</v>
      </c>
      <c r="T216" s="4" t="str">
        <f>_xlfn.IFNA(VLOOKUP(S216,Data!$AN$2:$AO$121,2,FALSE), "0")</f>
        <v>0</v>
      </c>
      <c r="U216" s="81">
        <v>20</v>
      </c>
      <c r="V216" s="52">
        <v>1</v>
      </c>
      <c r="W216">
        <f t="shared" si="56"/>
        <v>10</v>
      </c>
      <c r="X216" s="50">
        <f t="shared" si="57"/>
        <v>10</v>
      </c>
      <c r="Y216" t="str">
        <f t="shared" si="58"/>
        <v>0</v>
      </c>
      <c r="Z216">
        <f t="shared" si="59"/>
        <v>40</v>
      </c>
      <c r="AD216" s="254">
        <f t="shared" si="61"/>
        <v>51.843137254901997</v>
      </c>
      <c r="AE216">
        <f t="shared" si="62"/>
        <v>40</v>
      </c>
      <c r="AF216">
        <f t="shared" si="63"/>
        <v>20</v>
      </c>
      <c r="AG216">
        <f t="shared" si="64"/>
        <v>111.84313725490199</v>
      </c>
      <c r="AH216">
        <f t="shared" si="65"/>
        <v>40</v>
      </c>
      <c r="AI216" s="253">
        <f t="shared" si="66"/>
        <v>11.843137254901997</v>
      </c>
    </row>
    <row r="217" spans="1:35" x14ac:dyDescent="0.35">
      <c r="A217" t="s">
        <v>1530</v>
      </c>
      <c r="B217" t="s">
        <v>1531</v>
      </c>
      <c r="C217" t="s">
        <v>1438</v>
      </c>
      <c r="D217" t="s">
        <v>1532</v>
      </c>
      <c r="E217">
        <v>312495</v>
      </c>
      <c r="F217" s="187" t="s">
        <v>259</v>
      </c>
      <c r="G217" s="91">
        <v>2026</v>
      </c>
      <c r="H217" s="62" t="s">
        <v>100</v>
      </c>
      <c r="I217" s="62" t="s">
        <v>54</v>
      </c>
      <c r="J217" s="88">
        <v>0.5</v>
      </c>
      <c r="K217" s="89">
        <f t="shared" si="60"/>
        <v>35</v>
      </c>
      <c r="L217" s="90">
        <f>SUMIFS('course data'!AT:AT,'course data'!AS:AS,A217,'course data'!H:H,G217)+SUMIFS('course data'!AV:AV,'course data'!AU:AU,A217,'course data'!H:H,G217)+SUMIFS('course data'!AX:AX,'course data'!AW:AW,A217,'course data'!H:H,G217)</f>
        <v>0</v>
      </c>
      <c r="M217" s="92">
        <v>51.960784313725597</v>
      </c>
      <c r="N217" s="132"/>
      <c r="O217" s="78"/>
      <c r="P217" s="135"/>
      <c r="R217" s="4" t="str">
        <f>_xlfn.IFNA(VLOOKUP(Q217,Data!$AL$2:$AM$101,2,FALSE), "0")</f>
        <v>0</v>
      </c>
      <c r="T217" s="4" t="str">
        <f>_xlfn.IFNA(VLOOKUP(S217,Data!$AN$2:$AO$121,2,FALSE), "0")</f>
        <v>0</v>
      </c>
      <c r="U217" s="81">
        <v>0</v>
      </c>
      <c r="V217" s="52">
        <v>1</v>
      </c>
      <c r="W217">
        <f t="shared" si="56"/>
        <v>5</v>
      </c>
      <c r="X217" s="50" t="str">
        <f t="shared" si="57"/>
        <v>0</v>
      </c>
      <c r="Y217" t="str">
        <f t="shared" si="58"/>
        <v>0</v>
      </c>
      <c r="Z217">
        <f t="shared" si="59"/>
        <v>10</v>
      </c>
      <c r="AD217" s="254">
        <f t="shared" si="61"/>
        <v>51.960784313725597</v>
      </c>
      <c r="AE217">
        <f t="shared" si="62"/>
        <v>10</v>
      </c>
      <c r="AF217">
        <f t="shared" si="63"/>
        <v>5</v>
      </c>
      <c r="AG217">
        <f t="shared" si="64"/>
        <v>66.960784313725597</v>
      </c>
      <c r="AH217">
        <f t="shared" si="65"/>
        <v>35</v>
      </c>
      <c r="AI217" s="253">
        <f t="shared" si="66"/>
        <v>16.960784313725597</v>
      </c>
    </row>
    <row r="218" spans="1:35" x14ac:dyDescent="0.35">
      <c r="A218" t="s">
        <v>1533</v>
      </c>
      <c r="B218" t="s">
        <v>1534</v>
      </c>
      <c r="C218" t="s">
        <v>1535</v>
      </c>
      <c r="D218" t="s">
        <v>1536</v>
      </c>
      <c r="E218">
        <v>403035</v>
      </c>
      <c r="F218" s="187" t="s">
        <v>169</v>
      </c>
      <c r="G218" s="91">
        <v>2026</v>
      </c>
      <c r="H218" s="62" t="s">
        <v>125</v>
      </c>
      <c r="I218" s="62" t="s">
        <v>126</v>
      </c>
      <c r="J218" s="88">
        <v>1</v>
      </c>
      <c r="K218" s="89">
        <f t="shared" si="60"/>
        <v>20</v>
      </c>
      <c r="L218" s="90">
        <f>SUMIFS('course data'!AT:AT,'course data'!AS:AS,A218,'course data'!H:H,G218)+SUMIFS('course data'!AV:AV,'course data'!AU:AU,A218,'course data'!H:H,G218)+SUMIFS('course data'!AX:AX,'course data'!AW:AW,A218,'course data'!H:H,G218)</f>
        <v>0</v>
      </c>
      <c r="M218" s="92">
        <v>52.078431372549097</v>
      </c>
      <c r="N218" s="142"/>
      <c r="O218" s="78"/>
      <c r="P218" s="128"/>
      <c r="Q218" s="81" t="s">
        <v>707</v>
      </c>
      <c r="R218" s="4">
        <f>_xlfn.IFNA(VLOOKUP(Q218,Data!$AL$2:$AM$101,2,FALSE), "0")</f>
        <v>30</v>
      </c>
      <c r="T218" s="4" t="str">
        <f>_xlfn.IFNA(VLOOKUP(S218,Data!$AN$2:$AO$121,2,FALSE), "0")</f>
        <v>0</v>
      </c>
      <c r="U218" s="81">
        <v>20</v>
      </c>
      <c r="V218" s="52">
        <v>1</v>
      </c>
      <c r="W218">
        <f t="shared" si="56"/>
        <v>10</v>
      </c>
      <c r="X218" s="50">
        <f t="shared" si="57"/>
        <v>30</v>
      </c>
      <c r="Y218" t="str">
        <f t="shared" si="58"/>
        <v>0</v>
      </c>
      <c r="Z218">
        <f t="shared" si="59"/>
        <v>40</v>
      </c>
      <c r="AD218" s="254">
        <f t="shared" si="61"/>
        <v>52.078431372549097</v>
      </c>
      <c r="AE218">
        <f t="shared" si="62"/>
        <v>40</v>
      </c>
      <c r="AF218">
        <f t="shared" si="63"/>
        <v>40</v>
      </c>
      <c r="AG218">
        <f t="shared" si="64"/>
        <v>132.07843137254909</v>
      </c>
      <c r="AH218">
        <f t="shared" si="65"/>
        <v>20</v>
      </c>
      <c r="AI218" s="253">
        <f t="shared" si="66"/>
        <v>32.078431372549097</v>
      </c>
    </row>
    <row r="219" spans="1:35" x14ac:dyDescent="0.35">
      <c r="A219" t="s">
        <v>1537</v>
      </c>
      <c r="B219" t="s">
        <v>1538</v>
      </c>
      <c r="C219" t="s">
        <v>1539</v>
      </c>
      <c r="D219" t="s">
        <v>1540</v>
      </c>
      <c r="E219">
        <v>716027</v>
      </c>
      <c r="F219" s="187" t="s">
        <v>169</v>
      </c>
      <c r="G219" s="91">
        <v>2026</v>
      </c>
      <c r="H219" s="62" t="s">
        <v>125</v>
      </c>
      <c r="I219" s="62" t="s">
        <v>126</v>
      </c>
      <c r="J219" s="88">
        <v>1</v>
      </c>
      <c r="K219" s="89">
        <f t="shared" si="60"/>
        <v>50</v>
      </c>
      <c r="L219" s="90">
        <f>SUMIFS('course data'!AT:AT,'course data'!AS:AS,A219,'course data'!H:H,G219)+SUMIFS('course data'!AV:AV,'course data'!AU:AU,A219,'course data'!H:H,G219)+SUMIFS('course data'!AX:AX,'course data'!AW:AW,A219,'course data'!H:H,G219)</f>
        <v>0</v>
      </c>
      <c r="M219" s="92">
        <v>52.196078431372598</v>
      </c>
      <c r="N219" s="132"/>
      <c r="O219" s="77"/>
      <c r="P219" s="49"/>
      <c r="R219" s="4" t="str">
        <f>_xlfn.IFNA(VLOOKUP(Q219,Data!$AL$2:$AM$101,2,FALSE), "0")</f>
        <v>0</v>
      </c>
      <c r="T219" s="4" t="str">
        <f>_xlfn.IFNA(VLOOKUP(S219,Data!$AN$2:$AO$121,2,FALSE), "0")</f>
        <v>0</v>
      </c>
      <c r="U219" s="81">
        <v>20</v>
      </c>
      <c r="V219" s="52">
        <v>1</v>
      </c>
      <c r="W219">
        <f t="shared" si="56"/>
        <v>10</v>
      </c>
      <c r="X219" s="50" t="str">
        <f t="shared" si="57"/>
        <v>0</v>
      </c>
      <c r="Y219" t="str">
        <f t="shared" si="58"/>
        <v>0</v>
      </c>
      <c r="Z219">
        <f t="shared" si="59"/>
        <v>40</v>
      </c>
      <c r="AD219" s="254">
        <f t="shared" si="61"/>
        <v>52.196078431372598</v>
      </c>
      <c r="AE219">
        <f t="shared" si="62"/>
        <v>40</v>
      </c>
      <c r="AF219">
        <f t="shared" si="63"/>
        <v>10</v>
      </c>
      <c r="AG219">
        <f t="shared" si="64"/>
        <v>102.1960784313726</v>
      </c>
      <c r="AH219">
        <f t="shared" si="65"/>
        <v>50</v>
      </c>
      <c r="AI219" s="253">
        <f t="shared" si="66"/>
        <v>2.1960784313725981</v>
      </c>
    </row>
    <row r="220" spans="1:35" x14ac:dyDescent="0.35">
      <c r="A220" t="s">
        <v>1541</v>
      </c>
      <c r="B220" t="s">
        <v>1542</v>
      </c>
      <c r="C220" t="s">
        <v>812</v>
      </c>
      <c r="D220" t="s">
        <v>1483</v>
      </c>
      <c r="E220">
        <v>757977</v>
      </c>
      <c r="F220" s="187" t="s">
        <v>234</v>
      </c>
      <c r="G220" s="91">
        <v>2026</v>
      </c>
      <c r="H220" s="62" t="s">
        <v>77</v>
      </c>
      <c r="I220" s="62" t="s">
        <v>77</v>
      </c>
      <c r="J220" s="123">
        <v>0.8</v>
      </c>
      <c r="K220" s="89">
        <f t="shared" si="60"/>
        <v>80</v>
      </c>
      <c r="L220" s="90">
        <f>SUMIFS('course data'!AT:AT,'course data'!AS:AS,A220,'course data'!H:H,G220)+SUMIFS('course data'!AV:AV,'course data'!AU:AU,A220,'course data'!H:H,G220)+SUMIFS('course data'!AX:AX,'course data'!AW:AW,A220,'course data'!H:H,G220)</f>
        <v>0</v>
      </c>
      <c r="M220" s="92">
        <v>52.313725490196198</v>
      </c>
      <c r="N220" s="132"/>
      <c r="O220" s="77"/>
      <c r="P220" s="49"/>
      <c r="R220" s="4" t="str">
        <f>_xlfn.IFNA(VLOOKUP(Q220,Data!$AL$2:$AM$101,2,FALSE), "0")</f>
        <v>0</v>
      </c>
      <c r="T220" s="4" t="str">
        <f>_xlfn.IFNA(VLOOKUP(S220,Data!$AN$2:$AO$121,2,FALSE), "0")</f>
        <v>0</v>
      </c>
      <c r="U220" s="81">
        <v>0</v>
      </c>
      <c r="V220" s="52">
        <v>1</v>
      </c>
      <c r="W220">
        <f t="shared" si="56"/>
        <v>0</v>
      </c>
      <c r="X220" s="50" t="str">
        <f t="shared" si="57"/>
        <v>0</v>
      </c>
      <c r="Y220" t="str">
        <f t="shared" si="58"/>
        <v>0</v>
      </c>
      <c r="Z220">
        <f t="shared" si="59"/>
        <v>0</v>
      </c>
      <c r="AA220" s="241">
        <v>8</v>
      </c>
      <c r="AB220">
        <v>24</v>
      </c>
      <c r="AD220" s="254">
        <f t="shared" si="61"/>
        <v>52.313725490196198</v>
      </c>
      <c r="AE220">
        <f t="shared" si="62"/>
        <v>-24</v>
      </c>
      <c r="AF220">
        <f t="shared" si="63"/>
        <v>-8</v>
      </c>
      <c r="AG220">
        <f t="shared" si="64"/>
        <v>20.313725490196198</v>
      </c>
      <c r="AH220">
        <f t="shared" si="65"/>
        <v>80</v>
      </c>
      <c r="AI220" s="253">
        <f t="shared" si="66"/>
        <v>-27.686274509803802</v>
      </c>
    </row>
    <row r="221" spans="1:35" x14ac:dyDescent="0.35">
      <c r="A221" t="s">
        <v>1543</v>
      </c>
      <c r="B221" t="s">
        <v>1544</v>
      </c>
      <c r="C221" t="s">
        <v>1545</v>
      </c>
      <c r="D221" t="s">
        <v>1546</v>
      </c>
      <c r="E221">
        <v>529458</v>
      </c>
      <c r="F221" s="187" t="s">
        <v>103</v>
      </c>
      <c r="G221" s="91">
        <v>2026</v>
      </c>
      <c r="H221" s="62" t="s">
        <v>100</v>
      </c>
      <c r="I221" s="62" t="s">
        <v>54</v>
      </c>
      <c r="J221" s="88">
        <v>0.3</v>
      </c>
      <c r="K221" s="89">
        <f t="shared" si="60"/>
        <v>21</v>
      </c>
      <c r="L221" s="90">
        <f>SUMIFS('course data'!AT:AT,'course data'!AS:AS,A221,'course data'!H:H,G221)+SUMIFS('course data'!AV:AV,'course data'!AU:AU,A221,'course data'!H:H,G221)+SUMIFS('course data'!AX:AX,'course data'!AW:AW,A221,'course data'!H:H,G221)</f>
        <v>0</v>
      </c>
      <c r="M221" s="92">
        <v>52.431372549019699</v>
      </c>
      <c r="N221" s="132"/>
      <c r="O221" s="77"/>
      <c r="P221" s="131"/>
      <c r="R221" s="4" t="str">
        <f>_xlfn.IFNA(VLOOKUP(Q221,Data!$AL$2:$AM$101,2,FALSE), "0")</f>
        <v>0</v>
      </c>
      <c r="T221" s="4" t="str">
        <f>_xlfn.IFNA(VLOOKUP(S221,Data!$AN$2:$AO$121,2,FALSE), "0")</f>
        <v>0</v>
      </c>
      <c r="U221" s="81">
        <v>0</v>
      </c>
      <c r="V221" s="52">
        <v>1</v>
      </c>
      <c r="W221">
        <f t="shared" si="56"/>
        <v>3</v>
      </c>
      <c r="X221" s="50" t="str">
        <f t="shared" si="57"/>
        <v>0</v>
      </c>
      <c r="Y221" t="str">
        <f t="shared" si="58"/>
        <v>0</v>
      </c>
      <c r="Z221">
        <f t="shared" si="59"/>
        <v>6</v>
      </c>
      <c r="AD221" s="254">
        <f t="shared" si="61"/>
        <v>52.431372549019699</v>
      </c>
      <c r="AE221">
        <f t="shared" si="62"/>
        <v>6</v>
      </c>
      <c r="AF221">
        <f t="shared" si="63"/>
        <v>3</v>
      </c>
      <c r="AG221">
        <f t="shared" si="64"/>
        <v>61.431372549019699</v>
      </c>
      <c r="AH221">
        <f t="shared" si="65"/>
        <v>21</v>
      </c>
      <c r="AI221" s="253">
        <f t="shared" si="66"/>
        <v>31.431372549019699</v>
      </c>
    </row>
    <row r="222" spans="1:35" x14ac:dyDescent="0.35">
      <c r="A222" t="s">
        <v>1547</v>
      </c>
      <c r="B222" t="s">
        <v>1548</v>
      </c>
      <c r="C222" t="s">
        <v>1486</v>
      </c>
      <c r="D222" t="s">
        <v>1549</v>
      </c>
      <c r="E222">
        <v>865559</v>
      </c>
      <c r="F222" s="187" t="s">
        <v>36</v>
      </c>
      <c r="G222" s="91">
        <v>2026</v>
      </c>
      <c r="H222" s="62" t="s">
        <v>125</v>
      </c>
      <c r="I222" s="62" t="s">
        <v>126</v>
      </c>
      <c r="J222" s="88">
        <v>1</v>
      </c>
      <c r="K222" s="89">
        <f t="shared" si="60"/>
        <v>30</v>
      </c>
      <c r="L222" s="90">
        <f>SUMIFS('course data'!AT:AT,'course data'!AS:AS,A222,'course data'!H:H,G222)+SUMIFS('course data'!AV:AV,'course data'!AU:AU,A222,'course data'!H:H,G222)+SUMIFS('course data'!AX:AX,'course data'!AW:AW,A222,'course data'!H:H,G222)</f>
        <v>0</v>
      </c>
      <c r="M222" s="92">
        <v>52.549019607843199</v>
      </c>
      <c r="N222" s="132"/>
      <c r="O222" s="77"/>
      <c r="P222" s="49"/>
      <c r="Q222" s="81" t="s">
        <v>548</v>
      </c>
      <c r="R222" s="4">
        <f>_xlfn.IFNA(VLOOKUP(Q222,Data!$AL$2:$AM$101,2,FALSE), "0")</f>
        <v>20</v>
      </c>
      <c r="T222" s="4" t="str">
        <f>_xlfn.IFNA(VLOOKUP(S222,Data!$AN$2:$AO$121,2,FALSE), "0")</f>
        <v>0</v>
      </c>
      <c r="U222" s="81">
        <v>20</v>
      </c>
      <c r="V222" s="52">
        <v>1</v>
      </c>
      <c r="W222">
        <f t="shared" si="56"/>
        <v>10</v>
      </c>
      <c r="X222" s="50">
        <f t="shared" si="57"/>
        <v>20</v>
      </c>
      <c r="Y222" t="str">
        <f t="shared" si="58"/>
        <v>0</v>
      </c>
      <c r="Z222">
        <f t="shared" si="59"/>
        <v>40</v>
      </c>
      <c r="AD222" s="254">
        <f t="shared" si="61"/>
        <v>52.549019607843199</v>
      </c>
      <c r="AE222">
        <f t="shared" si="62"/>
        <v>40</v>
      </c>
      <c r="AF222">
        <f t="shared" si="63"/>
        <v>30</v>
      </c>
      <c r="AG222">
        <f t="shared" si="64"/>
        <v>122.54901960784321</v>
      </c>
      <c r="AH222">
        <f t="shared" si="65"/>
        <v>30</v>
      </c>
      <c r="AI222" s="253">
        <f t="shared" si="66"/>
        <v>22.549019607843199</v>
      </c>
    </row>
    <row r="223" spans="1:35" ht="91" customHeight="1" x14ac:dyDescent="0.35">
      <c r="A223" t="s">
        <v>1550</v>
      </c>
      <c r="B223" t="s">
        <v>1551</v>
      </c>
      <c r="C223" t="s">
        <v>1552</v>
      </c>
      <c r="D223" t="s">
        <v>1553</v>
      </c>
      <c r="E223">
        <v>682660</v>
      </c>
      <c r="F223" s="187" t="s">
        <v>128</v>
      </c>
      <c r="G223" s="91">
        <v>2026</v>
      </c>
      <c r="H223" s="62" t="s">
        <v>125</v>
      </c>
      <c r="I223" s="62" t="s">
        <v>101</v>
      </c>
      <c r="J223" s="88">
        <v>1</v>
      </c>
      <c r="K223" s="89">
        <f t="shared" si="60"/>
        <v>45</v>
      </c>
      <c r="L223" s="90">
        <f>SUMIFS('course data'!AT:AT,'course data'!AS:AS,A223,'course data'!H:H,G223)+SUMIFS('course data'!AV:AV,'course data'!AU:AU,A223,'course data'!H:H,G223)+SUMIFS('course data'!AX:AX,'course data'!AW:AW,A223,'course data'!H:H,G223)</f>
        <v>0</v>
      </c>
      <c r="M223" s="92">
        <v>52.6666666666667</v>
      </c>
      <c r="N223" s="142"/>
      <c r="O223" s="77"/>
      <c r="P223" s="49"/>
      <c r="Q223" s="81" t="s">
        <v>226</v>
      </c>
      <c r="R223" s="4">
        <f>_xlfn.IFNA(VLOOKUP(Q223,Data!$AL$2:$AM$101,2,FALSE), "0")</f>
        <v>5</v>
      </c>
      <c r="T223" s="4" t="str">
        <f>_xlfn.IFNA(VLOOKUP(S223,Data!$AN$2:$AO$121,2,FALSE), "0")</f>
        <v>0</v>
      </c>
      <c r="U223" s="81">
        <v>20</v>
      </c>
      <c r="V223" s="52">
        <v>1</v>
      </c>
      <c r="W223">
        <f t="shared" ref="W223:W254" si="67">(J223*V223*10)-AA223</f>
        <v>10</v>
      </c>
      <c r="X223" s="50">
        <f t="shared" ref="X223:X254" si="68">(R223)</f>
        <v>5</v>
      </c>
      <c r="Y223" t="str">
        <f t="shared" ref="Y223:Y254" si="69">(T223)</f>
        <v>0</v>
      </c>
      <c r="Z223">
        <f t="shared" ref="Z223:Z254" si="70">(J223*V223*100)-(K223+W223+X223+Y223)-AC223</f>
        <v>40</v>
      </c>
      <c r="AD223" s="254">
        <f t="shared" si="61"/>
        <v>52.6666666666667</v>
      </c>
      <c r="AE223">
        <f t="shared" si="62"/>
        <v>40</v>
      </c>
      <c r="AF223">
        <f t="shared" si="63"/>
        <v>15</v>
      </c>
      <c r="AG223">
        <f t="shared" si="64"/>
        <v>107.6666666666667</v>
      </c>
      <c r="AH223">
        <f t="shared" si="65"/>
        <v>45</v>
      </c>
      <c r="AI223" s="253">
        <f t="shared" si="66"/>
        <v>7.6666666666666998</v>
      </c>
    </row>
    <row r="224" spans="1:35" x14ac:dyDescent="0.35">
      <c r="A224" t="s">
        <v>1554</v>
      </c>
      <c r="B224" t="s">
        <v>1555</v>
      </c>
      <c r="C224" t="s">
        <v>812</v>
      </c>
      <c r="D224" t="s">
        <v>1556</v>
      </c>
      <c r="E224">
        <v>276843</v>
      </c>
      <c r="F224" s="187" t="s">
        <v>36</v>
      </c>
      <c r="G224" s="91">
        <v>2026</v>
      </c>
      <c r="H224" s="62" t="s">
        <v>100</v>
      </c>
      <c r="I224" s="62" t="s">
        <v>78</v>
      </c>
      <c r="J224" s="88">
        <v>1</v>
      </c>
      <c r="K224" s="89">
        <f t="shared" si="60"/>
        <v>50</v>
      </c>
      <c r="L224" s="90">
        <f>SUMIFS('course data'!AT:AT,'course data'!AS:AS,A224,'course data'!H:H,G224)+SUMIFS('course data'!AV:AV,'course data'!AU:AU,A224,'course data'!H:H,G224)+SUMIFS('course data'!AX:AX,'course data'!AW:AW,A224,'course data'!H:H,G224)</f>
        <v>0</v>
      </c>
      <c r="M224" s="92">
        <v>52.7843137254903</v>
      </c>
      <c r="N224" s="132"/>
      <c r="O224" s="78"/>
      <c r="P224" s="135"/>
      <c r="R224" s="4" t="str">
        <f>_xlfn.IFNA(VLOOKUP(Q224,Data!$AL$2:$AM$101,2,FALSE), "0")</f>
        <v>0</v>
      </c>
      <c r="T224" s="4" t="str">
        <f>_xlfn.IFNA(VLOOKUP(S224,Data!$AN$2:$AO$121,2,FALSE), "0")</f>
        <v>0</v>
      </c>
      <c r="U224" s="81">
        <v>20</v>
      </c>
      <c r="V224" s="52">
        <v>1</v>
      </c>
      <c r="W224">
        <f t="shared" si="67"/>
        <v>10</v>
      </c>
      <c r="X224" s="50" t="str">
        <f t="shared" si="68"/>
        <v>0</v>
      </c>
      <c r="Y224" t="str">
        <f t="shared" si="69"/>
        <v>0</v>
      </c>
      <c r="Z224">
        <f t="shared" si="70"/>
        <v>40</v>
      </c>
      <c r="AD224" s="254">
        <f t="shared" si="61"/>
        <v>52.7843137254903</v>
      </c>
      <c r="AE224">
        <f t="shared" si="62"/>
        <v>40</v>
      </c>
      <c r="AF224">
        <f t="shared" si="63"/>
        <v>10</v>
      </c>
      <c r="AG224">
        <f t="shared" si="64"/>
        <v>102.78431372549031</v>
      </c>
      <c r="AH224">
        <f t="shared" si="65"/>
        <v>50</v>
      </c>
      <c r="AI224" s="253">
        <f t="shared" si="66"/>
        <v>2.7843137254902999</v>
      </c>
    </row>
    <row r="225" spans="1:35" x14ac:dyDescent="0.35">
      <c r="A225" t="s">
        <v>1557</v>
      </c>
      <c r="B225" t="s">
        <v>1558</v>
      </c>
      <c r="C225" t="s">
        <v>1559</v>
      </c>
      <c r="D225" t="s">
        <v>1560</v>
      </c>
      <c r="E225">
        <v>950102</v>
      </c>
      <c r="F225" s="187" t="s">
        <v>199</v>
      </c>
      <c r="G225" s="91">
        <v>2026</v>
      </c>
      <c r="H225" s="62" t="s">
        <v>125</v>
      </c>
      <c r="I225" s="62" t="s">
        <v>126</v>
      </c>
      <c r="J225" s="88">
        <v>1</v>
      </c>
      <c r="K225" s="89">
        <f t="shared" si="60"/>
        <v>50</v>
      </c>
      <c r="L225" s="90">
        <f>SUMIFS('course data'!AT:AT,'course data'!AS:AS,A225,'course data'!H:H,G225)+SUMIFS('course data'!AV:AV,'course data'!AU:AU,A225,'course data'!H:H,G225)+SUMIFS('course data'!AX:AX,'course data'!AW:AW,A225,'course data'!H:H,G225)</f>
        <v>0</v>
      </c>
      <c r="M225" s="92">
        <v>52.9019607843138</v>
      </c>
      <c r="N225" s="132"/>
      <c r="O225" s="77"/>
      <c r="P225" s="49"/>
      <c r="R225" s="4" t="str">
        <f>_xlfn.IFNA(VLOOKUP(Q225,Data!$AL$2:$AM$101,2,FALSE), "0")</f>
        <v>0</v>
      </c>
      <c r="T225" s="4" t="str">
        <f>_xlfn.IFNA(VLOOKUP(S225,Data!$AN$2:$AO$121,2,FALSE), "0")</f>
        <v>0</v>
      </c>
      <c r="U225" s="81">
        <v>20</v>
      </c>
      <c r="V225" s="52">
        <v>1</v>
      </c>
      <c r="W225">
        <f t="shared" si="67"/>
        <v>10</v>
      </c>
      <c r="X225" s="50" t="str">
        <f t="shared" si="68"/>
        <v>0</v>
      </c>
      <c r="Y225" t="str">
        <f t="shared" si="69"/>
        <v>0</v>
      </c>
      <c r="Z225">
        <f t="shared" si="70"/>
        <v>40</v>
      </c>
      <c r="AD225" s="254">
        <f t="shared" si="61"/>
        <v>52.9019607843138</v>
      </c>
      <c r="AE225">
        <f t="shared" si="62"/>
        <v>40</v>
      </c>
      <c r="AF225">
        <f t="shared" si="63"/>
        <v>10</v>
      </c>
      <c r="AG225">
        <f t="shared" si="64"/>
        <v>102.9019607843138</v>
      </c>
      <c r="AH225">
        <f t="shared" si="65"/>
        <v>50</v>
      </c>
      <c r="AI225" s="253">
        <f t="shared" si="66"/>
        <v>2.9019607843138004</v>
      </c>
    </row>
    <row r="226" spans="1:35" x14ac:dyDescent="0.35">
      <c r="A226" t="s">
        <v>1561</v>
      </c>
      <c r="B226" t="s">
        <v>1562</v>
      </c>
      <c r="C226" t="s">
        <v>202</v>
      </c>
      <c r="D226" t="s">
        <v>1563</v>
      </c>
      <c r="E226">
        <v>746562</v>
      </c>
      <c r="F226" s="187" t="s">
        <v>199</v>
      </c>
      <c r="G226" s="91">
        <v>2026</v>
      </c>
      <c r="H226" s="62" t="s">
        <v>125</v>
      </c>
      <c r="I226" s="62" t="s">
        <v>147</v>
      </c>
      <c r="J226" s="88">
        <v>1</v>
      </c>
      <c r="K226" s="89">
        <f t="shared" si="60"/>
        <v>24</v>
      </c>
      <c r="L226" s="90">
        <f>SUMIFS('course data'!AT:AT,'course data'!AS:AS,A226,'course data'!H:H,G226)+SUMIFS('course data'!AV:AV,'course data'!AU:AU,A226,'course data'!H:H,G226)+SUMIFS('course data'!AX:AX,'course data'!AW:AW,A226,'course data'!H:H,G226)</f>
        <v>0</v>
      </c>
      <c r="M226" s="92">
        <v>53.019607843137301</v>
      </c>
      <c r="N226" s="191"/>
      <c r="O226" s="77"/>
      <c r="P226" s="49"/>
      <c r="R226" s="4" t="str">
        <f>_xlfn.IFNA(VLOOKUP(Q226,Data!$AL$2:$AM$101,2,FALSE), "0")</f>
        <v>0</v>
      </c>
      <c r="S226" s="81" t="s">
        <v>645</v>
      </c>
      <c r="T226" s="4">
        <f>_xlfn.IFNA(VLOOKUP(S226,Data!$AN$2:$AO$121,2,FALSE), "0")</f>
        <v>16</v>
      </c>
      <c r="U226" s="81">
        <v>16</v>
      </c>
      <c r="V226" s="52">
        <v>0.8</v>
      </c>
      <c r="W226">
        <f t="shared" si="67"/>
        <v>8</v>
      </c>
      <c r="X226" s="50" t="str">
        <f t="shared" si="68"/>
        <v>0</v>
      </c>
      <c r="Y226">
        <f t="shared" si="69"/>
        <v>16</v>
      </c>
      <c r="Z226">
        <f t="shared" si="70"/>
        <v>32</v>
      </c>
      <c r="AD226" s="254">
        <f t="shared" si="61"/>
        <v>53.019607843137301</v>
      </c>
      <c r="AE226">
        <f t="shared" si="62"/>
        <v>32</v>
      </c>
      <c r="AF226">
        <f t="shared" si="63"/>
        <v>24</v>
      </c>
      <c r="AG226">
        <f t="shared" si="64"/>
        <v>109.01960784313729</v>
      </c>
      <c r="AH226">
        <f t="shared" si="65"/>
        <v>24</v>
      </c>
      <c r="AI226" s="253">
        <f t="shared" si="66"/>
        <v>29.019607843137301</v>
      </c>
    </row>
    <row r="227" spans="1:35" x14ac:dyDescent="0.35">
      <c r="A227" t="s">
        <v>1564</v>
      </c>
      <c r="B227" t="s">
        <v>1565</v>
      </c>
      <c r="C227" t="s">
        <v>1566</v>
      </c>
      <c r="D227" t="s">
        <v>1567</v>
      </c>
      <c r="E227">
        <v>669073</v>
      </c>
      <c r="F227" s="187" t="s">
        <v>149</v>
      </c>
      <c r="G227" s="91">
        <v>2026</v>
      </c>
      <c r="H227" s="62" t="s">
        <v>125</v>
      </c>
      <c r="I227" s="62" t="s">
        <v>147</v>
      </c>
      <c r="J227" s="88">
        <v>1</v>
      </c>
      <c r="K227" s="89">
        <f t="shared" si="60"/>
        <v>25.699999999999996</v>
      </c>
      <c r="L227" s="90">
        <f>SUMIFS('course data'!AT:AT,'course data'!AS:AS,A227,'course data'!H:H,G227)+SUMIFS('course data'!AV:AV,'course data'!AU:AU,A227,'course data'!H:H,G227)+SUMIFS('course data'!AX:AX,'course data'!AW:AW,A227,'course data'!H:H,G227)</f>
        <v>0</v>
      </c>
      <c r="M227" s="92">
        <v>53.137254901960901</v>
      </c>
      <c r="N227" s="140"/>
      <c r="O227" s="78"/>
      <c r="P227" s="128"/>
      <c r="R227" s="4" t="str">
        <f>_xlfn.IFNA(VLOOKUP(Q227,Data!$AL$2:$AM$101,2,FALSE), "0")</f>
        <v>0</v>
      </c>
      <c r="S227" s="81" t="s">
        <v>461</v>
      </c>
      <c r="T227" s="4">
        <f>_xlfn.IFNA(VLOOKUP(S227,Data!$AN$2:$AO$121,2,FALSE), "0")</f>
        <v>5</v>
      </c>
      <c r="U227" s="81">
        <v>12</v>
      </c>
      <c r="V227" s="52">
        <v>0.61</v>
      </c>
      <c r="W227">
        <f t="shared" si="67"/>
        <v>6.1</v>
      </c>
      <c r="X227" s="50" t="str">
        <f t="shared" si="68"/>
        <v>0</v>
      </c>
      <c r="Y227">
        <f t="shared" si="69"/>
        <v>5</v>
      </c>
      <c r="Z227">
        <f t="shared" si="70"/>
        <v>24.200000000000003</v>
      </c>
      <c r="AD227" s="254">
        <f t="shared" si="61"/>
        <v>53.137254901960901</v>
      </c>
      <c r="AE227">
        <f t="shared" si="62"/>
        <v>24.200000000000003</v>
      </c>
      <c r="AF227">
        <f t="shared" si="63"/>
        <v>11.1</v>
      </c>
      <c r="AG227">
        <f t="shared" si="64"/>
        <v>88.437254901960898</v>
      </c>
      <c r="AH227">
        <f t="shared" si="65"/>
        <v>25.699999999999996</v>
      </c>
      <c r="AI227" s="253">
        <f t="shared" si="66"/>
        <v>27.437254901960905</v>
      </c>
    </row>
    <row r="228" spans="1:35" x14ac:dyDescent="0.35">
      <c r="A228" t="s">
        <v>1568</v>
      </c>
      <c r="B228" t="s">
        <v>1569</v>
      </c>
      <c r="C228" t="s">
        <v>1570</v>
      </c>
      <c r="D228" t="s">
        <v>1571</v>
      </c>
      <c r="E228">
        <v>792043</v>
      </c>
      <c r="F228" s="187" t="s">
        <v>80</v>
      </c>
      <c r="G228" s="91">
        <v>2026</v>
      </c>
      <c r="H228" s="62" t="s">
        <v>125</v>
      </c>
      <c r="I228" s="62" t="s">
        <v>126</v>
      </c>
      <c r="J228" s="88">
        <v>1</v>
      </c>
      <c r="K228" s="89">
        <f t="shared" si="60"/>
        <v>50</v>
      </c>
      <c r="L228" s="90">
        <f>SUMIFS('course data'!AT:AT,'course data'!AS:AS,A228,'course data'!H:H,G228)+SUMIFS('course data'!AV:AV,'course data'!AU:AU,A228,'course data'!H:H,G228)+SUMIFS('course data'!AX:AX,'course data'!AW:AW,A228,'course data'!H:H,G228)</f>
        <v>0</v>
      </c>
      <c r="M228" s="92">
        <v>53.254901960784402</v>
      </c>
      <c r="N228" s="132"/>
      <c r="O228" s="78"/>
      <c r="P228" s="128"/>
      <c r="R228" s="4" t="str">
        <f>_xlfn.IFNA(VLOOKUP(Q228,Data!$AL$2:$AM$101,2,FALSE), "0")</f>
        <v>0</v>
      </c>
      <c r="T228" s="4" t="str">
        <f>_xlfn.IFNA(VLOOKUP(S228,Data!$AN$2:$AO$121,2,FALSE), "0")</f>
        <v>0</v>
      </c>
      <c r="U228" s="81">
        <v>20</v>
      </c>
      <c r="V228" s="52">
        <v>1</v>
      </c>
      <c r="W228">
        <f t="shared" si="67"/>
        <v>10</v>
      </c>
      <c r="X228" s="50" t="str">
        <f t="shared" si="68"/>
        <v>0</v>
      </c>
      <c r="Y228" t="str">
        <f t="shared" si="69"/>
        <v>0</v>
      </c>
      <c r="Z228">
        <f t="shared" si="70"/>
        <v>40</v>
      </c>
      <c r="AD228" s="254">
        <f t="shared" si="61"/>
        <v>53.254901960784402</v>
      </c>
      <c r="AE228">
        <f t="shared" si="62"/>
        <v>40</v>
      </c>
      <c r="AF228">
        <f t="shared" si="63"/>
        <v>10</v>
      </c>
      <c r="AG228">
        <f t="shared" si="64"/>
        <v>103.25490196078439</v>
      </c>
      <c r="AH228">
        <f t="shared" si="65"/>
        <v>50</v>
      </c>
      <c r="AI228" s="253">
        <f t="shared" si="66"/>
        <v>3.2549019607844016</v>
      </c>
    </row>
    <row r="229" spans="1:35" x14ac:dyDescent="0.35">
      <c r="A229" t="s">
        <v>1572</v>
      </c>
      <c r="B229" t="s">
        <v>1573</v>
      </c>
      <c r="C229" t="s">
        <v>1574</v>
      </c>
      <c r="D229" t="s">
        <v>1575</v>
      </c>
      <c r="E229">
        <v>966058</v>
      </c>
      <c r="F229" s="187" t="s">
        <v>103</v>
      </c>
      <c r="G229" s="91">
        <v>2026</v>
      </c>
      <c r="H229" s="62" t="s">
        <v>125</v>
      </c>
      <c r="I229" s="62" t="s">
        <v>126</v>
      </c>
      <c r="J229" s="88">
        <v>1</v>
      </c>
      <c r="K229" s="89">
        <f t="shared" si="60"/>
        <v>50</v>
      </c>
      <c r="L229" s="90">
        <f>SUMIFS('course data'!AT:AT,'course data'!AS:AS,A229,'course data'!H:H,G229)+SUMIFS('course data'!AV:AV,'course data'!AU:AU,A229,'course data'!H:H,G229)+SUMIFS('course data'!AX:AX,'course data'!AW:AW,A229,'course data'!H:H,G229)</f>
        <v>0</v>
      </c>
      <c r="M229" s="92">
        <v>53.372549019607902</v>
      </c>
      <c r="N229" s="132"/>
      <c r="O229" s="77"/>
      <c r="P229" s="49"/>
      <c r="R229" s="4" t="str">
        <f>_xlfn.IFNA(VLOOKUP(Q229,Data!$AL$2:$AM$101,2,FALSE), "0")</f>
        <v>0</v>
      </c>
      <c r="T229" s="4" t="str">
        <f>_xlfn.IFNA(VLOOKUP(S229,Data!$AN$2:$AO$121,2,FALSE), "0")</f>
        <v>0</v>
      </c>
      <c r="U229" s="81">
        <v>20</v>
      </c>
      <c r="V229" s="52">
        <v>1</v>
      </c>
      <c r="W229">
        <f t="shared" si="67"/>
        <v>10</v>
      </c>
      <c r="X229" s="50" t="str">
        <f t="shared" si="68"/>
        <v>0</v>
      </c>
      <c r="Y229" t="str">
        <f t="shared" si="69"/>
        <v>0</v>
      </c>
      <c r="Z229">
        <f t="shared" si="70"/>
        <v>40</v>
      </c>
      <c r="AD229" s="254">
        <f t="shared" si="61"/>
        <v>53.372549019607902</v>
      </c>
      <c r="AE229">
        <f t="shared" si="62"/>
        <v>40</v>
      </c>
      <c r="AF229">
        <f t="shared" si="63"/>
        <v>10</v>
      </c>
      <c r="AG229">
        <f t="shared" si="64"/>
        <v>103.3725490196079</v>
      </c>
      <c r="AH229">
        <f t="shared" si="65"/>
        <v>50</v>
      </c>
      <c r="AI229" s="253">
        <f t="shared" si="66"/>
        <v>3.3725490196079022</v>
      </c>
    </row>
    <row r="230" spans="1:35" x14ac:dyDescent="0.35">
      <c r="A230" t="s">
        <v>1576</v>
      </c>
      <c r="B230" t="s">
        <v>1577</v>
      </c>
      <c r="C230" t="s">
        <v>1578</v>
      </c>
      <c r="D230" t="s">
        <v>1579</v>
      </c>
      <c r="E230">
        <v>918212</v>
      </c>
      <c r="F230" s="187" t="s">
        <v>214</v>
      </c>
      <c r="G230" s="91">
        <v>2026</v>
      </c>
      <c r="H230" s="62" t="s">
        <v>100</v>
      </c>
      <c r="I230" s="62" t="s">
        <v>54</v>
      </c>
      <c r="J230" s="88">
        <v>1</v>
      </c>
      <c r="K230" s="89">
        <f t="shared" si="60"/>
        <v>50</v>
      </c>
      <c r="L230" s="90">
        <f>SUMIFS('course data'!AT:AT,'course data'!AS:AS,A230,'course data'!H:H,G230)+SUMIFS('course data'!AV:AV,'course data'!AU:AU,A230,'course data'!H:H,G230)+SUMIFS('course data'!AX:AX,'course data'!AW:AW,A230,'course data'!H:H,G230)</f>
        <v>0</v>
      </c>
      <c r="M230" s="92">
        <v>53.490196078431403</v>
      </c>
      <c r="N230" s="132"/>
      <c r="O230" s="78"/>
      <c r="P230" s="129"/>
      <c r="Q230" s="81" t="s">
        <v>548</v>
      </c>
      <c r="R230" s="4">
        <f>_xlfn.IFNA(VLOOKUP(Q230,Data!$AL$2:$AM$101,2,FALSE), "0")</f>
        <v>20</v>
      </c>
      <c r="T230" s="4" t="str">
        <f>_xlfn.IFNA(VLOOKUP(S230,Data!$AN$2:$AO$121,2,FALSE), "0")</f>
        <v>0</v>
      </c>
      <c r="U230" s="81">
        <v>0</v>
      </c>
      <c r="V230" s="52">
        <v>1</v>
      </c>
      <c r="W230">
        <f t="shared" si="67"/>
        <v>10</v>
      </c>
      <c r="X230" s="50">
        <f t="shared" si="68"/>
        <v>20</v>
      </c>
      <c r="Y230" t="str">
        <f t="shared" si="69"/>
        <v>0</v>
      </c>
      <c r="Z230">
        <f t="shared" si="70"/>
        <v>20</v>
      </c>
      <c r="AD230" s="254">
        <f t="shared" si="61"/>
        <v>53.490196078431403</v>
      </c>
      <c r="AE230">
        <f t="shared" si="62"/>
        <v>20</v>
      </c>
      <c r="AF230">
        <f t="shared" si="63"/>
        <v>30</v>
      </c>
      <c r="AG230">
        <f t="shared" si="64"/>
        <v>103.49019607843141</v>
      </c>
      <c r="AH230">
        <f t="shared" si="65"/>
        <v>50</v>
      </c>
      <c r="AI230" s="253">
        <f t="shared" si="66"/>
        <v>3.4901960784314028</v>
      </c>
    </row>
    <row r="231" spans="1:35" x14ac:dyDescent="0.35">
      <c r="A231" t="s">
        <v>1580</v>
      </c>
      <c r="B231" t="s">
        <v>1581</v>
      </c>
      <c r="C231" t="s">
        <v>1443</v>
      </c>
      <c r="D231" t="s">
        <v>1582</v>
      </c>
      <c r="E231">
        <v>268547</v>
      </c>
      <c r="F231" s="187" t="s">
        <v>184</v>
      </c>
      <c r="G231" s="91">
        <v>2026</v>
      </c>
      <c r="H231" s="62" t="s">
        <v>125</v>
      </c>
      <c r="I231" s="62" t="s">
        <v>101</v>
      </c>
      <c r="J231" s="88">
        <v>1</v>
      </c>
      <c r="K231" s="89">
        <f t="shared" si="60"/>
        <v>50</v>
      </c>
      <c r="L231" s="90">
        <f>SUMIFS('course data'!AT:AT,'course data'!AS:AS,A231,'course data'!H:H,G231)+SUMIFS('course data'!AV:AV,'course data'!AU:AU,A231,'course data'!H:H,G231)+SUMIFS('course data'!AX:AX,'course data'!AW:AW,A231,'course data'!H:H,G231)</f>
        <v>0</v>
      </c>
      <c r="M231" s="92">
        <v>53.607843137255003</v>
      </c>
      <c r="N231" s="132"/>
      <c r="O231" s="76"/>
      <c r="P231" s="127"/>
      <c r="R231" s="4" t="str">
        <f>_xlfn.IFNA(VLOOKUP(Q231,Data!$AL$2:$AM$101,2,FALSE), "0")</f>
        <v>0</v>
      </c>
      <c r="T231" s="4" t="str">
        <f>_xlfn.IFNA(VLOOKUP(S231,Data!$AN$2:$AO$121,2,FALSE), "0")</f>
        <v>0</v>
      </c>
      <c r="U231" s="81">
        <v>20</v>
      </c>
      <c r="V231" s="52">
        <v>1</v>
      </c>
      <c r="W231">
        <f t="shared" si="67"/>
        <v>10</v>
      </c>
      <c r="X231" s="50" t="str">
        <f t="shared" si="68"/>
        <v>0</v>
      </c>
      <c r="Y231" t="str">
        <f t="shared" si="69"/>
        <v>0</v>
      </c>
      <c r="Z231">
        <f t="shared" si="70"/>
        <v>40</v>
      </c>
      <c r="AD231" s="254">
        <f t="shared" si="61"/>
        <v>53.607843137255003</v>
      </c>
      <c r="AE231">
        <f t="shared" si="62"/>
        <v>40</v>
      </c>
      <c r="AF231">
        <f t="shared" si="63"/>
        <v>10</v>
      </c>
      <c r="AG231">
        <f t="shared" si="64"/>
        <v>103.607843137255</v>
      </c>
      <c r="AH231">
        <f t="shared" si="65"/>
        <v>50</v>
      </c>
      <c r="AI231" s="253">
        <f t="shared" si="66"/>
        <v>3.6078431372550028</v>
      </c>
    </row>
    <row r="232" spans="1:35" x14ac:dyDescent="0.35">
      <c r="A232" t="s">
        <v>1583</v>
      </c>
      <c r="B232" t="s">
        <v>1584</v>
      </c>
      <c r="C232" t="s">
        <v>1476</v>
      </c>
      <c r="D232" t="s">
        <v>1585</v>
      </c>
      <c r="E232">
        <v>460615</v>
      </c>
      <c r="F232" s="187" t="s">
        <v>214</v>
      </c>
      <c r="G232" s="91">
        <v>2026</v>
      </c>
      <c r="H232" s="62" t="s">
        <v>125</v>
      </c>
      <c r="I232" s="62" t="s">
        <v>101</v>
      </c>
      <c r="J232" s="88">
        <v>1</v>
      </c>
      <c r="K232" s="89">
        <f t="shared" si="60"/>
        <v>50</v>
      </c>
      <c r="L232" s="90">
        <f>SUMIFS('course data'!AT:AT,'course data'!AS:AS,A232,'course data'!H:H,G232)+SUMIFS('course data'!AV:AV,'course data'!AU:AU,A232,'course data'!H:H,G232)+SUMIFS('course data'!AX:AX,'course data'!AW:AW,A232,'course data'!H:H,G232)</f>
        <v>0</v>
      </c>
      <c r="M232" s="92">
        <v>53.725490196078503</v>
      </c>
      <c r="N232" s="132"/>
      <c r="O232" s="77"/>
      <c r="P232" s="49"/>
      <c r="R232" s="4" t="str">
        <f>_xlfn.IFNA(VLOOKUP(Q232,Data!$AL$2:$AM$101,2,FALSE), "0")</f>
        <v>0</v>
      </c>
      <c r="T232" s="4" t="str">
        <f>_xlfn.IFNA(VLOOKUP(S232,Data!$AN$2:$AO$121,2,FALSE), "0")</f>
        <v>0</v>
      </c>
      <c r="U232" s="81">
        <v>20</v>
      </c>
      <c r="V232" s="52">
        <v>1</v>
      </c>
      <c r="W232">
        <f t="shared" si="67"/>
        <v>10</v>
      </c>
      <c r="X232" s="50" t="str">
        <f t="shared" si="68"/>
        <v>0</v>
      </c>
      <c r="Y232" t="str">
        <f t="shared" si="69"/>
        <v>0</v>
      </c>
      <c r="Z232">
        <f t="shared" si="70"/>
        <v>40</v>
      </c>
      <c r="AD232" s="254">
        <f t="shared" si="61"/>
        <v>53.725490196078503</v>
      </c>
      <c r="AE232">
        <f t="shared" si="62"/>
        <v>40</v>
      </c>
      <c r="AF232">
        <f t="shared" si="63"/>
        <v>10</v>
      </c>
      <c r="AG232">
        <f t="shared" si="64"/>
        <v>103.72549019607851</v>
      </c>
      <c r="AH232">
        <f t="shared" si="65"/>
        <v>50</v>
      </c>
      <c r="AI232" s="253">
        <f t="shared" si="66"/>
        <v>3.7254901960785034</v>
      </c>
    </row>
    <row r="233" spans="1:35" x14ac:dyDescent="0.35">
      <c r="A233" t="s">
        <v>1586</v>
      </c>
      <c r="B233" t="s">
        <v>1587</v>
      </c>
      <c r="C233" t="s">
        <v>1588</v>
      </c>
      <c r="D233" t="s">
        <v>1589</v>
      </c>
      <c r="E233">
        <v>226375</v>
      </c>
      <c r="F233" s="187" t="s">
        <v>80</v>
      </c>
      <c r="G233" s="91">
        <v>2026</v>
      </c>
      <c r="H233" s="62" t="s">
        <v>125</v>
      </c>
      <c r="I233" s="62" t="s">
        <v>78</v>
      </c>
      <c r="J233" s="88">
        <v>1</v>
      </c>
      <c r="K233" s="89">
        <f t="shared" si="60"/>
        <v>30</v>
      </c>
      <c r="L233" s="90">
        <f>SUMIFS('course data'!AT:AT,'course data'!AS:AS,A233,'course data'!H:H,G233)+SUMIFS('course data'!AV:AV,'course data'!AU:AU,A233,'course data'!H:H,G233)+SUMIFS('course data'!AX:AX,'course data'!AW:AW,A233,'course data'!H:H,G233)</f>
        <v>0</v>
      </c>
      <c r="M233" s="92">
        <v>53.843137254901997</v>
      </c>
      <c r="N233" s="132"/>
      <c r="O233" s="76"/>
      <c r="P233" s="127"/>
      <c r="Q233" s="81" t="s">
        <v>548</v>
      </c>
      <c r="R233" s="4">
        <f>_xlfn.IFNA(VLOOKUP(Q233,Data!$AL$2:$AM$101,2,FALSE), "0")</f>
        <v>20</v>
      </c>
      <c r="T233" s="4" t="str">
        <f>_xlfn.IFNA(VLOOKUP(S233,Data!$AN$2:$AO$121,2,FALSE), "0")</f>
        <v>0</v>
      </c>
      <c r="U233" s="81">
        <v>20</v>
      </c>
      <c r="V233" s="52">
        <v>1</v>
      </c>
      <c r="W233">
        <f t="shared" si="67"/>
        <v>10</v>
      </c>
      <c r="X233" s="50">
        <f t="shared" si="68"/>
        <v>20</v>
      </c>
      <c r="Y233" t="str">
        <f t="shared" si="69"/>
        <v>0</v>
      </c>
      <c r="Z233">
        <f t="shared" si="70"/>
        <v>40</v>
      </c>
      <c r="AD233" s="254">
        <f t="shared" si="61"/>
        <v>53.843137254901997</v>
      </c>
      <c r="AE233">
        <f t="shared" si="62"/>
        <v>40</v>
      </c>
      <c r="AF233">
        <f t="shared" si="63"/>
        <v>30</v>
      </c>
      <c r="AG233">
        <f t="shared" si="64"/>
        <v>123.84313725490199</v>
      </c>
      <c r="AH233">
        <f t="shared" si="65"/>
        <v>30</v>
      </c>
      <c r="AI233" s="253">
        <f t="shared" si="66"/>
        <v>23.843137254901997</v>
      </c>
    </row>
    <row r="234" spans="1:35" ht="82" customHeight="1" x14ac:dyDescent="0.35">
      <c r="A234" t="s">
        <v>1590</v>
      </c>
      <c r="B234" t="s">
        <v>1591</v>
      </c>
      <c r="C234" t="s">
        <v>1592</v>
      </c>
      <c r="D234" t="s">
        <v>1593</v>
      </c>
      <c r="E234">
        <v>106269</v>
      </c>
      <c r="F234" s="187" t="s">
        <v>229</v>
      </c>
      <c r="G234" s="91">
        <v>2026</v>
      </c>
      <c r="H234" s="62" t="s">
        <v>125</v>
      </c>
      <c r="I234" s="62" t="s">
        <v>126</v>
      </c>
      <c r="J234" s="88">
        <v>1</v>
      </c>
      <c r="K234" s="89">
        <f t="shared" si="60"/>
        <v>50</v>
      </c>
      <c r="L234" s="90">
        <f>SUMIFS('course data'!AT:AT,'course data'!AS:AS,A234,'course data'!H:H,G234)+SUMIFS('course data'!AV:AV,'course data'!AU:AU,A234,'course data'!H:H,G234)+SUMIFS('course data'!AX:AX,'course data'!AW:AW,A234,'course data'!H:H,G234)</f>
        <v>0</v>
      </c>
      <c r="M234" s="92">
        <v>53.960784313725597</v>
      </c>
      <c r="N234" s="132"/>
      <c r="O234" s="78"/>
      <c r="P234" s="128"/>
      <c r="R234" s="4" t="str">
        <f>_xlfn.IFNA(VLOOKUP(Q234,Data!$AL$2:$AM$101,2,FALSE), "0")</f>
        <v>0</v>
      </c>
      <c r="T234" s="4" t="str">
        <f>_xlfn.IFNA(VLOOKUP(S234,Data!$AN$2:$AO$121,2,FALSE), "0")</f>
        <v>0</v>
      </c>
      <c r="U234" s="81">
        <v>20</v>
      </c>
      <c r="V234" s="52">
        <v>1</v>
      </c>
      <c r="W234">
        <f t="shared" si="67"/>
        <v>10</v>
      </c>
      <c r="X234" s="50" t="str">
        <f t="shared" si="68"/>
        <v>0</v>
      </c>
      <c r="Y234" t="str">
        <f t="shared" si="69"/>
        <v>0</v>
      </c>
      <c r="Z234">
        <f t="shared" si="70"/>
        <v>40</v>
      </c>
      <c r="AD234" s="254">
        <f t="shared" si="61"/>
        <v>53.960784313725597</v>
      </c>
      <c r="AE234">
        <f t="shared" si="62"/>
        <v>40</v>
      </c>
      <c r="AF234">
        <f t="shared" si="63"/>
        <v>10</v>
      </c>
      <c r="AG234">
        <f t="shared" si="64"/>
        <v>103.9607843137256</v>
      </c>
      <c r="AH234">
        <f t="shared" si="65"/>
        <v>50</v>
      </c>
      <c r="AI234" s="253">
        <f t="shared" si="66"/>
        <v>3.9607843137255969</v>
      </c>
    </row>
    <row r="235" spans="1:35" ht="31" customHeight="1" x14ac:dyDescent="0.35">
      <c r="A235" t="s">
        <v>1594</v>
      </c>
      <c r="B235" t="s">
        <v>1595</v>
      </c>
      <c r="C235" t="s">
        <v>1596</v>
      </c>
      <c r="D235" t="s">
        <v>1597</v>
      </c>
      <c r="E235">
        <v>855174</v>
      </c>
      <c r="F235" s="187" t="s">
        <v>149</v>
      </c>
      <c r="G235" s="91">
        <v>2026</v>
      </c>
      <c r="H235" s="62" t="s">
        <v>125</v>
      </c>
      <c r="I235" s="62" t="s">
        <v>101</v>
      </c>
      <c r="J235" s="88">
        <v>1</v>
      </c>
      <c r="K235" s="89">
        <f t="shared" si="60"/>
        <v>50</v>
      </c>
      <c r="L235" s="90">
        <f>SUMIFS('course data'!AT:AT,'course data'!AS:AS,A235,'course data'!H:H,G235)+SUMIFS('course data'!AV:AV,'course data'!AU:AU,A235,'course data'!H:H,G235)+SUMIFS('course data'!AX:AX,'course data'!AW:AW,A235,'course data'!H:H,G235)</f>
        <v>0</v>
      </c>
      <c r="M235" s="92">
        <v>54.078431372549097</v>
      </c>
      <c r="N235" s="140"/>
      <c r="O235" s="78"/>
      <c r="P235" s="128"/>
      <c r="R235" s="4" t="str">
        <f>_xlfn.IFNA(VLOOKUP(Q235,Data!$AL$2:$AM$101,2,FALSE), "0")</f>
        <v>0</v>
      </c>
      <c r="T235" s="4" t="str">
        <f>_xlfn.IFNA(VLOOKUP(S235,Data!$AN$2:$AO$121,2,FALSE), "0")</f>
        <v>0</v>
      </c>
      <c r="U235" s="81">
        <v>20</v>
      </c>
      <c r="V235" s="52">
        <v>1</v>
      </c>
      <c r="W235">
        <f t="shared" si="67"/>
        <v>10</v>
      </c>
      <c r="X235" s="50" t="str">
        <f t="shared" si="68"/>
        <v>0</v>
      </c>
      <c r="Y235" t="str">
        <f t="shared" si="69"/>
        <v>0</v>
      </c>
      <c r="Z235">
        <f t="shared" si="70"/>
        <v>40</v>
      </c>
      <c r="AD235" s="254">
        <f t="shared" si="61"/>
        <v>54.078431372549097</v>
      </c>
      <c r="AE235">
        <f t="shared" si="62"/>
        <v>40</v>
      </c>
      <c r="AF235">
        <f t="shared" si="63"/>
        <v>10</v>
      </c>
      <c r="AG235">
        <f t="shared" si="64"/>
        <v>104.07843137254909</v>
      </c>
      <c r="AH235">
        <f t="shared" si="65"/>
        <v>50</v>
      </c>
      <c r="AI235" s="253">
        <f t="shared" si="66"/>
        <v>4.0784313725490975</v>
      </c>
    </row>
    <row r="236" spans="1:35" x14ac:dyDescent="0.35">
      <c r="A236" t="s">
        <v>1598</v>
      </c>
      <c r="B236" t="s">
        <v>1599</v>
      </c>
      <c r="C236" t="s">
        <v>1600</v>
      </c>
      <c r="D236" t="s">
        <v>1601</v>
      </c>
      <c r="E236">
        <v>417170</v>
      </c>
      <c r="F236" s="187" t="s">
        <v>36</v>
      </c>
      <c r="G236" s="91">
        <v>2026</v>
      </c>
      <c r="H236" s="62" t="s">
        <v>100</v>
      </c>
      <c r="I236" s="62" t="s">
        <v>101</v>
      </c>
      <c r="J236" s="88">
        <v>1</v>
      </c>
      <c r="K236" s="89">
        <f t="shared" si="60"/>
        <v>40</v>
      </c>
      <c r="L236" s="90">
        <f>SUMIFS('course data'!AT:AT,'course data'!AS:AS,A236,'course data'!H:H,G236)+SUMIFS('course data'!AV:AV,'course data'!AU:AU,A236,'course data'!H:H,G236)+SUMIFS('course data'!AX:AX,'course data'!AW:AW,A236,'course data'!H:H,G236)</f>
        <v>0</v>
      </c>
      <c r="M236" s="92">
        <v>54.196078431372598</v>
      </c>
      <c r="N236" s="132"/>
      <c r="O236" s="78"/>
      <c r="P236" s="135"/>
      <c r="Q236" s="81" t="s">
        <v>361</v>
      </c>
      <c r="R236" s="4">
        <f>_xlfn.IFNA(VLOOKUP(Q236,Data!$AL$2:$AM$101,2,FALSE), "0")</f>
        <v>10</v>
      </c>
      <c r="T236" s="4" t="str">
        <f>_xlfn.IFNA(VLOOKUP(S236,Data!$AN$2:$AO$121,2,FALSE), "0")</f>
        <v>0</v>
      </c>
      <c r="U236" s="81">
        <v>20</v>
      </c>
      <c r="V236" s="52">
        <v>1</v>
      </c>
      <c r="W236">
        <f t="shared" si="67"/>
        <v>10</v>
      </c>
      <c r="X236" s="50">
        <f t="shared" si="68"/>
        <v>10</v>
      </c>
      <c r="Y236" t="str">
        <f t="shared" si="69"/>
        <v>0</v>
      </c>
      <c r="Z236">
        <f t="shared" si="70"/>
        <v>40</v>
      </c>
      <c r="AD236" s="254">
        <f t="shared" si="61"/>
        <v>54.196078431372598</v>
      </c>
      <c r="AE236">
        <f t="shared" si="62"/>
        <v>40</v>
      </c>
      <c r="AF236">
        <f t="shared" si="63"/>
        <v>20</v>
      </c>
      <c r="AG236">
        <f t="shared" si="64"/>
        <v>114.1960784313726</v>
      </c>
      <c r="AH236">
        <f t="shared" si="65"/>
        <v>40</v>
      </c>
      <c r="AI236" s="253">
        <f t="shared" si="66"/>
        <v>14.196078431372598</v>
      </c>
    </row>
    <row r="237" spans="1:35" x14ac:dyDescent="0.35">
      <c r="A237" t="s">
        <v>1602</v>
      </c>
      <c r="B237" t="s">
        <v>1603</v>
      </c>
      <c r="C237" t="s">
        <v>153</v>
      </c>
      <c r="D237" t="s">
        <v>1604</v>
      </c>
      <c r="E237">
        <v>909244</v>
      </c>
      <c r="F237" s="187" t="s">
        <v>214</v>
      </c>
      <c r="G237" s="91">
        <v>2026</v>
      </c>
      <c r="H237" s="62" t="s">
        <v>125</v>
      </c>
      <c r="I237" s="62" t="s">
        <v>101</v>
      </c>
      <c r="J237" s="88">
        <v>1</v>
      </c>
      <c r="K237" s="89">
        <f t="shared" si="60"/>
        <v>50</v>
      </c>
      <c r="L237" s="90">
        <f>SUMIFS('course data'!AT:AT,'course data'!AS:AS,A237,'course data'!H:H,G237)+SUMIFS('course data'!AV:AV,'course data'!AU:AU,A237,'course data'!H:H,G237)+SUMIFS('course data'!AX:AX,'course data'!AW:AW,A237,'course data'!H:H,G237)</f>
        <v>0</v>
      </c>
      <c r="M237" s="92">
        <v>54.313725490196198</v>
      </c>
      <c r="N237" s="132"/>
      <c r="O237" s="77"/>
      <c r="P237" s="49"/>
      <c r="R237" s="4" t="str">
        <f>_xlfn.IFNA(VLOOKUP(Q237,Data!$AL$2:$AM$101,2,FALSE), "0")</f>
        <v>0</v>
      </c>
      <c r="T237" s="4" t="str">
        <f>_xlfn.IFNA(VLOOKUP(S237,Data!$AN$2:$AO$121,2,FALSE), "0")</f>
        <v>0</v>
      </c>
      <c r="U237" s="81">
        <v>20</v>
      </c>
      <c r="V237" s="52">
        <v>1</v>
      </c>
      <c r="W237">
        <f t="shared" si="67"/>
        <v>10</v>
      </c>
      <c r="X237" s="50" t="str">
        <f t="shared" si="68"/>
        <v>0</v>
      </c>
      <c r="Y237" t="str">
        <f t="shared" si="69"/>
        <v>0</v>
      </c>
      <c r="Z237">
        <f t="shared" si="70"/>
        <v>40</v>
      </c>
      <c r="AD237" s="254">
        <f t="shared" si="61"/>
        <v>54.313725490196198</v>
      </c>
      <c r="AE237">
        <f t="shared" si="62"/>
        <v>40</v>
      </c>
      <c r="AF237">
        <f t="shared" si="63"/>
        <v>10</v>
      </c>
      <c r="AG237">
        <f t="shared" si="64"/>
        <v>104.31372549019619</v>
      </c>
      <c r="AH237">
        <f t="shared" si="65"/>
        <v>50</v>
      </c>
      <c r="AI237" s="253">
        <f t="shared" si="66"/>
        <v>4.3137254901961981</v>
      </c>
    </row>
    <row r="238" spans="1:35" x14ac:dyDescent="0.35">
      <c r="A238" t="s">
        <v>1605</v>
      </c>
      <c r="B238" t="s">
        <v>1606</v>
      </c>
      <c r="C238" t="s">
        <v>860</v>
      </c>
      <c r="D238" t="s">
        <v>1607</v>
      </c>
      <c r="E238">
        <v>427805</v>
      </c>
      <c r="F238" s="187" t="s">
        <v>169</v>
      </c>
      <c r="G238" s="91">
        <v>2026</v>
      </c>
      <c r="H238" s="62" t="s">
        <v>125</v>
      </c>
      <c r="I238" s="62" t="s">
        <v>78</v>
      </c>
      <c r="J238" s="88">
        <v>1</v>
      </c>
      <c r="K238" s="89">
        <f t="shared" si="60"/>
        <v>50</v>
      </c>
      <c r="L238" s="90">
        <f>SUMIFS('course data'!AT:AT,'course data'!AS:AS,A238,'course data'!H:H,G238)+SUMIFS('course data'!AV:AV,'course data'!AU:AU,A238,'course data'!H:H,G238)+SUMIFS('course data'!AX:AX,'course data'!AW:AW,A238,'course data'!H:H,G238)</f>
        <v>2.5</v>
      </c>
      <c r="M238" s="92">
        <v>54.431372549019699</v>
      </c>
      <c r="N238" s="132"/>
      <c r="O238" s="76"/>
      <c r="P238" s="127"/>
      <c r="R238" s="4" t="str">
        <f>_xlfn.IFNA(VLOOKUP(Q238,Data!$AL$2:$AM$101,2,FALSE), "0")</f>
        <v>0</v>
      </c>
      <c r="T238" s="4" t="str">
        <f>_xlfn.IFNA(VLOOKUP(S238,Data!$AN$2:$AO$121,2,FALSE), "0")</f>
        <v>0</v>
      </c>
      <c r="U238" s="81">
        <v>20</v>
      </c>
      <c r="V238" s="52">
        <v>1</v>
      </c>
      <c r="W238">
        <f t="shared" si="67"/>
        <v>10</v>
      </c>
      <c r="X238" s="50" t="str">
        <f t="shared" si="68"/>
        <v>0</v>
      </c>
      <c r="Y238" t="str">
        <f t="shared" si="69"/>
        <v>0</v>
      </c>
      <c r="Z238">
        <f t="shared" si="70"/>
        <v>40</v>
      </c>
      <c r="AD238" s="254">
        <f t="shared" si="61"/>
        <v>54.431372549019699</v>
      </c>
      <c r="AE238">
        <f t="shared" si="62"/>
        <v>40</v>
      </c>
      <c r="AF238">
        <f t="shared" si="63"/>
        <v>10</v>
      </c>
      <c r="AG238">
        <f t="shared" si="64"/>
        <v>104.4313725490197</v>
      </c>
      <c r="AH238">
        <f t="shared" si="65"/>
        <v>50</v>
      </c>
      <c r="AI238" s="253">
        <f t="shared" si="66"/>
        <v>4.4313725490196987</v>
      </c>
    </row>
    <row r="239" spans="1:35" x14ac:dyDescent="0.35">
      <c r="A239" t="s">
        <v>1608</v>
      </c>
      <c r="B239" t="s">
        <v>1609</v>
      </c>
      <c r="C239" t="s">
        <v>1442</v>
      </c>
      <c r="D239" t="s">
        <v>1610</v>
      </c>
      <c r="E239">
        <v>495771</v>
      </c>
      <c r="F239" s="187" t="s">
        <v>245</v>
      </c>
      <c r="G239" s="91">
        <v>2026</v>
      </c>
      <c r="H239" s="62" t="s">
        <v>125</v>
      </c>
      <c r="I239" s="62" t="s">
        <v>78</v>
      </c>
      <c r="J239" s="88">
        <v>1</v>
      </c>
      <c r="K239" s="89">
        <f t="shared" si="60"/>
        <v>45</v>
      </c>
      <c r="L239" s="90">
        <f>SUMIFS('course data'!AT:AT,'course data'!AS:AS,A239,'course data'!H:H,G239)+SUMIFS('course data'!AV:AV,'course data'!AU:AU,A239,'course data'!H:H,G239)+SUMIFS('course data'!AX:AX,'course data'!AW:AW,A239,'course data'!H:H,G239)</f>
        <v>2.5</v>
      </c>
      <c r="M239" s="92">
        <v>54.549019607843199</v>
      </c>
      <c r="N239" s="132"/>
      <c r="O239" s="78"/>
      <c r="P239" s="49"/>
      <c r="Q239" s="81" t="s">
        <v>226</v>
      </c>
      <c r="R239" s="4">
        <f>_xlfn.IFNA(VLOOKUP(Q239,Data!$AL$2:$AM$101,2,FALSE), "0")</f>
        <v>5</v>
      </c>
      <c r="T239" s="4" t="str">
        <f>_xlfn.IFNA(VLOOKUP(S239,Data!$AN$2:$AO$121,2,FALSE), "0")</f>
        <v>0</v>
      </c>
      <c r="U239" s="81">
        <v>20</v>
      </c>
      <c r="V239" s="52">
        <v>1</v>
      </c>
      <c r="W239">
        <f t="shared" si="67"/>
        <v>10</v>
      </c>
      <c r="X239" s="50">
        <f t="shared" si="68"/>
        <v>5</v>
      </c>
      <c r="Y239" t="str">
        <f t="shared" si="69"/>
        <v>0</v>
      </c>
      <c r="Z239">
        <f t="shared" si="70"/>
        <v>40</v>
      </c>
      <c r="AD239" s="254">
        <f t="shared" si="61"/>
        <v>54.549019607843199</v>
      </c>
      <c r="AE239">
        <f t="shared" si="62"/>
        <v>40</v>
      </c>
      <c r="AF239">
        <f t="shared" si="63"/>
        <v>15</v>
      </c>
      <c r="AG239">
        <f t="shared" si="64"/>
        <v>109.54901960784321</v>
      </c>
      <c r="AH239">
        <f t="shared" si="65"/>
        <v>45</v>
      </c>
      <c r="AI239" s="253">
        <f t="shared" si="66"/>
        <v>9.5490196078431993</v>
      </c>
    </row>
    <row r="240" spans="1:35" x14ac:dyDescent="0.35">
      <c r="A240" t="s">
        <v>1611</v>
      </c>
      <c r="B240" t="s">
        <v>1612</v>
      </c>
      <c r="C240" t="s">
        <v>1613</v>
      </c>
      <c r="D240" t="s">
        <v>568</v>
      </c>
      <c r="E240">
        <v>611768</v>
      </c>
      <c r="F240" s="187" t="s">
        <v>169</v>
      </c>
      <c r="G240" s="91">
        <v>2026</v>
      </c>
      <c r="H240" s="62" t="s">
        <v>100</v>
      </c>
      <c r="I240" s="62" t="s">
        <v>54</v>
      </c>
      <c r="J240" s="88">
        <v>0.5</v>
      </c>
      <c r="K240" s="89">
        <f t="shared" si="60"/>
        <v>35</v>
      </c>
      <c r="L240" s="90">
        <f>SUMIFS('course data'!AT:AT,'course data'!AS:AS,A240,'course data'!H:H,G240)+SUMIFS('course data'!AV:AV,'course data'!AU:AU,A240,'course data'!H:H,G240)+SUMIFS('course data'!AX:AX,'course data'!AW:AW,A240,'course data'!H:H,G240)</f>
        <v>0</v>
      </c>
      <c r="M240" s="92">
        <v>54.6666666666667</v>
      </c>
      <c r="N240" s="132"/>
      <c r="O240" s="77"/>
      <c r="P240" s="131"/>
      <c r="R240" s="4" t="str">
        <f>_xlfn.IFNA(VLOOKUP(Q240,Data!$AL$2:$AM$101,2,FALSE), "0")</f>
        <v>0</v>
      </c>
      <c r="T240" s="4" t="str">
        <f>_xlfn.IFNA(VLOOKUP(S240,Data!$AN$2:$AO$121,2,FALSE), "0")</f>
        <v>0</v>
      </c>
      <c r="U240" s="81">
        <v>0</v>
      </c>
      <c r="V240" s="52">
        <v>1</v>
      </c>
      <c r="W240">
        <f t="shared" si="67"/>
        <v>5</v>
      </c>
      <c r="X240" s="50" t="str">
        <f t="shared" si="68"/>
        <v>0</v>
      </c>
      <c r="Y240" t="str">
        <f t="shared" si="69"/>
        <v>0</v>
      </c>
      <c r="Z240">
        <f t="shared" si="70"/>
        <v>10</v>
      </c>
      <c r="AD240" s="254">
        <f t="shared" si="61"/>
        <v>54.6666666666667</v>
      </c>
      <c r="AE240">
        <f t="shared" si="62"/>
        <v>10</v>
      </c>
      <c r="AF240">
        <f t="shared" si="63"/>
        <v>5</v>
      </c>
      <c r="AG240">
        <f t="shared" si="64"/>
        <v>69.6666666666667</v>
      </c>
      <c r="AH240">
        <f t="shared" si="65"/>
        <v>35</v>
      </c>
      <c r="AI240" s="253">
        <f t="shared" si="66"/>
        <v>19.6666666666667</v>
      </c>
    </row>
    <row r="241" spans="1:35" x14ac:dyDescent="0.35">
      <c r="A241" t="s">
        <v>1614</v>
      </c>
      <c r="B241" t="s">
        <v>1615</v>
      </c>
      <c r="C241" t="s">
        <v>1539</v>
      </c>
      <c r="D241" t="s">
        <v>1436</v>
      </c>
      <c r="E241">
        <v>105072</v>
      </c>
      <c r="F241" s="187" t="s">
        <v>199</v>
      </c>
      <c r="G241" s="91">
        <v>2026</v>
      </c>
      <c r="H241" s="62" t="s">
        <v>125</v>
      </c>
      <c r="I241" s="62" t="s">
        <v>101</v>
      </c>
      <c r="J241" s="88">
        <v>1</v>
      </c>
      <c r="K241" s="89">
        <f t="shared" si="60"/>
        <v>36</v>
      </c>
      <c r="L241" s="90">
        <f>SUMIFS('course data'!AT:AT,'course data'!AS:AS,A241,'course data'!H:H,G241)+SUMIFS('course data'!AV:AV,'course data'!AU:AU,A241,'course data'!H:H,G241)+SUMIFS('course data'!AX:AX,'course data'!AW:AW,A241,'course data'!H:H,G241)</f>
        <v>0</v>
      </c>
      <c r="M241" s="92">
        <v>54.7843137254903</v>
      </c>
      <c r="N241" s="132"/>
      <c r="O241" s="77"/>
      <c r="P241" s="49"/>
      <c r="Q241" s="81" t="s">
        <v>361</v>
      </c>
      <c r="R241" s="4">
        <f>_xlfn.IFNA(VLOOKUP(Q241,Data!$AL$2:$AM$101,2,FALSE), "0")</f>
        <v>10</v>
      </c>
      <c r="T241" s="4" t="str">
        <f>_xlfn.IFNA(VLOOKUP(S241,Data!$AN$2:$AO$121,2,FALSE), "0")</f>
        <v>0</v>
      </c>
      <c r="U241" s="81">
        <v>24</v>
      </c>
      <c r="V241" s="52">
        <v>1</v>
      </c>
      <c r="W241">
        <f t="shared" si="67"/>
        <v>10</v>
      </c>
      <c r="X241" s="50">
        <f t="shared" si="68"/>
        <v>10</v>
      </c>
      <c r="Y241" t="str">
        <f t="shared" si="69"/>
        <v>0</v>
      </c>
      <c r="Z241">
        <f t="shared" si="70"/>
        <v>44</v>
      </c>
      <c r="AD241" s="254">
        <f t="shared" si="61"/>
        <v>54.7843137254903</v>
      </c>
      <c r="AE241">
        <f t="shared" si="62"/>
        <v>44</v>
      </c>
      <c r="AF241">
        <f t="shared" si="63"/>
        <v>20</v>
      </c>
      <c r="AG241">
        <f t="shared" si="64"/>
        <v>118.78431372549031</v>
      </c>
      <c r="AH241">
        <f t="shared" si="65"/>
        <v>36</v>
      </c>
      <c r="AI241" s="253">
        <f t="shared" si="66"/>
        <v>18.7843137254903</v>
      </c>
    </row>
    <row r="242" spans="1:35" x14ac:dyDescent="0.35">
      <c r="A242" t="s">
        <v>1616</v>
      </c>
      <c r="B242" t="s">
        <v>1617</v>
      </c>
      <c r="C242" t="s">
        <v>1613</v>
      </c>
      <c r="D242" t="s">
        <v>1563</v>
      </c>
      <c r="E242">
        <v>651625</v>
      </c>
      <c r="F242" s="187" t="s">
        <v>259</v>
      </c>
      <c r="G242" s="91">
        <v>2026</v>
      </c>
      <c r="H242" s="62" t="s">
        <v>125</v>
      </c>
      <c r="I242" s="62" t="s">
        <v>78</v>
      </c>
      <c r="J242" s="88">
        <v>1</v>
      </c>
      <c r="K242" s="89">
        <f t="shared" si="60"/>
        <v>37.5</v>
      </c>
      <c r="L242" s="90">
        <f>SUMIFS('course data'!AT:AT,'course data'!AS:AS,A242,'course data'!H:H,G242)+SUMIFS('course data'!AV:AV,'course data'!AU:AU,A242,'course data'!H:H,G242)+SUMIFS('course data'!AX:AX,'course data'!AW:AW,A242,'course data'!H:H,G242)</f>
        <v>0</v>
      </c>
      <c r="M242" s="92">
        <v>54.9019607843138</v>
      </c>
      <c r="N242" s="132"/>
      <c r="O242" s="77"/>
      <c r="P242" s="49"/>
      <c r="Q242" s="81" t="s">
        <v>361</v>
      </c>
      <c r="R242" s="4">
        <f>_xlfn.IFNA(VLOOKUP(Q242,Data!$AL$2:$AM$101,2,FALSE), "0")</f>
        <v>10</v>
      </c>
      <c r="S242" s="81" t="s">
        <v>589</v>
      </c>
      <c r="T242" s="4">
        <f>_xlfn.IFNA(VLOOKUP(S242,Data!$AN$2:$AO$121,2,FALSE), "0")</f>
        <v>12.5</v>
      </c>
      <c r="U242" s="81">
        <v>10</v>
      </c>
      <c r="V242" s="52">
        <v>1</v>
      </c>
      <c r="W242">
        <f t="shared" si="67"/>
        <v>10</v>
      </c>
      <c r="X242" s="50">
        <f t="shared" si="68"/>
        <v>10</v>
      </c>
      <c r="Y242">
        <f t="shared" si="69"/>
        <v>12.5</v>
      </c>
      <c r="Z242">
        <f t="shared" si="70"/>
        <v>30</v>
      </c>
      <c r="AD242" s="254">
        <f t="shared" si="61"/>
        <v>54.9019607843138</v>
      </c>
      <c r="AE242">
        <f t="shared" si="62"/>
        <v>30</v>
      </c>
      <c r="AF242">
        <f t="shared" si="63"/>
        <v>32.5</v>
      </c>
      <c r="AG242">
        <f t="shared" si="64"/>
        <v>117.4019607843138</v>
      </c>
      <c r="AH242">
        <f t="shared" si="65"/>
        <v>37.5</v>
      </c>
      <c r="AI242" s="253">
        <f t="shared" si="66"/>
        <v>17.4019607843138</v>
      </c>
    </row>
    <row r="243" spans="1:35" x14ac:dyDescent="0.35">
      <c r="A243" t="s">
        <v>1618</v>
      </c>
      <c r="B243" t="s">
        <v>1619</v>
      </c>
      <c r="C243" t="s">
        <v>1509</v>
      </c>
      <c r="D243" t="s">
        <v>1563</v>
      </c>
      <c r="E243">
        <v>833864</v>
      </c>
      <c r="F243" s="187" t="s">
        <v>214</v>
      </c>
      <c r="G243" s="91">
        <v>2026</v>
      </c>
      <c r="H243" s="62" t="s">
        <v>125</v>
      </c>
      <c r="I243" s="62" t="s">
        <v>78</v>
      </c>
      <c r="J243" s="88">
        <v>1</v>
      </c>
      <c r="K243" s="89">
        <f t="shared" si="60"/>
        <v>50</v>
      </c>
      <c r="L243" s="90">
        <f>SUMIFS('course data'!AT:AT,'course data'!AS:AS,A243,'course data'!H:H,G243)+SUMIFS('course data'!AV:AV,'course data'!AU:AU,A243,'course data'!H:H,G243)+SUMIFS('course data'!AX:AX,'course data'!AW:AW,A243,'course data'!H:H,G243)</f>
        <v>0</v>
      </c>
      <c r="M243" s="92">
        <v>55.019607843137301</v>
      </c>
      <c r="N243" s="132"/>
      <c r="O243" s="77"/>
      <c r="P243" s="49"/>
      <c r="R243" s="4" t="str">
        <f>_xlfn.IFNA(VLOOKUP(Q243,Data!$AL$2:$AM$101,2,FALSE), "0")</f>
        <v>0</v>
      </c>
      <c r="T243" s="4" t="str">
        <f>_xlfn.IFNA(VLOOKUP(S243,Data!$AN$2:$AO$121,2,FALSE), "0")</f>
        <v>0</v>
      </c>
      <c r="U243" s="81">
        <v>20</v>
      </c>
      <c r="V243" s="52">
        <v>1</v>
      </c>
      <c r="W243">
        <f t="shared" si="67"/>
        <v>10</v>
      </c>
      <c r="X243" s="50" t="str">
        <f t="shared" si="68"/>
        <v>0</v>
      </c>
      <c r="Y243" t="str">
        <f t="shared" si="69"/>
        <v>0</v>
      </c>
      <c r="Z243">
        <f t="shared" si="70"/>
        <v>40</v>
      </c>
      <c r="AD243" s="254">
        <f t="shared" si="61"/>
        <v>55.019607843137301</v>
      </c>
      <c r="AE243">
        <f t="shared" si="62"/>
        <v>40</v>
      </c>
      <c r="AF243">
        <f t="shared" si="63"/>
        <v>10</v>
      </c>
      <c r="AG243">
        <f t="shared" si="64"/>
        <v>105.01960784313729</v>
      </c>
      <c r="AH243">
        <f t="shared" si="65"/>
        <v>50</v>
      </c>
      <c r="AI243" s="253">
        <f t="shared" si="66"/>
        <v>5.019607843137301</v>
      </c>
    </row>
    <row r="244" spans="1:35" x14ac:dyDescent="0.35">
      <c r="A244" t="s">
        <v>1620</v>
      </c>
      <c r="B244" t="s">
        <v>1621</v>
      </c>
      <c r="C244" t="s">
        <v>1622</v>
      </c>
      <c r="D244" t="s">
        <v>1623</v>
      </c>
      <c r="E244">
        <v>288735</v>
      </c>
      <c r="F244" s="187" t="s">
        <v>214</v>
      </c>
      <c r="G244" s="91">
        <v>2026</v>
      </c>
      <c r="H244" s="62" t="s">
        <v>100</v>
      </c>
      <c r="I244" s="62" t="s">
        <v>78</v>
      </c>
      <c r="J244" s="88">
        <v>0.7</v>
      </c>
      <c r="K244" s="89">
        <f t="shared" si="60"/>
        <v>49</v>
      </c>
      <c r="L244" s="90">
        <f>SUMIFS('course data'!AT:AT,'course data'!AS:AS,A244,'course data'!H:H,G244)+SUMIFS('course data'!AV:AV,'course data'!AU:AU,A244,'course data'!H:H,G244)+SUMIFS('course data'!AX:AX,'course data'!AW:AW,A244,'course data'!H:H,G244)</f>
        <v>0</v>
      </c>
      <c r="M244" s="92">
        <v>55.137254901960901</v>
      </c>
      <c r="N244" s="132"/>
      <c r="O244" s="78"/>
      <c r="P244" s="130"/>
      <c r="R244" s="4" t="str">
        <f>_xlfn.IFNA(VLOOKUP(Q244,Data!$AL$2:$AM$101,2,FALSE), "0")</f>
        <v>0</v>
      </c>
      <c r="T244" s="4" t="str">
        <f>_xlfn.IFNA(VLOOKUP(S244,Data!$AN$2:$AO$121,2,FALSE), "0")</f>
        <v>0</v>
      </c>
      <c r="U244" s="81">
        <v>0</v>
      </c>
      <c r="V244" s="52">
        <v>1</v>
      </c>
      <c r="W244">
        <f t="shared" si="67"/>
        <v>7</v>
      </c>
      <c r="X244" s="50" t="str">
        <f t="shared" si="68"/>
        <v>0</v>
      </c>
      <c r="Y244" t="str">
        <f t="shared" si="69"/>
        <v>0</v>
      </c>
      <c r="Z244">
        <f t="shared" si="70"/>
        <v>14</v>
      </c>
      <c r="AD244" s="254">
        <f t="shared" si="61"/>
        <v>55.137254901960901</v>
      </c>
      <c r="AE244">
        <f t="shared" si="62"/>
        <v>14</v>
      </c>
      <c r="AF244">
        <f t="shared" si="63"/>
        <v>7</v>
      </c>
      <c r="AG244">
        <f t="shared" si="64"/>
        <v>76.137254901960901</v>
      </c>
      <c r="AH244">
        <f t="shared" si="65"/>
        <v>49</v>
      </c>
      <c r="AI244" s="253">
        <f t="shared" si="66"/>
        <v>6.1372549019609011</v>
      </c>
    </row>
    <row r="245" spans="1:35" x14ac:dyDescent="0.35">
      <c r="A245" t="s">
        <v>1624</v>
      </c>
      <c r="B245" t="s">
        <v>1625</v>
      </c>
      <c r="C245" t="s">
        <v>1626</v>
      </c>
      <c r="D245" t="s">
        <v>1627</v>
      </c>
      <c r="E245">
        <v>788860</v>
      </c>
      <c r="F245" s="187" t="s">
        <v>229</v>
      </c>
      <c r="G245" s="91">
        <v>2026</v>
      </c>
      <c r="H245" s="62" t="s">
        <v>100</v>
      </c>
      <c r="I245" s="62" t="s">
        <v>54</v>
      </c>
      <c r="J245" s="88">
        <v>0.25</v>
      </c>
      <c r="K245" s="89">
        <f t="shared" si="60"/>
        <v>17.5</v>
      </c>
      <c r="L245" s="90">
        <f>SUMIFS('course data'!AT:AT,'course data'!AS:AS,A245,'course data'!H:H,G245)+SUMIFS('course data'!AV:AV,'course data'!AU:AU,A245,'course data'!H:H,G245)+SUMIFS('course data'!AX:AX,'course data'!AW:AW,A245,'course data'!H:H,G245)</f>
        <v>2.5</v>
      </c>
      <c r="M245" s="92">
        <v>55.254901960784402</v>
      </c>
      <c r="N245" s="132"/>
      <c r="O245" s="78"/>
      <c r="P245" s="135"/>
      <c r="R245" s="4" t="str">
        <f>_xlfn.IFNA(VLOOKUP(Q245,Data!$AL$2:$AM$101,2,FALSE), "0")</f>
        <v>0</v>
      </c>
      <c r="T245" s="4" t="str">
        <f>_xlfn.IFNA(VLOOKUP(S245,Data!$AN$2:$AO$121,2,FALSE), "0")</f>
        <v>0</v>
      </c>
      <c r="U245" s="81">
        <v>0</v>
      </c>
      <c r="V245" s="52">
        <v>1</v>
      </c>
      <c r="W245">
        <f t="shared" si="67"/>
        <v>2.5</v>
      </c>
      <c r="X245" s="50" t="str">
        <f t="shared" si="68"/>
        <v>0</v>
      </c>
      <c r="Y245" t="str">
        <f t="shared" si="69"/>
        <v>0</v>
      </c>
      <c r="Z245">
        <f t="shared" si="70"/>
        <v>5</v>
      </c>
      <c r="AD245" s="254">
        <f t="shared" si="61"/>
        <v>55.254901960784402</v>
      </c>
      <c r="AE245">
        <f t="shared" si="62"/>
        <v>5</v>
      </c>
      <c r="AF245">
        <f t="shared" si="63"/>
        <v>2.5</v>
      </c>
      <c r="AG245">
        <f t="shared" si="64"/>
        <v>62.754901960784402</v>
      </c>
      <c r="AH245">
        <f t="shared" si="65"/>
        <v>17.5</v>
      </c>
      <c r="AI245" s="253">
        <f t="shared" si="66"/>
        <v>37.754901960784402</v>
      </c>
    </row>
    <row r="246" spans="1:35" x14ac:dyDescent="0.35">
      <c r="A246" t="s">
        <v>1628</v>
      </c>
      <c r="B246" t="s">
        <v>1629</v>
      </c>
      <c r="C246" t="s">
        <v>1626</v>
      </c>
      <c r="D246" t="s">
        <v>1630</v>
      </c>
      <c r="E246">
        <v>745330</v>
      </c>
      <c r="F246" s="187" t="s">
        <v>229</v>
      </c>
      <c r="G246" s="91">
        <v>2026</v>
      </c>
      <c r="H246" s="62" t="s">
        <v>125</v>
      </c>
      <c r="I246" s="62" t="s">
        <v>101</v>
      </c>
      <c r="J246" s="88">
        <v>1</v>
      </c>
      <c r="K246" s="89">
        <f t="shared" si="60"/>
        <v>20</v>
      </c>
      <c r="L246" s="90">
        <f>SUMIFS('course data'!AT:AT,'course data'!AS:AS,A246,'course data'!H:H,G246)+SUMIFS('course data'!AV:AV,'course data'!AU:AU,A246,'course data'!H:H,G246)+SUMIFS('course data'!AX:AX,'course data'!AW:AW,A246,'course data'!H:H,G246)</f>
        <v>0</v>
      </c>
      <c r="M246" s="92">
        <v>55.372549019607902</v>
      </c>
      <c r="N246" s="132"/>
      <c r="O246" s="78"/>
      <c r="P246" s="128"/>
      <c r="Q246" s="81" t="s">
        <v>785</v>
      </c>
      <c r="R246" s="4">
        <f>_xlfn.IFNA(VLOOKUP(Q246,Data!$AL$2:$AM$101,2,FALSE), "0")</f>
        <v>35</v>
      </c>
      <c r="T246" s="4" t="str">
        <f>_xlfn.IFNA(VLOOKUP(S246,Data!$AN$2:$AO$121,2,FALSE), "0")</f>
        <v>0</v>
      </c>
      <c r="U246" s="81">
        <v>15</v>
      </c>
      <c r="V246" s="52">
        <v>1</v>
      </c>
      <c r="W246">
        <f t="shared" si="67"/>
        <v>10</v>
      </c>
      <c r="X246" s="50">
        <f t="shared" si="68"/>
        <v>35</v>
      </c>
      <c r="Y246" t="str">
        <f t="shared" si="69"/>
        <v>0</v>
      </c>
      <c r="Z246">
        <f t="shared" si="70"/>
        <v>35</v>
      </c>
      <c r="AD246" s="254">
        <f t="shared" si="61"/>
        <v>55.372549019607902</v>
      </c>
      <c r="AE246">
        <f t="shared" si="62"/>
        <v>35</v>
      </c>
      <c r="AF246">
        <f t="shared" si="63"/>
        <v>45</v>
      </c>
      <c r="AG246">
        <f t="shared" si="64"/>
        <v>135.3725490196079</v>
      </c>
      <c r="AH246">
        <f t="shared" si="65"/>
        <v>20</v>
      </c>
      <c r="AI246" s="253">
        <f t="shared" si="66"/>
        <v>35.372549019607902</v>
      </c>
    </row>
    <row r="247" spans="1:35" x14ac:dyDescent="0.35">
      <c r="A247" t="s">
        <v>1631</v>
      </c>
      <c r="B247" t="s">
        <v>1632</v>
      </c>
      <c r="C247" t="s">
        <v>1633</v>
      </c>
      <c r="D247" t="s">
        <v>1634</v>
      </c>
      <c r="E247">
        <v>810151</v>
      </c>
      <c r="F247" s="187" t="s">
        <v>169</v>
      </c>
      <c r="G247" s="91">
        <v>2026</v>
      </c>
      <c r="H247" s="62" t="s">
        <v>125</v>
      </c>
      <c r="I247" s="62" t="s">
        <v>78</v>
      </c>
      <c r="J247" s="88">
        <v>1</v>
      </c>
      <c r="K247" s="89">
        <f t="shared" si="60"/>
        <v>50</v>
      </c>
      <c r="L247" s="90">
        <f>SUMIFS('course data'!AT:AT,'course data'!AS:AS,A247,'course data'!H:H,G247)+SUMIFS('course data'!AV:AV,'course data'!AU:AU,A247,'course data'!H:H,G247)+SUMIFS('course data'!AX:AX,'course data'!AW:AW,A247,'course data'!H:H,G247)</f>
        <v>0</v>
      </c>
      <c r="M247" s="92">
        <v>55.490196078431502</v>
      </c>
      <c r="N247" s="132"/>
      <c r="O247" s="76"/>
      <c r="P247" s="127"/>
      <c r="R247" s="4" t="str">
        <f>_xlfn.IFNA(VLOOKUP(Q247,Data!$AL$2:$AM$101,2,FALSE), "0")</f>
        <v>0</v>
      </c>
      <c r="T247" s="4" t="str">
        <f>_xlfn.IFNA(VLOOKUP(S247,Data!$AN$2:$AO$121,2,FALSE), "0")</f>
        <v>0</v>
      </c>
      <c r="U247" s="81">
        <v>20</v>
      </c>
      <c r="V247" s="52">
        <v>1</v>
      </c>
      <c r="W247">
        <f t="shared" si="67"/>
        <v>10</v>
      </c>
      <c r="X247" s="50" t="str">
        <f t="shared" si="68"/>
        <v>0</v>
      </c>
      <c r="Y247" t="str">
        <f t="shared" si="69"/>
        <v>0</v>
      </c>
      <c r="Z247">
        <f t="shared" si="70"/>
        <v>40</v>
      </c>
      <c r="AD247" s="254">
        <f t="shared" si="61"/>
        <v>55.490196078431502</v>
      </c>
      <c r="AE247">
        <f t="shared" si="62"/>
        <v>40</v>
      </c>
      <c r="AF247">
        <f t="shared" si="63"/>
        <v>10</v>
      </c>
      <c r="AG247">
        <f t="shared" si="64"/>
        <v>105.4901960784315</v>
      </c>
      <c r="AH247">
        <f t="shared" si="65"/>
        <v>50</v>
      </c>
      <c r="AI247" s="253">
        <f t="shared" si="66"/>
        <v>5.4901960784315023</v>
      </c>
    </row>
    <row r="248" spans="1:35" x14ac:dyDescent="0.35">
      <c r="A248" t="s">
        <v>1635</v>
      </c>
      <c r="B248" t="s">
        <v>1636</v>
      </c>
      <c r="C248" t="s">
        <v>1637</v>
      </c>
      <c r="D248" t="s">
        <v>1638</v>
      </c>
      <c r="E248">
        <v>670485</v>
      </c>
      <c r="F248" s="187" t="s">
        <v>103</v>
      </c>
      <c r="G248" s="91">
        <v>2026</v>
      </c>
      <c r="H248" s="62" t="s">
        <v>125</v>
      </c>
      <c r="I248" s="62" t="s">
        <v>101</v>
      </c>
      <c r="J248" s="88">
        <v>1</v>
      </c>
      <c r="K248" s="89">
        <f t="shared" si="60"/>
        <v>50</v>
      </c>
      <c r="L248" s="90">
        <f>SUMIFS('course data'!AT:AT,'course data'!AS:AS,A248,'course data'!H:H,G248)+SUMIFS('course data'!AV:AV,'course data'!AU:AU,A248,'course data'!H:H,G248)+SUMIFS('course data'!AX:AX,'course data'!AW:AW,A248,'course data'!H:H,G248)</f>
        <v>2.5</v>
      </c>
      <c r="M248" s="92">
        <v>55.607843137255003</v>
      </c>
      <c r="N248" s="132"/>
      <c r="O248" s="77"/>
      <c r="P248" s="49"/>
      <c r="R248" s="4" t="str">
        <f>_xlfn.IFNA(VLOOKUP(Q248,Data!$AL$2:$AM$101,2,FALSE), "0")</f>
        <v>0</v>
      </c>
      <c r="T248" s="4" t="str">
        <f>_xlfn.IFNA(VLOOKUP(S248,Data!$AN$2:$AO$121,2,FALSE), "0")</f>
        <v>0</v>
      </c>
      <c r="U248" s="81">
        <v>20</v>
      </c>
      <c r="V248" s="52">
        <v>1</v>
      </c>
      <c r="W248">
        <f t="shared" si="67"/>
        <v>10</v>
      </c>
      <c r="X248" s="50" t="str">
        <f t="shared" si="68"/>
        <v>0</v>
      </c>
      <c r="Y248" t="str">
        <f t="shared" si="69"/>
        <v>0</v>
      </c>
      <c r="Z248">
        <f t="shared" si="70"/>
        <v>40</v>
      </c>
      <c r="AD248" s="254">
        <f t="shared" si="61"/>
        <v>55.607843137255003</v>
      </c>
      <c r="AE248">
        <f t="shared" si="62"/>
        <v>40</v>
      </c>
      <c r="AF248">
        <f t="shared" si="63"/>
        <v>10</v>
      </c>
      <c r="AG248">
        <f t="shared" si="64"/>
        <v>105.607843137255</v>
      </c>
      <c r="AH248">
        <f t="shared" si="65"/>
        <v>50</v>
      </c>
      <c r="AI248" s="253">
        <f t="shared" si="66"/>
        <v>5.6078431372550028</v>
      </c>
    </row>
    <row r="249" spans="1:35" x14ac:dyDescent="0.35">
      <c r="A249" t="s">
        <v>1639</v>
      </c>
      <c r="B249" t="s">
        <v>1640</v>
      </c>
      <c r="C249" t="s">
        <v>1440</v>
      </c>
      <c r="D249" t="s">
        <v>1553</v>
      </c>
      <c r="E249">
        <v>823070</v>
      </c>
      <c r="F249" s="186" t="s">
        <v>103</v>
      </c>
      <c r="G249" s="91">
        <v>2026</v>
      </c>
      <c r="H249" s="62" t="s">
        <v>125</v>
      </c>
      <c r="I249" s="62" t="s">
        <v>78</v>
      </c>
      <c r="J249" s="88">
        <v>1</v>
      </c>
      <c r="K249" s="89">
        <f t="shared" si="60"/>
        <v>50</v>
      </c>
      <c r="L249" s="90">
        <f>SUMIFS('course data'!AT:AT,'course data'!AS:AS,A249,'course data'!H:H,G249)+SUMIFS('course data'!AV:AV,'course data'!AU:AU,A249,'course data'!H:H,G249)+SUMIFS('course data'!AX:AX,'course data'!AW:AW,A249,'course data'!H:H,G249)</f>
        <v>0</v>
      </c>
      <c r="M249" s="92">
        <v>55.725490196078503</v>
      </c>
      <c r="N249" s="132"/>
      <c r="O249" s="77"/>
      <c r="P249" s="49"/>
      <c r="R249" s="4" t="str">
        <f>_xlfn.IFNA(VLOOKUP(Q249,Data!$AL$2:$AM$101,2,FALSE), "0")</f>
        <v>0</v>
      </c>
      <c r="T249" s="4" t="str">
        <f>_xlfn.IFNA(VLOOKUP(S249,Data!$AN$2:$AO$121,2,FALSE), "0")</f>
        <v>0</v>
      </c>
      <c r="U249" s="81">
        <v>20</v>
      </c>
      <c r="V249" s="52">
        <v>1</v>
      </c>
      <c r="W249">
        <f t="shared" si="67"/>
        <v>10</v>
      </c>
      <c r="X249" s="50" t="str">
        <f t="shared" si="68"/>
        <v>0</v>
      </c>
      <c r="Y249" t="str">
        <f t="shared" si="69"/>
        <v>0</v>
      </c>
      <c r="Z249">
        <f t="shared" si="70"/>
        <v>40</v>
      </c>
      <c r="AD249" s="254">
        <f t="shared" si="61"/>
        <v>55.725490196078503</v>
      </c>
      <c r="AE249">
        <f t="shared" si="62"/>
        <v>40</v>
      </c>
      <c r="AF249">
        <f t="shared" si="63"/>
        <v>10</v>
      </c>
      <c r="AG249">
        <f t="shared" si="64"/>
        <v>105.72549019607851</v>
      </c>
      <c r="AH249">
        <f t="shared" si="65"/>
        <v>50</v>
      </c>
      <c r="AI249" s="253">
        <f t="shared" si="66"/>
        <v>5.7254901960785034</v>
      </c>
    </row>
    <row r="250" spans="1:35" x14ac:dyDescent="0.35">
      <c r="A250" t="s">
        <v>1641</v>
      </c>
      <c r="B250" t="s">
        <v>1642</v>
      </c>
      <c r="C250" t="s">
        <v>1643</v>
      </c>
      <c r="D250" t="s">
        <v>1644</v>
      </c>
      <c r="E250">
        <v>558207</v>
      </c>
      <c r="F250" s="187" t="s">
        <v>214</v>
      </c>
      <c r="G250" s="91">
        <v>2026</v>
      </c>
      <c r="H250" s="62" t="s">
        <v>125</v>
      </c>
      <c r="I250" s="62" t="s">
        <v>78</v>
      </c>
      <c r="J250" s="88">
        <v>1</v>
      </c>
      <c r="K250" s="89">
        <f t="shared" si="60"/>
        <v>40</v>
      </c>
      <c r="L250" s="90">
        <f>SUMIFS('course data'!AT:AT,'course data'!AS:AS,A250,'course data'!H:H,G250)+SUMIFS('course data'!AV:AV,'course data'!AU:AU,A250,'course data'!H:H,G250)+SUMIFS('course data'!AX:AX,'course data'!AW:AW,A250,'course data'!H:H,G250)</f>
        <v>0</v>
      </c>
      <c r="M250" s="92">
        <v>55.843137254901997</v>
      </c>
      <c r="N250" s="132"/>
      <c r="O250" s="77"/>
      <c r="P250" s="49"/>
      <c r="R250" s="4" t="str">
        <f>_xlfn.IFNA(VLOOKUP(Q250,Data!$AL$2:$AM$101,2,FALSE), "0")</f>
        <v>0</v>
      </c>
      <c r="S250" s="81" t="s">
        <v>549</v>
      </c>
      <c r="T250" s="4">
        <f>_xlfn.IFNA(VLOOKUP(S250,Data!$AN$2:$AO$121,2,FALSE), "0")</f>
        <v>10</v>
      </c>
      <c r="U250" s="81">
        <v>20</v>
      </c>
      <c r="V250" s="52">
        <v>1</v>
      </c>
      <c r="W250">
        <f t="shared" si="67"/>
        <v>10</v>
      </c>
      <c r="X250" s="50" t="str">
        <f t="shared" si="68"/>
        <v>0</v>
      </c>
      <c r="Y250">
        <f t="shared" si="69"/>
        <v>10</v>
      </c>
      <c r="Z250">
        <f t="shared" si="70"/>
        <v>40</v>
      </c>
      <c r="AD250" s="254">
        <f t="shared" si="61"/>
        <v>55.843137254901997</v>
      </c>
      <c r="AE250">
        <f t="shared" si="62"/>
        <v>40</v>
      </c>
      <c r="AF250">
        <f t="shared" si="63"/>
        <v>20</v>
      </c>
      <c r="AG250">
        <f t="shared" si="64"/>
        <v>115.84313725490199</v>
      </c>
      <c r="AH250">
        <f t="shared" si="65"/>
        <v>40</v>
      </c>
      <c r="AI250" s="253">
        <f t="shared" si="66"/>
        <v>15.843137254901997</v>
      </c>
    </row>
    <row r="251" spans="1:35" x14ac:dyDescent="0.35">
      <c r="A251" t="s">
        <v>1645</v>
      </c>
      <c r="B251" t="s">
        <v>1646</v>
      </c>
      <c r="C251" t="s">
        <v>1497</v>
      </c>
      <c r="D251" t="s">
        <v>1647</v>
      </c>
      <c r="E251">
        <v>784778</v>
      </c>
      <c r="F251" s="187" t="s">
        <v>149</v>
      </c>
      <c r="G251" s="91">
        <v>2026</v>
      </c>
      <c r="H251" s="62" t="s">
        <v>125</v>
      </c>
      <c r="I251" s="62" t="s">
        <v>126</v>
      </c>
      <c r="J251" s="88">
        <v>1</v>
      </c>
      <c r="K251" s="89">
        <f t="shared" si="60"/>
        <v>20</v>
      </c>
      <c r="L251" s="90">
        <f>SUMIFS('course data'!AT:AT,'course data'!AS:AS,A251,'course data'!H:H,G251)+SUMIFS('course data'!AV:AV,'course data'!AU:AU,A251,'course data'!H:H,G251)+SUMIFS('course data'!AX:AX,'course data'!AW:AW,A251,'course data'!H:H,G251)</f>
        <v>0</v>
      </c>
      <c r="M251" s="92">
        <v>55.960784313725597</v>
      </c>
      <c r="N251" s="140"/>
      <c r="O251" s="78"/>
      <c r="P251" s="128"/>
      <c r="Q251" s="81" t="s">
        <v>707</v>
      </c>
      <c r="R251" s="4">
        <f>_xlfn.IFNA(VLOOKUP(Q251,Data!$AL$2:$AM$101,2,FALSE), "0")</f>
        <v>30</v>
      </c>
      <c r="T251" s="4" t="str">
        <f>_xlfn.IFNA(VLOOKUP(S251,Data!$AN$2:$AO$121,2,FALSE), "0")</f>
        <v>0</v>
      </c>
      <c r="U251" s="81">
        <v>20</v>
      </c>
      <c r="V251" s="52">
        <v>1</v>
      </c>
      <c r="W251">
        <f t="shared" si="67"/>
        <v>10</v>
      </c>
      <c r="X251" s="50">
        <f t="shared" si="68"/>
        <v>30</v>
      </c>
      <c r="Y251" t="str">
        <f t="shared" si="69"/>
        <v>0</v>
      </c>
      <c r="Z251">
        <f t="shared" si="70"/>
        <v>40</v>
      </c>
      <c r="AD251" s="254">
        <f t="shared" si="61"/>
        <v>55.960784313725597</v>
      </c>
      <c r="AE251">
        <f t="shared" si="62"/>
        <v>40</v>
      </c>
      <c r="AF251">
        <f t="shared" si="63"/>
        <v>40</v>
      </c>
      <c r="AG251">
        <f t="shared" si="64"/>
        <v>135.96078431372558</v>
      </c>
      <c r="AH251">
        <f t="shared" si="65"/>
        <v>20</v>
      </c>
      <c r="AI251" s="253">
        <f t="shared" si="66"/>
        <v>35.960784313725597</v>
      </c>
    </row>
    <row r="252" spans="1:35" x14ac:dyDescent="0.35">
      <c r="A252" t="s">
        <v>1648</v>
      </c>
      <c r="B252" t="s">
        <v>1649</v>
      </c>
      <c r="C252" t="s">
        <v>758</v>
      </c>
      <c r="D252" t="s">
        <v>1650</v>
      </c>
      <c r="E252">
        <v>358041</v>
      </c>
      <c r="F252" s="187" t="s">
        <v>103</v>
      </c>
      <c r="G252" s="91">
        <v>2026</v>
      </c>
      <c r="H252" s="62" t="s">
        <v>100</v>
      </c>
      <c r="I252" s="62" t="s">
        <v>147</v>
      </c>
      <c r="J252" s="88">
        <v>0.1</v>
      </c>
      <c r="K252" s="89">
        <f t="shared" si="60"/>
        <v>0</v>
      </c>
      <c r="L252" s="90">
        <f>SUMIFS('course data'!AT:AT,'course data'!AS:AS,A252,'course data'!H:H,G252)+SUMIFS('course data'!AV:AV,'course data'!AU:AU,A252,'course data'!H:H,G252)+SUMIFS('course data'!AX:AX,'course data'!AW:AW,A252,'course data'!H:H,G252)</f>
        <v>0</v>
      </c>
      <c r="M252" s="92">
        <v>56.078431372549097</v>
      </c>
      <c r="N252" s="132"/>
      <c r="O252" s="78"/>
      <c r="P252" s="129"/>
      <c r="R252" s="4" t="str">
        <f>_xlfn.IFNA(VLOOKUP(Q252,Data!$AL$2:$AM$101,2,FALSE), "0")</f>
        <v>0</v>
      </c>
      <c r="T252" s="4" t="str">
        <f>_xlfn.IFNA(VLOOKUP(S252,Data!$AN$2:$AO$121,2,FALSE), "0")</f>
        <v>0</v>
      </c>
      <c r="U252" s="81">
        <v>7</v>
      </c>
      <c r="V252" s="52">
        <v>1</v>
      </c>
      <c r="W252">
        <f t="shared" si="67"/>
        <v>1</v>
      </c>
      <c r="X252" s="50" t="str">
        <f t="shared" si="68"/>
        <v>0</v>
      </c>
      <c r="Y252" t="str">
        <f t="shared" si="69"/>
        <v>0</v>
      </c>
      <c r="Z252">
        <f t="shared" si="70"/>
        <v>9</v>
      </c>
      <c r="AD252" s="254">
        <f t="shared" si="61"/>
        <v>56.078431372549097</v>
      </c>
      <c r="AE252">
        <f t="shared" si="62"/>
        <v>9</v>
      </c>
      <c r="AF252">
        <f t="shared" si="63"/>
        <v>1</v>
      </c>
      <c r="AG252">
        <f t="shared" si="64"/>
        <v>66.07843137254909</v>
      </c>
      <c r="AH252">
        <f t="shared" si="65"/>
        <v>0</v>
      </c>
      <c r="AI252" s="253">
        <f t="shared" si="66"/>
        <v>56.078431372549097</v>
      </c>
    </row>
    <row r="253" spans="1:35" x14ac:dyDescent="0.35">
      <c r="A253" t="s">
        <v>1651</v>
      </c>
      <c r="B253" t="s">
        <v>1652</v>
      </c>
      <c r="C253" t="s">
        <v>1545</v>
      </c>
      <c r="D253" t="s">
        <v>1653</v>
      </c>
      <c r="E253">
        <v>640272</v>
      </c>
      <c r="F253" s="186" t="s">
        <v>36</v>
      </c>
      <c r="G253" s="91">
        <v>2026</v>
      </c>
      <c r="H253" s="62" t="s">
        <v>100</v>
      </c>
      <c r="I253" s="62" t="s">
        <v>54</v>
      </c>
      <c r="J253" s="88">
        <v>1</v>
      </c>
      <c r="K253" s="89">
        <f t="shared" si="60"/>
        <v>30</v>
      </c>
      <c r="L253" s="90">
        <f>SUMIFS('course data'!AT:AT,'course data'!AS:AS,A253,'course data'!H:H,G253)+SUMIFS('course data'!AV:AV,'course data'!AU:AU,A253,'course data'!H:H,G253)+SUMIFS('course data'!AX:AX,'course data'!AW:AW,A253,'course data'!H:H,G253)</f>
        <v>10</v>
      </c>
      <c r="M253" s="92">
        <v>56.196078431372598</v>
      </c>
      <c r="N253" s="132"/>
      <c r="O253" s="134"/>
      <c r="P253" s="135"/>
      <c r="Q253" s="81" t="s">
        <v>864</v>
      </c>
      <c r="R253" s="4">
        <f>_xlfn.IFNA(VLOOKUP(Q253,Data!$AL$2:$AM$101,2,FALSE), "0")</f>
        <v>40</v>
      </c>
      <c r="T253" s="4" t="str">
        <f>_xlfn.IFNA(VLOOKUP(S253,Data!$AN$2:$AO$121,2,FALSE), "0")</f>
        <v>0</v>
      </c>
      <c r="U253" s="81">
        <v>0</v>
      </c>
      <c r="V253" s="52">
        <v>1</v>
      </c>
      <c r="W253">
        <f t="shared" si="67"/>
        <v>10</v>
      </c>
      <c r="X253" s="50">
        <f t="shared" si="68"/>
        <v>40</v>
      </c>
      <c r="Y253" t="str">
        <f t="shared" si="69"/>
        <v>0</v>
      </c>
      <c r="Z253">
        <f t="shared" si="70"/>
        <v>20</v>
      </c>
      <c r="AD253" s="254">
        <f t="shared" si="61"/>
        <v>56.196078431372598</v>
      </c>
      <c r="AE253">
        <f t="shared" si="62"/>
        <v>20</v>
      </c>
      <c r="AF253">
        <f t="shared" si="63"/>
        <v>50</v>
      </c>
      <c r="AG253">
        <f t="shared" si="64"/>
        <v>126.1960784313726</v>
      </c>
      <c r="AH253">
        <f t="shared" si="65"/>
        <v>30</v>
      </c>
      <c r="AI253" s="253">
        <f t="shared" si="66"/>
        <v>26.196078431372598</v>
      </c>
    </row>
    <row r="254" spans="1:35" x14ac:dyDescent="0.35">
      <c r="A254" t="s">
        <v>1654</v>
      </c>
      <c r="B254" t="s">
        <v>1655</v>
      </c>
      <c r="C254" t="s">
        <v>1656</v>
      </c>
      <c r="D254" t="s">
        <v>1657</v>
      </c>
      <c r="E254">
        <v>730803</v>
      </c>
      <c r="F254" s="186" t="s">
        <v>36</v>
      </c>
      <c r="G254" s="91">
        <v>2026</v>
      </c>
      <c r="H254" s="62" t="s">
        <v>125</v>
      </c>
      <c r="I254" s="62" t="s">
        <v>54</v>
      </c>
      <c r="J254" s="88">
        <v>1</v>
      </c>
      <c r="K254" s="89">
        <f t="shared" si="60"/>
        <v>30</v>
      </c>
      <c r="L254" s="90">
        <f>SUMIFS('course data'!AT:AT,'course data'!AS:AS,A254,'course data'!H:H,G254)+SUMIFS('course data'!AV:AV,'course data'!AU:AU,A254,'course data'!H:H,G254)+SUMIFS('course data'!AX:AX,'course data'!AW:AW,A254,'course data'!H:H,G254)</f>
        <v>0</v>
      </c>
      <c r="M254" s="92">
        <v>56.313725490196198</v>
      </c>
      <c r="N254" s="132"/>
      <c r="O254" s="71"/>
      <c r="P254" s="49"/>
      <c r="Q254" s="81" t="s">
        <v>864</v>
      </c>
      <c r="R254" s="4">
        <f>_xlfn.IFNA(VLOOKUP(Q254,Data!$AL$2:$AM$101,2,FALSE), "0")</f>
        <v>40</v>
      </c>
      <c r="T254" s="4" t="str">
        <f>_xlfn.IFNA(VLOOKUP(S254,Data!$AN$2:$AO$121,2,FALSE), "0")</f>
        <v>0</v>
      </c>
      <c r="U254" s="81">
        <v>0</v>
      </c>
      <c r="V254" s="52">
        <v>1</v>
      </c>
      <c r="W254">
        <f t="shared" si="67"/>
        <v>10</v>
      </c>
      <c r="X254" s="50">
        <f t="shared" si="68"/>
        <v>40</v>
      </c>
      <c r="Y254" t="str">
        <f t="shared" si="69"/>
        <v>0</v>
      </c>
      <c r="Z254">
        <f t="shared" si="70"/>
        <v>20</v>
      </c>
      <c r="AD254" s="254">
        <f t="shared" si="61"/>
        <v>56.313725490196198</v>
      </c>
      <c r="AE254">
        <f t="shared" si="62"/>
        <v>20</v>
      </c>
      <c r="AF254">
        <f t="shared" si="63"/>
        <v>50</v>
      </c>
      <c r="AG254">
        <f t="shared" si="64"/>
        <v>126.31372549019619</v>
      </c>
      <c r="AH254">
        <f t="shared" si="65"/>
        <v>30</v>
      </c>
      <c r="AI254" s="253">
        <f t="shared" si="66"/>
        <v>26.313725490196198</v>
      </c>
    </row>
    <row r="255" spans="1:35" x14ac:dyDescent="0.35">
      <c r="A255" t="s">
        <v>1658</v>
      </c>
      <c r="B255" t="s">
        <v>1659</v>
      </c>
      <c r="C255" t="s">
        <v>1660</v>
      </c>
      <c r="D255" t="s">
        <v>601</v>
      </c>
      <c r="E255">
        <v>931132</v>
      </c>
      <c r="F255" s="186" t="s">
        <v>184</v>
      </c>
      <c r="G255" s="91">
        <v>2026</v>
      </c>
      <c r="H255" s="62" t="s">
        <v>125</v>
      </c>
      <c r="I255" s="62" t="s">
        <v>101</v>
      </c>
      <c r="J255" s="88">
        <v>1</v>
      </c>
      <c r="K255" s="89">
        <f t="shared" si="60"/>
        <v>50</v>
      </c>
      <c r="L255" s="90">
        <f>SUMIFS('course data'!AT:AT,'course data'!AS:AS,A255,'course data'!H:H,G255)+SUMIFS('course data'!AV:AV,'course data'!AU:AU,A255,'course data'!H:H,G255)+SUMIFS('course data'!AX:AX,'course data'!AW:AW,A255,'course data'!H:H,G255)</f>
        <v>0</v>
      </c>
      <c r="M255" s="92">
        <v>56.431372549019699</v>
      </c>
      <c r="N255" s="132"/>
      <c r="O255" s="79"/>
      <c r="P255" s="127"/>
      <c r="R255" s="4" t="str">
        <f>_xlfn.IFNA(VLOOKUP(Q255,Data!$AL$2:$AM$101,2,FALSE), "0")</f>
        <v>0</v>
      </c>
      <c r="T255" s="4" t="str">
        <f>_xlfn.IFNA(VLOOKUP(S255,Data!$AN$2:$AO$121,2,FALSE), "0")</f>
        <v>0</v>
      </c>
      <c r="U255" s="81">
        <v>20</v>
      </c>
      <c r="V255" s="52">
        <v>1</v>
      </c>
      <c r="W255">
        <f t="shared" ref="W255:W286" si="71">(J255*V255*10)-AA255</f>
        <v>10</v>
      </c>
      <c r="X255" s="50" t="str">
        <f t="shared" ref="X255:X291" si="72">(R255)</f>
        <v>0</v>
      </c>
      <c r="Y255" t="str">
        <f t="shared" ref="Y255:Y291" si="73">(T255)</f>
        <v>0</v>
      </c>
      <c r="Z255">
        <f t="shared" ref="Z255:Z286" si="74">(J255*V255*100)-(K255+W255+X255+Y255)-AC255</f>
        <v>40</v>
      </c>
      <c r="AD255" s="254">
        <f t="shared" si="61"/>
        <v>56.431372549019699</v>
      </c>
      <c r="AE255">
        <f t="shared" si="62"/>
        <v>40</v>
      </c>
      <c r="AF255">
        <f t="shared" si="63"/>
        <v>10</v>
      </c>
      <c r="AG255">
        <f t="shared" si="64"/>
        <v>106.4313725490197</v>
      </c>
      <c r="AH255">
        <f t="shared" si="65"/>
        <v>50</v>
      </c>
      <c r="AI255" s="253">
        <f t="shared" si="66"/>
        <v>6.4313725490196987</v>
      </c>
    </row>
    <row r="256" spans="1:35" ht="40" customHeight="1" x14ac:dyDescent="0.35">
      <c r="A256" t="s">
        <v>1661</v>
      </c>
      <c r="B256" t="s">
        <v>1662</v>
      </c>
      <c r="C256" t="s">
        <v>1663</v>
      </c>
      <c r="D256" t="s">
        <v>1664</v>
      </c>
      <c r="E256">
        <v>863359</v>
      </c>
      <c r="F256" s="186" t="s">
        <v>36</v>
      </c>
      <c r="G256" s="91">
        <v>2026</v>
      </c>
      <c r="H256" s="62" t="s">
        <v>100</v>
      </c>
      <c r="I256" s="62" t="s">
        <v>54</v>
      </c>
      <c r="J256" s="88">
        <v>0.4</v>
      </c>
      <c r="K256" s="89">
        <f t="shared" si="60"/>
        <v>28</v>
      </c>
      <c r="L256" s="90">
        <f>SUMIFS('course data'!AT:AT,'course data'!AS:AS,A256,'course data'!H:H,G256)+SUMIFS('course data'!AV:AV,'course data'!AU:AU,A256,'course data'!H:H,G256)+SUMIFS('course data'!AX:AX,'course data'!AW:AW,A256,'course data'!H:H,G256)</f>
        <v>10</v>
      </c>
      <c r="M256" s="92">
        <v>56.549019607843199</v>
      </c>
      <c r="N256" s="132"/>
      <c r="O256" s="79"/>
      <c r="P256" s="130"/>
      <c r="R256" s="4" t="str">
        <f>_xlfn.IFNA(VLOOKUP(Q256,Data!$AL$2:$AM$101,2,FALSE), "0")</f>
        <v>0</v>
      </c>
      <c r="T256" s="4" t="str">
        <f>_xlfn.IFNA(VLOOKUP(S256,Data!$AN$2:$AO$121,2,FALSE), "0")</f>
        <v>0</v>
      </c>
      <c r="U256" s="81">
        <v>0</v>
      </c>
      <c r="V256" s="52">
        <v>1</v>
      </c>
      <c r="W256">
        <f t="shared" si="71"/>
        <v>4</v>
      </c>
      <c r="X256" s="50" t="str">
        <f t="shared" si="72"/>
        <v>0</v>
      </c>
      <c r="Y256" t="str">
        <f t="shared" si="73"/>
        <v>0</v>
      </c>
      <c r="Z256">
        <f t="shared" si="74"/>
        <v>8</v>
      </c>
      <c r="AD256" s="254">
        <f t="shared" si="61"/>
        <v>56.549019607843199</v>
      </c>
      <c r="AE256">
        <f t="shared" si="62"/>
        <v>8</v>
      </c>
      <c r="AF256">
        <f t="shared" si="63"/>
        <v>4</v>
      </c>
      <c r="AG256">
        <f t="shared" si="64"/>
        <v>68.549019607843206</v>
      </c>
      <c r="AH256">
        <f t="shared" si="65"/>
        <v>28</v>
      </c>
      <c r="AI256" s="253">
        <f t="shared" si="66"/>
        <v>28.549019607843199</v>
      </c>
    </row>
    <row r="257" spans="1:35" x14ac:dyDescent="0.35">
      <c r="A257" t="s">
        <v>1665</v>
      </c>
      <c r="B257" t="s">
        <v>1666</v>
      </c>
      <c r="C257" t="s">
        <v>1667</v>
      </c>
      <c r="D257" t="s">
        <v>1668</v>
      </c>
      <c r="E257">
        <v>884795</v>
      </c>
      <c r="F257" s="186" t="s">
        <v>214</v>
      </c>
      <c r="G257" s="91">
        <v>2026</v>
      </c>
      <c r="H257" s="62" t="s">
        <v>100</v>
      </c>
      <c r="I257" s="62" t="s">
        <v>54</v>
      </c>
      <c r="J257" s="88">
        <v>1</v>
      </c>
      <c r="K257" s="89">
        <f t="shared" si="60"/>
        <v>70</v>
      </c>
      <c r="L257" s="90">
        <f>SUMIFS('course data'!AT:AT,'course data'!AS:AS,A257,'course data'!H:H,G257)+SUMIFS('course data'!AV:AV,'course data'!AU:AU,A257,'course data'!H:H,G257)+SUMIFS('course data'!AX:AX,'course data'!AW:AW,A257,'course data'!H:H,G257)</f>
        <v>0</v>
      </c>
      <c r="M257" s="92">
        <v>56.6666666666667</v>
      </c>
      <c r="N257" s="132"/>
      <c r="O257" s="76"/>
      <c r="P257" s="130"/>
      <c r="R257" s="4" t="str">
        <f>_xlfn.IFNA(VLOOKUP(Q257,Data!$AL$2:$AM$101,2,FALSE), "0")</f>
        <v>0</v>
      </c>
      <c r="T257" s="4" t="str">
        <f>_xlfn.IFNA(VLOOKUP(S257,Data!$AN$2:$AO$121,2,FALSE), "0")</f>
        <v>0</v>
      </c>
      <c r="U257" s="81">
        <v>0</v>
      </c>
      <c r="V257" s="52">
        <v>1</v>
      </c>
      <c r="W257">
        <f t="shared" si="71"/>
        <v>10</v>
      </c>
      <c r="X257" s="50" t="str">
        <f t="shared" si="72"/>
        <v>0</v>
      </c>
      <c r="Y257" t="str">
        <f t="shared" si="73"/>
        <v>0</v>
      </c>
      <c r="Z257">
        <f t="shared" si="74"/>
        <v>20</v>
      </c>
      <c r="AD257" s="254">
        <f t="shared" si="61"/>
        <v>56.6666666666667</v>
      </c>
      <c r="AE257">
        <f t="shared" si="62"/>
        <v>20</v>
      </c>
      <c r="AF257">
        <f t="shared" si="63"/>
        <v>10</v>
      </c>
      <c r="AG257">
        <f t="shared" si="64"/>
        <v>86.6666666666667</v>
      </c>
      <c r="AH257">
        <f t="shared" si="65"/>
        <v>70</v>
      </c>
      <c r="AI257" s="253">
        <f t="shared" si="66"/>
        <v>-13.3333333333333</v>
      </c>
    </row>
    <row r="258" spans="1:35" x14ac:dyDescent="0.35">
      <c r="A258" t="s">
        <v>1669</v>
      </c>
      <c r="B258" t="s">
        <v>1670</v>
      </c>
      <c r="C258" t="s">
        <v>1444</v>
      </c>
      <c r="D258" t="s">
        <v>1671</v>
      </c>
      <c r="E258">
        <v>447521</v>
      </c>
      <c r="F258" s="186" t="s">
        <v>199</v>
      </c>
      <c r="G258" s="91">
        <v>2026</v>
      </c>
      <c r="H258" s="62" t="s">
        <v>125</v>
      </c>
      <c r="I258" s="62" t="s">
        <v>101</v>
      </c>
      <c r="J258" s="88">
        <v>1</v>
      </c>
      <c r="K258" s="89">
        <f t="shared" si="60"/>
        <v>36</v>
      </c>
      <c r="L258" s="90">
        <f>SUMIFS('course data'!AT:AT,'course data'!AS:AS,A258,'course data'!H:H,G258)+SUMIFS('course data'!AV:AV,'course data'!AU:AU,A258,'course data'!H:H,G258)+SUMIFS('course data'!AX:AX,'course data'!AW:AW,A258,'course data'!H:H,G258)</f>
        <v>0</v>
      </c>
      <c r="M258" s="92">
        <v>56.7843137254903</v>
      </c>
      <c r="N258" s="132"/>
      <c r="O258" s="77"/>
      <c r="P258" s="49"/>
      <c r="Q258" s="81" t="s">
        <v>361</v>
      </c>
      <c r="R258" s="4">
        <f>_xlfn.IFNA(VLOOKUP(Q258,Data!$AL$2:$AM$101,2,FALSE), "0")</f>
        <v>10</v>
      </c>
      <c r="T258" s="4" t="str">
        <f>_xlfn.IFNA(VLOOKUP(S258,Data!$AN$2:$AO$121,2,FALSE), "0")</f>
        <v>0</v>
      </c>
      <c r="U258" s="81">
        <v>24</v>
      </c>
      <c r="V258" s="52">
        <v>1</v>
      </c>
      <c r="W258">
        <f t="shared" si="71"/>
        <v>10</v>
      </c>
      <c r="X258" s="50">
        <f t="shared" si="72"/>
        <v>10</v>
      </c>
      <c r="Y258" t="str">
        <f t="shared" si="73"/>
        <v>0</v>
      </c>
      <c r="Z258">
        <f t="shared" si="74"/>
        <v>44</v>
      </c>
      <c r="AD258" s="254">
        <f t="shared" si="61"/>
        <v>56.7843137254903</v>
      </c>
      <c r="AE258">
        <f t="shared" si="62"/>
        <v>44</v>
      </c>
      <c r="AF258">
        <f t="shared" si="63"/>
        <v>20</v>
      </c>
      <c r="AG258">
        <f t="shared" si="64"/>
        <v>120.78431372549031</v>
      </c>
      <c r="AH258">
        <f t="shared" si="65"/>
        <v>36</v>
      </c>
      <c r="AI258" s="253">
        <f t="shared" si="66"/>
        <v>20.7843137254903</v>
      </c>
    </row>
    <row r="259" spans="1:35" x14ac:dyDescent="0.35">
      <c r="A259" t="s">
        <v>1672</v>
      </c>
      <c r="B259" t="s">
        <v>1673</v>
      </c>
      <c r="C259" t="s">
        <v>1674</v>
      </c>
      <c r="D259" t="s">
        <v>509</v>
      </c>
      <c r="E259">
        <v>873129</v>
      </c>
      <c r="F259" s="186" t="s">
        <v>80</v>
      </c>
      <c r="G259" s="91">
        <v>2026</v>
      </c>
      <c r="H259" s="62" t="s">
        <v>100</v>
      </c>
      <c r="I259" s="62" t="s">
        <v>54</v>
      </c>
      <c r="J259" s="88">
        <v>0.7</v>
      </c>
      <c r="K259" s="89">
        <f t="shared" si="60"/>
        <v>49</v>
      </c>
      <c r="L259" s="90">
        <f>SUMIFS('course data'!AT:AT,'course data'!AS:AS,A259,'course data'!H:H,G259)+SUMIFS('course data'!AV:AV,'course data'!AU:AU,A259,'course data'!H:H,G259)+SUMIFS('course data'!AX:AX,'course data'!AW:AW,A259,'course data'!H:H,G259)</f>
        <v>0</v>
      </c>
      <c r="M259" s="92">
        <v>56.9019607843138</v>
      </c>
      <c r="N259" s="132"/>
      <c r="O259" s="78"/>
      <c r="P259" s="135"/>
      <c r="R259" s="4" t="str">
        <f>_xlfn.IFNA(VLOOKUP(Q259,Data!$AL$2:$AM$101,2,FALSE), "0")</f>
        <v>0</v>
      </c>
      <c r="T259" s="4" t="str">
        <f>_xlfn.IFNA(VLOOKUP(S259,Data!$AN$2:$AO$121,2,FALSE), "0")</f>
        <v>0</v>
      </c>
      <c r="U259" s="81">
        <v>0</v>
      </c>
      <c r="V259" s="52">
        <v>1</v>
      </c>
      <c r="W259">
        <f t="shared" si="71"/>
        <v>7</v>
      </c>
      <c r="X259" s="50" t="str">
        <f t="shared" si="72"/>
        <v>0</v>
      </c>
      <c r="Y259" t="str">
        <f t="shared" si="73"/>
        <v>0</v>
      </c>
      <c r="Z259">
        <f t="shared" si="74"/>
        <v>14</v>
      </c>
      <c r="AD259" s="254">
        <f t="shared" si="61"/>
        <v>56.9019607843138</v>
      </c>
      <c r="AE259">
        <f t="shared" si="62"/>
        <v>14</v>
      </c>
      <c r="AF259">
        <f t="shared" si="63"/>
        <v>7</v>
      </c>
      <c r="AG259">
        <f t="shared" si="64"/>
        <v>77.9019607843138</v>
      </c>
      <c r="AH259">
        <f t="shared" si="65"/>
        <v>49</v>
      </c>
      <c r="AI259" s="253">
        <f t="shared" si="66"/>
        <v>7.9019607843138004</v>
      </c>
    </row>
    <row r="260" spans="1:35" x14ac:dyDescent="0.35">
      <c r="A260" t="s">
        <v>1675</v>
      </c>
      <c r="B260" t="s">
        <v>1676</v>
      </c>
      <c r="C260" t="s">
        <v>1677</v>
      </c>
      <c r="D260" t="s">
        <v>1678</v>
      </c>
      <c r="E260">
        <v>555535</v>
      </c>
      <c r="F260" s="186" t="s">
        <v>214</v>
      </c>
      <c r="G260" s="91">
        <v>2026</v>
      </c>
      <c r="H260" s="62" t="s">
        <v>125</v>
      </c>
      <c r="I260" s="62" t="s">
        <v>101</v>
      </c>
      <c r="J260" s="88">
        <v>1</v>
      </c>
      <c r="K260" s="89">
        <f t="shared" si="60"/>
        <v>40</v>
      </c>
      <c r="L260" s="90">
        <f>SUMIFS('course data'!AT:AT,'course data'!AS:AS,A260,'course data'!H:H,G260)+SUMIFS('course data'!AV:AV,'course data'!AU:AU,A260,'course data'!H:H,G260)+SUMIFS('course data'!AX:AX,'course data'!AW:AW,A260,'course data'!H:H,G260)</f>
        <v>0</v>
      </c>
      <c r="M260" s="92">
        <v>57.019607843137301</v>
      </c>
      <c r="N260" s="132"/>
      <c r="O260" s="76"/>
      <c r="P260" s="127"/>
      <c r="Q260" s="81" t="s">
        <v>361</v>
      </c>
      <c r="R260" s="4">
        <f>_xlfn.IFNA(VLOOKUP(Q260,Data!$AL$2:$AM$101,2,FALSE), "0")</f>
        <v>10</v>
      </c>
      <c r="T260" s="4" t="str">
        <f>_xlfn.IFNA(VLOOKUP(S260,Data!$AN$2:$AO$121,2,FALSE), "0")</f>
        <v>0</v>
      </c>
      <c r="U260" s="81">
        <v>20</v>
      </c>
      <c r="V260" s="52">
        <v>1</v>
      </c>
      <c r="W260">
        <f t="shared" si="71"/>
        <v>10</v>
      </c>
      <c r="X260" s="50">
        <f t="shared" si="72"/>
        <v>10</v>
      </c>
      <c r="Y260" t="str">
        <f t="shared" si="73"/>
        <v>0</v>
      </c>
      <c r="Z260">
        <f t="shared" si="74"/>
        <v>40</v>
      </c>
      <c r="AD260" s="254">
        <f t="shared" si="61"/>
        <v>57.019607843137301</v>
      </c>
      <c r="AE260">
        <f t="shared" si="62"/>
        <v>40</v>
      </c>
      <c r="AF260">
        <f t="shared" si="63"/>
        <v>20</v>
      </c>
      <c r="AG260">
        <f t="shared" si="64"/>
        <v>117.01960784313729</v>
      </c>
      <c r="AH260">
        <f t="shared" si="65"/>
        <v>40</v>
      </c>
      <c r="AI260" s="253">
        <f t="shared" si="66"/>
        <v>17.019607843137301</v>
      </c>
    </row>
    <row r="261" spans="1:35" x14ac:dyDescent="0.35">
      <c r="A261" t="s">
        <v>1679</v>
      </c>
      <c r="B261" t="s">
        <v>1680</v>
      </c>
      <c r="C261" t="s">
        <v>1681</v>
      </c>
      <c r="D261" t="s">
        <v>1682</v>
      </c>
      <c r="E261">
        <v>384012</v>
      </c>
      <c r="F261" s="186" t="s">
        <v>229</v>
      </c>
      <c r="G261" s="91">
        <v>2026</v>
      </c>
      <c r="H261" s="62" t="s">
        <v>125</v>
      </c>
      <c r="I261" s="62" t="s">
        <v>147</v>
      </c>
      <c r="J261" s="88">
        <v>1</v>
      </c>
      <c r="K261" s="89">
        <f t="shared" si="60"/>
        <v>45</v>
      </c>
      <c r="L261" s="90">
        <f>SUMIFS('course data'!AT:AT,'course data'!AS:AS,A261,'course data'!H:H,G261)+SUMIFS('course data'!AV:AV,'course data'!AU:AU,A261,'course data'!H:H,G261)+SUMIFS('course data'!AX:AX,'course data'!AW:AW,A261,'course data'!H:H,G261)</f>
        <v>0</v>
      </c>
      <c r="M261" s="92">
        <v>57.137254901960901</v>
      </c>
      <c r="N261" s="132"/>
      <c r="O261" s="78"/>
      <c r="P261" s="128"/>
      <c r="Q261" s="81" t="s">
        <v>226</v>
      </c>
      <c r="R261" s="4">
        <f>_xlfn.IFNA(VLOOKUP(Q261,Data!$AL$2:$AM$101,2,FALSE), "0")</f>
        <v>5</v>
      </c>
      <c r="T261" s="4" t="str">
        <f>_xlfn.IFNA(VLOOKUP(S261,Data!$AN$2:$AO$121,2,FALSE), "0")</f>
        <v>0</v>
      </c>
      <c r="U261" s="81">
        <v>20</v>
      </c>
      <c r="V261" s="52">
        <v>1</v>
      </c>
      <c r="W261">
        <f t="shared" si="71"/>
        <v>10</v>
      </c>
      <c r="X261" s="50">
        <f t="shared" si="72"/>
        <v>5</v>
      </c>
      <c r="Y261" t="str">
        <f t="shared" si="73"/>
        <v>0</v>
      </c>
      <c r="Z261">
        <f t="shared" si="74"/>
        <v>40</v>
      </c>
      <c r="AD261" s="254">
        <f t="shared" si="61"/>
        <v>57.137254901960901</v>
      </c>
      <c r="AE261">
        <f t="shared" si="62"/>
        <v>40</v>
      </c>
      <c r="AF261">
        <f t="shared" si="63"/>
        <v>15</v>
      </c>
      <c r="AG261">
        <f t="shared" si="64"/>
        <v>112.1372549019609</v>
      </c>
      <c r="AH261">
        <f t="shared" si="65"/>
        <v>45</v>
      </c>
      <c r="AI261" s="253">
        <f t="shared" si="66"/>
        <v>12.137254901960901</v>
      </c>
    </row>
    <row r="262" spans="1:35" x14ac:dyDescent="0.35">
      <c r="A262" t="s">
        <v>1683</v>
      </c>
      <c r="B262" t="s">
        <v>1508</v>
      </c>
      <c r="C262" t="s">
        <v>1509</v>
      </c>
      <c r="D262" t="s">
        <v>1510</v>
      </c>
      <c r="E262">
        <v>457844</v>
      </c>
      <c r="F262" s="186" t="s">
        <v>259</v>
      </c>
      <c r="G262" s="91">
        <v>2026</v>
      </c>
      <c r="H262" s="62" t="s">
        <v>100</v>
      </c>
      <c r="I262" s="62" t="s">
        <v>54</v>
      </c>
      <c r="J262" s="88">
        <v>0.1</v>
      </c>
      <c r="K262" s="89">
        <f t="shared" si="60"/>
        <v>7</v>
      </c>
      <c r="L262" s="90">
        <f>SUMIFS('course data'!AT:AT,'course data'!AS:AS,A262,'course data'!H:H,G262)+SUMIFS('course data'!AV:AV,'course data'!AU:AU,A262,'course data'!H:H,G262)+SUMIFS('course data'!AX:AX,'course data'!AW:AW,A262,'course data'!H:H,G262)</f>
        <v>0</v>
      </c>
      <c r="M262" s="92">
        <v>57.254901960784402</v>
      </c>
      <c r="N262" s="132"/>
      <c r="O262" s="78"/>
      <c r="P262" s="129"/>
      <c r="R262" s="4" t="str">
        <f>_xlfn.IFNA(VLOOKUP(Q262,Data!$AL$2:$AM$101,2,FALSE), "0")</f>
        <v>0</v>
      </c>
      <c r="T262" s="4" t="str">
        <f>_xlfn.IFNA(VLOOKUP(S262,Data!$AN$2:$AO$121,2,FALSE), "0")</f>
        <v>0</v>
      </c>
      <c r="U262" s="81">
        <v>0</v>
      </c>
      <c r="V262" s="52">
        <v>1</v>
      </c>
      <c r="W262">
        <f t="shared" si="71"/>
        <v>1</v>
      </c>
      <c r="X262" s="50" t="str">
        <f t="shared" si="72"/>
        <v>0</v>
      </c>
      <c r="Y262" t="str">
        <f t="shared" si="73"/>
        <v>0</v>
      </c>
      <c r="Z262">
        <f t="shared" si="74"/>
        <v>2</v>
      </c>
      <c r="AD262" s="254">
        <f t="shared" si="61"/>
        <v>57.254901960784402</v>
      </c>
      <c r="AE262">
        <f t="shared" si="62"/>
        <v>2</v>
      </c>
      <c r="AF262">
        <f t="shared" si="63"/>
        <v>1</v>
      </c>
      <c r="AG262">
        <f t="shared" si="64"/>
        <v>60.254901960784402</v>
      </c>
      <c r="AH262">
        <f t="shared" si="65"/>
        <v>7</v>
      </c>
      <c r="AI262" s="253">
        <f t="shared" si="66"/>
        <v>50.254901960784402</v>
      </c>
    </row>
    <row r="263" spans="1:35" x14ac:dyDescent="0.35">
      <c r="A263" t="s">
        <v>1684</v>
      </c>
      <c r="B263" t="s">
        <v>1685</v>
      </c>
      <c r="C263" t="s">
        <v>1686</v>
      </c>
      <c r="D263" t="s">
        <v>1687</v>
      </c>
      <c r="E263">
        <v>946376</v>
      </c>
      <c r="F263" s="186" t="s">
        <v>199</v>
      </c>
      <c r="G263" s="91">
        <v>2026</v>
      </c>
      <c r="H263" s="62" t="s">
        <v>125</v>
      </c>
      <c r="I263" s="62" t="s">
        <v>126</v>
      </c>
      <c r="J263" s="88">
        <v>1</v>
      </c>
      <c r="K263" s="89">
        <f t="shared" si="60"/>
        <v>50</v>
      </c>
      <c r="L263" s="90">
        <f>SUMIFS('course data'!AT:AT,'course data'!AS:AS,A263,'course data'!H:H,G263)+SUMIFS('course data'!AV:AV,'course data'!AU:AU,A263,'course data'!H:H,G263)+SUMIFS('course data'!AX:AX,'course data'!AW:AW,A263,'course data'!H:H,G263)</f>
        <v>0</v>
      </c>
      <c r="M263" s="92">
        <v>57.372549019607902</v>
      </c>
      <c r="N263" s="132"/>
      <c r="O263" s="78"/>
      <c r="P263" s="128"/>
      <c r="R263" s="4" t="str">
        <f>_xlfn.IFNA(VLOOKUP(Q263,Data!$AL$2:$AM$101,2,FALSE), "0")</f>
        <v>0</v>
      </c>
      <c r="T263" s="4" t="str">
        <f>_xlfn.IFNA(VLOOKUP(S263,Data!$AN$2:$AO$121,2,FALSE), "0")</f>
        <v>0</v>
      </c>
      <c r="U263" s="81">
        <v>20</v>
      </c>
      <c r="V263" s="52">
        <v>1</v>
      </c>
      <c r="W263">
        <f t="shared" si="71"/>
        <v>10</v>
      </c>
      <c r="X263" s="50" t="str">
        <f t="shared" si="72"/>
        <v>0</v>
      </c>
      <c r="Y263" t="str">
        <f t="shared" si="73"/>
        <v>0</v>
      </c>
      <c r="Z263">
        <f t="shared" si="74"/>
        <v>40</v>
      </c>
      <c r="AD263" s="254">
        <f t="shared" si="61"/>
        <v>57.372549019607902</v>
      </c>
      <c r="AE263">
        <f t="shared" si="62"/>
        <v>40</v>
      </c>
      <c r="AF263">
        <f t="shared" si="63"/>
        <v>10</v>
      </c>
      <c r="AG263">
        <f t="shared" si="64"/>
        <v>107.3725490196079</v>
      </c>
      <c r="AH263">
        <f t="shared" si="65"/>
        <v>50</v>
      </c>
      <c r="AI263" s="253">
        <f t="shared" si="66"/>
        <v>7.3725490196079022</v>
      </c>
    </row>
    <row r="264" spans="1:35" x14ac:dyDescent="0.35">
      <c r="A264" t="s">
        <v>1688</v>
      </c>
      <c r="B264" t="s">
        <v>1689</v>
      </c>
      <c r="C264" t="s">
        <v>876</v>
      </c>
      <c r="D264" t="s">
        <v>1690</v>
      </c>
      <c r="E264">
        <v>981061</v>
      </c>
      <c r="F264" s="186" t="s">
        <v>245</v>
      </c>
      <c r="G264" s="91">
        <v>2026</v>
      </c>
      <c r="H264" s="62" t="s">
        <v>125</v>
      </c>
      <c r="I264" s="62" t="s">
        <v>78</v>
      </c>
      <c r="J264" s="88">
        <v>1</v>
      </c>
      <c r="K264" s="89">
        <f t="shared" ref="K264:K291" si="75">SUM(70*J264*V264)-R264-T264-U264+AB264-AC264</f>
        <v>50</v>
      </c>
      <c r="L264" s="90">
        <f>SUMIFS('course data'!AT:AT,'course data'!AS:AS,A264,'course data'!H:H,G264)+SUMIFS('course data'!AV:AV,'course data'!AU:AU,A264,'course data'!H:H,G264)+SUMIFS('course data'!AX:AX,'course data'!AW:AW,A264,'course data'!H:H,G264)</f>
        <v>0</v>
      </c>
      <c r="M264" s="92">
        <v>57.490196078431502</v>
      </c>
      <c r="N264" s="132"/>
      <c r="O264" s="76"/>
      <c r="P264" s="127"/>
      <c r="R264" s="4" t="str">
        <f>_xlfn.IFNA(VLOOKUP(Q264,Data!$AL$2:$AM$101,2,FALSE), "0")</f>
        <v>0</v>
      </c>
      <c r="T264" s="4" t="str">
        <f>_xlfn.IFNA(VLOOKUP(S264,Data!$AN$2:$AO$121,2,FALSE), "0")</f>
        <v>0</v>
      </c>
      <c r="U264" s="81">
        <v>20</v>
      </c>
      <c r="V264" s="52">
        <v>1</v>
      </c>
      <c r="W264">
        <f t="shared" si="71"/>
        <v>10</v>
      </c>
      <c r="X264" s="50" t="str">
        <f t="shared" si="72"/>
        <v>0</v>
      </c>
      <c r="Y264" t="str">
        <f t="shared" si="73"/>
        <v>0</v>
      </c>
      <c r="Z264">
        <f t="shared" si="74"/>
        <v>40</v>
      </c>
      <c r="AD264" s="254">
        <f t="shared" ref="AD264:AD291" si="76">M264-AC264</f>
        <v>57.490196078431502</v>
      </c>
      <c r="AE264">
        <f t="shared" ref="AE264:AE291" si="77">Z264-AB264</f>
        <v>40</v>
      </c>
      <c r="AF264">
        <f t="shared" ref="AF264:AF291" si="78">W264+X264+Y264-AA264</f>
        <v>10</v>
      </c>
      <c r="AG264">
        <f t="shared" ref="AG264:AG291" si="79">AD264+AE264+AF264</f>
        <v>107.4901960784315</v>
      </c>
      <c r="AH264">
        <f t="shared" ref="AH264:AH291" si="80">K264-AC264</f>
        <v>50</v>
      </c>
      <c r="AI264" s="253">
        <f t="shared" ref="AI264:AI291" si="81">AD264-AH264</f>
        <v>7.4901960784315023</v>
      </c>
    </row>
    <row r="265" spans="1:35" ht="59.25" customHeight="1" x14ac:dyDescent="0.35">
      <c r="A265" t="s">
        <v>1691</v>
      </c>
      <c r="B265" t="s">
        <v>1692</v>
      </c>
      <c r="C265" t="s">
        <v>868</v>
      </c>
      <c r="D265" t="s">
        <v>1693</v>
      </c>
      <c r="E265">
        <v>951092</v>
      </c>
      <c r="F265" s="186" t="s">
        <v>259</v>
      </c>
      <c r="G265" s="91">
        <v>2026</v>
      </c>
      <c r="H265" s="62" t="s">
        <v>100</v>
      </c>
      <c r="I265" s="62" t="s">
        <v>54</v>
      </c>
      <c r="J265" s="88">
        <v>0.5</v>
      </c>
      <c r="K265" s="89">
        <f t="shared" si="75"/>
        <v>0</v>
      </c>
      <c r="L265" s="90">
        <f>SUMIFS('course data'!AT:AT,'course data'!AS:AS,A265,'course data'!H:H,G265)+SUMIFS('course data'!AV:AV,'course data'!AU:AU,A265,'course data'!H:H,G265)+SUMIFS('course data'!AX:AX,'course data'!AW:AW,A265,'course data'!H:H,G265)</f>
        <v>0</v>
      </c>
      <c r="M265" s="92">
        <v>57.607843137255003</v>
      </c>
      <c r="N265" s="132"/>
      <c r="O265" s="77"/>
      <c r="P265" s="135"/>
      <c r="R265" s="4" t="str">
        <f>_xlfn.IFNA(VLOOKUP(Q265,Data!$AL$2:$AM$101,2,FALSE), "0")</f>
        <v>0</v>
      </c>
      <c r="T265" s="4" t="str">
        <f>_xlfn.IFNA(VLOOKUP(S265,Data!$AN$2:$AO$121,2,FALSE), "0")</f>
        <v>0</v>
      </c>
      <c r="U265" s="81">
        <v>35</v>
      </c>
      <c r="V265" s="52">
        <v>1</v>
      </c>
      <c r="W265">
        <f t="shared" si="71"/>
        <v>0</v>
      </c>
      <c r="X265" s="50" t="str">
        <f t="shared" si="72"/>
        <v>0</v>
      </c>
      <c r="Y265" t="str">
        <f t="shared" si="73"/>
        <v>0</v>
      </c>
      <c r="Z265">
        <f t="shared" si="74"/>
        <v>0</v>
      </c>
      <c r="AA265" s="241">
        <v>5</v>
      </c>
      <c r="AB265">
        <v>50</v>
      </c>
      <c r="AC265">
        <v>50</v>
      </c>
      <c r="AD265" s="254">
        <f t="shared" si="76"/>
        <v>7.6078431372550028</v>
      </c>
      <c r="AE265">
        <f t="shared" si="77"/>
        <v>-50</v>
      </c>
      <c r="AF265">
        <f t="shared" si="78"/>
        <v>-5</v>
      </c>
      <c r="AG265">
        <f t="shared" si="79"/>
        <v>-47.392156862744997</v>
      </c>
      <c r="AH265">
        <f t="shared" si="80"/>
        <v>-50</v>
      </c>
      <c r="AI265" s="253">
        <f t="shared" si="81"/>
        <v>57.607843137255003</v>
      </c>
    </row>
    <row r="266" spans="1:35" x14ac:dyDescent="0.35">
      <c r="A266" t="s">
        <v>1694</v>
      </c>
      <c r="B266" t="s">
        <v>1695</v>
      </c>
      <c r="C266" t="s">
        <v>1696</v>
      </c>
      <c r="D266" t="s">
        <v>1697</v>
      </c>
      <c r="E266">
        <v>795275</v>
      </c>
      <c r="F266" s="186" t="s">
        <v>229</v>
      </c>
      <c r="G266" s="183">
        <v>2026</v>
      </c>
      <c r="H266" s="62" t="s">
        <v>100</v>
      </c>
      <c r="I266" s="62" t="s">
        <v>54</v>
      </c>
      <c r="J266" s="88">
        <v>0.5</v>
      </c>
      <c r="K266" s="89">
        <f t="shared" si="75"/>
        <v>35</v>
      </c>
      <c r="L266" s="90">
        <f>SUMIFS('course data'!AT:AT,'course data'!AS:AS,A266,'course data'!H:H,G266)+SUMIFS('course data'!AV:AV,'course data'!AU:AU,A266,'course data'!H:H,G266)+SUMIFS('course data'!AX:AX,'course data'!AW:AW,A266,'course data'!H:H,G266)</f>
        <v>0</v>
      </c>
      <c r="M266" s="92">
        <v>57.725490196078503</v>
      </c>
      <c r="N266" s="132"/>
      <c r="O266" s="78"/>
      <c r="P266" s="135"/>
      <c r="R266" s="4" t="str">
        <f>_xlfn.IFNA(VLOOKUP(Q266,Data!$AL$2:$AM$101,2,FALSE), "0")</f>
        <v>0</v>
      </c>
      <c r="T266" s="4" t="str">
        <f>_xlfn.IFNA(VLOOKUP(S266,Data!$AN$2:$AO$121,2,FALSE), "0")</f>
        <v>0</v>
      </c>
      <c r="U266" s="81">
        <v>0</v>
      </c>
      <c r="V266" s="52">
        <v>1</v>
      </c>
      <c r="W266">
        <f t="shared" si="71"/>
        <v>5</v>
      </c>
      <c r="X266" s="50" t="str">
        <f t="shared" si="72"/>
        <v>0</v>
      </c>
      <c r="Y266" t="str">
        <f t="shared" si="73"/>
        <v>0</v>
      </c>
      <c r="Z266">
        <f t="shared" si="74"/>
        <v>10</v>
      </c>
      <c r="AD266" s="254">
        <f t="shared" si="76"/>
        <v>57.725490196078503</v>
      </c>
      <c r="AE266">
        <f t="shared" si="77"/>
        <v>10</v>
      </c>
      <c r="AF266">
        <f t="shared" si="78"/>
        <v>5</v>
      </c>
      <c r="AG266">
        <f t="shared" si="79"/>
        <v>72.725490196078511</v>
      </c>
      <c r="AH266">
        <f t="shared" si="80"/>
        <v>35</v>
      </c>
      <c r="AI266" s="253">
        <f t="shared" si="81"/>
        <v>22.725490196078503</v>
      </c>
    </row>
    <row r="267" spans="1:35" x14ac:dyDescent="0.35">
      <c r="A267" t="s">
        <v>1698</v>
      </c>
      <c r="B267" t="s">
        <v>1699</v>
      </c>
      <c r="C267" t="s">
        <v>1700</v>
      </c>
      <c r="D267" t="s">
        <v>1701</v>
      </c>
      <c r="E267">
        <v>438705</v>
      </c>
      <c r="F267" s="186" t="s">
        <v>36</v>
      </c>
      <c r="G267" s="183">
        <v>2026</v>
      </c>
      <c r="H267" s="62" t="s">
        <v>100</v>
      </c>
      <c r="I267" s="62" t="s">
        <v>54</v>
      </c>
      <c r="J267" s="88">
        <v>0.6</v>
      </c>
      <c r="K267" s="89">
        <f t="shared" si="75"/>
        <v>0</v>
      </c>
      <c r="L267" s="90">
        <f>SUMIFS('course data'!AT:AT,'course data'!AS:AS,A267,'course data'!H:H,G267)+SUMIFS('course data'!AV:AV,'course data'!AU:AU,A267,'course data'!H:H,G267)+SUMIFS('course data'!AX:AX,'course data'!AW:AW,A267,'course data'!H:H,G267)</f>
        <v>0</v>
      </c>
      <c r="M267" s="92">
        <v>57.843137254901997</v>
      </c>
      <c r="N267" s="132"/>
      <c r="O267" s="78"/>
      <c r="P267" s="129"/>
      <c r="R267" s="4" t="str">
        <f>_xlfn.IFNA(VLOOKUP(Q267,Data!$AL$2:$AM$101,2,FALSE), "0")</f>
        <v>0</v>
      </c>
      <c r="T267" s="4" t="str">
        <f>_xlfn.IFNA(VLOOKUP(S267,Data!$AN$2:$AO$121,2,FALSE), "0")</f>
        <v>0</v>
      </c>
      <c r="U267" s="81">
        <v>42</v>
      </c>
      <c r="V267" s="52">
        <v>1</v>
      </c>
      <c r="W267">
        <f t="shared" si="71"/>
        <v>6</v>
      </c>
      <c r="X267" s="50" t="str">
        <f t="shared" si="72"/>
        <v>0</v>
      </c>
      <c r="Y267" t="str">
        <f t="shared" si="73"/>
        <v>0</v>
      </c>
      <c r="Z267">
        <f t="shared" si="74"/>
        <v>54</v>
      </c>
      <c r="AD267" s="254">
        <f t="shared" si="76"/>
        <v>57.843137254901997</v>
      </c>
      <c r="AE267">
        <f t="shared" si="77"/>
        <v>54</v>
      </c>
      <c r="AF267">
        <f t="shared" si="78"/>
        <v>6</v>
      </c>
      <c r="AG267">
        <f t="shared" si="79"/>
        <v>117.84313725490199</v>
      </c>
      <c r="AH267">
        <f t="shared" si="80"/>
        <v>0</v>
      </c>
      <c r="AI267" s="253">
        <f t="shared" si="81"/>
        <v>57.843137254901997</v>
      </c>
    </row>
    <row r="268" spans="1:35" x14ac:dyDescent="0.35">
      <c r="A268" t="s">
        <v>1702</v>
      </c>
      <c r="B268" t="s">
        <v>1703</v>
      </c>
      <c r="C268" t="s">
        <v>1704</v>
      </c>
      <c r="D268" t="s">
        <v>1705</v>
      </c>
      <c r="E268">
        <v>760585</v>
      </c>
      <c r="F268" s="186" t="s">
        <v>149</v>
      </c>
      <c r="G268" s="183">
        <v>2026</v>
      </c>
      <c r="H268" s="62" t="s">
        <v>125</v>
      </c>
      <c r="I268" s="62" t="s">
        <v>126</v>
      </c>
      <c r="J268" s="88">
        <v>1</v>
      </c>
      <c r="K268" s="89">
        <f t="shared" si="75"/>
        <v>50</v>
      </c>
      <c r="L268" s="90">
        <f>SUMIFS('course data'!AT:AT,'course data'!AS:AS,A268,'course data'!H:H,G268)+SUMIFS('course data'!AV:AV,'course data'!AU:AU,A268,'course data'!H:H,G268)+SUMIFS('course data'!AX:AX,'course data'!AW:AW,A268,'course data'!H:H,G268)</f>
        <v>0</v>
      </c>
      <c r="M268" s="92">
        <v>57.960784313725597</v>
      </c>
      <c r="N268" s="142"/>
      <c r="O268" s="78"/>
      <c r="P268" s="128"/>
      <c r="R268" s="4" t="str">
        <f>_xlfn.IFNA(VLOOKUP(Q268,Data!$AL$2:$AM$101,2,FALSE), "0")</f>
        <v>0</v>
      </c>
      <c r="T268" s="4" t="str">
        <f>_xlfn.IFNA(VLOOKUP(S268,Data!$AN$2:$AO$121,2,FALSE), "0")</f>
        <v>0</v>
      </c>
      <c r="U268" s="81">
        <v>20</v>
      </c>
      <c r="V268" s="52">
        <v>1</v>
      </c>
      <c r="W268">
        <f t="shared" si="71"/>
        <v>10</v>
      </c>
      <c r="X268" s="50" t="str">
        <f t="shared" si="72"/>
        <v>0</v>
      </c>
      <c r="Y268" t="str">
        <f t="shared" si="73"/>
        <v>0</v>
      </c>
      <c r="Z268">
        <f t="shared" si="74"/>
        <v>40</v>
      </c>
      <c r="AD268" s="254">
        <f t="shared" si="76"/>
        <v>57.960784313725597</v>
      </c>
      <c r="AE268">
        <f t="shared" si="77"/>
        <v>40</v>
      </c>
      <c r="AF268">
        <f t="shared" si="78"/>
        <v>10</v>
      </c>
      <c r="AG268">
        <f t="shared" si="79"/>
        <v>107.9607843137256</v>
      </c>
      <c r="AH268">
        <f t="shared" si="80"/>
        <v>50</v>
      </c>
      <c r="AI268" s="253">
        <f t="shared" si="81"/>
        <v>7.9607843137255969</v>
      </c>
    </row>
    <row r="269" spans="1:35" x14ac:dyDescent="0.35">
      <c r="A269" t="s">
        <v>1706</v>
      </c>
      <c r="B269" t="s">
        <v>1707</v>
      </c>
      <c r="C269" t="s">
        <v>1444</v>
      </c>
      <c r="D269" t="s">
        <v>728</v>
      </c>
      <c r="E269">
        <v>266965</v>
      </c>
      <c r="F269" s="186" t="s">
        <v>259</v>
      </c>
      <c r="G269" s="183">
        <v>2026</v>
      </c>
      <c r="H269" s="62" t="s">
        <v>125</v>
      </c>
      <c r="I269" s="62" t="s">
        <v>126</v>
      </c>
      <c r="J269" s="88">
        <v>1</v>
      </c>
      <c r="K269" s="89">
        <f t="shared" si="75"/>
        <v>35</v>
      </c>
      <c r="L269" s="90">
        <f>SUMIFS('course data'!AT:AT,'course data'!AS:AS,A269,'course data'!H:H,G269)+SUMIFS('course data'!AV:AV,'course data'!AU:AU,A269,'course data'!H:H,G269)+SUMIFS('course data'!AX:AX,'course data'!AW:AW,A269,'course data'!H:H,G269)</f>
        <v>0</v>
      </c>
      <c r="M269" s="92">
        <v>58.078431372549097</v>
      </c>
      <c r="N269" s="132"/>
      <c r="O269" s="77"/>
      <c r="P269" s="49"/>
      <c r="Q269" s="81" t="s">
        <v>460</v>
      </c>
      <c r="R269" s="4">
        <f>_xlfn.IFNA(VLOOKUP(Q269,Data!$AL$2:$AM$101,2,FALSE), "0")</f>
        <v>15</v>
      </c>
      <c r="T269" s="4" t="str">
        <f>_xlfn.IFNA(VLOOKUP(S269,Data!$AN$2:$AO$121,2,FALSE), "0")</f>
        <v>0</v>
      </c>
      <c r="U269" s="81">
        <v>20</v>
      </c>
      <c r="V269" s="52">
        <v>1</v>
      </c>
      <c r="W269">
        <f t="shared" si="71"/>
        <v>10</v>
      </c>
      <c r="X269" s="50">
        <f t="shared" si="72"/>
        <v>15</v>
      </c>
      <c r="Y269" t="str">
        <f t="shared" si="73"/>
        <v>0</v>
      </c>
      <c r="Z269">
        <f t="shared" si="74"/>
        <v>40</v>
      </c>
      <c r="AD269" s="254">
        <f t="shared" si="76"/>
        <v>58.078431372549097</v>
      </c>
      <c r="AE269">
        <f t="shared" si="77"/>
        <v>40</v>
      </c>
      <c r="AF269">
        <f t="shared" si="78"/>
        <v>25</v>
      </c>
      <c r="AG269">
        <f t="shared" si="79"/>
        <v>123.07843137254909</v>
      </c>
      <c r="AH269">
        <f t="shared" si="80"/>
        <v>35</v>
      </c>
      <c r="AI269" s="253">
        <f t="shared" si="81"/>
        <v>23.078431372549097</v>
      </c>
    </row>
    <row r="270" spans="1:35" x14ac:dyDescent="0.35">
      <c r="A270" t="s">
        <v>1708</v>
      </c>
      <c r="B270" t="s">
        <v>1709</v>
      </c>
      <c r="C270" t="s">
        <v>1710</v>
      </c>
      <c r="D270" t="s">
        <v>1711</v>
      </c>
      <c r="E270">
        <v>140428</v>
      </c>
      <c r="F270" s="186" t="s">
        <v>103</v>
      </c>
      <c r="G270" s="183">
        <v>2026</v>
      </c>
      <c r="H270" s="62" t="s">
        <v>100</v>
      </c>
      <c r="I270" s="62" t="s">
        <v>54</v>
      </c>
      <c r="J270" s="88">
        <v>0.15</v>
      </c>
      <c r="K270" s="89">
        <f t="shared" si="75"/>
        <v>10.5</v>
      </c>
      <c r="L270" s="90">
        <f>SUMIFS('course data'!AT:AT,'course data'!AS:AS,A270,'course data'!H:H,G270)+SUMIFS('course data'!AV:AV,'course data'!AU:AU,A270,'course data'!H:H,G270)+SUMIFS('course data'!AX:AX,'course data'!AW:AW,A270,'course data'!H:H,G270)</f>
        <v>0</v>
      </c>
      <c r="M270" s="92">
        <v>58.196078431372598</v>
      </c>
      <c r="N270" s="132"/>
      <c r="O270" s="78"/>
      <c r="P270" s="135"/>
      <c r="R270" s="4" t="str">
        <f>_xlfn.IFNA(VLOOKUP(Q270,Data!$AL$2:$AM$101,2,FALSE), "0")</f>
        <v>0</v>
      </c>
      <c r="T270" s="4" t="str">
        <f>_xlfn.IFNA(VLOOKUP(S270,Data!$AN$2:$AO$121,2,FALSE), "0")</f>
        <v>0</v>
      </c>
      <c r="U270" s="81">
        <v>0</v>
      </c>
      <c r="V270" s="52">
        <v>1</v>
      </c>
      <c r="W270">
        <f t="shared" si="71"/>
        <v>1.5</v>
      </c>
      <c r="X270" s="50" t="str">
        <f t="shared" si="72"/>
        <v>0</v>
      </c>
      <c r="Y270" t="str">
        <f t="shared" si="73"/>
        <v>0</v>
      </c>
      <c r="Z270">
        <f t="shared" si="74"/>
        <v>3</v>
      </c>
      <c r="AD270" s="254">
        <f t="shared" si="76"/>
        <v>58.196078431372598</v>
      </c>
      <c r="AE270">
        <f t="shared" si="77"/>
        <v>3</v>
      </c>
      <c r="AF270">
        <f t="shared" si="78"/>
        <v>1.5</v>
      </c>
      <c r="AG270">
        <f t="shared" si="79"/>
        <v>62.696078431372598</v>
      </c>
      <c r="AH270">
        <f t="shared" si="80"/>
        <v>10.5</v>
      </c>
      <c r="AI270" s="253">
        <f t="shared" si="81"/>
        <v>47.696078431372598</v>
      </c>
    </row>
    <row r="271" spans="1:35" x14ac:dyDescent="0.35">
      <c r="A271" t="s">
        <v>1712</v>
      </c>
      <c r="B271" t="s">
        <v>1713</v>
      </c>
      <c r="C271" t="s">
        <v>1714</v>
      </c>
      <c r="D271" t="s">
        <v>1503</v>
      </c>
      <c r="E271">
        <v>990886</v>
      </c>
      <c r="F271" s="186" t="s">
        <v>199</v>
      </c>
      <c r="G271" s="183">
        <v>2026</v>
      </c>
      <c r="H271" s="62" t="s">
        <v>125</v>
      </c>
      <c r="I271" s="62" t="s">
        <v>101</v>
      </c>
      <c r="J271" s="88">
        <v>1</v>
      </c>
      <c r="K271" s="89">
        <f t="shared" si="75"/>
        <v>50</v>
      </c>
      <c r="L271" s="90">
        <f>SUMIFS('course data'!AT:AT,'course data'!AS:AS,A271,'course data'!H:H,G271)+SUMIFS('course data'!AV:AV,'course data'!AU:AU,A271,'course data'!H:H,G271)+SUMIFS('course data'!AX:AX,'course data'!AW:AW,A271,'course data'!H:H,G271)</f>
        <v>0</v>
      </c>
      <c r="M271" s="92">
        <v>58.313725490196198</v>
      </c>
      <c r="N271" s="132"/>
      <c r="O271" s="77"/>
      <c r="P271" s="49"/>
      <c r="R271" s="4" t="str">
        <f>_xlfn.IFNA(VLOOKUP(Q271,Data!$AL$2:$AM$101,2,FALSE), "0")</f>
        <v>0</v>
      </c>
      <c r="T271" s="4" t="str">
        <f>_xlfn.IFNA(VLOOKUP(S271,Data!$AN$2:$AO$121,2,FALSE), "0")</f>
        <v>0</v>
      </c>
      <c r="U271" s="81">
        <v>20</v>
      </c>
      <c r="V271" s="52">
        <v>1</v>
      </c>
      <c r="W271">
        <f t="shared" si="71"/>
        <v>10</v>
      </c>
      <c r="X271" s="50" t="str">
        <f t="shared" si="72"/>
        <v>0</v>
      </c>
      <c r="Y271" t="str">
        <f t="shared" si="73"/>
        <v>0</v>
      </c>
      <c r="Z271">
        <f t="shared" si="74"/>
        <v>40</v>
      </c>
      <c r="AD271" s="254">
        <f t="shared" si="76"/>
        <v>58.313725490196198</v>
      </c>
      <c r="AE271">
        <f t="shared" si="77"/>
        <v>40</v>
      </c>
      <c r="AF271">
        <f t="shared" si="78"/>
        <v>10</v>
      </c>
      <c r="AG271">
        <f t="shared" si="79"/>
        <v>108.31372549019619</v>
      </c>
      <c r="AH271">
        <f t="shared" si="80"/>
        <v>50</v>
      </c>
      <c r="AI271" s="253">
        <f t="shared" si="81"/>
        <v>8.3137254901961981</v>
      </c>
    </row>
    <row r="272" spans="1:35" x14ac:dyDescent="0.35">
      <c r="A272" t="s">
        <v>1715</v>
      </c>
      <c r="B272" t="s">
        <v>1716</v>
      </c>
      <c r="C272" t="s">
        <v>1439</v>
      </c>
      <c r="D272" t="s">
        <v>1717</v>
      </c>
      <c r="E272">
        <v>947855</v>
      </c>
      <c r="F272" s="186" t="s">
        <v>169</v>
      </c>
      <c r="G272" s="91">
        <v>2026</v>
      </c>
      <c r="H272" s="62" t="s">
        <v>125</v>
      </c>
      <c r="I272" s="62" t="s">
        <v>78</v>
      </c>
      <c r="J272" s="88">
        <v>1</v>
      </c>
      <c r="K272" s="89">
        <f t="shared" si="75"/>
        <v>20</v>
      </c>
      <c r="L272" s="90">
        <f>SUMIFS('course data'!AT:AT,'course data'!AS:AS,A272,'course data'!H:H,G272)+SUMIFS('course data'!AV:AV,'course data'!AU:AU,A272,'course data'!H:H,G272)+SUMIFS('course data'!AX:AX,'course data'!AW:AW,A272,'course data'!H:H,G272)</f>
        <v>0</v>
      </c>
      <c r="M272" s="92">
        <v>58.431372549019699</v>
      </c>
      <c r="N272" s="132"/>
      <c r="O272" s="76"/>
      <c r="P272" s="127"/>
      <c r="Q272" s="81" t="s">
        <v>361</v>
      </c>
      <c r="R272" s="4">
        <f>_xlfn.IFNA(VLOOKUP(Q272,Data!$AL$2:$AM$101,2,FALSE), "0")</f>
        <v>10</v>
      </c>
      <c r="T272" s="4" t="str">
        <f>_xlfn.IFNA(VLOOKUP(S272,Data!$AN$2:$AO$121,2,FALSE), "0")</f>
        <v>0</v>
      </c>
      <c r="U272" s="81">
        <v>12</v>
      </c>
      <c r="V272" s="52">
        <v>0.6</v>
      </c>
      <c r="W272">
        <f t="shared" si="71"/>
        <v>6</v>
      </c>
      <c r="X272" s="50">
        <f t="shared" si="72"/>
        <v>10</v>
      </c>
      <c r="Y272" t="str">
        <f t="shared" si="73"/>
        <v>0</v>
      </c>
      <c r="Z272">
        <f t="shared" si="74"/>
        <v>24</v>
      </c>
      <c r="AD272" s="254">
        <f t="shared" si="76"/>
        <v>58.431372549019699</v>
      </c>
      <c r="AE272">
        <f t="shared" si="77"/>
        <v>24</v>
      </c>
      <c r="AF272">
        <f t="shared" si="78"/>
        <v>16</v>
      </c>
      <c r="AG272">
        <f t="shared" si="79"/>
        <v>98.431372549019699</v>
      </c>
      <c r="AH272">
        <f t="shared" si="80"/>
        <v>20</v>
      </c>
      <c r="AI272" s="253">
        <f t="shared" si="81"/>
        <v>38.431372549019699</v>
      </c>
    </row>
    <row r="273" spans="1:35" x14ac:dyDescent="0.35">
      <c r="A273" t="s">
        <v>1718</v>
      </c>
      <c r="B273" t="s">
        <v>1719</v>
      </c>
      <c r="C273" t="s">
        <v>1720</v>
      </c>
      <c r="D273" t="s">
        <v>1721</v>
      </c>
      <c r="E273">
        <v>995553</v>
      </c>
      <c r="F273" s="186" t="s">
        <v>149</v>
      </c>
      <c r="G273" s="183">
        <v>2026</v>
      </c>
      <c r="H273" s="62" t="s">
        <v>100</v>
      </c>
      <c r="I273" s="62" t="s">
        <v>54</v>
      </c>
      <c r="J273" s="88">
        <v>0.2</v>
      </c>
      <c r="K273" s="89">
        <f t="shared" si="75"/>
        <v>14</v>
      </c>
      <c r="L273" s="90">
        <f>SUMIFS('course data'!AT:AT,'course data'!AS:AS,A273,'course data'!H:H,G273)+SUMIFS('course data'!AV:AV,'course data'!AU:AU,A273,'course data'!H:H,G273)+SUMIFS('course data'!AX:AX,'course data'!AW:AW,A273,'course data'!H:H,G273)</f>
        <v>0</v>
      </c>
      <c r="M273" s="92">
        <v>58.549019607843199</v>
      </c>
      <c r="N273" s="132"/>
      <c r="O273" s="78"/>
      <c r="P273" s="135"/>
      <c r="R273" s="4" t="str">
        <f>_xlfn.IFNA(VLOOKUP(Q273,Data!$AL$2:$AM$101,2,FALSE), "0")</f>
        <v>0</v>
      </c>
      <c r="T273" s="4" t="str">
        <f>_xlfn.IFNA(VLOOKUP(S273,Data!$AN$2:$AO$121,2,FALSE), "0")</f>
        <v>0</v>
      </c>
      <c r="U273" s="81">
        <v>0</v>
      </c>
      <c r="V273" s="52">
        <v>1</v>
      </c>
      <c r="W273">
        <f t="shared" si="71"/>
        <v>2</v>
      </c>
      <c r="X273" s="50" t="str">
        <f t="shared" si="72"/>
        <v>0</v>
      </c>
      <c r="Y273" t="str">
        <f t="shared" si="73"/>
        <v>0</v>
      </c>
      <c r="Z273">
        <f t="shared" si="74"/>
        <v>4</v>
      </c>
      <c r="AD273" s="254">
        <f t="shared" si="76"/>
        <v>58.549019607843199</v>
      </c>
      <c r="AE273">
        <f t="shared" si="77"/>
        <v>4</v>
      </c>
      <c r="AF273">
        <f t="shared" si="78"/>
        <v>2</v>
      </c>
      <c r="AG273">
        <f t="shared" si="79"/>
        <v>64.549019607843206</v>
      </c>
      <c r="AH273">
        <f t="shared" si="80"/>
        <v>14</v>
      </c>
      <c r="AI273" s="253">
        <f t="shared" si="81"/>
        <v>44.549019607843199</v>
      </c>
    </row>
    <row r="274" spans="1:35" x14ac:dyDescent="0.35">
      <c r="A274" t="s">
        <v>1722</v>
      </c>
      <c r="B274" t="s">
        <v>1723</v>
      </c>
      <c r="C274" t="s">
        <v>1724</v>
      </c>
      <c r="D274" t="s">
        <v>1653</v>
      </c>
      <c r="E274">
        <v>195035</v>
      </c>
      <c r="F274" s="186" t="s">
        <v>80</v>
      </c>
      <c r="G274" s="183">
        <v>2026</v>
      </c>
      <c r="H274" s="62" t="s">
        <v>125</v>
      </c>
      <c r="I274" s="62" t="s">
        <v>126</v>
      </c>
      <c r="J274" s="88">
        <v>1</v>
      </c>
      <c r="K274" s="89">
        <f t="shared" si="75"/>
        <v>0</v>
      </c>
      <c r="L274" s="90">
        <f>SUMIFS('course data'!AT:AT,'course data'!AS:AS,A274,'course data'!H:H,G274)+SUMIFS('course data'!AV:AV,'course data'!AU:AU,A274,'course data'!H:H,G274)+SUMIFS('course data'!AX:AX,'course data'!AW:AW,A274,'course data'!H:H,G274)</f>
        <v>0</v>
      </c>
      <c r="M274" s="92">
        <v>58.6666666666667</v>
      </c>
      <c r="N274" s="132"/>
      <c r="O274" s="78"/>
      <c r="P274" s="128"/>
      <c r="Q274" s="81" t="s">
        <v>361</v>
      </c>
      <c r="R274" s="4">
        <f>_xlfn.IFNA(VLOOKUP(Q274,Data!$AL$2:$AM$101,2,FALSE), "0")</f>
        <v>10</v>
      </c>
      <c r="T274" s="4" t="str">
        <f>_xlfn.IFNA(VLOOKUP(S274,Data!$AN$2:$AO$121,2,FALSE), "0")</f>
        <v>0</v>
      </c>
      <c r="U274" s="81">
        <v>4</v>
      </c>
      <c r="V274" s="52">
        <v>0.2</v>
      </c>
      <c r="W274">
        <f t="shared" si="71"/>
        <v>2</v>
      </c>
      <c r="X274" s="50">
        <f t="shared" si="72"/>
        <v>10</v>
      </c>
      <c r="Y274" t="str">
        <f t="shared" si="73"/>
        <v>0</v>
      </c>
      <c r="Z274">
        <f t="shared" si="74"/>
        <v>8</v>
      </c>
      <c r="AD274" s="254">
        <f t="shared" si="76"/>
        <v>58.6666666666667</v>
      </c>
      <c r="AE274">
        <f t="shared" si="77"/>
        <v>8</v>
      </c>
      <c r="AF274">
        <f t="shared" si="78"/>
        <v>12</v>
      </c>
      <c r="AG274">
        <f t="shared" si="79"/>
        <v>78.6666666666667</v>
      </c>
      <c r="AH274">
        <f t="shared" si="80"/>
        <v>0</v>
      </c>
      <c r="AI274" s="253">
        <f t="shared" si="81"/>
        <v>58.6666666666667</v>
      </c>
    </row>
    <row r="275" spans="1:35" x14ac:dyDescent="0.35">
      <c r="A275" t="s">
        <v>1725</v>
      </c>
      <c r="B275" t="s">
        <v>1726</v>
      </c>
      <c r="C275" t="s">
        <v>416</v>
      </c>
      <c r="D275" t="s">
        <v>1727</v>
      </c>
      <c r="E275">
        <v>576988</v>
      </c>
      <c r="F275" s="186" t="s">
        <v>214</v>
      </c>
      <c r="G275" s="183">
        <v>2026</v>
      </c>
      <c r="H275" s="62" t="s">
        <v>125</v>
      </c>
      <c r="I275" s="62" t="s">
        <v>101</v>
      </c>
      <c r="J275" s="88">
        <v>1</v>
      </c>
      <c r="K275" s="89">
        <f t="shared" si="75"/>
        <v>40</v>
      </c>
      <c r="L275" s="90">
        <f>SUMIFS('course data'!AT:AT,'course data'!AS:AS,A275,'course data'!H:H,G275)+SUMIFS('course data'!AV:AV,'course data'!AU:AU,A275,'course data'!H:H,G275)+SUMIFS('course data'!AX:AX,'course data'!AW:AW,A275,'course data'!H:H,G275)</f>
        <v>0</v>
      </c>
      <c r="M275" s="92">
        <v>58.7843137254903</v>
      </c>
      <c r="N275" s="132"/>
      <c r="O275" s="77"/>
      <c r="P275" s="49"/>
      <c r="R275" s="4" t="str">
        <f>_xlfn.IFNA(VLOOKUP(Q275,Data!$AL$2:$AM$101,2,FALSE), "0")</f>
        <v>0</v>
      </c>
      <c r="T275" s="4" t="str">
        <f>_xlfn.IFNA(VLOOKUP(S275,Data!$AN$2:$AO$121,2,FALSE), "0")</f>
        <v>0</v>
      </c>
      <c r="U275" s="81">
        <v>16</v>
      </c>
      <c r="V275" s="52">
        <v>0.8</v>
      </c>
      <c r="W275">
        <f t="shared" si="71"/>
        <v>8</v>
      </c>
      <c r="X275" s="50" t="str">
        <f t="shared" si="72"/>
        <v>0</v>
      </c>
      <c r="Y275" t="str">
        <f t="shared" si="73"/>
        <v>0</v>
      </c>
      <c r="Z275">
        <f t="shared" si="74"/>
        <v>32</v>
      </c>
      <c r="AD275" s="254">
        <f t="shared" si="76"/>
        <v>58.7843137254903</v>
      </c>
      <c r="AE275">
        <f t="shared" si="77"/>
        <v>32</v>
      </c>
      <c r="AF275">
        <f t="shared" si="78"/>
        <v>8</v>
      </c>
      <c r="AG275">
        <f t="shared" si="79"/>
        <v>98.784313725490307</v>
      </c>
      <c r="AH275">
        <f t="shared" si="80"/>
        <v>40</v>
      </c>
      <c r="AI275" s="253">
        <f t="shared" si="81"/>
        <v>18.7843137254903</v>
      </c>
    </row>
    <row r="276" spans="1:35" x14ac:dyDescent="0.35">
      <c r="A276" t="s">
        <v>1728</v>
      </c>
      <c r="B276" t="s">
        <v>1729</v>
      </c>
      <c r="C276" t="s">
        <v>1497</v>
      </c>
      <c r="D276" t="s">
        <v>1730</v>
      </c>
      <c r="E276">
        <v>236584</v>
      </c>
      <c r="F276" t="s">
        <v>36</v>
      </c>
      <c r="G276" s="192">
        <v>2026</v>
      </c>
      <c r="H276" t="s">
        <v>100</v>
      </c>
      <c r="I276" t="s">
        <v>54</v>
      </c>
      <c r="J276" s="88">
        <v>0.4</v>
      </c>
      <c r="K276" s="89">
        <f t="shared" si="75"/>
        <v>28</v>
      </c>
      <c r="L276" s="204">
        <f>SUMIFS('course data'!AT:AT,'course data'!AS:AS,A276,'course data'!H:H,G276)+SUMIFS('course data'!AV:AV,'course data'!AU:AU,A276,'course data'!H:H,G276)+SUMIFS('course data'!AX:AX,'course data'!AW:AW,A276,'course data'!H:H,G276)</f>
        <v>0</v>
      </c>
      <c r="M276" s="92">
        <v>58.9019607843138</v>
      </c>
      <c r="N276" s="212"/>
      <c r="O276" s="205"/>
      <c r="P276" s="206"/>
      <c r="Q276" s="207"/>
      <c r="R276" s="208" t="str">
        <f>_xlfn.IFNA(VLOOKUP(Q276,Data!$AL$2:$AM$101,2,FALSE), "0")</f>
        <v>0</v>
      </c>
      <c r="S276" s="207"/>
      <c r="T276" s="208" t="str">
        <f>_xlfn.IFNA(VLOOKUP(S276,Data!$AN$2:$AO$121,2,FALSE), "0")</f>
        <v>0</v>
      </c>
      <c r="U276" s="207">
        <v>0</v>
      </c>
      <c r="V276" s="209">
        <v>1</v>
      </c>
      <c r="W276" s="203">
        <f t="shared" si="71"/>
        <v>4</v>
      </c>
      <c r="X276" s="210" t="str">
        <f t="shared" si="72"/>
        <v>0</v>
      </c>
      <c r="Y276" s="203" t="str">
        <f t="shared" si="73"/>
        <v>0</v>
      </c>
      <c r="Z276" s="203">
        <f t="shared" si="74"/>
        <v>8</v>
      </c>
      <c r="AA276" s="246"/>
      <c r="AB276" s="203"/>
      <c r="AC276" s="203"/>
      <c r="AD276" s="254">
        <f t="shared" si="76"/>
        <v>58.9019607843138</v>
      </c>
      <c r="AE276">
        <f t="shared" si="77"/>
        <v>8</v>
      </c>
      <c r="AF276">
        <f t="shared" si="78"/>
        <v>4</v>
      </c>
      <c r="AG276">
        <f t="shared" si="79"/>
        <v>70.9019607843138</v>
      </c>
      <c r="AH276">
        <f t="shared" si="80"/>
        <v>28</v>
      </c>
      <c r="AI276" s="253">
        <f t="shared" si="81"/>
        <v>30.9019607843138</v>
      </c>
    </row>
    <row r="277" spans="1:35" x14ac:dyDescent="0.35">
      <c r="A277" t="s">
        <v>1731</v>
      </c>
      <c r="B277" t="s">
        <v>1732</v>
      </c>
      <c r="C277" t="s">
        <v>1733</v>
      </c>
      <c r="D277" t="s">
        <v>1487</v>
      </c>
      <c r="E277">
        <v>340239</v>
      </c>
      <c r="F277" s="186" t="s">
        <v>289</v>
      </c>
      <c r="G277" s="183">
        <v>2026</v>
      </c>
      <c r="H277" s="62" t="s">
        <v>100</v>
      </c>
      <c r="I277" s="62" t="s">
        <v>54</v>
      </c>
      <c r="J277" s="88">
        <v>0.35</v>
      </c>
      <c r="K277" s="89">
        <f t="shared" si="75"/>
        <v>4.5</v>
      </c>
      <c r="L277" s="90">
        <f>SUMIFS('course data'!AT:AT,'course data'!AS:AS,A277,'course data'!H:H,G277)+SUMIFS('course data'!AV:AV,'course data'!AU:AU,A277,'course data'!H:H,G277)+SUMIFS('course data'!AX:AX,'course data'!AW:AW,A277,'course data'!H:H,G277)</f>
        <v>0</v>
      </c>
      <c r="M277" s="92">
        <v>59.019607843137301</v>
      </c>
      <c r="N277" s="132"/>
      <c r="O277" s="78"/>
      <c r="P277" s="135"/>
      <c r="R277" s="4" t="str">
        <f>_xlfn.IFNA(VLOOKUP(Q277,Data!$AL$2:$AM$101,2,FALSE), "0")</f>
        <v>0</v>
      </c>
      <c r="T277" s="4" t="str">
        <f>_xlfn.IFNA(VLOOKUP(S277,Data!$AN$2:$AO$121,2,FALSE), "0")</f>
        <v>0</v>
      </c>
      <c r="U277" s="81">
        <v>20</v>
      </c>
      <c r="V277" s="52">
        <v>1</v>
      </c>
      <c r="W277">
        <f t="shared" si="71"/>
        <v>3.5</v>
      </c>
      <c r="X277" s="50" t="str">
        <f t="shared" si="72"/>
        <v>0</v>
      </c>
      <c r="Y277" t="str">
        <f t="shared" si="73"/>
        <v>0</v>
      </c>
      <c r="Z277">
        <f t="shared" si="74"/>
        <v>27</v>
      </c>
      <c r="AD277" s="254">
        <f t="shared" si="76"/>
        <v>59.019607843137301</v>
      </c>
      <c r="AE277">
        <f t="shared" si="77"/>
        <v>27</v>
      </c>
      <c r="AF277">
        <f t="shared" si="78"/>
        <v>3.5</v>
      </c>
      <c r="AG277">
        <f t="shared" si="79"/>
        <v>89.519607843137294</v>
      </c>
      <c r="AH277">
        <f t="shared" si="80"/>
        <v>4.5</v>
      </c>
      <c r="AI277" s="253">
        <f t="shared" si="81"/>
        <v>54.519607843137301</v>
      </c>
    </row>
    <row r="278" spans="1:35" x14ac:dyDescent="0.35">
      <c r="A278" t="s">
        <v>1734</v>
      </c>
      <c r="B278" t="s">
        <v>1735</v>
      </c>
      <c r="C278" t="s">
        <v>1736</v>
      </c>
      <c r="D278" t="s">
        <v>1737</v>
      </c>
      <c r="E278">
        <v>437400</v>
      </c>
      <c r="F278" s="186" t="s">
        <v>259</v>
      </c>
      <c r="G278" s="183">
        <v>2026</v>
      </c>
      <c r="H278" s="62" t="s">
        <v>125</v>
      </c>
      <c r="I278" s="62" t="s">
        <v>101</v>
      </c>
      <c r="J278" s="88">
        <v>1</v>
      </c>
      <c r="K278" s="89">
        <f t="shared" si="75"/>
        <v>70</v>
      </c>
      <c r="L278" s="90">
        <f>SUMIFS('course data'!AT:AT,'course data'!AS:AS,A278,'course data'!H:H,G278)+SUMIFS('course data'!AV:AV,'course data'!AU:AU,A278,'course data'!H:H,G278)+SUMIFS('course data'!AX:AX,'course data'!AW:AW,A278,'course data'!H:H,G278)</f>
        <v>5</v>
      </c>
      <c r="M278" s="92">
        <v>59.137254901960901</v>
      </c>
      <c r="N278" s="132"/>
      <c r="O278" s="77"/>
      <c r="P278" s="49"/>
      <c r="R278" s="4" t="str">
        <f>_xlfn.IFNA(VLOOKUP(Q278,Data!$AL$2:$AM$101,2,FALSE), "0")</f>
        <v>0</v>
      </c>
      <c r="T278" s="4" t="str">
        <f>_xlfn.IFNA(VLOOKUP(S278,Data!$AN$2:$AO$121,2,FALSE), "0")</f>
        <v>0</v>
      </c>
      <c r="U278" s="81">
        <v>0</v>
      </c>
      <c r="V278" s="52">
        <v>1</v>
      </c>
      <c r="W278">
        <f t="shared" si="71"/>
        <v>10</v>
      </c>
      <c r="X278" s="50" t="str">
        <f t="shared" si="72"/>
        <v>0</v>
      </c>
      <c r="Y278" t="str">
        <f t="shared" si="73"/>
        <v>0</v>
      </c>
      <c r="Z278">
        <f t="shared" si="74"/>
        <v>20</v>
      </c>
      <c r="AD278" s="254">
        <f t="shared" si="76"/>
        <v>59.137254901960901</v>
      </c>
      <c r="AE278">
        <f t="shared" si="77"/>
        <v>20</v>
      </c>
      <c r="AF278">
        <f t="shared" si="78"/>
        <v>10</v>
      </c>
      <c r="AG278">
        <f t="shared" si="79"/>
        <v>89.137254901960901</v>
      </c>
      <c r="AH278">
        <f t="shared" si="80"/>
        <v>70</v>
      </c>
      <c r="AI278" s="253">
        <f t="shared" si="81"/>
        <v>-10.862745098039099</v>
      </c>
    </row>
    <row r="279" spans="1:35" x14ac:dyDescent="0.35">
      <c r="A279" t="s">
        <v>1738</v>
      </c>
      <c r="B279" t="s">
        <v>1739</v>
      </c>
      <c r="C279" t="s">
        <v>1740</v>
      </c>
      <c r="D279" t="s">
        <v>1741</v>
      </c>
      <c r="E279">
        <v>123844</v>
      </c>
      <c r="F279" s="186" t="s">
        <v>275</v>
      </c>
      <c r="G279" s="183">
        <v>2026</v>
      </c>
      <c r="H279" s="62" t="s">
        <v>125</v>
      </c>
      <c r="I279" s="62" t="s">
        <v>101</v>
      </c>
      <c r="J279" s="88">
        <v>1</v>
      </c>
      <c r="K279" s="89">
        <f t="shared" si="75"/>
        <v>20</v>
      </c>
      <c r="L279" s="90">
        <f>SUMIFS('course data'!AT:AT,'course data'!AS:AS,A279,'course data'!H:H,G279)+SUMIFS('course data'!AV:AV,'course data'!AU:AU,A279,'course data'!H:H,G279)+SUMIFS('course data'!AX:AX,'course data'!AW:AW,A279,'course data'!H:H,G279)</f>
        <v>0</v>
      </c>
      <c r="M279" s="92">
        <v>59.254901960784402</v>
      </c>
      <c r="N279" s="140"/>
      <c r="O279" s="78"/>
      <c r="P279" s="128"/>
      <c r="Q279" s="81" t="s">
        <v>941</v>
      </c>
      <c r="R279" s="4">
        <f>_xlfn.IFNA(VLOOKUP(Q279,Data!$AL$2:$AM$101,2,FALSE), "0")</f>
        <v>45</v>
      </c>
      <c r="T279" s="4" t="str">
        <f>_xlfn.IFNA(VLOOKUP(S279,Data!$AN$2:$AO$121,2,FALSE), "0")</f>
        <v>0</v>
      </c>
      <c r="U279" s="81">
        <v>5</v>
      </c>
      <c r="V279" s="52">
        <v>1</v>
      </c>
      <c r="W279">
        <f t="shared" si="71"/>
        <v>10</v>
      </c>
      <c r="X279" s="50">
        <f t="shared" si="72"/>
        <v>45</v>
      </c>
      <c r="Y279" t="str">
        <f t="shared" si="73"/>
        <v>0</v>
      </c>
      <c r="Z279">
        <f t="shared" si="74"/>
        <v>25</v>
      </c>
      <c r="AD279" s="254">
        <f t="shared" si="76"/>
        <v>59.254901960784402</v>
      </c>
      <c r="AE279">
        <f t="shared" si="77"/>
        <v>25</v>
      </c>
      <c r="AF279">
        <f t="shared" si="78"/>
        <v>55</v>
      </c>
      <c r="AG279">
        <f t="shared" si="79"/>
        <v>139.25490196078439</v>
      </c>
      <c r="AH279">
        <f t="shared" si="80"/>
        <v>20</v>
      </c>
      <c r="AI279" s="253">
        <f t="shared" si="81"/>
        <v>39.254901960784402</v>
      </c>
    </row>
    <row r="280" spans="1:35" x14ac:dyDescent="0.35">
      <c r="A280" t="s">
        <v>1742</v>
      </c>
      <c r="B280" t="s">
        <v>1743</v>
      </c>
      <c r="C280" t="s">
        <v>1486</v>
      </c>
      <c r="D280" t="s">
        <v>1744</v>
      </c>
      <c r="E280">
        <v>991117</v>
      </c>
      <c r="F280" s="186" t="s">
        <v>289</v>
      </c>
      <c r="G280" s="183">
        <v>2026</v>
      </c>
      <c r="H280" s="62" t="s">
        <v>125</v>
      </c>
      <c r="I280" s="62" t="s">
        <v>78</v>
      </c>
      <c r="J280" s="88">
        <v>1</v>
      </c>
      <c r="K280" s="89">
        <f t="shared" si="75"/>
        <v>65</v>
      </c>
      <c r="L280" s="90">
        <f>SUMIFS('course data'!AT:AT,'course data'!AS:AS,A280,'course data'!H:H,G280)+SUMIFS('course data'!AV:AV,'course data'!AU:AU,A280,'course data'!H:H,G280)+SUMIFS('course data'!AX:AX,'course data'!AW:AW,A280,'course data'!H:H,G280)</f>
        <v>0</v>
      </c>
      <c r="M280" s="92">
        <v>59.372549019607902</v>
      </c>
      <c r="N280" s="140"/>
      <c r="O280" s="78"/>
      <c r="P280" s="128"/>
      <c r="Q280" s="81" t="s">
        <v>226</v>
      </c>
      <c r="R280" s="4">
        <f>_xlfn.IFNA(VLOOKUP(Q280,Data!$AL$2:$AM$101,2,FALSE), "0")</f>
        <v>5</v>
      </c>
      <c r="T280" s="4" t="str">
        <f>_xlfn.IFNA(VLOOKUP(S280,Data!$AN$2:$AO$121,2,FALSE), "0")</f>
        <v>0</v>
      </c>
      <c r="U280" s="81">
        <v>0</v>
      </c>
      <c r="V280" s="52">
        <v>1</v>
      </c>
      <c r="W280">
        <f t="shared" si="71"/>
        <v>10</v>
      </c>
      <c r="X280" s="50">
        <f t="shared" si="72"/>
        <v>5</v>
      </c>
      <c r="Y280" t="str">
        <f t="shared" si="73"/>
        <v>0</v>
      </c>
      <c r="Z280">
        <f t="shared" si="74"/>
        <v>20</v>
      </c>
      <c r="AD280" s="254">
        <f t="shared" si="76"/>
        <v>59.372549019607902</v>
      </c>
      <c r="AE280">
        <f t="shared" si="77"/>
        <v>20</v>
      </c>
      <c r="AF280">
        <f t="shared" si="78"/>
        <v>15</v>
      </c>
      <c r="AG280">
        <f t="shared" si="79"/>
        <v>94.372549019607902</v>
      </c>
      <c r="AH280">
        <f t="shared" si="80"/>
        <v>65</v>
      </c>
      <c r="AI280" s="253">
        <f t="shared" si="81"/>
        <v>-5.6274509803920978</v>
      </c>
    </row>
    <row r="281" spans="1:35" x14ac:dyDescent="0.35">
      <c r="A281" t="s">
        <v>1745</v>
      </c>
      <c r="B281" t="s">
        <v>1746</v>
      </c>
      <c r="C281" t="s">
        <v>1704</v>
      </c>
      <c r="D281" t="s">
        <v>471</v>
      </c>
      <c r="E281">
        <v>192189</v>
      </c>
      <c r="F281" s="186" t="s">
        <v>184</v>
      </c>
      <c r="G281" s="183">
        <v>2026</v>
      </c>
      <c r="H281" s="62" t="s">
        <v>100</v>
      </c>
      <c r="I281" s="62" t="s">
        <v>78</v>
      </c>
      <c r="J281" s="88">
        <v>1</v>
      </c>
      <c r="K281" s="89">
        <f t="shared" si="75"/>
        <v>50</v>
      </c>
      <c r="L281" s="90">
        <f>SUMIFS('course data'!AT:AT,'course data'!AS:AS,A281,'course data'!H:H,G281)+SUMIFS('course data'!AV:AV,'course data'!AU:AU,A281,'course data'!H:H,G281)+SUMIFS('course data'!AX:AX,'course data'!AW:AW,A281,'course data'!H:H,G281)</f>
        <v>0</v>
      </c>
      <c r="M281" s="92">
        <v>59.490196078431502</v>
      </c>
      <c r="N281" s="132"/>
      <c r="O281" s="76"/>
      <c r="P281" s="135"/>
      <c r="Q281" s="81" t="s">
        <v>361</v>
      </c>
      <c r="R281" s="4">
        <f>_xlfn.IFNA(VLOOKUP(Q281,Data!$AL$2:$AM$101,2,FALSE), "0")</f>
        <v>10</v>
      </c>
      <c r="S281" s="81" t="s">
        <v>549</v>
      </c>
      <c r="T281" s="4">
        <f>_xlfn.IFNA(VLOOKUP(S281,Data!$AN$2:$AO$121,2,FALSE), "0")</f>
        <v>10</v>
      </c>
      <c r="U281" s="81">
        <v>0</v>
      </c>
      <c r="V281" s="52">
        <v>1</v>
      </c>
      <c r="W281">
        <f t="shared" si="71"/>
        <v>10</v>
      </c>
      <c r="X281" s="50">
        <f t="shared" si="72"/>
        <v>10</v>
      </c>
      <c r="Y281">
        <f t="shared" si="73"/>
        <v>10</v>
      </c>
      <c r="Z281">
        <f t="shared" si="74"/>
        <v>20</v>
      </c>
      <c r="AD281" s="254">
        <f t="shared" si="76"/>
        <v>59.490196078431502</v>
      </c>
      <c r="AE281">
        <f t="shared" si="77"/>
        <v>20</v>
      </c>
      <c r="AF281">
        <f t="shared" si="78"/>
        <v>30</v>
      </c>
      <c r="AG281">
        <f t="shared" si="79"/>
        <v>109.4901960784315</v>
      </c>
      <c r="AH281">
        <f t="shared" si="80"/>
        <v>50</v>
      </c>
      <c r="AI281" s="253">
        <f t="shared" si="81"/>
        <v>9.4901960784315023</v>
      </c>
    </row>
    <row r="282" spans="1:35" x14ac:dyDescent="0.35">
      <c r="A282" t="s">
        <v>1747</v>
      </c>
      <c r="B282" t="s">
        <v>1748</v>
      </c>
      <c r="C282" t="s">
        <v>1749</v>
      </c>
      <c r="D282" t="s">
        <v>1750</v>
      </c>
      <c r="E282">
        <v>413118</v>
      </c>
      <c r="F282" s="186" t="s">
        <v>214</v>
      </c>
      <c r="G282" s="183">
        <v>2026</v>
      </c>
      <c r="H282" s="62" t="s">
        <v>100</v>
      </c>
      <c r="I282" s="62" t="s">
        <v>54</v>
      </c>
      <c r="J282" s="88">
        <v>0.4</v>
      </c>
      <c r="K282" s="89">
        <f t="shared" si="75"/>
        <v>28</v>
      </c>
      <c r="L282" s="90">
        <f>SUMIFS('course data'!AT:AT,'course data'!AS:AS,A282,'course data'!H:H,G282)+SUMIFS('course data'!AV:AV,'course data'!AU:AU,A282,'course data'!H:H,G282)+SUMIFS('course data'!AX:AX,'course data'!AW:AW,A282,'course data'!H:H,G282)</f>
        <v>0</v>
      </c>
      <c r="M282" s="92">
        <v>59.607843137255003</v>
      </c>
      <c r="N282" s="132"/>
      <c r="O282" s="78"/>
      <c r="P282" s="135"/>
      <c r="R282" s="4" t="str">
        <f>_xlfn.IFNA(VLOOKUP(Q282,Data!$AL$2:$AM$101,2,FALSE), "0")</f>
        <v>0</v>
      </c>
      <c r="T282" s="4" t="str">
        <f>_xlfn.IFNA(VLOOKUP(S282,Data!$AN$2:$AO$121,2,FALSE), "0")</f>
        <v>0</v>
      </c>
      <c r="U282" s="81">
        <v>0</v>
      </c>
      <c r="V282" s="52">
        <v>1</v>
      </c>
      <c r="W282">
        <f t="shared" si="71"/>
        <v>4</v>
      </c>
      <c r="X282" s="50" t="str">
        <f t="shared" si="72"/>
        <v>0</v>
      </c>
      <c r="Y282" t="str">
        <f t="shared" si="73"/>
        <v>0</v>
      </c>
      <c r="Z282">
        <f t="shared" si="74"/>
        <v>8</v>
      </c>
      <c r="AD282" s="254">
        <f t="shared" si="76"/>
        <v>59.607843137255003</v>
      </c>
      <c r="AE282">
        <f t="shared" si="77"/>
        <v>8</v>
      </c>
      <c r="AF282">
        <f t="shared" si="78"/>
        <v>4</v>
      </c>
      <c r="AG282">
        <f t="shared" si="79"/>
        <v>71.607843137255003</v>
      </c>
      <c r="AH282">
        <f t="shared" si="80"/>
        <v>28</v>
      </c>
      <c r="AI282" s="253">
        <f t="shared" si="81"/>
        <v>31.607843137255003</v>
      </c>
    </row>
    <row r="283" spans="1:35" x14ac:dyDescent="0.35">
      <c r="A283" t="s">
        <v>1751</v>
      </c>
      <c r="B283" t="s">
        <v>1752</v>
      </c>
      <c r="C283" t="s">
        <v>1753</v>
      </c>
      <c r="D283" t="s">
        <v>1754</v>
      </c>
      <c r="E283">
        <v>983734</v>
      </c>
      <c r="F283" s="186" t="s">
        <v>184</v>
      </c>
      <c r="G283" s="183">
        <v>2026</v>
      </c>
      <c r="H283" s="62" t="s">
        <v>125</v>
      </c>
      <c r="I283" s="62" t="s">
        <v>126</v>
      </c>
      <c r="J283" s="88">
        <v>1</v>
      </c>
      <c r="K283" s="89">
        <f t="shared" si="75"/>
        <v>31.5</v>
      </c>
      <c r="L283" s="90">
        <f>SUMIFS('course data'!AT:AT,'course data'!AS:AS,A283,'course data'!H:H,G283)+SUMIFS('course data'!AV:AV,'course data'!AU:AU,A283,'course data'!H:H,G283)+SUMIFS('course data'!AX:AX,'course data'!AW:AW,A283,'course data'!H:H,G283)</f>
        <v>0</v>
      </c>
      <c r="M283" s="92">
        <v>59.725490196078503</v>
      </c>
      <c r="N283" s="132"/>
      <c r="O283" s="78"/>
      <c r="P283" s="128"/>
      <c r="Q283" s="81" t="s">
        <v>361</v>
      </c>
      <c r="R283" s="4">
        <f>_xlfn.IFNA(VLOOKUP(Q283,Data!$AL$2:$AM$101,2,FALSE), "0")</f>
        <v>10</v>
      </c>
      <c r="S283" s="81" t="s">
        <v>522</v>
      </c>
      <c r="T283" s="4">
        <f>_xlfn.IFNA(VLOOKUP(S283,Data!$AN$2:$AO$121,2,FALSE), "0")</f>
        <v>8.5</v>
      </c>
      <c r="U283" s="81">
        <v>20</v>
      </c>
      <c r="V283" s="52">
        <v>1</v>
      </c>
      <c r="W283">
        <f t="shared" si="71"/>
        <v>10</v>
      </c>
      <c r="X283" s="50">
        <f t="shared" si="72"/>
        <v>10</v>
      </c>
      <c r="Y283">
        <f t="shared" si="73"/>
        <v>8.5</v>
      </c>
      <c r="Z283">
        <f t="shared" si="74"/>
        <v>40</v>
      </c>
      <c r="AD283" s="254">
        <f t="shared" si="76"/>
        <v>59.725490196078503</v>
      </c>
      <c r="AE283">
        <f t="shared" si="77"/>
        <v>40</v>
      </c>
      <c r="AF283">
        <f t="shared" si="78"/>
        <v>28.5</v>
      </c>
      <c r="AG283">
        <f t="shared" si="79"/>
        <v>128.22549019607851</v>
      </c>
      <c r="AH283">
        <f t="shared" si="80"/>
        <v>31.5</v>
      </c>
      <c r="AI283" s="253">
        <f t="shared" si="81"/>
        <v>28.225490196078503</v>
      </c>
    </row>
    <row r="284" spans="1:35" x14ac:dyDescent="0.35">
      <c r="A284" t="s">
        <v>1755</v>
      </c>
      <c r="B284" t="s">
        <v>1756</v>
      </c>
      <c r="C284" t="s">
        <v>1757</v>
      </c>
      <c r="D284" t="s">
        <v>1536</v>
      </c>
      <c r="E284">
        <v>753421</v>
      </c>
      <c r="F284" s="186" t="s">
        <v>259</v>
      </c>
      <c r="G284" s="183">
        <v>2026</v>
      </c>
      <c r="H284" s="62" t="s">
        <v>125</v>
      </c>
      <c r="I284" s="62" t="s">
        <v>101</v>
      </c>
      <c r="J284" s="88">
        <v>1</v>
      </c>
      <c r="K284" s="89">
        <f t="shared" si="75"/>
        <v>40</v>
      </c>
      <c r="L284" s="90">
        <f>SUMIFS('course data'!AT:AT,'course data'!AS:AS,A284,'course data'!H:H,G284)+SUMIFS('course data'!AV:AV,'course data'!AU:AU,A284,'course data'!H:H,G284)+SUMIFS('course data'!AX:AX,'course data'!AW:AW,A284,'course data'!H:H,G284)</f>
        <v>0</v>
      </c>
      <c r="M284" s="92">
        <v>59.843137254901997</v>
      </c>
      <c r="N284" s="132"/>
      <c r="O284" s="77"/>
      <c r="P284" s="49"/>
      <c r="Q284" s="81" t="s">
        <v>361</v>
      </c>
      <c r="R284" s="4">
        <f>_xlfn.IFNA(VLOOKUP(Q284,Data!$AL$2:$AM$101,2,FALSE), "0")</f>
        <v>10</v>
      </c>
      <c r="T284" s="4" t="str">
        <f>_xlfn.IFNA(VLOOKUP(S284,Data!$AN$2:$AO$121,2,FALSE), "0")</f>
        <v>0</v>
      </c>
      <c r="U284" s="81">
        <v>20</v>
      </c>
      <c r="V284" s="52">
        <v>1</v>
      </c>
      <c r="W284">
        <f t="shared" si="71"/>
        <v>10</v>
      </c>
      <c r="X284" s="50">
        <f t="shared" si="72"/>
        <v>10</v>
      </c>
      <c r="Y284" t="str">
        <f t="shared" si="73"/>
        <v>0</v>
      </c>
      <c r="Z284">
        <f t="shared" si="74"/>
        <v>40</v>
      </c>
      <c r="AD284" s="254">
        <f t="shared" si="76"/>
        <v>59.843137254901997</v>
      </c>
      <c r="AE284">
        <f t="shared" si="77"/>
        <v>40</v>
      </c>
      <c r="AF284">
        <f t="shared" si="78"/>
        <v>20</v>
      </c>
      <c r="AG284">
        <f t="shared" si="79"/>
        <v>119.84313725490199</v>
      </c>
      <c r="AH284">
        <f t="shared" si="80"/>
        <v>40</v>
      </c>
      <c r="AI284" s="253">
        <f t="shared" si="81"/>
        <v>19.843137254901997</v>
      </c>
    </row>
    <row r="285" spans="1:35" x14ac:dyDescent="0.35">
      <c r="A285" t="s">
        <v>1758</v>
      </c>
      <c r="B285" t="s">
        <v>1759</v>
      </c>
      <c r="C285" t="s">
        <v>1760</v>
      </c>
      <c r="D285" t="s">
        <v>1761</v>
      </c>
      <c r="E285">
        <v>849758</v>
      </c>
      <c r="F285" s="186" t="s">
        <v>103</v>
      </c>
      <c r="G285" s="183">
        <v>2026</v>
      </c>
      <c r="H285" s="62" t="s">
        <v>100</v>
      </c>
      <c r="I285" s="62" t="s">
        <v>54</v>
      </c>
      <c r="J285" s="88">
        <v>1</v>
      </c>
      <c r="K285" s="89">
        <f t="shared" si="75"/>
        <v>70</v>
      </c>
      <c r="L285" s="90">
        <f>SUMIFS('course data'!AT:AT,'course data'!AS:AS,A285,'course data'!H:H,G285)+SUMIFS('course data'!AV:AV,'course data'!AU:AU,A285,'course data'!H:H,G285)+SUMIFS('course data'!AX:AX,'course data'!AW:AW,A285,'course data'!H:H,G285)</f>
        <v>0</v>
      </c>
      <c r="M285" s="92">
        <v>59.960784313725597</v>
      </c>
      <c r="N285" s="132"/>
      <c r="O285" s="77"/>
      <c r="P285" s="131"/>
      <c r="R285" s="4" t="str">
        <f>_xlfn.IFNA(VLOOKUP(Q285,Data!$AL$2:$AM$101,2,FALSE), "0")</f>
        <v>0</v>
      </c>
      <c r="T285" s="4" t="str">
        <f>_xlfn.IFNA(VLOOKUP(S285,Data!$AN$2:$AO$121,2,FALSE), "0")</f>
        <v>0</v>
      </c>
      <c r="U285" s="81">
        <v>0</v>
      </c>
      <c r="V285" s="52">
        <v>1</v>
      </c>
      <c r="W285">
        <f t="shared" si="71"/>
        <v>10</v>
      </c>
      <c r="X285" s="50" t="str">
        <f t="shared" si="72"/>
        <v>0</v>
      </c>
      <c r="Y285" t="str">
        <f t="shared" si="73"/>
        <v>0</v>
      </c>
      <c r="Z285">
        <f t="shared" si="74"/>
        <v>20</v>
      </c>
      <c r="AD285" s="254">
        <f t="shared" si="76"/>
        <v>59.960784313725597</v>
      </c>
      <c r="AE285">
        <f t="shared" si="77"/>
        <v>20</v>
      </c>
      <c r="AF285">
        <f t="shared" si="78"/>
        <v>10</v>
      </c>
      <c r="AG285">
        <f t="shared" si="79"/>
        <v>89.960784313725597</v>
      </c>
      <c r="AH285">
        <f t="shared" si="80"/>
        <v>70</v>
      </c>
      <c r="AI285" s="253">
        <f t="shared" si="81"/>
        <v>-10.039215686274403</v>
      </c>
    </row>
    <row r="286" spans="1:35" x14ac:dyDescent="0.35">
      <c r="A286" t="s">
        <v>1762</v>
      </c>
      <c r="B286" t="s">
        <v>1763</v>
      </c>
      <c r="C286" t="s">
        <v>1764</v>
      </c>
      <c r="D286" t="s">
        <v>1435</v>
      </c>
      <c r="E286">
        <v>309655</v>
      </c>
      <c r="F286" s="186" t="s">
        <v>149</v>
      </c>
      <c r="G286" s="183">
        <v>2026</v>
      </c>
      <c r="H286" s="62" t="s">
        <v>100</v>
      </c>
      <c r="I286" s="62" t="s">
        <v>54</v>
      </c>
      <c r="J286" s="88">
        <v>0.2</v>
      </c>
      <c r="K286" s="89">
        <f t="shared" si="75"/>
        <v>14</v>
      </c>
      <c r="L286" s="90">
        <f>SUMIFS('course data'!AT:AT,'course data'!AS:AS,A286,'course data'!H:H,G286)+SUMIFS('course data'!AV:AV,'course data'!AU:AU,A286,'course data'!H:H,G286)+SUMIFS('course data'!AX:AX,'course data'!AW:AW,A286,'course data'!H:H,G286)</f>
        <v>0</v>
      </c>
      <c r="M286" s="92">
        <v>60.078431372549097</v>
      </c>
      <c r="N286" s="132"/>
      <c r="O286" s="78"/>
      <c r="P286" s="135"/>
      <c r="R286" s="4" t="str">
        <f>_xlfn.IFNA(VLOOKUP(Q286,Data!$AL$2:$AM$101,2,FALSE), "0")</f>
        <v>0</v>
      </c>
      <c r="T286" s="4" t="str">
        <f>_xlfn.IFNA(VLOOKUP(S286,Data!$AN$2:$AO$121,2,FALSE), "0")</f>
        <v>0</v>
      </c>
      <c r="U286" s="81">
        <v>0</v>
      </c>
      <c r="V286" s="52">
        <v>1</v>
      </c>
      <c r="W286">
        <f t="shared" si="71"/>
        <v>2</v>
      </c>
      <c r="X286" s="50" t="str">
        <f t="shared" si="72"/>
        <v>0</v>
      </c>
      <c r="Y286" t="str">
        <f t="shared" si="73"/>
        <v>0</v>
      </c>
      <c r="Z286">
        <f t="shared" si="74"/>
        <v>4</v>
      </c>
      <c r="AD286" s="254">
        <f t="shared" si="76"/>
        <v>60.078431372549097</v>
      </c>
      <c r="AE286">
        <f t="shared" si="77"/>
        <v>4</v>
      </c>
      <c r="AF286">
        <f t="shared" si="78"/>
        <v>2</v>
      </c>
      <c r="AG286">
        <f t="shared" si="79"/>
        <v>66.07843137254909</v>
      </c>
      <c r="AH286">
        <f t="shared" si="80"/>
        <v>14</v>
      </c>
      <c r="AI286" s="253">
        <f t="shared" si="81"/>
        <v>46.078431372549097</v>
      </c>
    </row>
    <row r="287" spans="1:35" x14ac:dyDescent="0.35">
      <c r="A287" t="s">
        <v>1765</v>
      </c>
      <c r="B287" t="s">
        <v>1766</v>
      </c>
      <c r="C287" t="s">
        <v>1767</v>
      </c>
      <c r="D287" t="s">
        <v>1768</v>
      </c>
      <c r="E287">
        <v>498255</v>
      </c>
      <c r="F287" s="186" t="s">
        <v>103</v>
      </c>
      <c r="G287" s="183">
        <v>2026</v>
      </c>
      <c r="H287" s="62" t="s">
        <v>125</v>
      </c>
      <c r="I287" s="62" t="s">
        <v>78</v>
      </c>
      <c r="J287" s="88">
        <v>1</v>
      </c>
      <c r="K287" s="89">
        <f t="shared" si="75"/>
        <v>45</v>
      </c>
      <c r="L287" s="90">
        <f>SUMIFS('course data'!AT:AT,'course data'!AS:AS,A287,'course data'!H:H,G287)+SUMIFS('course data'!AV:AV,'course data'!AU:AU,A287,'course data'!H:H,G287)+SUMIFS('course data'!AX:AX,'course data'!AW:AW,A287,'course data'!H:H,G287)</f>
        <v>5</v>
      </c>
      <c r="M287" s="92">
        <v>60.196078431372598</v>
      </c>
      <c r="N287" s="72"/>
      <c r="O287" s="77"/>
      <c r="P287" s="49"/>
      <c r="R287" s="4" t="str">
        <f>_xlfn.IFNA(VLOOKUP(Q287,Data!$AL$2:$AM$101,2,FALSE), "0")</f>
        <v>0</v>
      </c>
      <c r="S287" s="81" t="s">
        <v>461</v>
      </c>
      <c r="T287" s="4">
        <f>_xlfn.IFNA(VLOOKUP(S287,Data!$AN$2:$AO$121,2,FALSE), "0")</f>
        <v>5</v>
      </c>
      <c r="U287" s="81">
        <v>20</v>
      </c>
      <c r="V287" s="52">
        <v>1</v>
      </c>
      <c r="W287">
        <f t="shared" ref="W287:W291" si="82">(J287*V287*10)-AA287</f>
        <v>10</v>
      </c>
      <c r="X287" s="50" t="str">
        <f t="shared" si="72"/>
        <v>0</v>
      </c>
      <c r="Y287">
        <f t="shared" si="73"/>
        <v>5</v>
      </c>
      <c r="Z287">
        <f t="shared" ref="Z287:Z291" si="83">(J287*V287*100)-(K287+W287+X287+Y287)-AC287</f>
        <v>40</v>
      </c>
      <c r="AD287" s="254">
        <f t="shared" si="76"/>
        <v>60.196078431372598</v>
      </c>
      <c r="AE287">
        <f t="shared" si="77"/>
        <v>40</v>
      </c>
      <c r="AF287">
        <f t="shared" si="78"/>
        <v>15</v>
      </c>
      <c r="AG287">
        <f t="shared" si="79"/>
        <v>115.1960784313726</v>
      </c>
      <c r="AH287">
        <f t="shared" si="80"/>
        <v>45</v>
      </c>
      <c r="AI287" s="253">
        <f t="shared" si="81"/>
        <v>15.196078431372598</v>
      </c>
    </row>
    <row r="288" spans="1:35" x14ac:dyDescent="0.35">
      <c r="A288" t="s">
        <v>1769</v>
      </c>
      <c r="B288" t="s">
        <v>1770</v>
      </c>
      <c r="C288" t="s">
        <v>202</v>
      </c>
      <c r="D288" t="s">
        <v>1610</v>
      </c>
      <c r="E288">
        <v>537023</v>
      </c>
      <c r="F288" s="186" t="s">
        <v>103</v>
      </c>
      <c r="G288" s="183">
        <v>2026</v>
      </c>
      <c r="H288" s="62" t="s">
        <v>125</v>
      </c>
      <c r="I288" s="62" t="s">
        <v>78</v>
      </c>
      <c r="J288" s="88">
        <v>1</v>
      </c>
      <c r="K288" s="89">
        <f t="shared" si="75"/>
        <v>27.5</v>
      </c>
      <c r="L288" s="90">
        <f>SUMIFS('course data'!AT:AT,'course data'!AS:AS,A288,'course data'!H:H,G288)+SUMIFS('course data'!AV:AV,'course data'!AU:AU,A288,'course data'!H:H,G288)+SUMIFS('course data'!AX:AX,'course data'!AW:AW,A288,'course data'!H:H,G288)</f>
        <v>5</v>
      </c>
      <c r="M288" s="92">
        <v>60.313725490196198</v>
      </c>
      <c r="N288" s="72"/>
      <c r="O288" s="77"/>
      <c r="P288" s="49"/>
      <c r="Q288" s="81" t="s">
        <v>548</v>
      </c>
      <c r="R288" s="4">
        <f>_xlfn.IFNA(VLOOKUP(Q288,Data!$AL$2:$AM$101,2,FALSE), "0")</f>
        <v>20</v>
      </c>
      <c r="S288" s="81" t="s">
        <v>413</v>
      </c>
      <c r="T288" s="4">
        <f>_xlfn.IFNA(VLOOKUP(S288,Data!$AN$2:$AO$121,2,FALSE), "0")</f>
        <v>2.5</v>
      </c>
      <c r="U288" s="81">
        <v>20</v>
      </c>
      <c r="V288" s="52">
        <v>1</v>
      </c>
      <c r="W288">
        <f t="shared" si="82"/>
        <v>10</v>
      </c>
      <c r="X288" s="50">
        <f t="shared" si="72"/>
        <v>20</v>
      </c>
      <c r="Y288">
        <f t="shared" si="73"/>
        <v>2.5</v>
      </c>
      <c r="Z288">
        <f t="shared" si="83"/>
        <v>40</v>
      </c>
      <c r="AD288" s="254">
        <f t="shared" si="76"/>
        <v>60.313725490196198</v>
      </c>
      <c r="AE288">
        <f t="shared" si="77"/>
        <v>40</v>
      </c>
      <c r="AF288">
        <f t="shared" si="78"/>
        <v>32.5</v>
      </c>
      <c r="AG288">
        <f t="shared" si="79"/>
        <v>132.81372549019619</v>
      </c>
      <c r="AH288">
        <f t="shared" si="80"/>
        <v>27.5</v>
      </c>
      <c r="AI288" s="253">
        <f t="shared" si="81"/>
        <v>32.813725490196198</v>
      </c>
    </row>
    <row r="289" spans="1:35" x14ac:dyDescent="0.35">
      <c r="A289" t="s">
        <v>1771</v>
      </c>
      <c r="B289" t="s">
        <v>1772</v>
      </c>
      <c r="C289" t="s">
        <v>1486</v>
      </c>
      <c r="D289" t="s">
        <v>1773</v>
      </c>
      <c r="E289">
        <v>628911</v>
      </c>
      <c r="F289" s="187" t="s">
        <v>103</v>
      </c>
      <c r="G289" s="91">
        <v>2026</v>
      </c>
      <c r="H289" s="62" t="s">
        <v>125</v>
      </c>
      <c r="I289" s="62" t="s">
        <v>126</v>
      </c>
      <c r="J289" s="90">
        <v>1</v>
      </c>
      <c r="K289" s="89">
        <f t="shared" si="75"/>
        <v>50</v>
      </c>
      <c r="L289" s="90">
        <f>SUMIFS('course data'!AT:AT,'course data'!AS:AS,A289,'course data'!H:H,G289)+SUMIFS('course data'!AV:AV,'course data'!AU:AU,A289,'course data'!H:H,G289)+SUMIFS('course data'!AX:AX,'course data'!AW:AW,A289,'course data'!H:H,G289)</f>
        <v>0</v>
      </c>
      <c r="M289" s="92">
        <v>60.431372549019699</v>
      </c>
      <c r="N289" s="72"/>
      <c r="O289" s="77"/>
      <c r="P289" s="49"/>
      <c r="R289" s="4" t="str">
        <f>_xlfn.IFNA(VLOOKUP(Q289,Data!$AL$2:$AM$101,2,FALSE), "0")</f>
        <v>0</v>
      </c>
      <c r="T289" s="4" t="str">
        <f>_xlfn.IFNA(VLOOKUP(S289,Data!$AN$2:$AO$121,2,FALSE), "0")</f>
        <v>0</v>
      </c>
      <c r="U289" s="81">
        <v>20</v>
      </c>
      <c r="V289" s="52">
        <v>1</v>
      </c>
      <c r="W289">
        <f t="shared" si="82"/>
        <v>10</v>
      </c>
      <c r="X289" s="50" t="str">
        <f t="shared" si="72"/>
        <v>0</v>
      </c>
      <c r="Y289" t="str">
        <f t="shared" si="73"/>
        <v>0</v>
      </c>
      <c r="Z289">
        <f t="shared" si="83"/>
        <v>40</v>
      </c>
      <c r="AD289" s="254">
        <f t="shared" si="76"/>
        <v>60.431372549019699</v>
      </c>
      <c r="AE289">
        <f t="shared" si="77"/>
        <v>40</v>
      </c>
      <c r="AF289">
        <f t="shared" si="78"/>
        <v>10</v>
      </c>
      <c r="AG289">
        <f t="shared" si="79"/>
        <v>110.4313725490197</v>
      </c>
      <c r="AH289">
        <f t="shared" si="80"/>
        <v>50</v>
      </c>
      <c r="AI289" s="253">
        <f t="shared" si="81"/>
        <v>10.431372549019699</v>
      </c>
    </row>
    <row r="290" spans="1:35" x14ac:dyDescent="0.35">
      <c r="A290" t="s">
        <v>1774</v>
      </c>
      <c r="B290" t="s">
        <v>1775</v>
      </c>
      <c r="C290" t="s">
        <v>1776</v>
      </c>
      <c r="D290" t="s">
        <v>1647</v>
      </c>
      <c r="E290">
        <v>210515</v>
      </c>
      <c r="F290" t="s">
        <v>149</v>
      </c>
      <c r="G290" s="183">
        <v>2026</v>
      </c>
      <c r="H290" t="s">
        <v>100</v>
      </c>
      <c r="I290" t="s">
        <v>54</v>
      </c>
      <c r="J290" s="90">
        <v>0.15</v>
      </c>
      <c r="K290" s="89">
        <f t="shared" si="75"/>
        <v>10.5</v>
      </c>
      <c r="L290" s="90">
        <f>SUMIFS('course data'!AT:AT,'course data'!AS:AS,A290,'course data'!H:H,2025)+SUMIFS('course data'!AV:AV,'course data'!AU:AU,A290,'course data'!H:H,2025)+SUMIFS('course data'!AX:AX,'course data'!AW:AW,A290,'course data'!H:H,2025)</f>
        <v>0</v>
      </c>
      <c r="M290" s="92">
        <v>60.549019607843199</v>
      </c>
      <c r="N290" s="133"/>
      <c r="O290" s="137"/>
      <c r="P290" s="131"/>
      <c r="R290" s="4" t="str">
        <f>_xlfn.IFNA(VLOOKUP(Q290,Data!$AL$2:$AM$101,2,FALSE), "0")</f>
        <v>0</v>
      </c>
      <c r="T290" s="4" t="str">
        <f>_xlfn.IFNA(VLOOKUP(S290,Data!$AN$2:$AO$121,2,FALSE), "0")</f>
        <v>0</v>
      </c>
      <c r="U290" s="81">
        <v>0</v>
      </c>
      <c r="V290" s="52">
        <v>1</v>
      </c>
      <c r="W290">
        <f t="shared" si="82"/>
        <v>1.5</v>
      </c>
      <c r="X290" s="50" t="str">
        <f t="shared" si="72"/>
        <v>0</v>
      </c>
      <c r="Y290" t="str">
        <f t="shared" si="73"/>
        <v>0</v>
      </c>
      <c r="Z290">
        <f t="shared" si="83"/>
        <v>3</v>
      </c>
      <c r="AD290" s="254">
        <f t="shared" si="76"/>
        <v>60.549019607843199</v>
      </c>
      <c r="AE290">
        <f t="shared" si="77"/>
        <v>3</v>
      </c>
      <c r="AF290">
        <f t="shared" si="78"/>
        <v>1.5</v>
      </c>
      <c r="AG290">
        <f t="shared" si="79"/>
        <v>65.049019607843206</v>
      </c>
      <c r="AH290">
        <f t="shared" si="80"/>
        <v>10.5</v>
      </c>
      <c r="AI290" s="253">
        <f t="shared" si="81"/>
        <v>50.049019607843199</v>
      </c>
    </row>
    <row r="291" spans="1:35" x14ac:dyDescent="0.35">
      <c r="A291" t="s">
        <v>1777</v>
      </c>
      <c r="B291" t="s">
        <v>1778</v>
      </c>
      <c r="C291" t="s">
        <v>1779</v>
      </c>
      <c r="D291" t="s">
        <v>1780</v>
      </c>
      <c r="E291">
        <v>129258</v>
      </c>
      <c r="F291" s="186" t="s">
        <v>36</v>
      </c>
      <c r="G291" s="183">
        <v>2026</v>
      </c>
      <c r="H291" t="s">
        <v>100</v>
      </c>
      <c r="I291" t="s">
        <v>54</v>
      </c>
      <c r="J291" s="88">
        <v>0.1</v>
      </c>
      <c r="K291" s="89">
        <f t="shared" si="75"/>
        <v>2</v>
      </c>
      <c r="L291" s="90">
        <f>SUMIFS('course data'!AT:AT,'course data'!AS:AS,A291,'course data'!H:H,2025)+SUMIFS('course data'!AV:AV,'course data'!AU:AU,A291,'course data'!H:H,2025)+SUMIFS('course data'!AX:AX,'course data'!AW:AW,A291,'course data'!H:H,2025)</f>
        <v>0</v>
      </c>
      <c r="M291" s="92">
        <v>60.666666666666799</v>
      </c>
      <c r="N291" s="133"/>
      <c r="O291" s="137"/>
      <c r="P291" s="131"/>
      <c r="R291" s="4" t="str">
        <f>_xlfn.IFNA(VLOOKUP(Q291,Data!$AL$2:$AM$101,2,FALSE), "0")</f>
        <v>0</v>
      </c>
      <c r="T291" s="4" t="str">
        <f>_xlfn.IFNA(VLOOKUP(S291,Data!$AN$2:$AO$121,2,FALSE), "0")</f>
        <v>0</v>
      </c>
      <c r="U291" s="81">
        <v>5</v>
      </c>
      <c r="V291" s="52">
        <v>1</v>
      </c>
      <c r="W291">
        <f t="shared" si="82"/>
        <v>1</v>
      </c>
      <c r="X291" s="50" t="str">
        <f t="shared" si="72"/>
        <v>0</v>
      </c>
      <c r="Y291" t="str">
        <f t="shared" si="73"/>
        <v>0</v>
      </c>
      <c r="Z291">
        <f t="shared" si="83"/>
        <v>7</v>
      </c>
      <c r="AD291" s="254">
        <f t="shared" si="76"/>
        <v>60.666666666666799</v>
      </c>
      <c r="AE291">
        <f t="shared" si="77"/>
        <v>7</v>
      </c>
      <c r="AF291">
        <f t="shared" si="78"/>
        <v>1</v>
      </c>
      <c r="AG291">
        <f t="shared" si="79"/>
        <v>68.666666666666799</v>
      </c>
      <c r="AH291">
        <f t="shared" si="80"/>
        <v>2</v>
      </c>
      <c r="AI291" s="253">
        <f t="shared" si="81"/>
        <v>58.666666666666799</v>
      </c>
    </row>
    <row r="292" spans="1:35" x14ac:dyDescent="0.35">
      <c r="N292" s="26"/>
      <c r="O292" s="24"/>
    </row>
    <row r="293" spans="1:35" x14ac:dyDescent="0.35">
      <c r="N293" s="26"/>
      <c r="O293" s="24"/>
    </row>
    <row r="294" spans="1:35" x14ac:dyDescent="0.35">
      <c r="N294" s="26"/>
      <c r="O294" s="24"/>
    </row>
    <row r="295" spans="1:35" x14ac:dyDescent="0.35">
      <c r="N295" s="26"/>
      <c r="O295" s="24"/>
    </row>
    <row r="296" spans="1:35" x14ac:dyDescent="0.35">
      <c r="N296" s="26"/>
      <c r="O296" s="24"/>
    </row>
    <row r="297" spans="1:35" x14ac:dyDescent="0.35">
      <c r="N297" s="26"/>
      <c r="O297" s="24"/>
    </row>
    <row r="298" spans="1:35" x14ac:dyDescent="0.35">
      <c r="N298" s="26"/>
      <c r="O298" s="24"/>
    </row>
    <row r="299" spans="1:35" x14ac:dyDescent="0.35">
      <c r="N299" s="26"/>
      <c r="O299" s="24"/>
    </row>
    <row r="300" spans="1:35" x14ac:dyDescent="0.35">
      <c r="N300" s="26"/>
      <c r="O300" s="24"/>
    </row>
    <row r="301" spans="1:35" x14ac:dyDescent="0.35">
      <c r="N301" s="26"/>
      <c r="O301" s="24"/>
    </row>
    <row r="302" spans="1:35" x14ac:dyDescent="0.35">
      <c r="N302" s="26"/>
      <c r="O302" s="24"/>
    </row>
    <row r="303" spans="1:35" x14ac:dyDescent="0.35">
      <c r="N303" s="26"/>
      <c r="O303" s="24"/>
    </row>
    <row r="304" spans="1:35" x14ac:dyDescent="0.35">
      <c r="N304" s="26"/>
      <c r="O304" s="24"/>
    </row>
    <row r="305" spans="14:15" x14ac:dyDescent="0.35">
      <c r="N305" s="26"/>
      <c r="O305" s="24"/>
    </row>
    <row r="306" spans="14:15" x14ac:dyDescent="0.35">
      <c r="N306" s="26"/>
      <c r="O306" s="24"/>
    </row>
    <row r="307" spans="14:15" x14ac:dyDescent="0.35">
      <c r="N307" s="26"/>
      <c r="O307" s="24"/>
    </row>
    <row r="308" spans="14:15" x14ac:dyDescent="0.35">
      <c r="N308" s="26"/>
      <c r="O308" s="24"/>
    </row>
    <row r="309" spans="14:15" x14ac:dyDescent="0.35">
      <c r="N309" s="26"/>
      <c r="O309" s="24"/>
    </row>
    <row r="310" spans="14:15" x14ac:dyDescent="0.35">
      <c r="N310" s="26"/>
      <c r="O310" s="24"/>
    </row>
    <row r="311" spans="14:15" x14ac:dyDescent="0.35">
      <c r="N311" s="26"/>
      <c r="O311" s="24"/>
    </row>
    <row r="312" spans="14:15" x14ac:dyDescent="0.35">
      <c r="N312" s="26"/>
      <c r="O312" s="24"/>
    </row>
    <row r="313" spans="14:15" x14ac:dyDescent="0.35">
      <c r="N313" s="26"/>
      <c r="O313" s="24"/>
    </row>
    <row r="314" spans="14:15" x14ac:dyDescent="0.35">
      <c r="N314" s="26"/>
      <c r="O314" s="24"/>
    </row>
    <row r="315" spans="14:15" x14ac:dyDescent="0.35">
      <c r="N315" s="26"/>
      <c r="O315" s="24"/>
    </row>
    <row r="316" spans="14:15" x14ac:dyDescent="0.35">
      <c r="N316" s="26"/>
      <c r="O316" s="24"/>
    </row>
    <row r="317" spans="14:15" x14ac:dyDescent="0.35">
      <c r="N317" s="26"/>
      <c r="O317" s="24"/>
    </row>
    <row r="318" spans="14:15" x14ac:dyDescent="0.35">
      <c r="N318" s="26"/>
      <c r="O318" s="24"/>
    </row>
    <row r="319" spans="14:15" x14ac:dyDescent="0.35">
      <c r="N319" s="26"/>
      <c r="O319" s="24"/>
    </row>
    <row r="320" spans="14:15" x14ac:dyDescent="0.35">
      <c r="N320" s="26"/>
      <c r="O320" s="24"/>
    </row>
    <row r="321" spans="14:15" x14ac:dyDescent="0.35">
      <c r="N321" s="26"/>
      <c r="O321" s="24"/>
    </row>
    <row r="322" spans="14:15" x14ac:dyDescent="0.35">
      <c r="N322" s="26"/>
      <c r="O322" s="24"/>
    </row>
    <row r="323" spans="14:15" x14ac:dyDescent="0.35">
      <c r="N323" s="26"/>
      <c r="O323" s="24"/>
    </row>
    <row r="324" spans="14:15" x14ac:dyDescent="0.35">
      <c r="N324" s="26"/>
      <c r="O324" s="24"/>
    </row>
    <row r="325" spans="14:15" x14ac:dyDescent="0.35">
      <c r="N325" s="26"/>
      <c r="O325" s="24"/>
    </row>
    <row r="326" spans="14:15" x14ac:dyDescent="0.35">
      <c r="N326" s="26"/>
      <c r="O326" s="24"/>
    </row>
    <row r="327" spans="14:15" x14ac:dyDescent="0.35">
      <c r="N327" s="26"/>
      <c r="O327" s="24"/>
    </row>
    <row r="328" spans="14:15" x14ac:dyDescent="0.35">
      <c r="N328" s="26"/>
      <c r="O328" s="24"/>
    </row>
    <row r="329" spans="14:15" x14ac:dyDescent="0.35">
      <c r="N329" s="26"/>
      <c r="O329" s="24"/>
    </row>
    <row r="330" spans="14:15" x14ac:dyDescent="0.35">
      <c r="N330" s="26"/>
      <c r="O330" s="24"/>
    </row>
    <row r="331" spans="14:15" x14ac:dyDescent="0.35">
      <c r="N331" s="26"/>
      <c r="O331" s="24"/>
    </row>
    <row r="332" spans="14:15" x14ac:dyDescent="0.35">
      <c r="N332" s="26"/>
      <c r="O332" s="24"/>
    </row>
    <row r="333" spans="14:15" x14ac:dyDescent="0.35">
      <c r="N333" s="26"/>
      <c r="O333" s="24"/>
    </row>
    <row r="334" spans="14:15" x14ac:dyDescent="0.35">
      <c r="N334" s="26"/>
      <c r="O334" s="24"/>
    </row>
    <row r="335" spans="14:15" x14ac:dyDescent="0.35">
      <c r="N335" s="26"/>
      <c r="O335" s="24"/>
    </row>
    <row r="336" spans="14:15" x14ac:dyDescent="0.35">
      <c r="N336" s="26"/>
      <c r="O336" s="24"/>
    </row>
    <row r="337" spans="14:15" x14ac:dyDescent="0.35">
      <c r="N337" s="26"/>
      <c r="O337" s="24"/>
    </row>
    <row r="338" spans="14:15" x14ac:dyDescent="0.35">
      <c r="N338" s="26"/>
      <c r="O338" s="24"/>
    </row>
    <row r="339" spans="14:15" x14ac:dyDescent="0.35">
      <c r="N339" s="26"/>
      <c r="O339" s="24"/>
    </row>
    <row r="340" spans="14:15" x14ac:dyDescent="0.35">
      <c r="N340" s="26"/>
      <c r="O340" s="24"/>
    </row>
    <row r="341" spans="14:15" x14ac:dyDescent="0.35">
      <c r="N341" s="26"/>
      <c r="O341" s="24"/>
    </row>
    <row r="342" spans="14:15" x14ac:dyDescent="0.35">
      <c r="N342" s="26"/>
      <c r="O342" s="24"/>
    </row>
    <row r="343" spans="14:15" x14ac:dyDescent="0.35">
      <c r="N343" s="26"/>
      <c r="O343" s="24"/>
    </row>
    <row r="344" spans="14:15" x14ac:dyDescent="0.35">
      <c r="N344" s="26"/>
      <c r="O344" s="24"/>
    </row>
    <row r="345" spans="14:15" x14ac:dyDescent="0.35">
      <c r="N345" s="26"/>
      <c r="O345" s="24"/>
    </row>
    <row r="346" spans="14:15" x14ac:dyDescent="0.35">
      <c r="N346" s="26"/>
      <c r="O346" s="24"/>
    </row>
    <row r="347" spans="14:15" x14ac:dyDescent="0.35">
      <c r="N347" s="26"/>
      <c r="O347" s="24"/>
    </row>
    <row r="348" spans="14:15" x14ac:dyDescent="0.35">
      <c r="N348" s="26"/>
      <c r="O348" s="24"/>
    </row>
    <row r="349" spans="14:15" x14ac:dyDescent="0.35">
      <c r="N349" s="26"/>
      <c r="O349" s="24"/>
    </row>
    <row r="350" spans="14:15" x14ac:dyDescent="0.35">
      <c r="N350" s="26"/>
      <c r="O350" s="24"/>
    </row>
    <row r="351" spans="14:15" x14ac:dyDescent="0.35">
      <c r="N351" s="26"/>
      <c r="O351" s="24"/>
    </row>
    <row r="352" spans="14:15" x14ac:dyDescent="0.35">
      <c r="N352" s="26"/>
      <c r="O352" s="24"/>
    </row>
    <row r="353" spans="14:15" x14ac:dyDescent="0.35">
      <c r="N353" s="26"/>
      <c r="O353" s="24"/>
    </row>
    <row r="354" spans="14:15" x14ac:dyDescent="0.35">
      <c r="N354" s="26"/>
      <c r="O354" s="24"/>
    </row>
    <row r="355" spans="14:15" x14ac:dyDescent="0.35">
      <c r="N355" s="26"/>
      <c r="O355" s="24"/>
    </row>
    <row r="356" spans="14:15" x14ac:dyDescent="0.35">
      <c r="N356" s="26"/>
      <c r="O356" s="24"/>
    </row>
    <row r="357" spans="14:15" x14ac:dyDescent="0.35">
      <c r="N357" s="26"/>
      <c r="O357" s="24"/>
    </row>
    <row r="358" spans="14:15" x14ac:dyDescent="0.35">
      <c r="N358" s="26"/>
      <c r="O358" s="24"/>
    </row>
    <row r="359" spans="14:15" x14ac:dyDescent="0.35">
      <c r="N359" s="26"/>
      <c r="O359" s="24"/>
    </row>
    <row r="360" spans="14:15" x14ac:dyDescent="0.35">
      <c r="N360" s="26"/>
      <c r="O360" s="24"/>
    </row>
    <row r="361" spans="14:15" x14ac:dyDescent="0.35">
      <c r="N361" s="26"/>
      <c r="O361" s="24"/>
    </row>
    <row r="362" spans="14:15" x14ac:dyDescent="0.35">
      <c r="N362" s="26"/>
      <c r="O362" s="24"/>
    </row>
    <row r="363" spans="14:15" x14ac:dyDescent="0.35">
      <c r="N363" s="26"/>
      <c r="O363" s="24"/>
    </row>
    <row r="364" spans="14:15" x14ac:dyDescent="0.35">
      <c r="N364" s="26"/>
      <c r="O364" s="24"/>
    </row>
    <row r="365" spans="14:15" x14ac:dyDescent="0.35">
      <c r="N365" s="26"/>
      <c r="O365" s="24"/>
    </row>
    <row r="366" spans="14:15" x14ac:dyDescent="0.35">
      <c r="N366" s="26"/>
      <c r="O366" s="24"/>
    </row>
    <row r="367" spans="14:15" x14ac:dyDescent="0.35">
      <c r="N367" s="26"/>
      <c r="O367" s="24"/>
    </row>
    <row r="368" spans="14:15" x14ac:dyDescent="0.35">
      <c r="N368" s="26"/>
      <c r="O368" s="24"/>
    </row>
    <row r="369" spans="14:15" x14ac:dyDescent="0.35">
      <c r="N369" s="26"/>
      <c r="O369" s="24"/>
    </row>
    <row r="370" spans="14:15" x14ac:dyDescent="0.35">
      <c r="N370" s="26"/>
      <c r="O370" s="24"/>
    </row>
    <row r="371" spans="14:15" x14ac:dyDescent="0.35">
      <c r="N371" s="26"/>
      <c r="O371" s="24"/>
    </row>
    <row r="372" spans="14:15" x14ac:dyDescent="0.35">
      <c r="N372" s="26"/>
      <c r="O372" s="24"/>
    </row>
    <row r="373" spans="14:15" x14ac:dyDescent="0.35">
      <c r="N373" s="26"/>
      <c r="O373" s="24"/>
    </row>
    <row r="374" spans="14:15" x14ac:dyDescent="0.35">
      <c r="N374" s="26"/>
      <c r="O374" s="24"/>
    </row>
    <row r="375" spans="14:15" x14ac:dyDescent="0.35">
      <c r="N375" s="26"/>
      <c r="O375" s="24"/>
    </row>
    <row r="376" spans="14:15" x14ac:dyDescent="0.35">
      <c r="N376" s="26"/>
      <c r="O376" s="24"/>
    </row>
    <row r="377" spans="14:15" x14ac:dyDescent="0.35">
      <c r="N377" s="26"/>
      <c r="O377" s="24"/>
    </row>
    <row r="378" spans="14:15" x14ac:dyDescent="0.35">
      <c r="N378" s="26"/>
      <c r="O378" s="24"/>
    </row>
    <row r="379" spans="14:15" x14ac:dyDescent="0.35">
      <c r="N379" s="26"/>
      <c r="O379" s="24"/>
    </row>
    <row r="380" spans="14:15" x14ac:dyDescent="0.35">
      <c r="N380" s="26"/>
      <c r="O380" s="24"/>
    </row>
    <row r="381" spans="14:15" x14ac:dyDescent="0.35">
      <c r="N381" s="26"/>
      <c r="O381" s="24"/>
    </row>
    <row r="382" spans="14:15" x14ac:dyDescent="0.35">
      <c r="N382" s="26"/>
      <c r="O382" s="24"/>
    </row>
    <row r="383" spans="14:15" x14ac:dyDescent="0.35">
      <c r="N383" s="26"/>
      <c r="O383" s="24"/>
    </row>
    <row r="384" spans="14:15" x14ac:dyDescent="0.35">
      <c r="N384" s="26"/>
      <c r="O384" s="24"/>
    </row>
    <row r="385" spans="14:15" x14ac:dyDescent="0.35">
      <c r="N385" s="26"/>
      <c r="O385" s="24"/>
    </row>
    <row r="386" spans="14:15" x14ac:dyDescent="0.35">
      <c r="N386" s="26"/>
      <c r="O386" s="24"/>
    </row>
    <row r="387" spans="14:15" x14ac:dyDescent="0.35">
      <c r="N387" s="26"/>
      <c r="O387" s="24"/>
    </row>
    <row r="388" spans="14:15" x14ac:dyDescent="0.35">
      <c r="N388" s="26"/>
      <c r="O388" s="24"/>
    </row>
    <row r="389" spans="14:15" x14ac:dyDescent="0.35">
      <c r="N389" s="26"/>
      <c r="O389" s="24"/>
    </row>
    <row r="390" spans="14:15" x14ac:dyDescent="0.35">
      <c r="N390" s="26"/>
      <c r="O390" s="24"/>
    </row>
    <row r="391" spans="14:15" x14ac:dyDescent="0.35">
      <c r="N391" s="26"/>
      <c r="O391" s="24"/>
    </row>
    <row r="392" spans="14:15" x14ac:dyDescent="0.35">
      <c r="N392" s="26"/>
      <c r="O392" s="24"/>
    </row>
    <row r="393" spans="14:15" x14ac:dyDescent="0.35">
      <c r="N393" s="26"/>
      <c r="O393" s="24"/>
    </row>
    <row r="394" spans="14:15" x14ac:dyDescent="0.35">
      <c r="N394" s="26"/>
      <c r="O394" s="24"/>
    </row>
    <row r="395" spans="14:15" x14ac:dyDescent="0.35">
      <c r="N395" s="26"/>
      <c r="O395" s="24"/>
    </row>
    <row r="396" spans="14:15" x14ac:dyDescent="0.35">
      <c r="N396" s="26"/>
      <c r="O396" s="24"/>
    </row>
    <row r="397" spans="14:15" x14ac:dyDescent="0.35">
      <c r="N397" s="26"/>
      <c r="O397" s="24"/>
    </row>
    <row r="398" spans="14:15" x14ac:dyDescent="0.35">
      <c r="N398" s="26"/>
      <c r="O398" s="24"/>
    </row>
    <row r="399" spans="14:15" x14ac:dyDescent="0.35">
      <c r="N399" s="26"/>
      <c r="O399" s="24"/>
    </row>
    <row r="400" spans="14:15" x14ac:dyDescent="0.35">
      <c r="N400" s="26"/>
      <c r="O400" s="24"/>
    </row>
    <row r="401" spans="14:15" x14ac:dyDescent="0.35">
      <c r="N401" s="26"/>
      <c r="O401" s="24"/>
    </row>
    <row r="402" spans="14:15" x14ac:dyDescent="0.35">
      <c r="N402" s="26"/>
      <c r="O402" s="24"/>
    </row>
    <row r="403" spans="14:15" x14ac:dyDescent="0.35">
      <c r="N403" s="26"/>
      <c r="O403" s="24"/>
    </row>
    <row r="404" spans="14:15" x14ac:dyDescent="0.35">
      <c r="N404" s="26"/>
      <c r="O404" s="24"/>
    </row>
    <row r="405" spans="14:15" x14ac:dyDescent="0.35">
      <c r="N405" s="26"/>
      <c r="O405" s="24"/>
    </row>
    <row r="406" spans="14:15" x14ac:dyDescent="0.35">
      <c r="N406" s="26"/>
      <c r="O406" s="24"/>
    </row>
    <row r="407" spans="14:15" x14ac:dyDescent="0.35">
      <c r="N407" s="26"/>
      <c r="O407" s="24"/>
    </row>
    <row r="408" spans="14:15" x14ac:dyDescent="0.35">
      <c r="N408" s="26"/>
      <c r="O408" s="24"/>
    </row>
    <row r="409" spans="14:15" x14ac:dyDescent="0.35">
      <c r="N409" s="26"/>
      <c r="O409" s="24"/>
    </row>
    <row r="410" spans="14:15" x14ac:dyDescent="0.35">
      <c r="N410" s="26"/>
      <c r="O410" s="24"/>
    </row>
    <row r="411" spans="14:15" x14ac:dyDescent="0.35">
      <c r="N411" s="26"/>
      <c r="O411" s="24"/>
    </row>
    <row r="412" spans="14:15" x14ac:dyDescent="0.35">
      <c r="N412" s="26"/>
      <c r="O412" s="24"/>
    </row>
    <row r="413" spans="14:15" x14ac:dyDescent="0.35">
      <c r="N413" s="26"/>
      <c r="O413" s="24"/>
    </row>
    <row r="414" spans="14:15" x14ac:dyDescent="0.35">
      <c r="N414" s="26"/>
      <c r="O414" s="24"/>
    </row>
    <row r="415" spans="14:15" x14ac:dyDescent="0.35">
      <c r="N415" s="26"/>
      <c r="O415" s="24"/>
    </row>
    <row r="416" spans="14:15" x14ac:dyDescent="0.35">
      <c r="N416" s="26"/>
      <c r="O416" s="24"/>
    </row>
    <row r="417" spans="14:15" x14ac:dyDescent="0.35">
      <c r="N417" s="26"/>
      <c r="O417" s="24"/>
    </row>
    <row r="418" spans="14:15" x14ac:dyDescent="0.35">
      <c r="N418" s="26"/>
      <c r="O418" s="24"/>
    </row>
    <row r="419" spans="14:15" x14ac:dyDescent="0.35">
      <c r="N419" s="26"/>
      <c r="O419" s="24"/>
    </row>
    <row r="420" spans="14:15" x14ac:dyDescent="0.35">
      <c r="N420" s="26"/>
      <c r="O420" s="24"/>
    </row>
    <row r="421" spans="14:15" x14ac:dyDescent="0.35">
      <c r="N421" s="26"/>
      <c r="O421" s="24"/>
    </row>
    <row r="422" spans="14:15" x14ac:dyDescent="0.35">
      <c r="N422" s="26"/>
      <c r="O422" s="24"/>
    </row>
    <row r="423" spans="14:15" x14ac:dyDescent="0.35">
      <c r="N423" s="26"/>
      <c r="O423" s="24"/>
    </row>
    <row r="424" spans="14:15" x14ac:dyDescent="0.35">
      <c r="N424" s="26"/>
      <c r="O424" s="24"/>
    </row>
    <row r="425" spans="14:15" x14ac:dyDescent="0.35">
      <c r="N425" s="26"/>
      <c r="O425" s="24"/>
    </row>
    <row r="426" spans="14:15" x14ac:dyDescent="0.35">
      <c r="N426" s="26"/>
      <c r="O426" s="24"/>
    </row>
    <row r="427" spans="14:15" x14ac:dyDescent="0.35">
      <c r="N427" s="26"/>
      <c r="O427" s="24"/>
    </row>
    <row r="428" spans="14:15" x14ac:dyDescent="0.35">
      <c r="N428" s="26"/>
      <c r="O428" s="24"/>
    </row>
    <row r="429" spans="14:15" x14ac:dyDescent="0.35">
      <c r="N429" s="26"/>
      <c r="O429" s="24"/>
    </row>
    <row r="430" spans="14:15" x14ac:dyDescent="0.35">
      <c r="N430" s="26"/>
      <c r="O430" s="24"/>
    </row>
    <row r="431" spans="14:15" x14ac:dyDescent="0.35">
      <c r="N431" s="26"/>
      <c r="O431" s="24"/>
    </row>
    <row r="432" spans="14:15" x14ac:dyDescent="0.35">
      <c r="N432" s="26"/>
      <c r="O432" s="24"/>
    </row>
    <row r="433" spans="14:15" x14ac:dyDescent="0.35">
      <c r="N433" s="26"/>
      <c r="O433" s="24"/>
    </row>
    <row r="434" spans="14:15" x14ac:dyDescent="0.35">
      <c r="N434" s="26"/>
      <c r="O434" s="24"/>
    </row>
    <row r="435" spans="14:15" x14ac:dyDescent="0.35">
      <c r="N435" s="26"/>
      <c r="O435" s="24"/>
    </row>
    <row r="436" spans="14:15" x14ac:dyDescent="0.35">
      <c r="N436" s="26"/>
      <c r="O436" s="24"/>
    </row>
    <row r="437" spans="14:15" x14ac:dyDescent="0.35">
      <c r="N437" s="26"/>
      <c r="O437" s="24"/>
    </row>
    <row r="438" spans="14:15" x14ac:dyDescent="0.35">
      <c r="N438" s="26"/>
      <c r="O438" s="24"/>
    </row>
    <row r="439" spans="14:15" x14ac:dyDescent="0.35">
      <c r="N439" s="26"/>
      <c r="O439" s="24"/>
    </row>
    <row r="440" spans="14:15" x14ac:dyDescent="0.35">
      <c r="N440" s="26"/>
      <c r="O440" s="24"/>
    </row>
    <row r="441" spans="14:15" x14ac:dyDescent="0.35">
      <c r="N441" s="26"/>
      <c r="O441" s="24"/>
    </row>
    <row r="442" spans="14:15" x14ac:dyDescent="0.35">
      <c r="N442" s="26"/>
      <c r="O442" s="24"/>
    </row>
    <row r="443" spans="14:15" x14ac:dyDescent="0.35">
      <c r="N443" s="26"/>
      <c r="O443" s="24"/>
    </row>
    <row r="444" spans="14:15" x14ac:dyDescent="0.35">
      <c r="N444" s="26"/>
      <c r="O444" s="24"/>
    </row>
    <row r="445" spans="14:15" x14ac:dyDescent="0.35">
      <c r="N445" s="26"/>
      <c r="O445" s="24"/>
    </row>
    <row r="446" spans="14:15" x14ac:dyDescent="0.35">
      <c r="N446" s="26"/>
      <c r="O446" s="24"/>
    </row>
    <row r="447" spans="14:15" x14ac:dyDescent="0.35">
      <c r="N447" s="26"/>
      <c r="O447" s="24"/>
    </row>
    <row r="448" spans="14:15" x14ac:dyDescent="0.35">
      <c r="N448" s="26"/>
      <c r="O448" s="24"/>
    </row>
    <row r="449" spans="14:15" x14ac:dyDescent="0.35">
      <c r="N449" s="26"/>
      <c r="O449" s="24"/>
    </row>
    <row r="450" spans="14:15" x14ac:dyDescent="0.35">
      <c r="N450" s="26"/>
      <c r="O450" s="24"/>
    </row>
    <row r="451" spans="14:15" x14ac:dyDescent="0.35">
      <c r="N451" s="26"/>
      <c r="O451" s="24"/>
    </row>
    <row r="452" spans="14:15" x14ac:dyDescent="0.35">
      <c r="N452" s="26"/>
      <c r="O452" s="24"/>
    </row>
    <row r="453" spans="14:15" x14ac:dyDescent="0.35">
      <c r="N453" s="26"/>
      <c r="O453" s="24"/>
    </row>
    <row r="454" spans="14:15" x14ac:dyDescent="0.35">
      <c r="N454" s="26"/>
      <c r="O454" s="24"/>
    </row>
    <row r="455" spans="14:15" x14ac:dyDescent="0.35">
      <c r="N455" s="26"/>
      <c r="O455" s="24"/>
    </row>
    <row r="456" spans="14:15" x14ac:dyDescent="0.35">
      <c r="N456" s="26"/>
      <c r="O456" s="24"/>
    </row>
    <row r="457" spans="14:15" x14ac:dyDescent="0.35">
      <c r="N457" s="26"/>
      <c r="O457" s="24"/>
    </row>
    <row r="458" spans="14:15" x14ac:dyDescent="0.35">
      <c r="N458" s="26"/>
      <c r="O458" s="24"/>
    </row>
    <row r="459" spans="14:15" x14ac:dyDescent="0.35">
      <c r="N459" s="26"/>
      <c r="O459" s="24"/>
    </row>
    <row r="460" spans="14:15" x14ac:dyDescent="0.35">
      <c r="N460" s="26"/>
      <c r="O460" s="24"/>
    </row>
    <row r="461" spans="14:15" x14ac:dyDescent="0.35">
      <c r="N461" s="26"/>
      <c r="O461" s="24"/>
    </row>
    <row r="462" spans="14:15" x14ac:dyDescent="0.35">
      <c r="N462" s="26"/>
      <c r="O462" s="24"/>
    </row>
    <row r="463" spans="14:15" x14ac:dyDescent="0.35">
      <c r="N463" s="26"/>
      <c r="O463" s="24"/>
    </row>
    <row r="464" spans="14:15" x14ac:dyDescent="0.35">
      <c r="N464" s="26"/>
      <c r="O464" s="24"/>
    </row>
    <row r="465" spans="14:15" x14ac:dyDescent="0.35">
      <c r="N465" s="26"/>
      <c r="O465" s="24"/>
    </row>
    <row r="466" spans="14:15" x14ac:dyDescent="0.35">
      <c r="N466" s="26"/>
      <c r="O466" s="24"/>
    </row>
    <row r="467" spans="14:15" x14ac:dyDescent="0.35">
      <c r="N467" s="26"/>
      <c r="O467" s="24"/>
    </row>
    <row r="468" spans="14:15" x14ac:dyDescent="0.35">
      <c r="N468" s="26"/>
      <c r="O468" s="24"/>
    </row>
    <row r="469" spans="14:15" x14ac:dyDescent="0.35">
      <c r="N469" s="26"/>
      <c r="O469" s="24"/>
    </row>
    <row r="470" spans="14:15" x14ac:dyDescent="0.35">
      <c r="N470" s="26"/>
      <c r="O470" s="24"/>
    </row>
    <row r="471" spans="14:15" x14ac:dyDescent="0.35">
      <c r="N471" s="26"/>
      <c r="O471" s="24"/>
    </row>
    <row r="472" spans="14:15" x14ac:dyDescent="0.35">
      <c r="N472" s="26"/>
      <c r="O472" s="24"/>
    </row>
    <row r="473" spans="14:15" x14ac:dyDescent="0.35">
      <c r="N473" s="26"/>
      <c r="O473" s="24"/>
    </row>
    <row r="474" spans="14:15" x14ac:dyDescent="0.35">
      <c r="N474" s="26"/>
      <c r="O474" s="24"/>
    </row>
    <row r="475" spans="14:15" x14ac:dyDescent="0.35">
      <c r="N475" s="26"/>
      <c r="O475" s="24"/>
    </row>
    <row r="476" spans="14:15" x14ac:dyDescent="0.35">
      <c r="N476" s="26"/>
      <c r="O476" s="24"/>
    </row>
    <row r="477" spans="14:15" x14ac:dyDescent="0.35">
      <c r="N477" s="26"/>
      <c r="O477" s="24"/>
    </row>
    <row r="478" spans="14:15" x14ac:dyDescent="0.35">
      <c r="N478" s="26"/>
      <c r="O478" s="24"/>
    </row>
    <row r="479" spans="14:15" x14ac:dyDescent="0.35">
      <c r="N479" s="26"/>
      <c r="O479" s="24"/>
    </row>
    <row r="480" spans="14:15" x14ac:dyDescent="0.35">
      <c r="N480" s="26"/>
      <c r="O480" s="24"/>
    </row>
    <row r="481" spans="14:15" x14ac:dyDescent="0.35">
      <c r="N481" s="26"/>
      <c r="O481" s="24"/>
    </row>
    <row r="482" spans="14:15" x14ac:dyDescent="0.35">
      <c r="N482" s="26"/>
      <c r="O482" s="24"/>
    </row>
    <row r="483" spans="14:15" x14ac:dyDescent="0.35">
      <c r="N483" s="26"/>
      <c r="O483" s="24"/>
    </row>
    <row r="484" spans="14:15" x14ac:dyDescent="0.35">
      <c r="N484" s="26"/>
      <c r="O484" s="24"/>
    </row>
    <row r="485" spans="14:15" x14ac:dyDescent="0.35">
      <c r="N485" s="26"/>
      <c r="O485" s="24"/>
    </row>
    <row r="486" spans="14:15" x14ac:dyDescent="0.35">
      <c r="N486" s="26"/>
      <c r="O486" s="24"/>
    </row>
    <row r="487" spans="14:15" x14ac:dyDescent="0.35">
      <c r="N487" s="26"/>
      <c r="O487" s="24"/>
    </row>
    <row r="488" spans="14:15" x14ac:dyDescent="0.35">
      <c r="N488" s="26"/>
      <c r="O488" s="24"/>
    </row>
    <row r="489" spans="14:15" x14ac:dyDescent="0.35">
      <c r="N489" s="26"/>
      <c r="O489" s="24"/>
    </row>
    <row r="490" spans="14:15" x14ac:dyDescent="0.35">
      <c r="N490" s="26"/>
      <c r="O490" s="24"/>
    </row>
    <row r="491" spans="14:15" x14ac:dyDescent="0.35">
      <c r="N491" s="26"/>
      <c r="O491" s="24"/>
    </row>
    <row r="492" spans="14:15" x14ac:dyDescent="0.35">
      <c r="N492" s="26"/>
      <c r="O492" s="24"/>
    </row>
    <row r="493" spans="14:15" x14ac:dyDescent="0.35">
      <c r="N493" s="26"/>
      <c r="O493" s="24"/>
    </row>
    <row r="494" spans="14:15" x14ac:dyDescent="0.35">
      <c r="N494" s="26"/>
      <c r="O494" s="24"/>
    </row>
    <row r="495" spans="14:15" x14ac:dyDescent="0.35">
      <c r="N495" s="26"/>
      <c r="O495" s="24"/>
    </row>
    <row r="496" spans="14:15" x14ac:dyDescent="0.35">
      <c r="N496" s="26"/>
      <c r="O496" s="24"/>
    </row>
    <row r="497" spans="14:15" x14ac:dyDescent="0.35">
      <c r="N497" s="26"/>
      <c r="O497" s="24"/>
    </row>
    <row r="498" spans="14:15" x14ac:dyDescent="0.35">
      <c r="N498" s="26"/>
      <c r="O498" s="24"/>
    </row>
    <row r="499" spans="14:15" x14ac:dyDescent="0.35">
      <c r="N499" s="26"/>
      <c r="O499" s="24"/>
    </row>
    <row r="500" spans="14:15" x14ac:dyDescent="0.35">
      <c r="N500" s="26"/>
      <c r="O500" s="24"/>
    </row>
    <row r="501" spans="14:15" x14ac:dyDescent="0.35">
      <c r="N501" s="26"/>
      <c r="O501" s="24"/>
    </row>
    <row r="502" spans="14:15" x14ac:dyDescent="0.35">
      <c r="N502" s="26"/>
      <c r="O502" s="24"/>
    </row>
    <row r="503" spans="14:15" x14ac:dyDescent="0.35">
      <c r="N503" s="26"/>
      <c r="O503" s="24"/>
    </row>
    <row r="504" spans="14:15" x14ac:dyDescent="0.35">
      <c r="N504" s="26"/>
      <c r="O504" s="24"/>
    </row>
    <row r="505" spans="14:15" x14ac:dyDescent="0.35">
      <c r="N505" s="26"/>
      <c r="O505" s="24"/>
    </row>
    <row r="506" spans="14:15" x14ac:dyDescent="0.35">
      <c r="N506" s="26"/>
      <c r="O506" s="24"/>
    </row>
    <row r="507" spans="14:15" x14ac:dyDescent="0.35">
      <c r="N507" s="26"/>
      <c r="O507" s="24"/>
    </row>
    <row r="508" spans="14:15" x14ac:dyDescent="0.35">
      <c r="N508" s="26"/>
      <c r="O508" s="24"/>
    </row>
    <row r="509" spans="14:15" x14ac:dyDescent="0.35">
      <c r="N509" s="26"/>
      <c r="O509" s="24"/>
    </row>
    <row r="510" spans="14:15" x14ac:dyDescent="0.35">
      <c r="N510" s="26"/>
      <c r="O510" s="24"/>
    </row>
    <row r="511" spans="14:15" x14ac:dyDescent="0.35">
      <c r="N511" s="26"/>
      <c r="O511" s="24"/>
    </row>
    <row r="512" spans="14:15" x14ac:dyDescent="0.35">
      <c r="N512" s="26"/>
      <c r="O512" s="24"/>
    </row>
    <row r="513" spans="14:15" x14ac:dyDescent="0.35">
      <c r="N513" s="26"/>
      <c r="O513" s="24"/>
    </row>
    <row r="514" spans="14:15" x14ac:dyDescent="0.35">
      <c r="N514" s="26"/>
      <c r="O514" s="24"/>
    </row>
    <row r="515" spans="14:15" x14ac:dyDescent="0.35">
      <c r="N515" s="26"/>
      <c r="O515" s="24"/>
    </row>
    <row r="516" spans="14:15" x14ac:dyDescent="0.35">
      <c r="N516" s="26"/>
      <c r="O516" s="24"/>
    </row>
    <row r="517" spans="14:15" x14ac:dyDescent="0.35">
      <c r="N517" s="26"/>
      <c r="O517" s="24"/>
    </row>
    <row r="518" spans="14:15" x14ac:dyDescent="0.35">
      <c r="N518" s="26"/>
      <c r="O518" s="24"/>
    </row>
    <row r="519" spans="14:15" x14ac:dyDescent="0.35">
      <c r="N519" s="26"/>
      <c r="O519" s="24"/>
    </row>
    <row r="520" spans="14:15" x14ac:dyDescent="0.35">
      <c r="N520" s="26"/>
      <c r="O520" s="24"/>
    </row>
    <row r="521" spans="14:15" x14ac:dyDescent="0.35">
      <c r="N521" s="26"/>
      <c r="O521" s="24"/>
    </row>
    <row r="522" spans="14:15" x14ac:dyDescent="0.35">
      <c r="N522" s="26"/>
      <c r="O522" s="24"/>
    </row>
    <row r="523" spans="14:15" x14ac:dyDescent="0.35">
      <c r="N523" s="26"/>
      <c r="O523" s="24"/>
    </row>
    <row r="524" spans="14:15" x14ac:dyDescent="0.35">
      <c r="N524" s="26"/>
      <c r="O524" s="24"/>
    </row>
    <row r="525" spans="14:15" x14ac:dyDescent="0.35">
      <c r="N525" s="26"/>
      <c r="O525" s="24"/>
    </row>
    <row r="526" spans="14:15" x14ac:dyDescent="0.35">
      <c r="N526" s="26"/>
      <c r="O526" s="24"/>
    </row>
    <row r="527" spans="14:15" x14ac:dyDescent="0.35">
      <c r="N527" s="26"/>
      <c r="O527" s="24"/>
    </row>
    <row r="528" spans="14:15" x14ac:dyDescent="0.35">
      <c r="N528" s="26"/>
      <c r="O528" s="24"/>
    </row>
    <row r="529" spans="14:15" x14ac:dyDescent="0.35">
      <c r="N529" s="26"/>
      <c r="O529" s="24"/>
    </row>
    <row r="530" spans="14:15" x14ac:dyDescent="0.35">
      <c r="N530" s="26"/>
      <c r="O530" s="24"/>
    </row>
    <row r="531" spans="14:15" x14ac:dyDescent="0.35">
      <c r="N531" s="26"/>
      <c r="O531" s="24"/>
    </row>
    <row r="532" spans="14:15" x14ac:dyDescent="0.35">
      <c r="N532" s="26"/>
      <c r="O532" s="24"/>
    </row>
    <row r="533" spans="14:15" x14ac:dyDescent="0.35">
      <c r="N533" s="26"/>
      <c r="O533" s="24"/>
    </row>
    <row r="534" spans="14:15" x14ac:dyDescent="0.35">
      <c r="N534" s="26"/>
      <c r="O534" s="24"/>
    </row>
    <row r="535" spans="14:15" x14ac:dyDescent="0.35">
      <c r="N535" s="26"/>
      <c r="O535" s="24"/>
    </row>
    <row r="536" spans="14:15" x14ac:dyDescent="0.35">
      <c r="N536" s="26"/>
      <c r="O536" s="24"/>
    </row>
    <row r="537" spans="14:15" x14ac:dyDescent="0.35">
      <c r="N537" s="26"/>
      <c r="O537" s="24"/>
    </row>
    <row r="538" spans="14:15" x14ac:dyDescent="0.35">
      <c r="N538" s="26"/>
      <c r="O538" s="24"/>
    </row>
    <row r="539" spans="14:15" x14ac:dyDescent="0.35">
      <c r="N539" s="26"/>
      <c r="O539" s="24"/>
    </row>
    <row r="540" spans="14:15" x14ac:dyDescent="0.35">
      <c r="N540" s="26"/>
      <c r="O540" s="24"/>
    </row>
    <row r="541" spans="14:15" x14ac:dyDescent="0.35">
      <c r="N541" s="26"/>
      <c r="O541" s="24"/>
    </row>
    <row r="542" spans="14:15" x14ac:dyDescent="0.35">
      <c r="N542" s="26"/>
      <c r="O542" s="24"/>
    </row>
    <row r="543" spans="14:15" x14ac:dyDescent="0.35">
      <c r="N543" s="26"/>
      <c r="O543" s="24"/>
    </row>
    <row r="544" spans="14:15" x14ac:dyDescent="0.35">
      <c r="N544" s="26"/>
      <c r="O544" s="24"/>
    </row>
    <row r="545" spans="14:15" x14ac:dyDescent="0.35">
      <c r="N545" s="26"/>
      <c r="O545" s="24"/>
    </row>
    <row r="546" spans="14:15" x14ac:dyDescent="0.35">
      <c r="N546" s="26"/>
      <c r="O546" s="24"/>
    </row>
    <row r="547" spans="14:15" x14ac:dyDescent="0.35">
      <c r="N547" s="26"/>
      <c r="O547" s="24"/>
    </row>
    <row r="548" spans="14:15" x14ac:dyDescent="0.35">
      <c r="N548" s="26"/>
      <c r="O548" s="24"/>
    </row>
    <row r="549" spans="14:15" x14ac:dyDescent="0.35">
      <c r="N549" s="26"/>
      <c r="O549" s="24"/>
    </row>
    <row r="550" spans="14:15" x14ac:dyDescent="0.35">
      <c r="N550" s="26"/>
      <c r="O550" s="24"/>
    </row>
    <row r="551" spans="14:15" x14ac:dyDescent="0.35">
      <c r="N551" s="26"/>
      <c r="O551" s="24"/>
    </row>
    <row r="552" spans="14:15" x14ac:dyDescent="0.35">
      <c r="N552" s="26"/>
      <c r="O552" s="24"/>
    </row>
    <row r="553" spans="14:15" x14ac:dyDescent="0.35">
      <c r="N553" s="26"/>
      <c r="O553" s="24"/>
    </row>
    <row r="554" spans="14:15" x14ac:dyDescent="0.35">
      <c r="N554" s="26"/>
      <c r="O554" s="24"/>
    </row>
    <row r="555" spans="14:15" x14ac:dyDescent="0.35">
      <c r="N555" s="26"/>
      <c r="O555" s="24"/>
    </row>
    <row r="556" spans="14:15" x14ac:dyDescent="0.35">
      <c r="N556" s="26"/>
      <c r="O556" s="24"/>
    </row>
    <row r="557" spans="14:15" x14ac:dyDescent="0.35">
      <c r="N557" s="26"/>
      <c r="O557" s="24"/>
    </row>
    <row r="558" spans="14:15" x14ac:dyDescent="0.35">
      <c r="N558" s="26"/>
      <c r="O558" s="24"/>
    </row>
    <row r="559" spans="14:15" x14ac:dyDescent="0.35">
      <c r="N559" s="26"/>
      <c r="O559" s="24"/>
    </row>
    <row r="560" spans="14:15" x14ac:dyDescent="0.35">
      <c r="N560" s="26"/>
      <c r="O560" s="24"/>
    </row>
    <row r="561" spans="14:15" x14ac:dyDescent="0.35">
      <c r="N561" s="26"/>
      <c r="O561" s="24"/>
    </row>
    <row r="562" spans="14:15" x14ac:dyDescent="0.35">
      <c r="N562" s="26"/>
      <c r="O562" s="24"/>
    </row>
    <row r="563" spans="14:15" x14ac:dyDescent="0.35">
      <c r="N563" s="26"/>
      <c r="O563" s="24"/>
    </row>
    <row r="564" spans="14:15" x14ac:dyDescent="0.35">
      <c r="N564" s="26"/>
      <c r="O564" s="24"/>
    </row>
    <row r="565" spans="14:15" x14ac:dyDescent="0.35">
      <c r="N565" s="26"/>
      <c r="O565" s="24"/>
    </row>
    <row r="566" spans="14:15" x14ac:dyDescent="0.35">
      <c r="N566" s="26"/>
      <c r="O566" s="24"/>
    </row>
    <row r="567" spans="14:15" x14ac:dyDescent="0.35">
      <c r="N567" s="26"/>
      <c r="O567" s="24"/>
    </row>
    <row r="568" spans="14:15" x14ac:dyDescent="0.35">
      <c r="N568" s="26"/>
      <c r="O568" s="24"/>
    </row>
    <row r="569" spans="14:15" x14ac:dyDescent="0.35">
      <c r="N569" s="26"/>
      <c r="O569" s="24"/>
    </row>
    <row r="570" spans="14:15" x14ac:dyDescent="0.35">
      <c r="N570" s="26"/>
      <c r="O570" s="24"/>
    </row>
    <row r="571" spans="14:15" x14ac:dyDescent="0.35">
      <c r="N571" s="26"/>
      <c r="O571" s="24"/>
    </row>
    <row r="572" spans="14:15" x14ac:dyDescent="0.35">
      <c r="N572" s="26"/>
      <c r="O572" s="24"/>
    </row>
    <row r="573" spans="14:15" x14ac:dyDescent="0.35">
      <c r="N573" s="26"/>
      <c r="O573" s="24"/>
    </row>
    <row r="574" spans="14:15" x14ac:dyDescent="0.35">
      <c r="N574" s="26"/>
      <c r="O574" s="24"/>
    </row>
    <row r="575" spans="14:15" x14ac:dyDescent="0.35">
      <c r="N575" s="26"/>
      <c r="O575" s="24"/>
    </row>
    <row r="576" spans="14:15" x14ac:dyDescent="0.35">
      <c r="N576" s="26"/>
      <c r="O576" s="24"/>
    </row>
    <row r="577" spans="14:15" x14ac:dyDescent="0.35">
      <c r="N577" s="26"/>
      <c r="O577" s="24"/>
    </row>
    <row r="578" spans="14:15" x14ac:dyDescent="0.35">
      <c r="N578" s="26"/>
      <c r="O578" s="24"/>
    </row>
    <row r="579" spans="14:15" x14ac:dyDescent="0.35">
      <c r="N579" s="26"/>
      <c r="O579" s="24"/>
    </row>
    <row r="580" spans="14:15" x14ac:dyDescent="0.35">
      <c r="N580" s="26"/>
      <c r="O580" s="24"/>
    </row>
    <row r="581" spans="14:15" x14ac:dyDescent="0.35">
      <c r="N581" s="26"/>
      <c r="O581" s="24"/>
    </row>
    <row r="582" spans="14:15" x14ac:dyDescent="0.35">
      <c r="N582" s="26"/>
      <c r="O582" s="24"/>
    </row>
    <row r="583" spans="14:15" x14ac:dyDescent="0.35">
      <c r="N583" s="26"/>
      <c r="O583" s="24"/>
    </row>
    <row r="584" spans="14:15" x14ac:dyDescent="0.35">
      <c r="N584" s="26"/>
      <c r="O584" s="24"/>
    </row>
    <row r="585" spans="14:15" x14ac:dyDescent="0.35">
      <c r="N585" s="26"/>
      <c r="O585" s="24"/>
    </row>
    <row r="586" spans="14:15" x14ac:dyDescent="0.35">
      <c r="N586" s="26"/>
      <c r="O586" s="24"/>
    </row>
    <row r="587" spans="14:15" x14ac:dyDescent="0.35">
      <c r="N587" s="26"/>
      <c r="O587" s="24"/>
    </row>
    <row r="588" spans="14:15" x14ac:dyDescent="0.35">
      <c r="N588" s="26"/>
      <c r="O588" s="24"/>
    </row>
    <row r="589" spans="14:15" x14ac:dyDescent="0.35">
      <c r="N589" s="26"/>
      <c r="O589" s="24"/>
    </row>
    <row r="590" spans="14:15" x14ac:dyDescent="0.35">
      <c r="N590" s="26"/>
      <c r="O590" s="24"/>
    </row>
    <row r="591" spans="14:15" x14ac:dyDescent="0.35">
      <c r="N591" s="26"/>
      <c r="O591" s="24"/>
    </row>
    <row r="592" spans="14:15" x14ac:dyDescent="0.35">
      <c r="N592" s="26"/>
      <c r="O592" s="24"/>
    </row>
    <row r="593" spans="14:15" x14ac:dyDescent="0.35">
      <c r="N593" s="26"/>
      <c r="O593" s="24"/>
    </row>
    <row r="594" spans="14:15" x14ac:dyDescent="0.35">
      <c r="N594" s="26"/>
      <c r="O594" s="24"/>
    </row>
    <row r="595" spans="14:15" x14ac:dyDescent="0.35">
      <c r="N595" s="26"/>
      <c r="O595" s="24"/>
    </row>
    <row r="596" spans="14:15" x14ac:dyDescent="0.35">
      <c r="N596" s="26"/>
      <c r="O596" s="24"/>
    </row>
    <row r="597" spans="14:15" x14ac:dyDescent="0.35">
      <c r="N597" s="26"/>
      <c r="O597" s="24"/>
    </row>
    <row r="598" spans="14:15" x14ac:dyDescent="0.35">
      <c r="N598" s="26"/>
      <c r="O598" s="24"/>
    </row>
    <row r="599" spans="14:15" x14ac:dyDescent="0.35">
      <c r="N599" s="26"/>
      <c r="O599" s="24"/>
    </row>
    <row r="600" spans="14:15" x14ac:dyDescent="0.35">
      <c r="N600" s="26"/>
      <c r="O600" s="24"/>
    </row>
    <row r="601" spans="14:15" x14ac:dyDescent="0.35">
      <c r="N601" s="26"/>
      <c r="O601" s="24"/>
    </row>
    <row r="602" spans="14:15" x14ac:dyDescent="0.35">
      <c r="N602" s="26"/>
      <c r="O602" s="24"/>
    </row>
    <row r="603" spans="14:15" x14ac:dyDescent="0.35">
      <c r="N603" s="26"/>
      <c r="O603" s="24"/>
    </row>
    <row r="604" spans="14:15" x14ac:dyDescent="0.35">
      <c r="N604" s="26"/>
      <c r="O604" s="24"/>
    </row>
    <row r="605" spans="14:15" x14ac:dyDescent="0.35">
      <c r="N605" s="26"/>
      <c r="O605" s="24"/>
    </row>
    <row r="606" spans="14:15" x14ac:dyDescent="0.35">
      <c r="N606" s="26"/>
      <c r="O606" s="24"/>
    </row>
    <row r="607" spans="14:15" x14ac:dyDescent="0.35">
      <c r="N607" s="26"/>
      <c r="O607" s="24"/>
    </row>
    <row r="608" spans="14:15" x14ac:dyDescent="0.35">
      <c r="N608" s="26"/>
      <c r="O608" s="24"/>
    </row>
    <row r="609" spans="14:15" x14ac:dyDescent="0.35">
      <c r="N609" s="26"/>
      <c r="O609" s="24"/>
    </row>
    <row r="610" spans="14:15" x14ac:dyDescent="0.35">
      <c r="N610" s="26"/>
      <c r="O610" s="24"/>
    </row>
    <row r="611" spans="14:15" x14ac:dyDescent="0.35">
      <c r="N611" s="26"/>
      <c r="O611" s="24"/>
    </row>
    <row r="612" spans="14:15" x14ac:dyDescent="0.35">
      <c r="N612" s="26"/>
      <c r="O612" s="24"/>
    </row>
    <row r="613" spans="14:15" x14ac:dyDescent="0.35">
      <c r="N613" s="26"/>
      <c r="O613" s="24"/>
    </row>
    <row r="614" spans="14:15" x14ac:dyDescent="0.35">
      <c r="N614" s="26"/>
      <c r="O614" s="24"/>
    </row>
    <row r="615" spans="14:15" x14ac:dyDescent="0.35">
      <c r="N615" s="26"/>
      <c r="O615" s="24"/>
    </row>
    <row r="616" spans="14:15" x14ac:dyDescent="0.35">
      <c r="N616" s="26"/>
      <c r="O616" s="24"/>
    </row>
    <row r="617" spans="14:15" x14ac:dyDescent="0.35">
      <c r="N617" s="26"/>
      <c r="O617" s="24"/>
    </row>
    <row r="618" spans="14:15" x14ac:dyDescent="0.35">
      <c r="N618" s="26"/>
      <c r="O618" s="24"/>
    </row>
    <row r="619" spans="14:15" x14ac:dyDescent="0.35">
      <c r="N619" s="26"/>
      <c r="O619" s="24"/>
    </row>
    <row r="620" spans="14:15" x14ac:dyDescent="0.35">
      <c r="N620" s="26"/>
      <c r="O620" s="24"/>
    </row>
    <row r="621" spans="14:15" x14ac:dyDescent="0.35">
      <c r="N621" s="26"/>
      <c r="O621" s="24"/>
    </row>
    <row r="622" spans="14:15" x14ac:dyDescent="0.35">
      <c r="N622" s="26"/>
      <c r="O622" s="24"/>
    </row>
    <row r="623" spans="14:15" x14ac:dyDescent="0.35">
      <c r="N623" s="26"/>
      <c r="O623" s="24"/>
    </row>
    <row r="624" spans="14:15" x14ac:dyDescent="0.35">
      <c r="N624" s="26"/>
      <c r="O624" s="24"/>
    </row>
    <row r="625" spans="14:15" x14ac:dyDescent="0.35">
      <c r="N625" s="26"/>
      <c r="O625" s="24"/>
    </row>
    <row r="626" spans="14:15" x14ac:dyDescent="0.35">
      <c r="N626" s="26"/>
      <c r="O626" s="24"/>
    </row>
    <row r="627" spans="14:15" x14ac:dyDescent="0.35">
      <c r="N627" s="26"/>
      <c r="O627" s="24"/>
    </row>
    <row r="628" spans="14:15" x14ac:dyDescent="0.35">
      <c r="N628" s="26"/>
      <c r="O628" s="24"/>
    </row>
    <row r="629" spans="14:15" x14ac:dyDescent="0.35">
      <c r="N629" s="26"/>
      <c r="O629" s="24"/>
    </row>
    <row r="630" spans="14:15" x14ac:dyDescent="0.35">
      <c r="N630" s="26"/>
      <c r="O630" s="24"/>
    </row>
    <row r="631" spans="14:15" x14ac:dyDescent="0.35">
      <c r="N631" s="26"/>
      <c r="O631" s="24"/>
    </row>
    <row r="632" spans="14:15" x14ac:dyDescent="0.35">
      <c r="N632" s="26"/>
      <c r="O632" s="24"/>
    </row>
    <row r="633" spans="14:15" x14ac:dyDescent="0.35">
      <c r="N633" s="26"/>
      <c r="O633" s="24"/>
    </row>
    <row r="634" spans="14:15" x14ac:dyDescent="0.35">
      <c r="N634" s="26"/>
      <c r="O634" s="24"/>
    </row>
    <row r="635" spans="14:15" x14ac:dyDescent="0.35">
      <c r="N635" s="26"/>
      <c r="O635" s="24"/>
    </row>
    <row r="636" spans="14:15" x14ac:dyDescent="0.35">
      <c r="N636" s="26"/>
      <c r="O636" s="24"/>
    </row>
    <row r="637" spans="14:15" x14ac:dyDescent="0.35">
      <c r="N637" s="26"/>
      <c r="O637" s="24"/>
    </row>
    <row r="638" spans="14:15" x14ac:dyDescent="0.35">
      <c r="N638" s="26"/>
      <c r="O638" s="24"/>
    </row>
    <row r="639" spans="14:15" x14ac:dyDescent="0.35">
      <c r="N639" s="26"/>
      <c r="O639" s="24"/>
    </row>
    <row r="640" spans="14:15" x14ac:dyDescent="0.35">
      <c r="N640" s="26"/>
      <c r="O640" s="24"/>
    </row>
    <row r="641" spans="14:41" x14ac:dyDescent="0.35">
      <c r="N641" s="26"/>
      <c r="O641" s="24"/>
      <c r="AO641" s="6" t="s">
        <v>1445</v>
      </c>
    </row>
    <row r="642" spans="14:41" x14ac:dyDescent="0.35">
      <c r="N642" s="26"/>
      <c r="O642" s="24"/>
    </row>
    <row r="643" spans="14:41" x14ac:dyDescent="0.35">
      <c r="N643" s="26"/>
      <c r="O643" s="24"/>
    </row>
    <row r="644" spans="14:41" x14ac:dyDescent="0.35">
      <c r="N644" s="26"/>
      <c r="O644" s="24"/>
    </row>
    <row r="645" spans="14:41" x14ac:dyDescent="0.35">
      <c r="N645" s="26"/>
      <c r="O645" s="24"/>
    </row>
    <row r="646" spans="14:41" x14ac:dyDescent="0.35">
      <c r="N646" s="26"/>
      <c r="O646" s="24"/>
    </row>
    <row r="647" spans="14:41" x14ac:dyDescent="0.35">
      <c r="N647" s="26"/>
      <c r="O647" s="24"/>
    </row>
    <row r="648" spans="14:41" x14ac:dyDescent="0.35">
      <c r="N648" s="26"/>
      <c r="O648" s="24"/>
    </row>
    <row r="649" spans="14:41" x14ac:dyDescent="0.35">
      <c r="N649" s="26"/>
      <c r="O649" s="24"/>
    </row>
    <row r="650" spans="14:41" x14ac:dyDescent="0.35">
      <c r="N650" s="26"/>
      <c r="O650" s="24"/>
    </row>
    <row r="651" spans="14:41" x14ac:dyDescent="0.35">
      <c r="N651" s="26"/>
      <c r="O651" s="24"/>
    </row>
    <row r="652" spans="14:41" x14ac:dyDescent="0.35">
      <c r="N652" s="26"/>
      <c r="O652" s="24"/>
    </row>
    <row r="653" spans="14:41" x14ac:dyDescent="0.35">
      <c r="N653" s="26"/>
      <c r="O653" s="24"/>
    </row>
    <row r="654" spans="14:41" x14ac:dyDescent="0.35">
      <c r="N654" s="26"/>
      <c r="O654" s="24"/>
    </row>
    <row r="655" spans="14:41" x14ac:dyDescent="0.35">
      <c r="N655" s="26"/>
      <c r="O655" s="24"/>
    </row>
    <row r="656" spans="14:41" x14ac:dyDescent="0.35">
      <c r="N656" s="26"/>
      <c r="O656" s="24"/>
    </row>
    <row r="657" spans="14:15" x14ac:dyDescent="0.35">
      <c r="N657" s="26"/>
      <c r="O657" s="24"/>
    </row>
    <row r="658" spans="14:15" x14ac:dyDescent="0.35">
      <c r="N658" s="26"/>
      <c r="O658" s="24"/>
    </row>
    <row r="659" spans="14:15" x14ac:dyDescent="0.35">
      <c r="N659" s="26"/>
      <c r="O659" s="24"/>
    </row>
    <row r="660" spans="14:15" x14ac:dyDescent="0.35">
      <c r="N660" s="26"/>
      <c r="O660" s="24"/>
    </row>
    <row r="661" spans="14:15" x14ac:dyDescent="0.35">
      <c r="N661" s="26"/>
      <c r="O661" s="24"/>
    </row>
    <row r="662" spans="14:15" x14ac:dyDescent="0.35">
      <c r="N662" s="26"/>
      <c r="O662" s="24"/>
    </row>
    <row r="663" spans="14:15" x14ac:dyDescent="0.35">
      <c r="N663" s="26"/>
      <c r="O663" s="24"/>
    </row>
    <row r="664" spans="14:15" x14ac:dyDescent="0.35">
      <c r="N664" s="26"/>
      <c r="O664" s="24"/>
    </row>
    <row r="665" spans="14:15" x14ac:dyDescent="0.35">
      <c r="N665" s="26"/>
      <c r="O665" s="24"/>
    </row>
    <row r="666" spans="14:15" x14ac:dyDescent="0.35">
      <c r="N666" s="26"/>
      <c r="O666" s="24"/>
    </row>
    <row r="667" spans="14:15" x14ac:dyDescent="0.35">
      <c r="N667" s="26"/>
      <c r="O667" s="24"/>
    </row>
    <row r="668" spans="14:15" x14ac:dyDescent="0.35">
      <c r="N668" s="26"/>
      <c r="O668" s="24"/>
    </row>
    <row r="669" spans="14:15" x14ac:dyDescent="0.35">
      <c r="N669" s="26"/>
      <c r="O669" s="24"/>
    </row>
    <row r="670" spans="14:15" x14ac:dyDescent="0.35">
      <c r="N670" s="26"/>
      <c r="O670" s="24"/>
    </row>
    <row r="671" spans="14:15" x14ac:dyDescent="0.35">
      <c r="N671" s="26"/>
      <c r="O671" s="24"/>
    </row>
    <row r="672" spans="14:15" x14ac:dyDescent="0.35">
      <c r="N672" s="26"/>
      <c r="O672" s="24"/>
    </row>
    <row r="673" spans="14:15" x14ac:dyDescent="0.35">
      <c r="N673" s="26"/>
      <c r="O673" s="24"/>
    </row>
    <row r="674" spans="14:15" x14ac:dyDescent="0.35">
      <c r="N674" s="26"/>
      <c r="O674" s="24"/>
    </row>
    <row r="675" spans="14:15" x14ac:dyDescent="0.35">
      <c r="N675" s="26"/>
      <c r="O675" s="24"/>
    </row>
    <row r="676" spans="14:15" x14ac:dyDescent="0.35">
      <c r="N676" s="26"/>
      <c r="O676" s="24"/>
    </row>
    <row r="677" spans="14:15" x14ac:dyDescent="0.35">
      <c r="N677" s="26"/>
      <c r="O677" s="24"/>
    </row>
    <row r="678" spans="14:15" x14ac:dyDescent="0.35">
      <c r="N678" s="26"/>
      <c r="O678" s="24"/>
    </row>
    <row r="679" spans="14:15" x14ac:dyDescent="0.35">
      <c r="N679" s="26"/>
      <c r="O679" s="24"/>
    </row>
    <row r="680" spans="14:15" x14ac:dyDescent="0.35">
      <c r="N680" s="26"/>
      <c r="O680" s="24"/>
    </row>
    <row r="681" spans="14:15" x14ac:dyDescent="0.35">
      <c r="N681" s="26"/>
      <c r="O681" s="24"/>
    </row>
    <row r="682" spans="14:15" x14ac:dyDescent="0.35">
      <c r="N682" s="26"/>
      <c r="O682" s="24"/>
    </row>
    <row r="683" spans="14:15" x14ac:dyDescent="0.35">
      <c r="N683" s="26"/>
      <c r="O683" s="24"/>
    </row>
    <row r="684" spans="14:15" x14ac:dyDescent="0.35">
      <c r="N684" s="26"/>
      <c r="O684" s="24"/>
    </row>
    <row r="685" spans="14:15" x14ac:dyDescent="0.35">
      <c r="N685" s="26"/>
      <c r="O685" s="24"/>
    </row>
    <row r="686" spans="14:15" x14ac:dyDescent="0.35">
      <c r="N686" s="26"/>
      <c r="O686" s="24"/>
    </row>
    <row r="687" spans="14:15" x14ac:dyDescent="0.35">
      <c r="N687" s="26"/>
      <c r="O687" s="24"/>
    </row>
    <row r="688" spans="14:15" x14ac:dyDescent="0.35">
      <c r="N688" s="26"/>
      <c r="O688" s="24"/>
    </row>
    <row r="689" spans="14:15" x14ac:dyDescent="0.35">
      <c r="N689" s="26"/>
      <c r="O689" s="24"/>
    </row>
    <row r="690" spans="14:15" x14ac:dyDescent="0.35">
      <c r="N690" s="26"/>
      <c r="O690" s="24"/>
    </row>
    <row r="691" spans="14:15" x14ac:dyDescent="0.35">
      <c r="N691" s="26"/>
      <c r="O691" s="24"/>
    </row>
    <row r="692" spans="14:15" x14ac:dyDescent="0.35">
      <c r="N692" s="26"/>
      <c r="O692" s="24"/>
    </row>
    <row r="693" spans="14:15" x14ac:dyDescent="0.35">
      <c r="N693" s="26"/>
      <c r="O693" s="24"/>
    </row>
    <row r="694" spans="14:15" x14ac:dyDescent="0.35">
      <c r="N694" s="26"/>
      <c r="O694" s="24"/>
    </row>
    <row r="695" spans="14:15" x14ac:dyDescent="0.35">
      <c r="N695" s="26"/>
      <c r="O695" s="24"/>
    </row>
    <row r="696" spans="14:15" x14ac:dyDescent="0.35">
      <c r="N696" s="26"/>
      <c r="O696" s="24"/>
    </row>
    <row r="697" spans="14:15" x14ac:dyDescent="0.35">
      <c r="N697" s="26"/>
      <c r="O697" s="24"/>
    </row>
    <row r="698" spans="14:15" x14ac:dyDescent="0.35">
      <c r="N698" s="26"/>
      <c r="O698" s="24"/>
    </row>
    <row r="699" spans="14:15" x14ac:dyDescent="0.35">
      <c r="N699" s="26"/>
      <c r="O699" s="24"/>
    </row>
    <row r="700" spans="14:15" x14ac:dyDescent="0.35">
      <c r="N700" s="26"/>
      <c r="O700" s="24"/>
    </row>
    <row r="701" spans="14:15" x14ac:dyDescent="0.35">
      <c r="N701" s="26"/>
      <c r="O701" s="24"/>
    </row>
    <row r="702" spans="14:15" x14ac:dyDescent="0.35">
      <c r="N702" s="26"/>
      <c r="O702" s="24"/>
    </row>
    <row r="703" spans="14:15" x14ac:dyDescent="0.35">
      <c r="N703" s="26"/>
      <c r="O703" s="24"/>
    </row>
    <row r="704" spans="14:15" x14ac:dyDescent="0.35">
      <c r="N704" s="26"/>
      <c r="O704" s="24"/>
    </row>
    <row r="705" spans="14:15" x14ac:dyDescent="0.35">
      <c r="N705" s="26"/>
      <c r="O705" s="24"/>
    </row>
    <row r="706" spans="14:15" x14ac:dyDescent="0.35">
      <c r="N706" s="26"/>
      <c r="O706" s="24"/>
    </row>
    <row r="707" spans="14:15" x14ac:dyDescent="0.35">
      <c r="N707" s="26"/>
      <c r="O707" s="24"/>
    </row>
    <row r="708" spans="14:15" x14ac:dyDescent="0.35">
      <c r="N708" s="26"/>
      <c r="O708" s="24"/>
    </row>
    <row r="709" spans="14:15" x14ac:dyDescent="0.35">
      <c r="N709" s="26"/>
      <c r="O709" s="24"/>
    </row>
    <row r="710" spans="14:15" x14ac:dyDescent="0.35">
      <c r="N710" s="26"/>
      <c r="O710" s="24"/>
    </row>
    <row r="711" spans="14:15" x14ac:dyDescent="0.35">
      <c r="N711" s="26"/>
      <c r="O711" s="24"/>
    </row>
    <row r="712" spans="14:15" x14ac:dyDescent="0.35">
      <c r="N712" s="26"/>
      <c r="O712" s="24"/>
    </row>
    <row r="713" spans="14:15" x14ac:dyDescent="0.35">
      <c r="N713" s="26"/>
      <c r="O713" s="24"/>
    </row>
    <row r="714" spans="14:15" x14ac:dyDescent="0.35">
      <c r="N714" s="26"/>
      <c r="O714" s="24"/>
    </row>
    <row r="715" spans="14:15" x14ac:dyDescent="0.35">
      <c r="N715" s="26"/>
      <c r="O715" s="24"/>
    </row>
    <row r="716" spans="14:15" x14ac:dyDescent="0.35">
      <c r="N716" s="26"/>
      <c r="O716" s="24"/>
    </row>
    <row r="717" spans="14:15" x14ac:dyDescent="0.35">
      <c r="N717" s="26"/>
      <c r="O717" s="24"/>
    </row>
    <row r="718" spans="14:15" x14ac:dyDescent="0.35">
      <c r="N718" s="26"/>
      <c r="O718" s="24"/>
    </row>
    <row r="719" spans="14:15" x14ac:dyDescent="0.35">
      <c r="N719" s="26"/>
      <c r="O719" s="24"/>
    </row>
    <row r="720" spans="14:15" x14ac:dyDescent="0.35">
      <c r="N720" s="26"/>
      <c r="O720" s="24"/>
    </row>
    <row r="721" spans="14:15" x14ac:dyDescent="0.35">
      <c r="N721" s="26"/>
      <c r="O721" s="24"/>
    </row>
    <row r="722" spans="14:15" x14ac:dyDescent="0.35">
      <c r="N722" s="26"/>
      <c r="O722" s="24"/>
    </row>
    <row r="723" spans="14:15" x14ac:dyDescent="0.35">
      <c r="N723" s="26"/>
      <c r="O723" s="24"/>
    </row>
    <row r="724" spans="14:15" x14ac:dyDescent="0.35">
      <c r="N724" s="26"/>
      <c r="O724" s="24"/>
    </row>
    <row r="725" spans="14:15" x14ac:dyDescent="0.35">
      <c r="N725" s="26"/>
      <c r="O725" s="24"/>
    </row>
    <row r="726" spans="14:15" x14ac:dyDescent="0.35">
      <c r="N726" s="26"/>
      <c r="O726" s="24"/>
    </row>
    <row r="727" spans="14:15" x14ac:dyDescent="0.35">
      <c r="N727" s="26"/>
      <c r="O727" s="24"/>
    </row>
    <row r="728" spans="14:15" x14ac:dyDescent="0.35">
      <c r="N728" s="26"/>
      <c r="O728" s="24"/>
    </row>
    <row r="729" spans="14:15" x14ac:dyDescent="0.35">
      <c r="N729" s="26"/>
      <c r="O729" s="24"/>
    </row>
    <row r="730" spans="14:15" x14ac:dyDescent="0.35">
      <c r="N730" s="26"/>
      <c r="O730" s="24"/>
    </row>
    <row r="731" spans="14:15" x14ac:dyDescent="0.35">
      <c r="N731" s="26"/>
      <c r="O731" s="24"/>
    </row>
    <row r="732" spans="14:15" x14ac:dyDescent="0.35">
      <c r="N732" s="26"/>
      <c r="O732" s="24"/>
    </row>
    <row r="733" spans="14:15" x14ac:dyDescent="0.35">
      <c r="N733" s="26"/>
      <c r="O733" s="24"/>
    </row>
    <row r="734" spans="14:15" x14ac:dyDescent="0.35">
      <c r="N734" s="26"/>
      <c r="O734" s="24"/>
    </row>
    <row r="735" spans="14:15" x14ac:dyDescent="0.35">
      <c r="N735" s="26"/>
      <c r="O735" s="24"/>
    </row>
    <row r="736" spans="14:15" x14ac:dyDescent="0.35">
      <c r="N736" s="26"/>
      <c r="O736" s="24"/>
    </row>
    <row r="737" spans="14:15" x14ac:dyDescent="0.35">
      <c r="N737" s="26"/>
      <c r="O737" s="24"/>
    </row>
    <row r="738" spans="14:15" x14ac:dyDescent="0.35">
      <c r="N738" s="26"/>
      <c r="O738" s="24"/>
    </row>
    <row r="739" spans="14:15" x14ac:dyDescent="0.35">
      <c r="N739" s="26"/>
      <c r="O739" s="24"/>
    </row>
    <row r="740" spans="14:15" x14ac:dyDescent="0.35">
      <c r="N740" s="26"/>
      <c r="O740" s="24"/>
    </row>
    <row r="741" spans="14:15" x14ac:dyDescent="0.35">
      <c r="N741" s="26"/>
      <c r="O741" s="24"/>
    </row>
    <row r="742" spans="14:15" x14ac:dyDescent="0.35">
      <c r="N742" s="26"/>
      <c r="O742" s="24"/>
    </row>
    <row r="743" spans="14:15" x14ac:dyDescent="0.35">
      <c r="N743" s="26"/>
      <c r="O743" s="24"/>
    </row>
    <row r="744" spans="14:15" x14ac:dyDescent="0.35">
      <c r="N744" s="26"/>
      <c r="O744" s="24"/>
    </row>
    <row r="745" spans="14:15" x14ac:dyDescent="0.35">
      <c r="N745" s="26"/>
      <c r="O745" s="24"/>
    </row>
    <row r="746" spans="14:15" x14ac:dyDescent="0.35">
      <c r="N746" s="26"/>
      <c r="O746" s="24"/>
    </row>
    <row r="747" spans="14:15" x14ac:dyDescent="0.35">
      <c r="N747" s="26"/>
      <c r="O747" s="24"/>
    </row>
    <row r="748" spans="14:15" x14ac:dyDescent="0.35">
      <c r="N748" s="26"/>
      <c r="O748" s="24"/>
    </row>
    <row r="749" spans="14:15" x14ac:dyDescent="0.35">
      <c r="N749" s="26"/>
      <c r="O749" s="24"/>
    </row>
    <row r="750" spans="14:15" x14ac:dyDescent="0.35">
      <c r="N750" s="26"/>
      <c r="O750" s="24"/>
    </row>
    <row r="751" spans="14:15" x14ac:dyDescent="0.35">
      <c r="N751" s="26"/>
      <c r="O751" s="24"/>
    </row>
    <row r="752" spans="14:15" x14ac:dyDescent="0.35">
      <c r="N752" s="26"/>
      <c r="O752" s="24"/>
    </row>
    <row r="753" spans="14:15" x14ac:dyDescent="0.35">
      <c r="N753" s="26"/>
      <c r="O753" s="24"/>
    </row>
    <row r="754" spans="14:15" x14ac:dyDescent="0.35">
      <c r="N754" s="26"/>
      <c r="O754" s="24"/>
    </row>
    <row r="755" spans="14:15" x14ac:dyDescent="0.35">
      <c r="N755" s="26"/>
      <c r="O755" s="24"/>
    </row>
    <row r="756" spans="14:15" x14ac:dyDescent="0.35">
      <c r="N756" s="26"/>
      <c r="O756" s="24"/>
    </row>
    <row r="757" spans="14:15" x14ac:dyDescent="0.35">
      <c r="N757" s="26"/>
      <c r="O757" s="24"/>
    </row>
    <row r="758" spans="14:15" x14ac:dyDescent="0.35">
      <c r="N758" s="26"/>
      <c r="O758" s="24"/>
    </row>
    <row r="759" spans="14:15" x14ac:dyDescent="0.35">
      <c r="N759" s="26"/>
      <c r="O759" s="24"/>
    </row>
    <row r="760" spans="14:15" x14ac:dyDescent="0.35">
      <c r="N760" s="26"/>
      <c r="O760" s="24"/>
    </row>
    <row r="761" spans="14:15" x14ac:dyDescent="0.35">
      <c r="N761" s="26"/>
      <c r="O761" s="24"/>
    </row>
    <row r="762" spans="14:15" x14ac:dyDescent="0.35">
      <c r="N762" s="26"/>
      <c r="O762" s="24"/>
    </row>
    <row r="763" spans="14:15" x14ac:dyDescent="0.35">
      <c r="N763" s="26"/>
      <c r="O763" s="24"/>
    </row>
    <row r="764" spans="14:15" x14ac:dyDescent="0.35">
      <c r="N764" s="26"/>
      <c r="O764" s="24"/>
    </row>
    <row r="765" spans="14:15" x14ac:dyDescent="0.35">
      <c r="N765" s="26"/>
      <c r="O765" s="24"/>
    </row>
    <row r="766" spans="14:15" x14ac:dyDescent="0.35">
      <c r="N766" s="26"/>
      <c r="O766" s="24"/>
    </row>
    <row r="767" spans="14:15" x14ac:dyDescent="0.35">
      <c r="N767" s="26"/>
      <c r="O767" s="24"/>
    </row>
    <row r="768" spans="14:15" x14ac:dyDescent="0.35">
      <c r="N768" s="26"/>
      <c r="O768" s="24"/>
    </row>
    <row r="769" spans="14:15" x14ac:dyDescent="0.35">
      <c r="N769" s="26"/>
      <c r="O769" s="24"/>
    </row>
    <row r="770" spans="14:15" x14ac:dyDescent="0.35">
      <c r="N770" s="26"/>
      <c r="O770" s="24"/>
    </row>
    <row r="771" spans="14:15" x14ac:dyDescent="0.35">
      <c r="N771" s="26"/>
      <c r="O771" s="24"/>
    </row>
    <row r="772" spans="14:15" x14ac:dyDescent="0.35">
      <c r="N772" s="26"/>
      <c r="O772" s="24"/>
    </row>
    <row r="773" spans="14:15" x14ac:dyDescent="0.35">
      <c r="N773" s="26"/>
      <c r="O773" s="24"/>
    </row>
    <row r="774" spans="14:15" x14ac:dyDescent="0.35">
      <c r="N774" s="26"/>
      <c r="O774" s="24"/>
    </row>
    <row r="775" spans="14:15" x14ac:dyDescent="0.35">
      <c r="N775" s="26"/>
      <c r="O775" s="24"/>
    </row>
    <row r="776" spans="14:15" x14ac:dyDescent="0.35">
      <c r="N776" s="26"/>
      <c r="O776" s="24"/>
    </row>
    <row r="777" spans="14:15" x14ac:dyDescent="0.35">
      <c r="N777" s="26"/>
      <c r="O777" s="24"/>
    </row>
    <row r="778" spans="14:15" x14ac:dyDescent="0.35">
      <c r="N778" s="26"/>
      <c r="O778" s="24"/>
    </row>
    <row r="779" spans="14:15" x14ac:dyDescent="0.35">
      <c r="N779" s="26"/>
      <c r="O779" s="24"/>
    </row>
    <row r="780" spans="14:15" x14ac:dyDescent="0.35">
      <c r="N780" s="26"/>
      <c r="O780" s="24"/>
    </row>
    <row r="781" spans="14:15" x14ac:dyDescent="0.35">
      <c r="N781" s="26"/>
      <c r="O781" s="24"/>
    </row>
    <row r="782" spans="14:15" x14ac:dyDescent="0.35">
      <c r="N782" s="26"/>
      <c r="O782" s="24"/>
    </row>
    <row r="783" spans="14:15" x14ac:dyDescent="0.35">
      <c r="N783" s="26"/>
      <c r="O783" s="24"/>
    </row>
    <row r="784" spans="14:15" x14ac:dyDescent="0.35">
      <c r="N784" s="26"/>
      <c r="O784" s="24"/>
    </row>
    <row r="785" spans="14:15" x14ac:dyDescent="0.35">
      <c r="N785" s="26"/>
      <c r="O785" s="24"/>
    </row>
    <row r="786" spans="14:15" x14ac:dyDescent="0.35">
      <c r="N786" s="26"/>
      <c r="O786" s="24"/>
    </row>
    <row r="787" spans="14:15" x14ac:dyDescent="0.35">
      <c r="N787" s="26"/>
      <c r="O787" s="24"/>
    </row>
    <row r="788" spans="14:15" x14ac:dyDescent="0.35">
      <c r="N788" s="26"/>
      <c r="O788" s="24"/>
    </row>
    <row r="789" spans="14:15" x14ac:dyDescent="0.35">
      <c r="N789" s="26"/>
      <c r="O789" s="24"/>
    </row>
    <row r="790" spans="14:15" x14ac:dyDescent="0.35">
      <c r="N790" s="26"/>
      <c r="O790" s="24"/>
    </row>
    <row r="791" spans="14:15" x14ac:dyDescent="0.35">
      <c r="N791" s="26"/>
      <c r="O791" s="24"/>
    </row>
    <row r="792" spans="14:15" x14ac:dyDescent="0.35">
      <c r="N792" s="26"/>
      <c r="O792" s="24"/>
    </row>
    <row r="793" spans="14:15" x14ac:dyDescent="0.35">
      <c r="N793" s="26"/>
      <c r="O793" s="24"/>
    </row>
    <row r="794" spans="14:15" x14ac:dyDescent="0.35">
      <c r="N794" s="26"/>
      <c r="O794" s="24"/>
    </row>
    <row r="795" spans="14:15" x14ac:dyDescent="0.35">
      <c r="N795" s="26"/>
      <c r="O795" s="24"/>
    </row>
    <row r="796" spans="14:15" x14ac:dyDescent="0.35">
      <c r="N796" s="26"/>
      <c r="O796" s="24"/>
    </row>
    <row r="797" spans="14:15" x14ac:dyDescent="0.35">
      <c r="N797" s="26"/>
      <c r="O797" s="24"/>
    </row>
    <row r="798" spans="14:15" x14ac:dyDescent="0.35">
      <c r="N798" s="26"/>
      <c r="O798" s="24"/>
    </row>
    <row r="799" spans="14:15" x14ac:dyDescent="0.35">
      <c r="N799" s="26"/>
      <c r="O799" s="24"/>
    </row>
    <row r="800" spans="14:15" x14ac:dyDescent="0.35">
      <c r="N800" s="26"/>
      <c r="O800" s="24"/>
    </row>
    <row r="801" spans="14:15" x14ac:dyDescent="0.35">
      <c r="N801" s="26"/>
      <c r="O801" s="24"/>
    </row>
    <row r="802" spans="14:15" x14ac:dyDescent="0.35">
      <c r="N802" s="26"/>
      <c r="O802" s="24"/>
    </row>
    <row r="803" spans="14:15" x14ac:dyDescent="0.35">
      <c r="N803" s="26"/>
      <c r="O803" s="24"/>
    </row>
    <row r="804" spans="14:15" x14ac:dyDescent="0.35">
      <c r="N804" s="26"/>
      <c r="O804" s="24"/>
    </row>
    <row r="805" spans="14:15" x14ac:dyDescent="0.35">
      <c r="N805" s="26"/>
      <c r="O805" s="24"/>
    </row>
    <row r="806" spans="14:15" x14ac:dyDescent="0.35">
      <c r="N806" s="26"/>
      <c r="O806" s="24"/>
    </row>
    <row r="807" spans="14:15" x14ac:dyDescent="0.35">
      <c r="N807" s="26"/>
      <c r="O807" s="24"/>
    </row>
    <row r="808" spans="14:15" x14ac:dyDescent="0.35">
      <c r="N808" s="26"/>
      <c r="O808" s="24"/>
    </row>
    <row r="809" spans="14:15" x14ac:dyDescent="0.35">
      <c r="N809" s="26"/>
      <c r="O809" s="24"/>
    </row>
    <row r="810" spans="14:15" x14ac:dyDescent="0.35">
      <c r="N810" s="26"/>
      <c r="O810" s="24"/>
    </row>
    <row r="811" spans="14:15" x14ac:dyDescent="0.35">
      <c r="N811" s="26"/>
      <c r="O811" s="24"/>
    </row>
    <row r="812" spans="14:15" x14ac:dyDescent="0.35">
      <c r="N812" s="26"/>
      <c r="O812" s="24"/>
    </row>
    <row r="813" spans="14:15" x14ac:dyDescent="0.35">
      <c r="N813" s="26"/>
      <c r="O813" s="24"/>
    </row>
    <row r="814" spans="14:15" x14ac:dyDescent="0.35">
      <c r="N814" s="26"/>
      <c r="O814" s="24"/>
    </row>
    <row r="815" spans="14:15" x14ac:dyDescent="0.35">
      <c r="N815" s="26"/>
      <c r="O815" s="24"/>
    </row>
    <row r="816" spans="14:15" x14ac:dyDescent="0.35">
      <c r="N816" s="26"/>
      <c r="O816" s="24"/>
    </row>
    <row r="817" spans="14:15" x14ac:dyDescent="0.35">
      <c r="N817" s="26"/>
      <c r="O817" s="24"/>
    </row>
    <row r="818" spans="14:15" x14ac:dyDescent="0.35">
      <c r="N818" s="26"/>
      <c r="O818" s="24"/>
    </row>
    <row r="819" spans="14:15" x14ac:dyDescent="0.35">
      <c r="N819" s="26"/>
      <c r="O819" s="24"/>
    </row>
    <row r="820" spans="14:15" x14ac:dyDescent="0.35">
      <c r="N820" s="26"/>
      <c r="O820" s="24"/>
    </row>
    <row r="821" spans="14:15" x14ac:dyDescent="0.35">
      <c r="N821" s="26"/>
      <c r="O821" s="24"/>
    </row>
    <row r="822" spans="14:15" x14ac:dyDescent="0.35">
      <c r="N822" s="26"/>
      <c r="O822" s="24"/>
    </row>
    <row r="823" spans="14:15" x14ac:dyDescent="0.35">
      <c r="N823" s="26"/>
      <c r="O823" s="24"/>
    </row>
    <row r="824" spans="14:15" x14ac:dyDescent="0.35">
      <c r="N824" s="26"/>
      <c r="O824" s="24"/>
    </row>
    <row r="825" spans="14:15" x14ac:dyDescent="0.35">
      <c r="N825" s="26"/>
      <c r="O825" s="24"/>
    </row>
    <row r="826" spans="14:15" x14ac:dyDescent="0.35">
      <c r="N826" s="26"/>
      <c r="O826" s="24"/>
    </row>
    <row r="827" spans="14:15" x14ac:dyDescent="0.35">
      <c r="N827" s="26"/>
      <c r="O827" s="24"/>
    </row>
    <row r="828" spans="14:15" x14ac:dyDescent="0.35">
      <c r="N828" s="26"/>
      <c r="O828" s="24"/>
    </row>
    <row r="829" spans="14:15" x14ac:dyDescent="0.35">
      <c r="N829" s="26"/>
      <c r="O829" s="24"/>
    </row>
    <row r="830" spans="14:15" x14ac:dyDescent="0.35">
      <c r="N830" s="26"/>
      <c r="O830" s="24"/>
    </row>
    <row r="831" spans="14:15" x14ac:dyDescent="0.35">
      <c r="N831" s="26"/>
      <c r="O831" s="24"/>
    </row>
    <row r="832" spans="14:15" x14ac:dyDescent="0.35">
      <c r="N832" s="26"/>
      <c r="O832" s="24"/>
    </row>
    <row r="833" spans="14:15" x14ac:dyDescent="0.35">
      <c r="N833" s="26"/>
      <c r="O833" s="24"/>
    </row>
    <row r="834" spans="14:15" x14ac:dyDescent="0.35">
      <c r="N834" s="26"/>
      <c r="O834" s="24"/>
    </row>
    <row r="835" spans="14:15" x14ac:dyDescent="0.35">
      <c r="N835" s="26"/>
      <c r="O835" s="24"/>
    </row>
    <row r="836" spans="14:15" x14ac:dyDescent="0.35">
      <c r="N836" s="26"/>
      <c r="O836" s="24"/>
    </row>
    <row r="837" spans="14:15" x14ac:dyDescent="0.35">
      <c r="N837" s="26"/>
      <c r="O837" s="24"/>
    </row>
    <row r="838" spans="14:15" x14ac:dyDescent="0.35">
      <c r="N838" s="26"/>
      <c r="O838" s="24"/>
    </row>
    <row r="839" spans="14:15" x14ac:dyDescent="0.35">
      <c r="N839" s="26"/>
      <c r="O839" s="24"/>
    </row>
    <row r="840" spans="14:15" x14ac:dyDescent="0.35">
      <c r="N840" s="26"/>
      <c r="O840" s="24"/>
    </row>
    <row r="841" spans="14:15" x14ac:dyDescent="0.35">
      <c r="N841" s="26"/>
      <c r="O841" s="24"/>
    </row>
    <row r="842" spans="14:15" x14ac:dyDescent="0.35">
      <c r="N842" s="26"/>
      <c r="O842" s="24"/>
    </row>
    <row r="843" spans="14:15" x14ac:dyDescent="0.35">
      <c r="N843" s="26"/>
      <c r="O843" s="24"/>
    </row>
    <row r="844" spans="14:15" x14ac:dyDescent="0.35">
      <c r="N844" s="26"/>
      <c r="O844" s="24"/>
    </row>
    <row r="845" spans="14:15" x14ac:dyDescent="0.35">
      <c r="N845" s="26"/>
      <c r="O845" s="24"/>
    </row>
    <row r="846" spans="14:15" x14ac:dyDescent="0.35">
      <c r="N846" s="26"/>
      <c r="O846" s="24"/>
    </row>
    <row r="847" spans="14:15" x14ac:dyDescent="0.35">
      <c r="N847" s="26"/>
      <c r="O847" s="24"/>
    </row>
    <row r="848" spans="14:15" x14ac:dyDescent="0.35">
      <c r="N848" s="26"/>
      <c r="O848" s="24"/>
    </row>
    <row r="849" spans="14:15" x14ac:dyDescent="0.35">
      <c r="N849" s="26"/>
      <c r="O849" s="24"/>
    </row>
    <row r="850" spans="14:15" x14ac:dyDescent="0.35">
      <c r="N850" s="26"/>
      <c r="O850" s="24"/>
    </row>
    <row r="851" spans="14:15" x14ac:dyDescent="0.35">
      <c r="N851" s="26"/>
      <c r="O851" s="24"/>
    </row>
    <row r="852" spans="14:15" x14ac:dyDescent="0.35">
      <c r="N852" s="26"/>
      <c r="O852" s="24"/>
    </row>
    <row r="853" spans="14:15" x14ac:dyDescent="0.35">
      <c r="N853" s="26"/>
      <c r="O853" s="24"/>
    </row>
    <row r="854" spans="14:15" x14ac:dyDescent="0.35">
      <c r="N854" s="26"/>
      <c r="O854" s="24"/>
    </row>
    <row r="855" spans="14:15" x14ac:dyDescent="0.35">
      <c r="N855" s="26"/>
      <c r="O855" s="24"/>
    </row>
    <row r="856" spans="14:15" x14ac:dyDescent="0.35">
      <c r="N856" s="26"/>
      <c r="O856" s="24"/>
    </row>
    <row r="857" spans="14:15" x14ac:dyDescent="0.35">
      <c r="N857" s="26"/>
      <c r="O857" s="24"/>
    </row>
  </sheetData>
  <sheetProtection selectLockedCells="1" sort="0" autoFilter="0"/>
  <protectedRanges>
    <protectedRange sqref="J1:K1048576" name="Range1"/>
    <protectedRange sqref="AB2:AB7 O107:P108 AB105 AB180 O110:P113 O96:P105 O124:P125 O129:P132 O137:P139 O142:P143 N123:N132 N140:P140 O134:P135 N134:N139 N133:P133 O146:P152 O153 O165:P172 P173 N141:N175 N185:N186 AB9:AB31 O94:P94 N94:N113 O127:P127 O155:P163 N292:P1048576 N187:P203 O204:P204 O208:P211 N258:P288 O213:P214 N212:P212 O222:P228 O229 O175:P175 O206:P206 N257 N204:N211 N176:P184 O219:P219 O216:P217 O231:P237 N244:P250 N252:P256 N1:P93 O239:P243 N251 N289:N291 N114:P122 N213:N243" name="Range2"/>
    <protectedRange sqref="O95:P95 O185:P186 O251:P251 O257:P257" name="Range2_1"/>
    <protectedRange sqref="O106:P106" name="Range2_2"/>
    <protectedRange sqref="O123:P123" name="Range2_3"/>
    <protectedRange sqref="O126:P126 O205:P205" name="Range2_4"/>
    <protectedRange sqref="O128:P128 O207:P207" name="Range2_5"/>
    <protectedRange sqref="O136:P136 O215:P215 O289:P291" name="Range2_6"/>
    <protectedRange sqref="O141:P141 O218:P218" name="Range2_7"/>
    <protectedRange sqref="O144:P144 O220:P220" name="Range2_8"/>
    <protectedRange sqref="O145:P145 P153 O221:P221 P229" name="Range2_9"/>
    <protectedRange sqref="O154:P154 O230:P230" name="Range2_10"/>
    <protectedRange sqref="O164:P164 O238:P238" name="Range2_11"/>
    <protectedRange sqref="O173" name="Range2_12"/>
    <protectedRange sqref="O174:P174" name="Range2_13"/>
  </protectedRanges>
  <sortState xmlns:xlrd2="http://schemas.microsoft.com/office/spreadsheetml/2017/richdata2" ref="A2:AC187">
    <sortCondition ref="G2:G187"/>
    <sortCondition ref="B2:B187"/>
  </sortState>
  <conditionalFormatting sqref="M2:M291">
    <cfRule type="expression" dxfId="38" priority="1" stopIfTrue="1">
      <formula>IF(AND(M2&gt;K2*1.1),M2&gt;K2*1.1)</formula>
    </cfRule>
    <cfRule type="expression" dxfId="37" priority="2" stopIfTrue="1">
      <formula>IF(AND(M2&lt;K2*0.9),M2&lt;K2*0.9)</formula>
    </cfRule>
  </conditionalFormatting>
  <dataValidations count="6">
    <dataValidation type="whole" allowBlank="1" showInputMessage="1" showErrorMessage="1" sqref="E2:E14 E139:E140 E135:E137 E214:E216 E16:E133 E219:E1048576 E142:E212" xr:uid="{6EFD21FA-1D86-447D-9A56-38992EF3B371}">
      <formula1>1000</formula1>
      <formula2>9999999999</formula2>
    </dataValidation>
    <dataValidation type="decimal" allowBlank="1" showInputMessage="1" showErrorMessage="1" sqref="V2:V1048576" xr:uid="{54CB8842-366B-4E43-A2BA-CD5B88A9CF68}">
      <formula1>0</formula1>
      <formula2>1</formula2>
    </dataValidation>
    <dataValidation type="whole" allowBlank="1" showInputMessage="1" showErrorMessage="1" sqref="U2:U1048576" xr:uid="{628A8DA1-3E17-4886-952A-AA72BAFA3C5B}">
      <formula1>0</formula1>
      <formula2>100</formula2>
    </dataValidation>
    <dataValidation type="decimal" allowBlank="1" showInputMessage="1" showErrorMessage="1" sqref="AA2:AC1048576" xr:uid="{8F34FD3A-73AB-4CA5-AA57-FBB78D01E15B}">
      <formula1>0</formula1>
      <formula2>50000</formula2>
    </dataValidation>
    <dataValidation type="decimal" allowBlank="1" showInputMessage="1" showErrorMessage="1" sqref="J2:J1048576" xr:uid="{B110064F-23D7-49A7-A621-7ABC99B9A2E9}">
      <formula1>0</formula1>
      <formula2>15</formula2>
    </dataValidation>
    <dataValidation type="decimal" allowBlank="1" showInputMessage="1" showErrorMessage="1" sqref="K2:L1048576" xr:uid="{7CAAE2D9-3BB7-46E5-8FA3-35C81B9F924C}">
      <formula1>0</formula1>
      <formula2>1500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3524C77-9403-4247-B1FF-CFE52EA05226}">
          <x14:formula1>
            <xm:f>Data!$AY$2:$AY$13</xm:f>
          </x14:formula1>
          <xm:sqref>O143 G2:G1048576</xm:sqref>
        </x14:dataValidation>
        <x14:dataValidation type="list" allowBlank="1" showInputMessage="1" showErrorMessage="1" xr:uid="{A748C37F-0EFD-A84A-9BBD-0FA24717D799}">
          <x14:formula1>
            <xm:f>Data!$AL$2:$AL$102</xm:f>
          </x14:formula1>
          <xm:sqref>Q14:Q89 Q2:Q12 Q91:Q187 Q257:Q291 Q193:Q252</xm:sqref>
        </x14:dataValidation>
        <x14:dataValidation type="list" allowBlank="1" showInputMessage="1" showErrorMessage="1" xr:uid="{275449DA-2E02-224C-986C-2F8BB48F45C0}">
          <x14:formula1>
            <xm:f>Data!$AN$2:$AN$122</xm:f>
          </x14:formula1>
          <xm:sqref>S2:S187 S257:S291 S193:S252</xm:sqref>
        </x14:dataValidation>
        <x14:dataValidation type="list" allowBlank="1" showInputMessage="1" showErrorMessage="1" xr:uid="{3CF81B9E-174C-497E-9669-E68C8C337E7C}">
          <x14:formula1>
            <xm:f>Data!$AS$2:$AS$5</xm:f>
          </x14:formula1>
          <xm:sqref>H2:H1048576</xm:sqref>
        </x14:dataValidation>
        <x14:dataValidation type="list" allowBlank="1" showInputMessage="1" showErrorMessage="1" xr:uid="{FDE9118B-9189-4DF8-9849-77433F7EAC84}">
          <x14:formula1>
            <xm:f>Data!$AU$2:$AU$8</xm:f>
          </x14:formula1>
          <xm:sqref>I2:I1048576</xm:sqref>
        </x14:dataValidation>
        <x14:dataValidation type="list" allowBlank="1" showInputMessage="1" showErrorMessage="1" xr:uid="{A48D315B-6481-4F03-99BB-D0BA0A1B5325}">
          <x14:formula1>
            <xm:f>Data!$BC$2:$BC$17</xm:f>
          </x14:formula1>
          <xm:sqref>F2:F1048576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6d0cd09-2d5c-4fa2-b207-c3ad306a1b33">
      <UserInfo>
        <DisplayName>Sarah Dearlove</DisplayName>
        <AccountId>150</AccountId>
        <AccountType/>
      </UserInfo>
      <UserInfo>
        <DisplayName>Jessica Ford</DisplayName>
        <AccountId>25</AccountId>
        <AccountType/>
      </UserInfo>
      <UserInfo>
        <DisplayName>Simone O'Callaghan</DisplayName>
        <AccountId>16</AccountId>
        <AccountType/>
      </UserInfo>
      <UserInfo>
        <DisplayName>Trudy Edwards</DisplayName>
        <AccountId>313</AccountId>
        <AccountType/>
      </UserInfo>
      <UserInfo>
        <DisplayName>Owen Jackson</DisplayName>
        <AccountId>98</AccountId>
        <AccountType/>
      </UserInfo>
      <UserInfo>
        <DisplayName>Miriam Burgess</DisplayName>
        <AccountId>99</AccountId>
        <AccountType/>
      </UserInfo>
    </SharedWithUsers>
    <TaxCatchAll xmlns="ae5394b7-e16c-4952-833f-5730ecb68a4d" xsi:nil="true"/>
    <lcf76f155ced4ddcb4097134ff3c332f xmlns="469329c1-5411-432f-b130-8b629797718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643A5724D3F4488D97D951E54FCC9D" ma:contentTypeVersion="16" ma:contentTypeDescription="Create a new document." ma:contentTypeScope="" ma:versionID="49e355bcf8c9185cc080be5fef4c7591">
  <xsd:schema xmlns:xsd="http://www.w3.org/2001/XMLSchema" xmlns:xs="http://www.w3.org/2001/XMLSchema" xmlns:p="http://schemas.microsoft.com/office/2006/metadata/properties" xmlns:ns2="469329c1-5411-432f-b130-8b6297977188" xmlns:ns3="16d0cd09-2d5c-4fa2-b207-c3ad306a1b33" xmlns:ns4="ae5394b7-e16c-4952-833f-5730ecb68a4d" targetNamespace="http://schemas.microsoft.com/office/2006/metadata/properties" ma:root="true" ma:fieldsID="f2071b77e64b79a6b87c4d171d34eaff" ns2:_="" ns3:_="" ns4:_="">
    <xsd:import namespace="469329c1-5411-432f-b130-8b6297977188"/>
    <xsd:import namespace="16d0cd09-2d5c-4fa2-b207-c3ad306a1b33"/>
    <xsd:import namespace="ae5394b7-e16c-4952-833f-5730ecb68a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4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329c1-5411-432f-b130-8b6297977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3abdcd4-f995-4be8-8c9c-da1b1eb6b5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d0cd09-2d5c-4fa2-b207-c3ad306a1b3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394b7-e16c-4952-833f-5730ecb68a4d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1d693f25-5722-40b0-b273-b7a0e461dd9c}" ma:internalName="TaxCatchAll" ma:showField="CatchAllData" ma:web="16d0cd09-2d5c-4fa2-b207-c3ad306a1b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DD979D-083D-49DC-B3F7-2FF7E8066A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DBB325-8DCC-459B-8DA0-6C29756EB06C}">
  <ds:schemaRefs>
    <ds:schemaRef ds:uri="http://schemas.microsoft.com/office/2006/metadata/properties"/>
    <ds:schemaRef ds:uri="http://schemas.microsoft.com/office/infopath/2007/PartnerControls"/>
    <ds:schemaRef ds:uri="16d0cd09-2d5c-4fa2-b207-c3ad306a1b33"/>
    <ds:schemaRef ds:uri="ae5394b7-e16c-4952-833f-5730ecb68a4d"/>
    <ds:schemaRef ds:uri="469329c1-5411-432f-b130-8b6297977188"/>
  </ds:schemaRefs>
</ds:datastoreItem>
</file>

<file path=customXml/itemProps3.xml><?xml version="1.0" encoding="utf-8"?>
<ds:datastoreItem xmlns:ds="http://schemas.openxmlformats.org/officeDocument/2006/customXml" ds:itemID="{424066CB-9B4F-46D1-AB53-94D825DEF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9329c1-5411-432f-b130-8b6297977188"/>
    <ds:schemaRef ds:uri="16d0cd09-2d5c-4fa2-b207-c3ad306a1b33"/>
    <ds:schemaRef ds:uri="ae5394b7-e16c-4952-833f-5730ecb68a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 notes</vt:lpstr>
      <vt:lpstr>course data</vt:lpstr>
      <vt:lpstr>staff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 Burgess</dc:creator>
  <cp:keywords/>
  <dc:description/>
  <cp:lastModifiedBy>Tim Regan</cp:lastModifiedBy>
  <cp:revision/>
  <dcterms:created xsi:type="dcterms:W3CDTF">2023-10-30T03:30:53Z</dcterms:created>
  <dcterms:modified xsi:type="dcterms:W3CDTF">2025-09-08T06:06:06Z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0x01010029643A5724D3F4488D97D951E54FCC9D</vt:lpwstr>
  </property>
  <property fmtid="{D5CDD505-2E9C-101B-9397-08002B2CF9AE}" pid="3" name="MediaServiceImageTags">
    <vt:lpwstr/>
  </property>
  <property fmtid="{D5CDD505-2E9C-101B-9397-08002B2CF9AE}" pid="4" name="SharedWithUsers">
    <vt:lpwstr>150;#Sarah Dearlove;#25;#Jessica Ford;#16;#Simone O'Callaghan;#313;#Trudy Edwards;#98;#Owen Jackson;#99;#Miriam Burgess</vt:lpwstr>
  </property>
</Properties>
</file>