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arbeit\Code\"/>
    </mc:Choice>
  </mc:AlternateContent>
  <xr:revisionPtr revIDLastSave="0" documentId="13_ncr:1_{04262338-8EC0-4306-AC31-B7A4BEA588D1}" xr6:coauthVersionLast="47" xr6:coauthVersionMax="47" xr10:uidLastSave="{00000000-0000-0000-0000-000000000000}"/>
  <bookViews>
    <workbookView xWindow="28680" yWindow="-120" windowWidth="29040" windowHeight="15840" xr2:uid="{A28E8E1A-30D2-4C17-9743-36A8477F2F04}"/>
  </bookViews>
  <sheets>
    <sheet name="Data" sheetId="1" r:id="rId1"/>
    <sheet name="Explaination" sheetId="6" r:id="rId2"/>
    <sheet name="Order of agent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L6" i="1"/>
  <c r="L7" i="1"/>
  <c r="L8" i="1"/>
  <c r="L9" i="1"/>
  <c r="L10" i="1"/>
  <c r="L11" i="1"/>
  <c r="L12" i="1"/>
  <c r="L4" i="1"/>
  <c r="L5" i="1"/>
  <c r="J5" i="1"/>
  <c r="J6" i="1"/>
  <c r="J7" i="1"/>
  <c r="J8" i="1"/>
  <c r="J9" i="1"/>
  <c r="J10" i="1"/>
  <c r="J11" i="1"/>
  <c r="J12" i="1"/>
  <c r="J4" i="1"/>
  <c r="F12" i="1"/>
</calcChain>
</file>

<file path=xl/sharedStrings.xml><?xml version="1.0" encoding="utf-8"?>
<sst xmlns="http://schemas.openxmlformats.org/spreadsheetml/2006/main" count="197" uniqueCount="99">
  <si>
    <t>Government</t>
  </si>
  <si>
    <t>Bank</t>
  </si>
  <si>
    <t>Producer 1</t>
  </si>
  <si>
    <t>Producer 2</t>
  </si>
  <si>
    <t>Producer 3</t>
  </si>
  <si>
    <t>Producer 4</t>
  </si>
  <si>
    <t>Consumer 1</t>
  </si>
  <si>
    <t>Consumer 2</t>
  </si>
  <si>
    <t>Consumer 3</t>
  </si>
  <si>
    <t>Total_emissions</t>
  </si>
  <si>
    <t>Total_generated_power</t>
  </si>
  <si>
    <t>Total_installed_power</t>
  </si>
  <si>
    <t>Money</t>
  </si>
  <si>
    <t>Interest_rate</t>
  </si>
  <si>
    <t>Installed_power</t>
  </si>
  <si>
    <t>Generated_power_total</t>
  </si>
  <si>
    <t>Marginal_cost</t>
  </si>
  <si>
    <t>Income</t>
  </si>
  <si>
    <t>Power_demand</t>
  </si>
  <si>
    <t>Agent name</t>
  </si>
  <si>
    <t>Function name</t>
  </si>
  <si>
    <t>agent0</t>
  </si>
  <si>
    <t>agent1</t>
  </si>
  <si>
    <t>agent2</t>
  </si>
  <si>
    <t>agent3</t>
  </si>
  <si>
    <t>agent4</t>
  </si>
  <si>
    <t>Variable 1</t>
  </si>
  <si>
    <t>Variable 2</t>
  </si>
  <si>
    <t>Value 1</t>
  </si>
  <si>
    <t>Value 2</t>
  </si>
  <si>
    <t>Variable 3</t>
  </si>
  <si>
    <t>Value 3</t>
  </si>
  <si>
    <t>Variable 4</t>
  </si>
  <si>
    <t>Value 4</t>
  </si>
  <si>
    <t>Variable 5</t>
  </si>
  <si>
    <t>Value 5</t>
  </si>
  <si>
    <t>Variable 6</t>
  </si>
  <si>
    <t>Value 6</t>
  </si>
  <si>
    <t>Variable 7</t>
  </si>
  <si>
    <t>Value 7</t>
  </si>
  <si>
    <t>agent5</t>
  </si>
  <si>
    <t>Storage</t>
  </si>
  <si>
    <t>agent6</t>
  </si>
  <si>
    <t>agent7</t>
  </si>
  <si>
    <t>agent8</t>
  </si>
  <si>
    <t>agent9</t>
  </si>
  <si>
    <t>Battery_cap</t>
  </si>
  <si>
    <t>Battery_eff</t>
  </si>
  <si>
    <t>Battery_out</t>
  </si>
  <si>
    <t>Battery_in</t>
  </si>
  <si>
    <t>Margin</t>
  </si>
  <si>
    <t>LIBOR_index</t>
  </si>
  <si>
    <t>Efficiency</t>
  </si>
  <si>
    <t>Load</t>
  </si>
  <si>
    <t>Variable 8</t>
  </si>
  <si>
    <t>Value 8</t>
  </si>
  <si>
    <t xml:space="preserve">        </t>
  </si>
  <si>
    <t>Goverment</t>
  </si>
  <si>
    <t>Tax_year: Year in which the taxes switch</t>
  </si>
  <si>
    <t xml:space="preserve"> Interest_rate</t>
  </si>
  <si>
    <t>Producers</t>
  </si>
  <si>
    <t xml:space="preserve"> Battery_cap: Battery Storage Capacity [MWh]</t>
  </si>
  <si>
    <t xml:space="preserve"> Battery_In: Battery Storage Load Power In [MW]</t>
  </si>
  <si>
    <t xml:space="preserve"> Battery_out: Battery Storage Load Power Out [MW]</t>
  </si>
  <si>
    <t xml:space="preserve"> Battery Efficiency</t>
  </si>
  <si>
    <t xml:space="preserve"> Efficiency</t>
  </si>
  <si>
    <t xml:space="preserve"> Money [Euro]</t>
  </si>
  <si>
    <t>Consumer</t>
  </si>
  <si>
    <t>Total_emissions [kg CO2]</t>
  </si>
  <si>
    <t>Total_generated_power [MWh]</t>
  </si>
  <si>
    <t>Total_installed_power [MW]</t>
  </si>
  <si>
    <t>Installed_power [MW]</t>
  </si>
  <si>
    <t>Generated_power_total [MWh]</t>
  </si>
  <si>
    <t xml:space="preserve"> Marginal_cost [Euro\MWh]</t>
  </si>
  <si>
    <t xml:space="preserve"> Income [Euro\Year]</t>
  </si>
  <si>
    <t xml:space="preserve"> Emission [kg CO2\MWh]</t>
  </si>
  <si>
    <t xml:space="preserve"> Total_emissions [kg CO2]</t>
  </si>
  <si>
    <t xml:space="preserve"> Co2 certificate costs [Euro\ton CO2]</t>
  </si>
  <si>
    <t xml:space="preserve"> Electricity_cost [Euro\MWh]</t>
  </si>
  <si>
    <t>Power_demand [MWh]</t>
  </si>
  <si>
    <t>Income [Euro\Year]</t>
  </si>
  <si>
    <t>Electricity_cost</t>
  </si>
  <si>
    <t>Producer 5</t>
  </si>
  <si>
    <t>agent10</t>
  </si>
  <si>
    <t>Producer 6</t>
  </si>
  <si>
    <t>Producer 7</t>
  </si>
  <si>
    <t>Producer 8</t>
  </si>
  <si>
    <t>agent11</t>
  </si>
  <si>
    <t>agent12</t>
  </si>
  <si>
    <t>agent13</t>
  </si>
  <si>
    <t>Tax</t>
  </si>
  <si>
    <t>Total_demanded_power</t>
  </si>
  <si>
    <t>Pump_cap</t>
  </si>
  <si>
    <t>Pump_in</t>
  </si>
  <si>
    <t>Pump_out</t>
  </si>
  <si>
    <t>Pump_eff</t>
  </si>
  <si>
    <t>Electricity_cost_pure</t>
  </si>
  <si>
    <t>agent14</t>
  </si>
  <si>
    <t>Producer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</si>
</sst>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/>
    <xf numFmtId="11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80A2-B213-4B4F-85FD-F637753ECF7D}">
  <dimension ref="A1:R27"/>
  <sheetViews>
    <sheetView tabSelected="1" workbookViewId="0">
      <selection activeCell="G23" sqref="G23"/>
    </sheetView>
  </sheetViews>
  <sheetFormatPr defaultRowHeight="15" x14ac:dyDescent="0.25"/>
  <cols>
    <col min="1" max="1" width="14.28515625" customWidth="1"/>
    <col min="2" max="2" width="14.28515625" bestFit="1" customWidth="1"/>
    <col min="3" max="3" width="15.5703125" bestFit="1" customWidth="1"/>
    <col min="4" max="4" width="10" bestFit="1" customWidth="1"/>
    <col min="5" max="5" width="22.7109375" bestFit="1" customWidth="1"/>
    <col min="6" max="6" width="12.5703125" bestFit="1" customWidth="1"/>
    <col min="7" max="7" width="23.140625" bestFit="1" customWidth="1"/>
    <col min="8" max="8" width="9" customWidth="1"/>
    <col min="9" max="9" width="21.140625" bestFit="1" customWidth="1"/>
    <col min="10" max="10" width="11" bestFit="1" customWidth="1"/>
    <col min="11" max="11" width="12.140625" bestFit="1" customWidth="1"/>
    <col min="12" max="12" width="11" bestFit="1" customWidth="1"/>
    <col min="13" max="13" width="21.7109375" customWidth="1"/>
    <col min="14" max="14" width="7.5703125" bestFit="1" customWidth="1"/>
    <col min="15" max="15" width="15.42578125" bestFit="1" customWidth="1"/>
    <col min="16" max="16" width="7.5703125" bestFit="1" customWidth="1"/>
    <col min="17" max="17" width="15.42578125" bestFit="1" customWidth="1"/>
    <col min="18" max="18" width="7.5703125" bestFit="1" customWidth="1"/>
    <col min="19" max="19" width="9.85546875" bestFit="1" customWidth="1"/>
    <col min="20" max="20" width="7.5703125" bestFit="1" customWidth="1"/>
    <col min="21" max="21" width="10.85546875" bestFit="1" customWidth="1"/>
    <col min="22" max="22" width="8.5703125" bestFit="1" customWidth="1"/>
  </cols>
  <sheetData>
    <row r="1" spans="1:18" x14ac:dyDescent="0.25">
      <c r="A1" t="s">
        <v>19</v>
      </c>
      <c r="B1" t="s">
        <v>20</v>
      </c>
      <c r="C1" t="s">
        <v>26</v>
      </c>
      <c r="D1" t="s">
        <v>28</v>
      </c>
      <c r="E1" t="s">
        <v>27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54</v>
      </c>
      <c r="R1" t="s">
        <v>55</v>
      </c>
    </row>
    <row r="2" spans="1:18" x14ac:dyDescent="0.25">
      <c r="A2" s="1" t="s">
        <v>0</v>
      </c>
      <c r="B2" t="s">
        <v>21</v>
      </c>
      <c r="C2" t="s">
        <v>9</v>
      </c>
      <c r="D2" s="3">
        <v>10682400000</v>
      </c>
      <c r="E2" t="s">
        <v>10</v>
      </c>
      <c r="F2" s="3">
        <v>581064000</v>
      </c>
      <c r="G2" t="s">
        <v>91</v>
      </c>
      <c r="H2" s="3">
        <v>580000000</v>
      </c>
      <c r="I2" t="s">
        <v>11</v>
      </c>
      <c r="J2">
        <f>SUM(D4:D12)</f>
        <v>142670</v>
      </c>
      <c r="K2" t="s">
        <v>90</v>
      </c>
      <c r="L2">
        <v>150.35</v>
      </c>
      <c r="M2" t="s">
        <v>96</v>
      </c>
      <c r="N2">
        <v>57</v>
      </c>
      <c r="O2" t="s">
        <v>81</v>
      </c>
      <c r="P2">
        <v>227</v>
      </c>
    </row>
    <row r="3" spans="1:18" x14ac:dyDescent="0.25">
      <c r="A3" s="1" t="s">
        <v>1</v>
      </c>
      <c r="B3" t="s">
        <v>22</v>
      </c>
      <c r="C3" t="s">
        <v>12</v>
      </c>
      <c r="D3">
        <v>10000000</v>
      </c>
      <c r="E3" t="s">
        <v>13</v>
      </c>
      <c r="F3">
        <v>0.05</v>
      </c>
      <c r="G3" s="2" t="s">
        <v>50</v>
      </c>
      <c r="H3">
        <v>0.02</v>
      </c>
      <c r="I3" s="2" t="s">
        <v>51</v>
      </c>
      <c r="J3">
        <v>1.2500000000000001E-2</v>
      </c>
    </row>
    <row r="4" spans="1:18" x14ac:dyDescent="0.25">
      <c r="A4" s="1" t="s">
        <v>2</v>
      </c>
      <c r="B4" t="s">
        <v>23</v>
      </c>
      <c r="C4" t="s">
        <v>14</v>
      </c>
      <c r="D4">
        <v>48320</v>
      </c>
      <c r="E4" t="s">
        <v>15</v>
      </c>
      <c r="F4">
        <v>230000000</v>
      </c>
      <c r="G4" t="s">
        <v>16</v>
      </c>
      <c r="H4">
        <v>30.2</v>
      </c>
      <c r="I4" t="s">
        <v>17</v>
      </c>
      <c r="J4">
        <f>F4*($N$2-H4)</f>
        <v>6164000000</v>
      </c>
      <c r="K4" t="s">
        <v>12</v>
      </c>
      <c r="L4">
        <f>ABS(J4)*1.5</f>
        <v>9246000000</v>
      </c>
      <c r="M4" t="s">
        <v>9</v>
      </c>
      <c r="N4">
        <v>0</v>
      </c>
      <c r="O4" t="s">
        <v>52</v>
      </c>
      <c r="P4">
        <v>0.43</v>
      </c>
      <c r="Q4" t="s">
        <v>53</v>
      </c>
      <c r="R4">
        <v>0</v>
      </c>
    </row>
    <row r="5" spans="1:18" x14ac:dyDescent="0.25">
      <c r="A5" s="1" t="s">
        <v>3</v>
      </c>
      <c r="B5" t="s">
        <v>24</v>
      </c>
      <c r="C5" t="s">
        <v>14</v>
      </c>
      <c r="D5">
        <v>9240</v>
      </c>
      <c r="E5" t="s">
        <v>15</v>
      </c>
      <c r="F5">
        <v>30000000</v>
      </c>
      <c r="G5" t="s">
        <v>16</v>
      </c>
      <c r="H5">
        <v>95.52</v>
      </c>
      <c r="I5" t="s">
        <v>17</v>
      </c>
      <c r="J5">
        <f t="shared" ref="J5:J12" si="0">F5*($N$2-H5)</f>
        <v>-1155599999.9999998</v>
      </c>
      <c r="K5" t="s">
        <v>12</v>
      </c>
      <c r="L5">
        <f>ABS(J5)*1.5</f>
        <v>1733399999.9999995</v>
      </c>
      <c r="M5" t="s">
        <v>9</v>
      </c>
      <c r="N5">
        <v>0</v>
      </c>
      <c r="O5" t="s">
        <v>52</v>
      </c>
      <c r="P5">
        <v>0.4</v>
      </c>
      <c r="Q5" t="s">
        <v>53</v>
      </c>
      <c r="R5">
        <v>0</v>
      </c>
    </row>
    <row r="6" spans="1:18" x14ac:dyDescent="0.25">
      <c r="A6" s="1" t="s">
        <v>4</v>
      </c>
      <c r="B6" t="s">
        <v>25</v>
      </c>
      <c r="C6" t="s">
        <v>14</v>
      </c>
      <c r="D6">
        <v>13860</v>
      </c>
      <c r="E6" t="s">
        <v>15</v>
      </c>
      <c r="F6">
        <v>30000000</v>
      </c>
      <c r="G6" t="s">
        <v>16</v>
      </c>
      <c r="H6">
        <v>61.6</v>
      </c>
      <c r="I6" t="s">
        <v>17</v>
      </c>
      <c r="J6">
        <f t="shared" si="0"/>
        <v>-138000000.00000003</v>
      </c>
      <c r="K6" t="s">
        <v>12</v>
      </c>
      <c r="L6">
        <f t="shared" ref="L6:L12" si="1">ABS(J6)*1.5</f>
        <v>207000000.00000006</v>
      </c>
      <c r="M6" t="s">
        <v>9</v>
      </c>
      <c r="N6">
        <v>0</v>
      </c>
      <c r="O6" t="s">
        <v>52</v>
      </c>
      <c r="P6">
        <v>0.55000000000000004</v>
      </c>
      <c r="Q6" t="s">
        <v>53</v>
      </c>
      <c r="R6">
        <v>0</v>
      </c>
    </row>
    <row r="7" spans="1:18" x14ac:dyDescent="0.25">
      <c r="A7" s="1" t="s">
        <v>5</v>
      </c>
      <c r="B7" t="s">
        <v>40</v>
      </c>
      <c r="C7" t="s">
        <v>14</v>
      </c>
      <c r="D7">
        <v>20430</v>
      </c>
      <c r="E7" t="s">
        <v>15</v>
      </c>
      <c r="F7">
        <v>133000000</v>
      </c>
      <c r="G7" t="s">
        <v>16</v>
      </c>
      <c r="H7">
        <v>7.8102600000000004</v>
      </c>
      <c r="I7" t="s">
        <v>17</v>
      </c>
      <c r="J7">
        <f t="shared" si="0"/>
        <v>6542235420</v>
      </c>
      <c r="K7" t="s">
        <v>12</v>
      </c>
      <c r="L7">
        <f t="shared" si="1"/>
        <v>9813353130</v>
      </c>
      <c r="M7" t="s">
        <v>9</v>
      </c>
      <c r="N7">
        <v>0</v>
      </c>
      <c r="O7" t="s">
        <v>52</v>
      </c>
      <c r="P7">
        <v>0.35</v>
      </c>
      <c r="Q7" t="s">
        <v>53</v>
      </c>
      <c r="R7">
        <v>0</v>
      </c>
    </row>
    <row r="8" spans="1:18" x14ac:dyDescent="0.25">
      <c r="A8" s="1" t="s">
        <v>82</v>
      </c>
      <c r="B8" t="s">
        <v>42</v>
      </c>
      <c r="C8" t="s">
        <v>14</v>
      </c>
      <c r="D8">
        <v>10570</v>
      </c>
      <c r="E8" t="s">
        <v>15</v>
      </c>
      <c r="F8">
        <v>11000000</v>
      </c>
      <c r="G8" t="s">
        <v>16</v>
      </c>
      <c r="H8">
        <v>0</v>
      </c>
      <c r="I8" t="s">
        <v>17</v>
      </c>
      <c r="J8">
        <f t="shared" si="0"/>
        <v>627000000</v>
      </c>
      <c r="K8" t="s">
        <v>12</v>
      </c>
      <c r="L8">
        <f t="shared" si="1"/>
        <v>940500000</v>
      </c>
      <c r="M8" t="s">
        <v>9</v>
      </c>
      <c r="N8">
        <v>0</v>
      </c>
      <c r="O8" t="s">
        <v>52</v>
      </c>
      <c r="P8">
        <v>0.15</v>
      </c>
      <c r="Q8" t="s">
        <v>53</v>
      </c>
      <c r="R8">
        <v>0</v>
      </c>
    </row>
    <row r="9" spans="1:18" x14ac:dyDescent="0.25">
      <c r="A9" s="1" t="s">
        <v>84</v>
      </c>
      <c r="B9" t="s">
        <v>43</v>
      </c>
      <c r="C9" t="s">
        <v>14</v>
      </c>
      <c r="D9">
        <v>25700</v>
      </c>
      <c r="E9" t="s">
        <v>15</v>
      </c>
      <c r="F9">
        <v>37000000</v>
      </c>
      <c r="G9" t="s">
        <v>16</v>
      </c>
      <c r="H9">
        <v>0</v>
      </c>
      <c r="I9" t="s">
        <v>17</v>
      </c>
      <c r="J9">
        <f t="shared" si="0"/>
        <v>2109000000</v>
      </c>
      <c r="K9" t="s">
        <v>12</v>
      </c>
      <c r="L9">
        <f t="shared" si="1"/>
        <v>3163500000</v>
      </c>
      <c r="M9" t="s">
        <v>9</v>
      </c>
      <c r="N9">
        <v>0</v>
      </c>
      <c r="O9" t="s">
        <v>52</v>
      </c>
      <c r="P9">
        <v>0.5</v>
      </c>
      <c r="Q9" t="s">
        <v>53</v>
      </c>
      <c r="R9">
        <v>0</v>
      </c>
    </row>
    <row r="10" spans="1:18" x14ac:dyDescent="0.25">
      <c r="A10" s="1" t="s">
        <v>85</v>
      </c>
      <c r="B10" t="s">
        <v>44</v>
      </c>
      <c r="C10" t="s">
        <v>14</v>
      </c>
      <c r="D10">
        <v>5340</v>
      </c>
      <c r="E10" t="s">
        <v>15</v>
      </c>
      <c r="F10">
        <v>20000000</v>
      </c>
      <c r="G10" t="s">
        <v>16</v>
      </c>
      <c r="H10">
        <v>0</v>
      </c>
      <c r="I10" t="s">
        <v>17</v>
      </c>
      <c r="J10">
        <f t="shared" si="0"/>
        <v>1140000000</v>
      </c>
      <c r="K10" t="s">
        <v>12</v>
      </c>
      <c r="L10">
        <f t="shared" si="1"/>
        <v>1710000000</v>
      </c>
      <c r="M10" t="s">
        <v>9</v>
      </c>
      <c r="N10">
        <v>0</v>
      </c>
      <c r="O10" t="s">
        <v>52</v>
      </c>
      <c r="P10">
        <v>0.7</v>
      </c>
      <c r="Q10" t="s">
        <v>53</v>
      </c>
      <c r="R10">
        <v>0</v>
      </c>
    </row>
    <row r="11" spans="1:18" x14ac:dyDescent="0.25">
      <c r="A11" s="1" t="s">
        <v>86</v>
      </c>
      <c r="B11" t="s">
        <v>45</v>
      </c>
      <c r="C11" t="s">
        <v>14</v>
      </c>
      <c r="D11">
        <v>4010</v>
      </c>
      <c r="E11" t="s">
        <v>15</v>
      </c>
      <c r="F11">
        <v>27000000</v>
      </c>
      <c r="G11" t="s">
        <v>16</v>
      </c>
      <c r="H11">
        <v>0</v>
      </c>
      <c r="I11" t="s">
        <v>17</v>
      </c>
      <c r="J11">
        <f t="shared" si="0"/>
        <v>1539000000</v>
      </c>
      <c r="K11" t="s">
        <v>12</v>
      </c>
      <c r="L11">
        <f t="shared" si="1"/>
        <v>2308500000</v>
      </c>
      <c r="M11" t="s">
        <v>9</v>
      </c>
      <c r="N11">
        <v>0</v>
      </c>
      <c r="O11" t="s">
        <v>52</v>
      </c>
      <c r="P11">
        <v>0.35</v>
      </c>
      <c r="Q11" t="s">
        <v>53</v>
      </c>
      <c r="R11">
        <v>0</v>
      </c>
    </row>
    <row r="12" spans="1:18" x14ac:dyDescent="0.25">
      <c r="A12" s="1" t="s">
        <v>98</v>
      </c>
      <c r="B12" t="s">
        <v>83</v>
      </c>
      <c r="C12" t="s">
        <v>14</v>
      </c>
      <c r="D12">
        <v>5200</v>
      </c>
      <c r="E12" t="s">
        <v>15</v>
      </c>
      <c r="F12" s="4">
        <f>H2-SUM(F4:F11)</f>
        <v>62000000</v>
      </c>
      <c r="G12" t="s">
        <v>16</v>
      </c>
      <c r="H12">
        <v>120</v>
      </c>
      <c r="I12" t="s">
        <v>17</v>
      </c>
      <c r="J12">
        <f t="shared" si="0"/>
        <v>-3906000000</v>
      </c>
      <c r="K12" t="s">
        <v>12</v>
      </c>
      <c r="L12">
        <f t="shared" si="1"/>
        <v>5859000000</v>
      </c>
      <c r="M12" t="s">
        <v>9</v>
      </c>
      <c r="N12">
        <v>0</v>
      </c>
      <c r="O12" t="s">
        <v>52</v>
      </c>
      <c r="P12">
        <v>0.3</v>
      </c>
      <c r="Q12" t="s">
        <v>53</v>
      </c>
      <c r="R12">
        <v>0</v>
      </c>
    </row>
    <row r="13" spans="1:18" x14ac:dyDescent="0.25">
      <c r="A13" t="s">
        <v>41</v>
      </c>
      <c r="B13" t="s">
        <v>87</v>
      </c>
      <c r="C13" t="s">
        <v>46</v>
      </c>
      <c r="D13">
        <v>1000</v>
      </c>
      <c r="E13" s="2" t="s">
        <v>49</v>
      </c>
      <c r="F13">
        <v>200</v>
      </c>
      <c r="G13" s="2" t="s">
        <v>48</v>
      </c>
      <c r="H13">
        <v>100</v>
      </c>
      <c r="I13" t="s">
        <v>47</v>
      </c>
      <c r="J13">
        <v>0.98699999999999999</v>
      </c>
      <c r="K13" t="s">
        <v>92</v>
      </c>
      <c r="L13">
        <v>40000</v>
      </c>
      <c r="M13" t="s">
        <v>93</v>
      </c>
      <c r="N13">
        <v>7000</v>
      </c>
      <c r="O13" t="s">
        <v>94</v>
      </c>
      <c r="P13">
        <v>7000</v>
      </c>
      <c r="Q13" t="s">
        <v>95</v>
      </c>
      <c r="R13">
        <v>0.75</v>
      </c>
    </row>
    <row r="14" spans="1:18" x14ac:dyDescent="0.25">
      <c r="A14" s="1" t="s">
        <v>6</v>
      </c>
      <c r="B14" t="s">
        <v>88</v>
      </c>
      <c r="C14" t="s">
        <v>18</v>
      </c>
      <c r="D14">
        <v>291150000</v>
      </c>
      <c r="E14" t="s">
        <v>17</v>
      </c>
      <c r="F14">
        <v>10000000</v>
      </c>
      <c r="G14" t="s">
        <v>12</v>
      </c>
      <c r="H14">
        <v>100000000</v>
      </c>
    </row>
    <row r="15" spans="1:18" x14ac:dyDescent="0.25">
      <c r="A15" s="1" t="s">
        <v>7</v>
      </c>
      <c r="B15" t="s">
        <v>89</v>
      </c>
      <c r="C15" t="s">
        <v>18</v>
      </c>
      <c r="D15">
        <v>136723000</v>
      </c>
      <c r="E15" t="s">
        <v>17</v>
      </c>
      <c r="F15">
        <v>5000000</v>
      </c>
      <c r="G15" t="s">
        <v>12</v>
      </c>
      <c r="H15">
        <v>10000000</v>
      </c>
    </row>
    <row r="16" spans="1:18" x14ac:dyDescent="0.25">
      <c r="A16" s="1" t="s">
        <v>8</v>
      </c>
      <c r="B16" t="s">
        <v>97</v>
      </c>
      <c r="C16" t="s">
        <v>18</v>
      </c>
      <c r="D16">
        <v>152127000</v>
      </c>
      <c r="E16" t="s">
        <v>17</v>
      </c>
      <c r="F16">
        <v>5000000</v>
      </c>
      <c r="G16" t="s">
        <v>12</v>
      </c>
      <c r="H16">
        <v>5000000</v>
      </c>
    </row>
    <row r="17" spans="1:7" x14ac:dyDescent="0.25">
      <c r="A17" s="1"/>
    </row>
    <row r="19" spans="1:7" x14ac:dyDescent="0.25">
      <c r="A19" s="1"/>
    </row>
    <row r="21" spans="1:7" x14ac:dyDescent="0.25">
      <c r="A21" s="1"/>
    </row>
    <row r="23" spans="1:7" x14ac:dyDescent="0.25">
      <c r="A23" s="1"/>
    </row>
    <row r="27" spans="1:7" x14ac:dyDescent="0.25">
      <c r="G27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EB28-B175-47DA-90A6-A58ED94D04D9}">
  <dimension ref="A1:I9"/>
  <sheetViews>
    <sheetView workbookViewId="0">
      <selection activeCell="C7" sqref="C7"/>
    </sheetView>
  </sheetViews>
  <sheetFormatPr defaultRowHeight="15" x14ac:dyDescent="0.25"/>
  <cols>
    <col min="1" max="1" width="11" bestFit="1" customWidth="1"/>
    <col min="2" max="2" width="41.85546875" bestFit="1" customWidth="1"/>
    <col min="3" max="3" width="46.42578125" customWidth="1"/>
    <col min="4" max="4" width="47.5703125" bestFit="1" customWidth="1"/>
    <col min="5" max="5" width="37.140625" bestFit="1" customWidth="1"/>
    <col min="6" max="6" width="27.28515625" bestFit="1" customWidth="1"/>
    <col min="7" max="7" width="34.140625" bestFit="1" customWidth="1"/>
    <col min="8" max="8" width="24" bestFit="1" customWidth="1"/>
    <col min="9" max="9" width="10" bestFit="1" customWidth="1"/>
  </cols>
  <sheetData>
    <row r="1" spans="1:9" x14ac:dyDescent="0.25">
      <c r="A1" t="s">
        <v>57</v>
      </c>
      <c r="B1" t="s">
        <v>68</v>
      </c>
      <c r="C1" t="s">
        <v>69</v>
      </c>
      <c r="D1" t="s">
        <v>70</v>
      </c>
      <c r="E1" t="s">
        <v>58</v>
      </c>
      <c r="F1" t="s">
        <v>78</v>
      </c>
      <c r="G1" t="s">
        <v>77</v>
      </c>
    </row>
    <row r="2" spans="1:9" x14ac:dyDescent="0.25">
      <c r="A2" t="s">
        <v>1</v>
      </c>
      <c r="B2" t="s">
        <v>66</v>
      </c>
      <c r="C2" t="s">
        <v>59</v>
      </c>
    </row>
    <row r="3" spans="1:9" x14ac:dyDescent="0.25">
      <c r="A3" t="s">
        <v>60</v>
      </c>
      <c r="B3" t="s">
        <v>71</v>
      </c>
      <c r="C3" t="s">
        <v>72</v>
      </c>
      <c r="D3" t="s">
        <v>73</v>
      </c>
      <c r="E3" t="s">
        <v>74</v>
      </c>
      <c r="F3" t="s">
        <v>66</v>
      </c>
      <c r="G3" t="s">
        <v>75</v>
      </c>
      <c r="H3" t="s">
        <v>76</v>
      </c>
      <c r="I3" t="s">
        <v>65</v>
      </c>
    </row>
    <row r="4" spans="1:9" x14ac:dyDescent="0.25">
      <c r="A4" t="s">
        <v>41</v>
      </c>
      <c r="B4" t="s">
        <v>61</v>
      </c>
      <c r="C4" t="s">
        <v>62</v>
      </c>
      <c r="D4" t="s">
        <v>63</v>
      </c>
      <c r="E4" t="s">
        <v>64</v>
      </c>
    </row>
    <row r="5" spans="1:9" x14ac:dyDescent="0.25">
      <c r="A5" t="s">
        <v>67</v>
      </c>
      <c r="B5" t="s">
        <v>79</v>
      </c>
      <c r="C5" t="s">
        <v>80</v>
      </c>
      <c r="D5" t="s">
        <v>66</v>
      </c>
    </row>
    <row r="9" spans="1:9" x14ac:dyDescent="0.25">
      <c r="B9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27B2-9FA1-47EA-9651-41A5F2D87F13}">
  <dimension ref="A1:J2"/>
  <sheetViews>
    <sheetView workbookViewId="0">
      <selection activeCell="H20" sqref="H20"/>
    </sheetView>
  </sheetViews>
  <sheetFormatPr defaultRowHeight="15" x14ac:dyDescent="0.25"/>
  <cols>
    <col min="1" max="4" width="10.42578125" bestFit="1" customWidth="1"/>
    <col min="5" max="5" width="7.7109375" bestFit="1" customWidth="1"/>
    <col min="6" max="8" width="11.42578125" bestFit="1" customWidth="1"/>
    <col min="9" max="9" width="12.140625" bestFit="1" customWidth="1"/>
    <col min="10" max="10" width="7" bestFit="1" customWidth="1"/>
    <col min="12" max="12" width="9" customWidth="1"/>
  </cols>
  <sheetData>
    <row r="1" spans="1:10" x14ac:dyDescent="0.25">
      <c r="A1" s="1" t="s">
        <v>2</v>
      </c>
      <c r="B1" s="1" t="s">
        <v>3</v>
      </c>
      <c r="C1" s="1" t="s">
        <v>4</v>
      </c>
      <c r="D1" s="1" t="s">
        <v>5</v>
      </c>
      <c r="E1" t="s">
        <v>41</v>
      </c>
      <c r="F1" s="1" t="s">
        <v>6</v>
      </c>
      <c r="G1" s="1" t="s">
        <v>7</v>
      </c>
      <c r="H1" s="1" t="s">
        <v>8</v>
      </c>
      <c r="I1" s="1" t="s">
        <v>0</v>
      </c>
      <c r="J1" s="1" t="s">
        <v>1</v>
      </c>
    </row>
    <row r="2" spans="1:10" x14ac:dyDescent="0.25">
      <c r="A2" t="s">
        <v>23</v>
      </c>
      <c r="B2" t="s">
        <v>24</v>
      </c>
      <c r="C2" t="s">
        <v>25</v>
      </c>
      <c r="D2" t="s">
        <v>40</v>
      </c>
      <c r="E2" t="s">
        <v>42</v>
      </c>
      <c r="F2" t="s">
        <v>43</v>
      </c>
      <c r="G2" t="s">
        <v>44</v>
      </c>
      <c r="H2" t="s">
        <v>45</v>
      </c>
      <c r="I2" t="s">
        <v>21</v>
      </c>
      <c r="J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Explaination</vt:lpstr>
      <vt:lpstr>Order of 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2023-07-08T09:24:53Z</dcterms:created>
  <dcterms:modified xsi:type="dcterms:W3CDTF">2023-08-14T13:22:16Z</dcterms:modified>
</cp:coreProperties>
</file>