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2574640B-0EE4-405D-A928-0E3EF4635262}" xr6:coauthVersionLast="47" xr6:coauthVersionMax="47" xr10:uidLastSave="{00000000-0000-0000-0000-000000000000}"/>
  <bookViews>
    <workbookView xWindow="-108" yWindow="-108" windowWidth="23256" windowHeight="12456" firstSheet="8" activeTab="13" xr2:uid="{0D40A248-FF8F-46CA-B1D1-6E3AD099E80C}"/>
  </bookViews>
  <sheets>
    <sheet name="Jamal Murray" sheetId="4" r:id="rId1"/>
    <sheet name="Shai Gilgeous-Alexander" sheetId="1" r:id="rId2"/>
    <sheet name="R.J. Barrett" sheetId="3" r:id="rId3"/>
    <sheet name="Andrew Wiggins" sheetId="12" r:id="rId4"/>
    <sheet name="Kelly Olynyk" sheetId="5" r:id="rId5"/>
    <sheet name="Nickeil Alexander-Walker" sheetId="8" r:id="rId6"/>
    <sheet name="Luguentz Dort" sheetId="10" r:id="rId7"/>
    <sheet name="Dillon Brooks" sheetId="2" r:id="rId8"/>
    <sheet name="Brandon Clarke" sheetId="6" r:id="rId9"/>
    <sheet name="Trey Lyles" sheetId="15" r:id="rId10"/>
    <sheet name="Dwight Powell" sheetId="9" r:id="rId11"/>
    <sheet name="Cory Joseph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4" l="1"/>
  <c r="Z27" i="14"/>
  <c r="Y27" i="14"/>
  <c r="X27" i="14"/>
  <c r="Q27" i="14"/>
  <c r="AA27" i="13"/>
  <c r="Z27" i="13"/>
  <c r="Y27" i="13"/>
  <c r="X27" i="13"/>
  <c r="Q27" i="13"/>
  <c r="AA25" i="14"/>
  <c r="Z25" i="14"/>
  <c r="Y25" i="14"/>
  <c r="X25" i="14"/>
  <c r="Q25" i="14"/>
  <c r="AA25" i="13"/>
  <c r="Z25" i="13"/>
  <c r="Y25" i="13"/>
  <c r="X25" i="13"/>
  <c r="Q25" i="13"/>
  <c r="AA23" i="14"/>
  <c r="Z23" i="14"/>
  <c r="Y23" i="14"/>
  <c r="X23" i="14"/>
  <c r="Q23" i="14"/>
  <c r="AA23" i="13"/>
  <c r="Z23" i="13"/>
  <c r="Y23" i="13"/>
  <c r="X23" i="13"/>
  <c r="Q23" i="13"/>
  <c r="AA22" i="14"/>
  <c r="Z22" i="14"/>
  <c r="Y22" i="14"/>
  <c r="X22" i="14"/>
  <c r="Q22" i="14"/>
  <c r="AA22" i="13"/>
  <c r="Z22" i="13"/>
  <c r="Y22" i="13"/>
  <c r="X22" i="13"/>
  <c r="Q22" i="13"/>
  <c r="AA20" i="14"/>
  <c r="Z20" i="14"/>
  <c r="Y20" i="14"/>
  <c r="X20" i="14"/>
  <c r="Q20" i="14"/>
  <c r="AA20" i="13"/>
  <c r="Z20" i="13"/>
  <c r="Y20" i="13"/>
  <c r="X20" i="13"/>
  <c r="Q20" i="13"/>
  <c r="AA18" i="14"/>
  <c r="Z18" i="14"/>
  <c r="Y18" i="14"/>
  <c r="X18" i="14"/>
  <c r="Q18" i="14"/>
  <c r="AA18" i="13"/>
  <c r="Z18" i="13"/>
  <c r="Y18" i="13"/>
  <c r="X18" i="13"/>
  <c r="Q18" i="13"/>
  <c r="Y18" i="11" l="1"/>
  <c r="X18" i="11"/>
  <c r="W18" i="11"/>
  <c r="R18" i="11"/>
  <c r="Q18" i="11"/>
  <c r="Y18" i="9"/>
  <c r="X18" i="9"/>
  <c r="W18" i="9"/>
  <c r="Q18" i="9"/>
  <c r="Y18" i="15"/>
  <c r="X18" i="15"/>
  <c r="W18" i="15"/>
  <c r="Q18" i="15"/>
  <c r="Y18" i="6"/>
  <c r="X18" i="6"/>
  <c r="W18" i="6"/>
  <c r="S18" i="6"/>
  <c r="Q18" i="6"/>
  <c r="Y18" i="2"/>
  <c r="X18" i="2"/>
  <c r="W18" i="2"/>
  <c r="Q18" i="2"/>
  <c r="Y18" i="10"/>
  <c r="X18" i="10"/>
  <c r="W18" i="10"/>
  <c r="S18" i="10"/>
  <c r="Q18" i="10"/>
  <c r="Y18" i="8"/>
  <c r="X18" i="8"/>
  <c r="W18" i="8"/>
  <c r="R18" i="8"/>
  <c r="Q18" i="8"/>
  <c r="Y18" i="5"/>
  <c r="X18" i="5"/>
  <c r="W18" i="5"/>
  <c r="S18" i="5"/>
  <c r="Q18" i="5"/>
  <c r="Y18" i="12"/>
  <c r="X18" i="12"/>
  <c r="W18" i="12"/>
  <c r="R18" i="12"/>
  <c r="Q18" i="12"/>
  <c r="Y18" i="3"/>
  <c r="X18" i="3"/>
  <c r="W18" i="3"/>
  <c r="S18" i="3"/>
  <c r="R18" i="3"/>
  <c r="Q18" i="3"/>
  <c r="Y18" i="1"/>
  <c r="X18" i="1"/>
  <c r="W18" i="1"/>
  <c r="S18" i="1"/>
  <c r="R18" i="1"/>
  <c r="Q18" i="1"/>
  <c r="Y18" i="4"/>
  <c r="X18" i="4"/>
  <c r="W18" i="4"/>
  <c r="S18" i="4"/>
  <c r="R18" i="4"/>
  <c r="Q18" i="4"/>
  <c r="AA9" i="14" l="1"/>
  <c r="Z9" i="14"/>
  <c r="Y9" i="14"/>
  <c r="X9" i="14"/>
  <c r="Q9" i="14"/>
  <c r="AA9" i="13"/>
  <c r="Z9" i="13"/>
  <c r="Y9" i="13"/>
  <c r="X9" i="13"/>
  <c r="Q9" i="13"/>
  <c r="R9" i="11"/>
  <c r="Q9" i="11"/>
  <c r="R9" i="6"/>
  <c r="S9" i="12"/>
  <c r="W3" i="1" l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Y2" i="1"/>
  <c r="X2" i="1"/>
  <c r="W2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3" i="1"/>
  <c r="S3" i="1"/>
  <c r="S2" i="1"/>
  <c r="R2" i="1"/>
  <c r="Q2" i="1"/>
  <c r="Y16" i="1"/>
  <c r="Y1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Q16" i="14" l="1"/>
  <c r="X16" i="14"/>
  <c r="Y16" i="14"/>
  <c r="Z16" i="14"/>
  <c r="AA16" i="14"/>
  <c r="Q17" i="14"/>
  <c r="X17" i="14"/>
  <c r="Y17" i="14"/>
  <c r="Z17" i="14"/>
  <c r="AA17" i="14"/>
  <c r="Q19" i="14"/>
  <c r="X19" i="14"/>
  <c r="Y19" i="14"/>
  <c r="Z19" i="14"/>
  <c r="AA19" i="14"/>
  <c r="Q21" i="14"/>
  <c r="X21" i="14"/>
  <c r="Y21" i="14"/>
  <c r="Z21" i="14"/>
  <c r="AA21" i="14"/>
  <c r="Q24" i="14"/>
  <c r="X24" i="14"/>
  <c r="Y24" i="14"/>
  <c r="Z24" i="14"/>
  <c r="AA24" i="14"/>
  <c r="Q26" i="14"/>
  <c r="X26" i="14"/>
  <c r="Y26" i="14"/>
  <c r="Z26" i="14"/>
  <c r="AA26" i="14"/>
  <c r="Q28" i="14"/>
  <c r="X28" i="14"/>
  <c r="Y28" i="14"/>
  <c r="Z28" i="14"/>
  <c r="AA28" i="14"/>
  <c r="Q29" i="14"/>
  <c r="X29" i="14"/>
  <c r="Y29" i="14"/>
  <c r="Z29" i="14"/>
  <c r="AA29" i="14"/>
  <c r="Q30" i="14"/>
  <c r="X30" i="14"/>
  <c r="Y30" i="14"/>
  <c r="Z30" i="14"/>
  <c r="AA30" i="14"/>
  <c r="Q31" i="14"/>
  <c r="X31" i="14"/>
  <c r="Y31" i="14"/>
  <c r="Z31" i="14"/>
  <c r="AA31" i="14"/>
  <c r="Q32" i="14"/>
  <c r="X32" i="14"/>
  <c r="Y32" i="14"/>
  <c r="Z32" i="14"/>
  <c r="AA32" i="14"/>
  <c r="Q33" i="14"/>
  <c r="X33" i="14"/>
  <c r="Y33" i="14"/>
  <c r="Z33" i="14"/>
  <c r="AA33" i="14"/>
  <c r="Q34" i="14"/>
  <c r="X34" i="14"/>
  <c r="Y34" i="14"/>
  <c r="Z34" i="14"/>
  <c r="AA34" i="14"/>
  <c r="Q35" i="14"/>
  <c r="X35" i="14"/>
  <c r="Y35" i="14"/>
  <c r="Z35" i="14"/>
  <c r="AA35" i="14"/>
  <c r="Q36" i="14"/>
  <c r="X36" i="14"/>
  <c r="Y36" i="14"/>
  <c r="Z36" i="14"/>
  <c r="AA36" i="14"/>
  <c r="Q37" i="14"/>
  <c r="X37" i="14"/>
  <c r="Y37" i="14"/>
  <c r="Z37" i="14"/>
  <c r="AA37" i="14"/>
  <c r="Q38" i="14"/>
  <c r="X38" i="14"/>
  <c r="Y38" i="14"/>
  <c r="Z38" i="14"/>
  <c r="AA38" i="14"/>
  <c r="Q39" i="14"/>
  <c r="X39" i="14"/>
  <c r="Y39" i="14"/>
  <c r="Z39" i="14"/>
  <c r="AA39" i="14"/>
  <c r="Q40" i="14"/>
  <c r="X40" i="14"/>
  <c r="Y40" i="14"/>
  <c r="Z40" i="14"/>
  <c r="AA40" i="14"/>
  <c r="Q41" i="14"/>
  <c r="X41" i="14"/>
  <c r="Y41" i="14"/>
  <c r="Z41" i="14"/>
  <c r="AA41" i="14"/>
  <c r="Q42" i="14"/>
  <c r="X42" i="14"/>
  <c r="Y42" i="14"/>
  <c r="Z42" i="14"/>
  <c r="AA42" i="14"/>
  <c r="Q43" i="14"/>
  <c r="X43" i="14"/>
  <c r="Y43" i="14"/>
  <c r="Z43" i="14"/>
  <c r="AA43" i="14"/>
  <c r="Q44" i="14"/>
  <c r="X44" i="14"/>
  <c r="Y44" i="14"/>
  <c r="Z44" i="14"/>
  <c r="AA44" i="14"/>
  <c r="Q45" i="14"/>
  <c r="X45" i="14"/>
  <c r="Y45" i="14"/>
  <c r="Z45" i="14"/>
  <c r="AA45" i="14"/>
  <c r="Q46" i="14"/>
  <c r="X46" i="14"/>
  <c r="Y46" i="14"/>
  <c r="Z46" i="14"/>
  <c r="AA46" i="14"/>
  <c r="AA15" i="14"/>
  <c r="Z15" i="14"/>
  <c r="Y15" i="14"/>
  <c r="X15" i="14"/>
  <c r="Q15" i="14"/>
  <c r="AA15" i="13"/>
  <c r="Z15" i="13"/>
  <c r="Y15" i="13"/>
  <c r="X15" i="13"/>
  <c r="Q15" i="13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8" i="14" l="1"/>
  <c r="Q8" i="14"/>
  <c r="Z8" i="14"/>
  <c r="Y8" i="14"/>
  <c r="X8" i="14"/>
  <c r="AA8" i="13"/>
  <c r="Q8" i="13"/>
  <c r="Z8" i="13"/>
  <c r="Y8" i="13"/>
  <c r="X8" i="13"/>
  <c r="W8" i="11"/>
  <c r="Q8" i="11"/>
  <c r="Y8" i="11"/>
  <c r="X8" i="11"/>
  <c r="W8" i="9"/>
  <c r="Q8" i="9"/>
  <c r="Y8" i="9"/>
  <c r="X8" i="9"/>
  <c r="W8" i="15"/>
  <c r="S8" i="15"/>
  <c r="Q8" i="15"/>
  <c r="Y8" i="15"/>
  <c r="X8" i="15"/>
  <c r="W8" i="6"/>
  <c r="Y8" i="6"/>
  <c r="Q8" i="6"/>
  <c r="X8" i="6"/>
  <c r="W8" i="2"/>
  <c r="R8" i="2"/>
  <c r="Y8" i="2"/>
  <c r="Q8" i="2"/>
  <c r="X8" i="2"/>
  <c r="W8" i="10"/>
  <c r="Y8" i="10"/>
  <c r="R8" i="10"/>
  <c r="Q8" i="10"/>
  <c r="X8" i="10"/>
  <c r="W8" i="8"/>
  <c r="Y8" i="8"/>
  <c r="R8" i="8"/>
  <c r="Q8" i="8"/>
  <c r="X8" i="8"/>
  <c r="W8" i="5"/>
  <c r="Y8" i="5"/>
  <c r="Q8" i="5"/>
  <c r="X8" i="5"/>
  <c r="W8" i="12"/>
  <c r="Y8" i="12"/>
  <c r="R8" i="12"/>
  <c r="Q8" i="12"/>
  <c r="X8" i="12"/>
  <c r="W8" i="3"/>
  <c r="Y8" i="3"/>
  <c r="R8" i="3"/>
  <c r="Q8" i="3"/>
  <c r="X8" i="3"/>
  <c r="W8" i="4"/>
  <c r="Y8" i="4"/>
  <c r="R8" i="4"/>
  <c r="Q8" i="4"/>
  <c r="X8" i="4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AA6" i="14"/>
  <c r="Z6" i="14"/>
  <c r="Y6" i="14"/>
  <c r="X6" i="14"/>
  <c r="Q6" i="14"/>
  <c r="AA6" i="13"/>
  <c r="Z6" i="13"/>
  <c r="Y6" i="13"/>
  <c r="X6" i="13"/>
  <c r="Q6" i="13"/>
  <c r="Y47" i="8" l="1"/>
  <c r="X47" i="8"/>
  <c r="AA4" i="14"/>
  <c r="Z4" i="14"/>
  <c r="Y4" i="14"/>
  <c r="X4" i="14"/>
  <c r="Q4" i="14"/>
  <c r="AA4" i="13"/>
  <c r="Z4" i="13"/>
  <c r="Y4" i="13"/>
  <c r="X4" i="13"/>
  <c r="Q4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AA2" i="14"/>
  <c r="Z2" i="14"/>
  <c r="Y2" i="14"/>
  <c r="X2" i="14"/>
  <c r="Q2" i="14"/>
  <c r="AA2" i="13"/>
  <c r="Z2" i="13"/>
  <c r="Y2" i="13"/>
  <c r="X2" i="13"/>
  <c r="Q2" i="13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7" i="14"/>
  <c r="Z7" i="14"/>
  <c r="Y7" i="14"/>
  <c r="X7" i="14"/>
  <c r="Q7" i="14"/>
  <c r="AA5" i="14"/>
  <c r="Z5" i="14"/>
  <c r="Y5" i="14"/>
  <c r="X5" i="14"/>
  <c r="Q5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R27" i="11"/>
  <c r="Q27" i="11"/>
  <c r="Y26" i="11"/>
  <c r="X26" i="11"/>
  <c r="W26" i="11"/>
  <c r="R26" i="11"/>
  <c r="Q26" i="11"/>
  <c r="Y25" i="11"/>
  <c r="X25" i="11"/>
  <c r="W25" i="11"/>
  <c r="R25" i="11"/>
  <c r="Q25" i="11"/>
  <c r="Y24" i="11"/>
  <c r="X24" i="11"/>
  <c r="W24" i="11"/>
  <c r="Y23" i="11"/>
  <c r="X23" i="11"/>
  <c r="W23" i="11"/>
  <c r="Q23" i="11"/>
  <c r="Y22" i="11"/>
  <c r="X22" i="11"/>
  <c r="W22" i="11"/>
  <c r="R22" i="11"/>
  <c r="Q22" i="11"/>
  <c r="Y21" i="11"/>
  <c r="X21" i="11"/>
  <c r="W21" i="11"/>
  <c r="Y20" i="11"/>
  <c r="X20" i="11"/>
  <c r="W20" i="11"/>
  <c r="Q20" i="11"/>
  <c r="Y19" i="11"/>
  <c r="X19" i="11"/>
  <c r="W19" i="11"/>
  <c r="Y17" i="11"/>
  <c r="X17" i="11"/>
  <c r="W17" i="11"/>
  <c r="Y16" i="11"/>
  <c r="X16" i="11"/>
  <c r="W16" i="11"/>
  <c r="R16" i="11"/>
  <c r="Q16" i="11"/>
  <c r="Y15" i="11"/>
  <c r="X15" i="11"/>
  <c r="W15" i="11"/>
  <c r="R15" i="11"/>
  <c r="Q15" i="11"/>
  <c r="Y14" i="11"/>
  <c r="X14" i="11"/>
  <c r="W14" i="11"/>
  <c r="S14" i="11"/>
  <c r="Y13" i="11"/>
  <c r="X13" i="11"/>
  <c r="W13" i="11"/>
  <c r="Q13" i="11"/>
  <c r="Y12" i="11"/>
  <c r="X12" i="11"/>
  <c r="W12" i="11"/>
  <c r="S12" i="11"/>
  <c r="Q12" i="11"/>
  <c r="Y11" i="11"/>
  <c r="X11" i="11"/>
  <c r="W11" i="11"/>
  <c r="Y10" i="11"/>
  <c r="X10" i="11"/>
  <c r="W10" i="11"/>
  <c r="S10" i="11"/>
  <c r="Q10" i="11"/>
  <c r="Y9" i="11"/>
  <c r="X9" i="11"/>
  <c r="W9" i="11"/>
  <c r="Y7" i="11"/>
  <c r="X7" i="11"/>
  <c r="W7" i="11"/>
  <c r="Y6" i="11"/>
  <c r="X6" i="11"/>
  <c r="W6" i="11"/>
  <c r="Y5" i="11"/>
  <c r="X5" i="11"/>
  <c r="W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Y26" i="9"/>
  <c r="X26" i="9"/>
  <c r="W26" i="9"/>
  <c r="S26" i="9"/>
  <c r="Q26" i="9"/>
  <c r="Y25" i="9"/>
  <c r="X25" i="9"/>
  <c r="W25" i="9"/>
  <c r="S25" i="9"/>
  <c r="Q25" i="9"/>
  <c r="Y24" i="9"/>
  <c r="X24" i="9"/>
  <c r="W24" i="9"/>
  <c r="Q24" i="9"/>
  <c r="Y23" i="9"/>
  <c r="X23" i="9"/>
  <c r="W23" i="9"/>
  <c r="Q23" i="9"/>
  <c r="Y22" i="9"/>
  <c r="X22" i="9"/>
  <c r="W22" i="9"/>
  <c r="Q22" i="9"/>
  <c r="Y21" i="9"/>
  <c r="X21" i="9"/>
  <c r="W21" i="9"/>
  <c r="Q21" i="9"/>
  <c r="Y20" i="9"/>
  <c r="X20" i="9"/>
  <c r="W20" i="9"/>
  <c r="Q20" i="9"/>
  <c r="Y19" i="9"/>
  <c r="X19" i="9"/>
  <c r="W19" i="9"/>
  <c r="Y17" i="9"/>
  <c r="X17" i="9"/>
  <c r="W17" i="9"/>
  <c r="R17" i="9"/>
  <c r="Q17" i="9"/>
  <c r="Y16" i="9"/>
  <c r="X16" i="9"/>
  <c r="W16" i="9"/>
  <c r="Q16" i="9"/>
  <c r="Y15" i="9"/>
  <c r="X15" i="9"/>
  <c r="W15" i="9"/>
  <c r="Y14" i="9"/>
  <c r="X14" i="9"/>
  <c r="W14" i="9"/>
  <c r="S14" i="9"/>
  <c r="Q14" i="9"/>
  <c r="Y13" i="9"/>
  <c r="X13" i="9"/>
  <c r="W13" i="9"/>
  <c r="Q13" i="9"/>
  <c r="Y12" i="9"/>
  <c r="X12" i="9"/>
  <c r="W12" i="9"/>
  <c r="Y11" i="9"/>
  <c r="X11" i="9"/>
  <c r="W11" i="9"/>
  <c r="S11" i="9"/>
  <c r="Q11" i="9"/>
  <c r="Y10" i="9"/>
  <c r="X10" i="9"/>
  <c r="W10" i="9"/>
  <c r="Y9" i="9"/>
  <c r="X9" i="9"/>
  <c r="W9" i="9"/>
  <c r="Y7" i="9"/>
  <c r="X7" i="9"/>
  <c r="W7" i="9"/>
  <c r="S7" i="9"/>
  <c r="Q7" i="9"/>
  <c r="Y6" i="9"/>
  <c r="X6" i="9"/>
  <c r="W6" i="9"/>
  <c r="Q6" i="9"/>
  <c r="Y5" i="9"/>
  <c r="X5" i="9"/>
  <c r="W5" i="9"/>
  <c r="Y4" i="9"/>
  <c r="X4" i="9"/>
  <c r="W4" i="9"/>
  <c r="S4" i="9"/>
  <c r="Q4" i="9"/>
  <c r="Y3" i="9"/>
  <c r="X3" i="9"/>
  <c r="W3" i="9"/>
  <c r="Y2" i="9"/>
  <c r="X2" i="9"/>
  <c r="W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R27" i="8"/>
  <c r="Q27" i="8"/>
  <c r="Y26" i="8"/>
  <c r="X26" i="8"/>
  <c r="W26" i="8"/>
  <c r="R26" i="8"/>
  <c r="Q26" i="8"/>
  <c r="Y25" i="8"/>
  <c r="X25" i="8"/>
  <c r="W25" i="8"/>
  <c r="R25" i="8"/>
  <c r="Q25" i="8"/>
  <c r="Y24" i="8"/>
  <c r="X24" i="8"/>
  <c r="W24" i="8"/>
  <c r="R24" i="8"/>
  <c r="Q24" i="8"/>
  <c r="Y23" i="8"/>
  <c r="X23" i="8"/>
  <c r="W23" i="8"/>
  <c r="R23" i="8"/>
  <c r="Q23" i="8"/>
  <c r="Y22" i="8"/>
  <c r="X22" i="8"/>
  <c r="W22" i="8"/>
  <c r="R22" i="8"/>
  <c r="Q22" i="8"/>
  <c r="Y21" i="8"/>
  <c r="X21" i="8"/>
  <c r="W21" i="8"/>
  <c r="S21" i="8"/>
  <c r="R21" i="8"/>
  <c r="Q21" i="8"/>
  <c r="Y20" i="8"/>
  <c r="X20" i="8"/>
  <c r="W20" i="8"/>
  <c r="R20" i="8"/>
  <c r="Q20" i="8"/>
  <c r="Y19" i="8"/>
  <c r="X19" i="8"/>
  <c r="W19" i="8"/>
  <c r="R19" i="8"/>
  <c r="Q19" i="8"/>
  <c r="Y17" i="8"/>
  <c r="X17" i="8"/>
  <c r="W17" i="8"/>
  <c r="R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Q11" i="8"/>
  <c r="Y10" i="8"/>
  <c r="X10" i="8"/>
  <c r="W10" i="8"/>
  <c r="R10" i="8"/>
  <c r="Q10" i="8"/>
  <c r="Y9" i="8"/>
  <c r="X9" i="8"/>
  <c r="W9" i="8"/>
  <c r="R9" i="8"/>
  <c r="Q9" i="8"/>
  <c r="Y7" i="8"/>
  <c r="X7" i="8"/>
  <c r="W7" i="8"/>
  <c r="R7" i="8"/>
  <c r="Q7" i="8"/>
  <c r="Y6" i="8"/>
  <c r="X6" i="8"/>
  <c r="W6" i="8"/>
  <c r="S6" i="8"/>
  <c r="R6" i="8"/>
  <c r="Q6" i="8"/>
  <c r="Y5" i="8"/>
  <c r="X5" i="8"/>
  <c r="W5" i="8"/>
  <c r="R5" i="8"/>
  <c r="Q5" i="8"/>
  <c r="Y4" i="8"/>
  <c r="X4" i="8"/>
  <c r="W4" i="8"/>
  <c r="R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R23" i="12"/>
  <c r="Q23" i="12"/>
  <c r="Y22" i="12"/>
  <c r="X22" i="12"/>
  <c r="W22" i="12"/>
  <c r="R22" i="12"/>
  <c r="Q22" i="12"/>
  <c r="Y21" i="12"/>
  <c r="X21" i="12"/>
  <c r="W21" i="12"/>
  <c r="S21" i="12"/>
  <c r="R21" i="12"/>
  <c r="Q21" i="12"/>
  <c r="Y20" i="12"/>
  <c r="X20" i="12"/>
  <c r="W20" i="12"/>
  <c r="R20" i="12"/>
  <c r="Q20" i="12"/>
  <c r="Y19" i="12"/>
  <c r="X19" i="12"/>
  <c r="W19" i="12"/>
  <c r="S19" i="12"/>
  <c r="R19" i="12"/>
  <c r="Q19" i="12"/>
  <c r="Y17" i="12"/>
  <c r="X17" i="12"/>
  <c r="W17" i="12"/>
  <c r="R17" i="12"/>
  <c r="Q17" i="12"/>
  <c r="Y16" i="12"/>
  <c r="X16" i="12"/>
  <c r="W16" i="12"/>
  <c r="R16" i="12"/>
  <c r="Q16" i="12"/>
  <c r="Y15" i="12"/>
  <c r="X15" i="12"/>
  <c r="W15" i="12"/>
  <c r="S15" i="12"/>
  <c r="R15" i="12"/>
  <c r="Q15" i="12"/>
  <c r="Y14" i="12"/>
  <c r="X14" i="12"/>
  <c r="W14" i="12"/>
  <c r="R14" i="12"/>
  <c r="Q14" i="12"/>
  <c r="Y13" i="12"/>
  <c r="X13" i="12"/>
  <c r="W13" i="12"/>
  <c r="R13" i="12"/>
  <c r="Q13" i="12"/>
  <c r="Y12" i="12"/>
  <c r="X12" i="12"/>
  <c r="W12" i="12"/>
  <c r="R12" i="12"/>
  <c r="Q12" i="12"/>
  <c r="Y11" i="12"/>
  <c r="X11" i="12"/>
  <c r="W11" i="12"/>
  <c r="R11" i="12"/>
  <c r="Q11" i="12"/>
  <c r="Y10" i="12"/>
  <c r="X10" i="12"/>
  <c r="W10" i="12"/>
  <c r="S10" i="12"/>
  <c r="Q10" i="12"/>
  <c r="Y9" i="12"/>
  <c r="X9" i="12"/>
  <c r="W9" i="12"/>
  <c r="R9" i="12"/>
  <c r="Q9" i="12"/>
  <c r="Y7" i="12"/>
  <c r="X7" i="12"/>
  <c r="W7" i="12"/>
  <c r="R7" i="12"/>
  <c r="Q7" i="12"/>
  <c r="Y6" i="12"/>
  <c r="X6" i="12"/>
  <c r="W6" i="12"/>
  <c r="R6" i="12"/>
  <c r="Q6" i="12"/>
  <c r="Y5" i="12"/>
  <c r="X5" i="12"/>
  <c r="W5" i="12"/>
  <c r="S5" i="12"/>
  <c r="R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Q27" i="15"/>
  <c r="Y26" i="15"/>
  <c r="X26" i="15"/>
  <c r="W26" i="15"/>
  <c r="Q26" i="15"/>
  <c r="Y25" i="15"/>
  <c r="X25" i="15"/>
  <c r="W25" i="15"/>
  <c r="Q25" i="15"/>
  <c r="Y24" i="15"/>
  <c r="X24" i="15"/>
  <c r="W24" i="15"/>
  <c r="Q24" i="15"/>
  <c r="Y23" i="15"/>
  <c r="X23" i="15"/>
  <c r="W23" i="15"/>
  <c r="S23" i="15"/>
  <c r="Q23" i="15"/>
  <c r="Y22" i="15"/>
  <c r="X22" i="15"/>
  <c r="W22" i="15"/>
  <c r="Q22" i="15"/>
  <c r="Y21" i="15"/>
  <c r="X21" i="15"/>
  <c r="W21" i="15"/>
  <c r="Q21" i="15"/>
  <c r="Y20" i="15"/>
  <c r="X20" i="15"/>
  <c r="W20" i="15"/>
  <c r="Q20" i="15"/>
  <c r="Y19" i="15"/>
  <c r="X19" i="15"/>
  <c r="W19" i="15"/>
  <c r="Y17" i="15"/>
  <c r="X17" i="15"/>
  <c r="W17" i="15"/>
  <c r="Q17" i="15"/>
  <c r="Y16" i="15"/>
  <c r="X16" i="15"/>
  <c r="W16" i="15"/>
  <c r="Q16" i="15"/>
  <c r="Y15" i="15"/>
  <c r="X15" i="15"/>
  <c r="W15" i="15"/>
  <c r="Q15" i="15"/>
  <c r="Y14" i="15"/>
  <c r="X14" i="15"/>
  <c r="W14" i="15"/>
  <c r="Y13" i="15"/>
  <c r="X13" i="15"/>
  <c r="W13" i="15"/>
  <c r="S13" i="15"/>
  <c r="Q13" i="15"/>
  <c r="Y12" i="15"/>
  <c r="X12" i="15"/>
  <c r="W12" i="15"/>
  <c r="Q12" i="15"/>
  <c r="Y11" i="15"/>
  <c r="X11" i="15"/>
  <c r="W11" i="15"/>
  <c r="Q11" i="15"/>
  <c r="Y10" i="15"/>
  <c r="X10" i="15"/>
  <c r="W10" i="15"/>
  <c r="Q10" i="15"/>
  <c r="Y9" i="15"/>
  <c r="X9" i="15"/>
  <c r="W9" i="15"/>
  <c r="Q9" i="15"/>
  <c r="Y7" i="15"/>
  <c r="X7" i="15"/>
  <c r="W7" i="15"/>
  <c r="Q7" i="15"/>
  <c r="Y6" i="15"/>
  <c r="X6" i="15"/>
  <c r="W6" i="15"/>
  <c r="Q6" i="15"/>
  <c r="Y5" i="15"/>
  <c r="X5" i="15"/>
  <c r="W5" i="15"/>
  <c r="Y4" i="15"/>
  <c r="X4" i="15"/>
  <c r="W4" i="15"/>
  <c r="Q4" i="15"/>
  <c r="Y3" i="15"/>
  <c r="X3" i="15"/>
  <c r="W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Q27" i="6"/>
  <c r="Y26" i="6"/>
  <c r="X26" i="6"/>
  <c r="W26" i="6"/>
  <c r="S26" i="6"/>
  <c r="R26" i="6"/>
  <c r="Q26" i="6"/>
  <c r="Y25" i="6"/>
  <c r="X25" i="6"/>
  <c r="W25" i="6"/>
  <c r="R25" i="6"/>
  <c r="Q25" i="6"/>
  <c r="Y24" i="6"/>
  <c r="X24" i="6"/>
  <c r="W24" i="6"/>
  <c r="Q24" i="6"/>
  <c r="Y23" i="6"/>
  <c r="X23" i="6"/>
  <c r="W23" i="6"/>
  <c r="Q23" i="6"/>
  <c r="Y22" i="6"/>
  <c r="X22" i="6"/>
  <c r="W22" i="6"/>
  <c r="Y21" i="6"/>
  <c r="X21" i="6"/>
  <c r="W21" i="6"/>
  <c r="Q21" i="6"/>
  <c r="Y20" i="6"/>
  <c r="X20" i="6"/>
  <c r="W20" i="6"/>
  <c r="R20" i="6"/>
  <c r="Q20" i="6"/>
  <c r="Y19" i="6"/>
  <c r="X19" i="6"/>
  <c r="W19" i="6"/>
  <c r="R19" i="6"/>
  <c r="Q19" i="6"/>
  <c r="Y17" i="6"/>
  <c r="X17" i="6"/>
  <c r="W17" i="6"/>
  <c r="S17" i="6"/>
  <c r="Q17" i="6"/>
  <c r="Y16" i="6"/>
  <c r="X16" i="6"/>
  <c r="W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Y12" i="6"/>
  <c r="X12" i="6"/>
  <c r="W12" i="6"/>
  <c r="Q12" i="6"/>
  <c r="Y11" i="6"/>
  <c r="X11" i="6"/>
  <c r="W11" i="6"/>
  <c r="S11" i="6"/>
  <c r="Y10" i="6"/>
  <c r="X10" i="6"/>
  <c r="W10" i="6"/>
  <c r="R10" i="6"/>
  <c r="Q10" i="6"/>
  <c r="Y9" i="6"/>
  <c r="X9" i="6"/>
  <c r="W9" i="6"/>
  <c r="Q9" i="6"/>
  <c r="Y7" i="6"/>
  <c r="X7" i="6"/>
  <c r="W7" i="6"/>
  <c r="R7" i="6"/>
  <c r="Q7" i="6"/>
  <c r="Y6" i="6"/>
  <c r="X6" i="6"/>
  <c r="W6" i="6"/>
  <c r="Q6" i="6"/>
  <c r="Y5" i="6"/>
  <c r="X5" i="6"/>
  <c r="W5" i="6"/>
  <c r="Y4" i="6"/>
  <c r="X4" i="6"/>
  <c r="W4" i="6"/>
  <c r="R4" i="6"/>
  <c r="Q4" i="6"/>
  <c r="Y3" i="6"/>
  <c r="X3" i="6"/>
  <c r="W3" i="6"/>
  <c r="S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Q27" i="2"/>
  <c r="Y26" i="2"/>
  <c r="X26" i="2"/>
  <c r="W26" i="2"/>
  <c r="R26" i="2"/>
  <c r="Q26" i="2"/>
  <c r="Y25" i="2"/>
  <c r="X25" i="2"/>
  <c r="W25" i="2"/>
  <c r="S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Q22" i="2"/>
  <c r="Y21" i="2"/>
  <c r="X21" i="2"/>
  <c r="W21" i="2"/>
  <c r="S21" i="2"/>
  <c r="Q21" i="2"/>
  <c r="Y20" i="2"/>
  <c r="X20" i="2"/>
  <c r="W20" i="2"/>
  <c r="S20" i="2"/>
  <c r="Q20" i="2"/>
  <c r="Y19" i="2"/>
  <c r="X19" i="2"/>
  <c r="W19" i="2"/>
  <c r="Q19" i="2"/>
  <c r="Y17" i="2"/>
  <c r="X17" i="2"/>
  <c r="W17" i="2"/>
  <c r="R17" i="2"/>
  <c r="Q17" i="2"/>
  <c r="Y16" i="2"/>
  <c r="X16" i="2"/>
  <c r="W16" i="2"/>
  <c r="Q16" i="2"/>
  <c r="Y15" i="2"/>
  <c r="X15" i="2"/>
  <c r="W15" i="2"/>
  <c r="S15" i="2"/>
  <c r="R15" i="2"/>
  <c r="Q15" i="2"/>
  <c r="Y14" i="2"/>
  <c r="X14" i="2"/>
  <c r="W14" i="2"/>
  <c r="R14" i="2"/>
  <c r="Q14" i="2"/>
  <c r="Y13" i="2"/>
  <c r="X13" i="2"/>
  <c r="W13" i="2"/>
  <c r="Q13" i="2"/>
  <c r="Y12" i="2"/>
  <c r="X12" i="2"/>
  <c r="W12" i="2"/>
  <c r="R12" i="2"/>
  <c r="Q12" i="2"/>
  <c r="Y11" i="2"/>
  <c r="X11" i="2"/>
  <c r="W11" i="2"/>
  <c r="Y10" i="2"/>
  <c r="X10" i="2"/>
  <c r="W10" i="2"/>
  <c r="S10" i="2"/>
  <c r="Q10" i="2"/>
  <c r="Y9" i="2"/>
  <c r="X9" i="2"/>
  <c r="W9" i="2"/>
  <c r="R9" i="2"/>
  <c r="Q9" i="2"/>
  <c r="Y7" i="2"/>
  <c r="X7" i="2"/>
  <c r="W7" i="2"/>
  <c r="R7" i="2"/>
  <c r="Q7" i="2"/>
  <c r="Y6" i="2"/>
  <c r="X6" i="2"/>
  <c r="W6" i="2"/>
  <c r="R6" i="2"/>
  <c r="Q6" i="2"/>
  <c r="Y5" i="2"/>
  <c r="X5" i="2"/>
  <c r="W5" i="2"/>
  <c r="R5" i="2"/>
  <c r="Q5" i="2"/>
  <c r="Y4" i="2"/>
  <c r="X4" i="2"/>
  <c r="W4" i="2"/>
  <c r="Q4" i="2"/>
  <c r="Y3" i="2"/>
  <c r="X3" i="2"/>
  <c r="W3" i="2"/>
  <c r="S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Q27" i="5"/>
  <c r="Y26" i="5"/>
  <c r="X26" i="5"/>
  <c r="W26" i="5"/>
  <c r="S26" i="5"/>
  <c r="R26" i="5"/>
  <c r="Q26" i="5"/>
  <c r="Y25" i="5"/>
  <c r="X25" i="5"/>
  <c r="W25" i="5"/>
  <c r="S25" i="5"/>
  <c r="Q25" i="5"/>
  <c r="Y24" i="5"/>
  <c r="X24" i="5"/>
  <c r="W24" i="5"/>
  <c r="S24" i="5"/>
  <c r="Q24" i="5"/>
  <c r="Y23" i="5"/>
  <c r="X23" i="5"/>
  <c r="W23" i="5"/>
  <c r="S23" i="5"/>
  <c r="Q23" i="5"/>
  <c r="Y22" i="5"/>
  <c r="X22" i="5"/>
  <c r="W22" i="5"/>
  <c r="S22" i="5"/>
  <c r="Q22" i="5"/>
  <c r="Y21" i="5"/>
  <c r="X21" i="5"/>
  <c r="W21" i="5"/>
  <c r="S21" i="5"/>
  <c r="Q21" i="5"/>
  <c r="Y20" i="5"/>
  <c r="X20" i="5"/>
  <c r="W20" i="5"/>
  <c r="S20" i="5"/>
  <c r="Q20" i="5"/>
  <c r="Y19" i="5"/>
  <c r="X19" i="5"/>
  <c r="W19" i="5"/>
  <c r="S19" i="5"/>
  <c r="Q19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S14" i="5"/>
  <c r="R14" i="5"/>
  <c r="Q14" i="5"/>
  <c r="Y13" i="5"/>
  <c r="X13" i="5"/>
  <c r="W13" i="5"/>
  <c r="S13" i="5"/>
  <c r="Q13" i="5"/>
  <c r="Y12" i="5"/>
  <c r="X12" i="5"/>
  <c r="W12" i="5"/>
  <c r="S12" i="5"/>
  <c r="R12" i="5"/>
  <c r="Q12" i="5"/>
  <c r="Y11" i="5"/>
  <c r="X11" i="5"/>
  <c r="W11" i="5"/>
  <c r="S11" i="5"/>
  <c r="Q11" i="5"/>
  <c r="Y10" i="5"/>
  <c r="X10" i="5"/>
  <c r="W10" i="5"/>
  <c r="S10" i="5"/>
  <c r="R10" i="5"/>
  <c r="Q10" i="5"/>
  <c r="Y9" i="5"/>
  <c r="X9" i="5"/>
  <c r="W9" i="5"/>
  <c r="S9" i="5"/>
  <c r="Q9" i="5"/>
  <c r="Y7" i="5"/>
  <c r="X7" i="5"/>
  <c r="W7" i="5"/>
  <c r="Q7" i="5"/>
  <c r="Y6" i="5"/>
  <c r="X6" i="5"/>
  <c r="W6" i="5"/>
  <c r="S6" i="5"/>
  <c r="R6" i="5"/>
  <c r="Q6" i="5"/>
  <c r="Y5" i="5"/>
  <c r="X5" i="5"/>
  <c r="W5" i="5"/>
  <c r="Q5" i="5"/>
  <c r="Y4" i="5"/>
  <c r="X4" i="5"/>
  <c r="W4" i="5"/>
  <c r="S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R24" i="4"/>
  <c r="Q24" i="4"/>
  <c r="Y23" i="4"/>
  <c r="X23" i="4"/>
  <c r="W23" i="4"/>
  <c r="S23" i="4"/>
  <c r="R23" i="4"/>
  <c r="Q23" i="4"/>
  <c r="Y22" i="4"/>
  <c r="X22" i="4"/>
  <c r="W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R19" i="4"/>
  <c r="Q19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R9" i="4"/>
  <c r="Q9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R26" i="3"/>
  <c r="Q26" i="3"/>
  <c r="Y25" i="3"/>
  <c r="X25" i="3"/>
  <c r="W25" i="3"/>
  <c r="S25" i="3"/>
  <c r="R25" i="3"/>
  <c r="Q25" i="3"/>
  <c r="Y24" i="3"/>
  <c r="X24" i="3"/>
  <c r="W24" i="3"/>
  <c r="Q24" i="3"/>
  <c r="Y23" i="3"/>
  <c r="X23" i="3"/>
  <c r="W23" i="3"/>
  <c r="R23" i="3"/>
  <c r="Q23" i="3"/>
  <c r="Y22" i="3"/>
  <c r="X22" i="3"/>
  <c r="W22" i="3"/>
  <c r="S22" i="3"/>
  <c r="Q22" i="3"/>
  <c r="Y21" i="3"/>
  <c r="X21" i="3"/>
  <c r="W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7" i="3"/>
  <c r="X17" i="3"/>
  <c r="W17" i="3"/>
  <c r="R17" i="3"/>
  <c r="Q17" i="3"/>
  <c r="Y16" i="3"/>
  <c r="X16" i="3"/>
  <c r="W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Q11" i="3"/>
  <c r="Y10" i="3"/>
  <c r="X10" i="3"/>
  <c r="W10" i="3"/>
  <c r="S10" i="3"/>
  <c r="Q10" i="3"/>
  <c r="Y9" i="3"/>
  <c r="X9" i="3"/>
  <c r="W9" i="3"/>
  <c r="Q9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S5" i="3"/>
  <c r="R5" i="3"/>
  <c r="Q5" i="3"/>
  <c r="Y4" i="3"/>
  <c r="X4" i="3"/>
  <c r="W4" i="3"/>
  <c r="R4" i="3"/>
  <c r="Q4" i="3"/>
  <c r="Y3" i="3"/>
  <c r="X3" i="3"/>
  <c r="W3" i="3"/>
  <c r="S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R27" i="10"/>
  <c r="Q27" i="10"/>
  <c r="Y26" i="10"/>
  <c r="X26" i="10"/>
  <c r="W26" i="10"/>
  <c r="R26" i="10"/>
  <c r="Q26" i="10"/>
  <c r="Y25" i="10"/>
  <c r="X25" i="10"/>
  <c r="W25" i="10"/>
  <c r="R25" i="10"/>
  <c r="Q25" i="10"/>
  <c r="Y24" i="10"/>
  <c r="X24" i="10"/>
  <c r="W24" i="10"/>
  <c r="R24" i="10"/>
  <c r="Q24" i="10"/>
  <c r="Y23" i="10"/>
  <c r="X23" i="10"/>
  <c r="W23" i="10"/>
  <c r="Q23" i="10"/>
  <c r="Y22" i="10"/>
  <c r="X22" i="10"/>
  <c r="W22" i="10"/>
  <c r="R22" i="10"/>
  <c r="Q22" i="10"/>
  <c r="Y21" i="10"/>
  <c r="X21" i="10"/>
  <c r="W21" i="10"/>
  <c r="Y20" i="10"/>
  <c r="X20" i="10"/>
  <c r="W20" i="10"/>
  <c r="Q20" i="10"/>
  <c r="Y19" i="10"/>
  <c r="X19" i="10"/>
  <c r="W19" i="10"/>
  <c r="S19" i="10"/>
  <c r="Q19" i="10"/>
  <c r="Y17" i="10"/>
  <c r="X17" i="10"/>
  <c r="W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S13" i="10"/>
  <c r="R13" i="10"/>
  <c r="Q13" i="10"/>
  <c r="Y12" i="10"/>
  <c r="X12" i="10"/>
  <c r="W12" i="10"/>
  <c r="S12" i="10"/>
  <c r="R12" i="10"/>
  <c r="Q12" i="10"/>
  <c r="Y11" i="10"/>
  <c r="X11" i="10"/>
  <c r="W11" i="10"/>
  <c r="R11" i="10"/>
  <c r="Q11" i="10"/>
  <c r="Y10" i="10"/>
  <c r="X10" i="10"/>
  <c r="W10" i="10"/>
  <c r="S10" i="10"/>
  <c r="R10" i="10"/>
  <c r="Q10" i="10"/>
  <c r="Y9" i="10"/>
  <c r="X9" i="10"/>
  <c r="W9" i="10"/>
  <c r="R9" i="10"/>
  <c r="Q9" i="10"/>
  <c r="Y7" i="10"/>
  <c r="X7" i="10"/>
  <c r="W7" i="10"/>
  <c r="R7" i="10"/>
  <c r="Q7" i="10"/>
  <c r="Y6" i="10"/>
  <c r="X6" i="10"/>
  <c r="W6" i="10"/>
  <c r="R6" i="10"/>
  <c r="Q6" i="10"/>
  <c r="Y5" i="10"/>
  <c r="X5" i="10"/>
  <c r="W5" i="10"/>
  <c r="R5" i="10"/>
  <c r="Q5" i="10"/>
  <c r="Y4" i="10"/>
  <c r="X4" i="10"/>
  <c r="W4" i="10"/>
  <c r="Q4" i="10"/>
  <c r="Y3" i="10"/>
  <c r="X3" i="10"/>
  <c r="W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7" i="1"/>
  <c r="S13" i="1"/>
  <c r="Q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S16" i="1"/>
  <c r="W16" i="1"/>
  <c r="X16" i="1"/>
  <c r="Q17" i="1"/>
  <c r="R17" i="1"/>
  <c r="W17" i="1"/>
  <c r="X17" i="1"/>
  <c r="Q19" i="1"/>
  <c r="R19" i="1"/>
  <c r="W19" i="1"/>
  <c r="X19" i="1"/>
  <c r="Q20" i="1"/>
  <c r="R20" i="1"/>
  <c r="S20" i="1"/>
  <c r="W20" i="1"/>
  <c r="X20" i="1"/>
  <c r="Q21" i="1"/>
  <c r="R21" i="1"/>
  <c r="S21" i="1"/>
  <c r="W21" i="1"/>
  <c r="X21" i="1"/>
  <c r="Q22" i="1"/>
  <c r="R22" i="1"/>
  <c r="W22" i="1"/>
  <c r="X22" i="1"/>
  <c r="Q23" i="1"/>
  <c r="W23" i="1"/>
  <c r="X23" i="1"/>
  <c r="Q24" i="1"/>
  <c r="R24" i="1"/>
  <c r="S24" i="1"/>
  <c r="W24" i="1"/>
  <c r="X24" i="1"/>
  <c r="Q25" i="1"/>
  <c r="R25" i="1"/>
  <c r="S25" i="1"/>
  <c r="W25" i="1"/>
  <c r="X25" i="1"/>
  <c r="Q26" i="1"/>
  <c r="R26" i="1"/>
  <c r="W26" i="1"/>
  <c r="X26" i="1"/>
  <c r="Q27" i="1"/>
  <c r="R27" i="1"/>
  <c r="S27" i="1"/>
  <c r="W27" i="1"/>
  <c r="X27" i="1"/>
  <c r="Q28" i="1"/>
  <c r="R28" i="1"/>
  <c r="W28" i="1"/>
  <c r="X28" i="1"/>
  <c r="Q29" i="1"/>
  <c r="R29" i="1"/>
  <c r="S29" i="1"/>
  <c r="W29" i="1"/>
  <c r="X29" i="1"/>
  <c r="Q30" i="1"/>
  <c r="R30" i="1"/>
  <c r="S30" i="1"/>
  <c r="W30" i="1"/>
  <c r="X30" i="1"/>
  <c r="Q31" i="1"/>
  <c r="R31" i="1"/>
  <c r="S31" i="1"/>
  <c r="W31" i="1"/>
  <c r="X31" i="1"/>
  <c r="Q32" i="1"/>
  <c r="R32" i="1"/>
  <c r="W32" i="1"/>
  <c r="X32" i="1"/>
  <c r="Q33" i="1"/>
  <c r="R33" i="1"/>
  <c r="W33" i="1"/>
  <c r="X33" i="1"/>
  <c r="Q34" i="1"/>
  <c r="R34" i="1"/>
  <c r="W34" i="1"/>
  <c r="X34" i="1"/>
  <c r="Q35" i="1"/>
  <c r="R35" i="1"/>
  <c r="S35" i="1"/>
  <c r="W35" i="1"/>
  <c r="X35" i="1"/>
  <c r="Q36" i="1"/>
  <c r="R36" i="1"/>
  <c r="S36" i="1"/>
  <c r="W36" i="1"/>
  <c r="X36" i="1"/>
  <c r="Q37" i="1"/>
  <c r="R37" i="1"/>
  <c r="W37" i="1"/>
  <c r="X37" i="1"/>
  <c r="Q38" i="1"/>
  <c r="R38" i="1"/>
  <c r="W38" i="1"/>
  <c r="X38" i="1"/>
  <c r="Q39" i="1"/>
  <c r="R39" i="1"/>
  <c r="W39" i="1"/>
  <c r="X39" i="1"/>
  <c r="Q40" i="1"/>
  <c r="R40" i="1"/>
  <c r="W40" i="1"/>
  <c r="X40" i="1"/>
  <c r="Q41" i="1"/>
  <c r="R41" i="1"/>
  <c r="W41" i="1"/>
  <c r="X41" i="1"/>
  <c r="Q42" i="1"/>
  <c r="R42" i="1"/>
  <c r="S42" i="1"/>
  <c r="W42" i="1"/>
  <c r="X42" i="1"/>
  <c r="Q43" i="1"/>
  <c r="R43" i="1"/>
  <c r="S43" i="1"/>
  <c r="W43" i="1"/>
  <c r="X43" i="1"/>
  <c r="Q44" i="1"/>
  <c r="R44" i="1"/>
  <c r="W44" i="1"/>
  <c r="X44" i="1"/>
  <c r="Q45" i="1"/>
  <c r="R45" i="1"/>
  <c r="S45" i="1"/>
  <c r="W45" i="1"/>
  <c r="X45" i="1"/>
  <c r="Q46" i="1"/>
  <c r="R46" i="1"/>
  <c r="S46" i="1"/>
  <c r="W46" i="1"/>
  <c r="X46" i="1"/>
  <c r="Y47" i="11" l="1"/>
  <c r="X47" i="11"/>
  <c r="Y47" i="9"/>
  <c r="X47" i="9"/>
  <c r="X47" i="15"/>
  <c r="Y47" i="15"/>
  <c r="Y47" i="6"/>
  <c r="X47" i="6"/>
  <c r="X47" i="2"/>
  <c r="Y47" i="2"/>
  <c r="X47" i="10"/>
  <c r="Y47" i="10"/>
  <c r="Y47" i="5"/>
  <c r="X47" i="5"/>
  <c r="Y47" i="12"/>
  <c r="X47" i="12"/>
  <c r="Y47" i="3"/>
  <c r="X47" i="3"/>
  <c r="Y47" i="4"/>
  <c r="X47" i="4"/>
  <c r="W47" i="8"/>
  <c r="Q49" i="14"/>
  <c r="AA47" i="14"/>
  <c r="W47" i="11"/>
  <c r="W47" i="9"/>
  <c r="W47" i="15"/>
  <c r="W47" i="6"/>
  <c r="W47" i="2"/>
  <c r="W47" i="10"/>
  <c r="W47" i="5"/>
  <c r="W47" i="12"/>
  <c r="W47" i="3"/>
  <c r="W47" i="4"/>
  <c r="AA49" i="14"/>
  <c r="X49" i="11"/>
  <c r="X49" i="9"/>
  <c r="X49" i="15"/>
  <c r="X49" i="6"/>
  <c r="X49" i="2"/>
  <c r="X49" i="10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B54" i="13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4" i="13" l="1"/>
  <c r="X24" i="13"/>
  <c r="Y24" i="13"/>
  <c r="Z24" i="13"/>
  <c r="AA24" i="13"/>
  <c r="Q26" i="13"/>
  <c r="X26" i="13"/>
  <c r="Y26" i="13"/>
  <c r="Z26" i="13"/>
  <c r="AA26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5" i="13"/>
  <c r="X5" i="13"/>
  <c r="Y5" i="13"/>
  <c r="Z5" i="13"/>
  <c r="AA5" i="13"/>
  <c r="Q7" i="13"/>
  <c r="X7" i="13"/>
  <c r="Y7" i="13"/>
  <c r="Z7" i="13"/>
  <c r="AA7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7" i="13"/>
  <c r="X17" i="13"/>
  <c r="Y17" i="13"/>
  <c r="Z17" i="13"/>
  <c r="AA17" i="13"/>
  <c r="Q19" i="13"/>
  <c r="X19" i="13"/>
  <c r="Y19" i="13"/>
  <c r="Z19" i="13"/>
  <c r="AA19" i="13"/>
  <c r="Q21" i="13"/>
  <c r="X21" i="13"/>
  <c r="Y21" i="13"/>
  <c r="Z21" i="13"/>
  <c r="AA21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<sst xmlns="http://schemas.openxmlformats.org/spreadsheetml/2006/main" count="1117" uniqueCount="71">
  <si>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</si>
  <si>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</si>
  <si>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</si>
  <si>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</si>
  <si>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</si>
  <si>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</si>
  <si>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</si>
  <si>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</si>
  <si>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</si>
  <si>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</si>
  <si>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</si>
  <si>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</si>
  <si>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</si>
  <si>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</si>
  <si>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</si>
  <si>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</si>
  <si>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</si>
  <si>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</si>
  <si>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</si>
  <si>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</si>
  <si>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</si>
  <si>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</si>
  <si>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</si>
  <si>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</si>
  <si>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</si>
  <si>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</si>
  <si>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</si>
  <si>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</si>
  <si>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</si>
  <si>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</si>
  <si>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</si>
  <si>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</si>
  <si>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</si>
  <si>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</si>
  <si>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</si>
  <si>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</si>
  <si>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</si>
  <si>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</si>
  <si>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</si>
  <si>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</si>
  <si>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</si>
  <si>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</si>
  <si>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</si>
  <si>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</si>
  <si>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AFR</t>
  </si>
  <si>
    <t>-</t>
  </si>
  <si>
    <t>@ OLD</t>
  </si>
  <si>
    <t>vs USA</t>
  </si>
  <si>
    <t>@ SPA</t>
  </si>
  <si>
    <t>vs 6TH</t>
  </si>
  <si>
    <t>@ CHI</t>
  </si>
  <si>
    <t>vs IMP</t>
  </si>
  <si>
    <t>@ DNK</t>
  </si>
  <si>
    <t>@ 3PT</t>
  </si>
  <si>
    <t>vs DEF</t>
  </si>
  <si>
    <t>@ OCE</t>
  </si>
  <si>
    <t>vs FRA</t>
  </si>
  <si>
    <t>@ INJ</t>
  </si>
  <si>
    <t>vs EUR</t>
  </si>
  <si>
    <t>@ RKS</t>
  </si>
  <si>
    <t>@ AFR</t>
  </si>
  <si>
    <t>vs OLD</t>
  </si>
  <si>
    <t>@ USA</t>
  </si>
  <si>
    <t>vs SPA</t>
  </si>
  <si>
    <t>@ 6TH</t>
  </si>
  <si>
    <t>vs CHI</t>
  </si>
  <si>
    <t>vs DNK</t>
  </si>
  <si>
    <t>@ IMP</t>
  </si>
  <si>
    <t>vs 3PT</t>
  </si>
  <si>
    <t>@ DEF</t>
  </si>
  <si>
    <t>vs 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</si>
</sst>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18</v>
      </c>
      <c r="C2">
        <v>1</v>
      </c>
      <c r="D2">
        <v>4</v>
      </c>
      <c r="E2">
        <v>2</v>
      </c>
      <c r="F2">
        <v>1</v>
      </c>
      <c r="G2">
        <v>4</v>
      </c>
      <c r="H2">
        <v>6</v>
      </c>
      <c r="I2">
        <v>13</v>
      </c>
      <c r="J2">
        <v>3</v>
      </c>
      <c r="K2">
        <v>8</v>
      </c>
      <c r="L2">
        <v>3</v>
      </c>
      <c r="M2">
        <v>3</v>
      </c>
      <c r="N2">
        <v>0</v>
      </c>
      <c r="O2">
        <v>1</v>
      </c>
      <c r="P2">
        <v>-13</v>
      </c>
      <c r="Q2" s="2">
        <f t="shared" ref="Q2:Q46" si="0">H2/I2</f>
        <v>0.46153846153846156</v>
      </c>
      <c r="R2" s="2">
        <f t="shared" ref="R2:R46" si="1">J2/K2</f>
        <v>0.375</v>
      </c>
      <c r="S2" s="2">
        <f>L2/M2</f>
        <v>1</v>
      </c>
      <c r="T2">
        <v>42</v>
      </c>
      <c r="U2">
        <v>28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14.044428571428577</v>
      </c>
      <c r="X2" s="4">
        <f t="shared" ref="X2:X47" si="3">B2+(C2*1.2)+(D2*1.5)+(E2*3)+(F2*3)-G2</f>
        <v>30.200000000000003</v>
      </c>
      <c r="Y2" s="4">
        <f t="shared" ref="Y2:Y47" si="4">B2+0.4*H2-0.7*I2-0.4*(M2-L2)+0.7*N2+0.3*(C2-N2)+F2+D2*0.7+0.7*E2-0.4*O2-G2</f>
        <v>12.399999999999999</v>
      </c>
      <c r="Z2">
        <v>0</v>
      </c>
    </row>
    <row r="3" spans="1:26" x14ac:dyDescent="0.3">
      <c r="A3" s="1" t="s">
        <v>46</v>
      </c>
      <c r="B3">
        <v>16</v>
      </c>
      <c r="C3">
        <v>3</v>
      </c>
      <c r="D3">
        <v>5</v>
      </c>
      <c r="E3">
        <v>1</v>
      </c>
      <c r="F3">
        <v>1</v>
      </c>
      <c r="G3">
        <v>2</v>
      </c>
      <c r="H3">
        <v>5</v>
      </c>
      <c r="I3">
        <v>12</v>
      </c>
      <c r="J3">
        <v>4</v>
      </c>
      <c r="K3">
        <v>10</v>
      </c>
      <c r="L3">
        <v>2</v>
      </c>
      <c r="M3">
        <v>2</v>
      </c>
      <c r="N3">
        <v>0</v>
      </c>
      <c r="O3">
        <v>2</v>
      </c>
      <c r="P3">
        <v>-4</v>
      </c>
      <c r="Q3" s="2">
        <f t="shared" si="0"/>
        <v>0.41666666666666669</v>
      </c>
      <c r="R3" s="2">
        <f t="shared" si="1"/>
        <v>0.4</v>
      </c>
      <c r="S3" s="2">
        <f>L3/M3</f>
        <v>1</v>
      </c>
      <c r="T3">
        <v>35</v>
      </c>
      <c r="U3">
        <v>28</v>
      </c>
      <c r="V3">
        <v>0</v>
      </c>
      <c r="W3" s="3">
        <f t="shared" si="2"/>
        <v>17.839685714285721</v>
      </c>
      <c r="X3" s="4">
        <f t="shared" si="3"/>
        <v>31.1</v>
      </c>
      <c r="Y3" s="4">
        <f t="shared" si="4"/>
        <v>12.9</v>
      </c>
      <c r="Z3">
        <v>0</v>
      </c>
    </row>
    <row r="4" spans="1:26" x14ac:dyDescent="0.3">
      <c r="A4" s="1" t="s">
        <v>47</v>
      </c>
      <c r="B4">
        <v>17</v>
      </c>
      <c r="C4">
        <v>2</v>
      </c>
      <c r="D4">
        <v>8</v>
      </c>
      <c r="E4">
        <v>0</v>
      </c>
      <c r="F4">
        <v>1</v>
      </c>
      <c r="G4">
        <v>2</v>
      </c>
      <c r="H4">
        <v>5</v>
      </c>
      <c r="I4">
        <v>14</v>
      </c>
      <c r="J4">
        <v>4</v>
      </c>
      <c r="K4">
        <v>10</v>
      </c>
      <c r="L4">
        <v>3</v>
      </c>
      <c r="M4">
        <v>3</v>
      </c>
      <c r="N4">
        <v>0</v>
      </c>
      <c r="O4">
        <v>2</v>
      </c>
      <c r="P4">
        <v>7</v>
      </c>
      <c r="Q4" s="2">
        <f t="shared" si="0"/>
        <v>0.35714285714285715</v>
      </c>
      <c r="R4" s="2">
        <f t="shared" si="1"/>
        <v>0.4</v>
      </c>
      <c r="S4" s="2">
        <f>L4/M4</f>
        <v>1</v>
      </c>
      <c r="T4">
        <v>39</v>
      </c>
      <c r="U4">
        <v>36</v>
      </c>
      <c r="V4">
        <v>0</v>
      </c>
      <c r="W4" s="3">
        <f t="shared" si="2"/>
        <v>16.486871794871792</v>
      </c>
      <c r="X4" s="4">
        <f t="shared" si="3"/>
        <v>32.4</v>
      </c>
      <c r="Y4" s="4">
        <f t="shared" si="4"/>
        <v>13.599999999999998</v>
      </c>
      <c r="Z4">
        <v>0</v>
      </c>
    </row>
    <row r="5" spans="1:26" x14ac:dyDescent="0.3">
      <c r="A5" s="1" t="s">
        <v>48</v>
      </c>
      <c r="B5">
        <v>22</v>
      </c>
      <c r="C5">
        <v>3</v>
      </c>
      <c r="D5">
        <v>8</v>
      </c>
      <c r="E5">
        <v>0</v>
      </c>
      <c r="F5">
        <v>2</v>
      </c>
      <c r="G5">
        <v>0</v>
      </c>
      <c r="H5">
        <v>8</v>
      </c>
      <c r="I5">
        <v>12</v>
      </c>
      <c r="J5">
        <v>3</v>
      </c>
      <c r="K5">
        <v>4</v>
      </c>
      <c r="L5">
        <v>3</v>
      </c>
      <c r="M5">
        <v>3</v>
      </c>
      <c r="N5">
        <v>0</v>
      </c>
      <c r="O5">
        <v>0</v>
      </c>
      <c r="P5">
        <v>15</v>
      </c>
      <c r="Q5" s="2">
        <f t="shared" si="0"/>
        <v>0.66666666666666663</v>
      </c>
      <c r="R5" s="2">
        <f t="shared" si="1"/>
        <v>0.75</v>
      </c>
      <c r="S5" s="2">
        <f>L5/M5</f>
        <v>1</v>
      </c>
      <c r="T5">
        <v>40</v>
      </c>
      <c r="U5">
        <v>39</v>
      </c>
      <c r="V5">
        <v>1</v>
      </c>
      <c r="W5" s="3">
        <f t="shared" si="2"/>
        <v>31.391424999999998</v>
      </c>
      <c r="X5" s="4">
        <f t="shared" si="3"/>
        <v>43.6</v>
      </c>
      <c r="Y5" s="4">
        <f t="shared" si="4"/>
        <v>25.299999999999997</v>
      </c>
      <c r="Z5">
        <v>0</v>
      </c>
    </row>
    <row r="6" spans="1:26" x14ac:dyDescent="0.3">
      <c r="A6" s="1" t="s">
        <v>49</v>
      </c>
      <c r="B6">
        <v>15</v>
      </c>
      <c r="C6">
        <v>5</v>
      </c>
      <c r="D6">
        <v>8</v>
      </c>
      <c r="E6">
        <v>0</v>
      </c>
      <c r="F6">
        <v>1</v>
      </c>
      <c r="G6">
        <v>1</v>
      </c>
      <c r="H6">
        <v>5</v>
      </c>
      <c r="I6">
        <v>11</v>
      </c>
      <c r="J6">
        <v>2</v>
      </c>
      <c r="K6">
        <v>7</v>
      </c>
      <c r="L6">
        <v>4</v>
      </c>
      <c r="M6">
        <v>4</v>
      </c>
      <c r="N6">
        <v>0</v>
      </c>
      <c r="O6">
        <v>1</v>
      </c>
      <c r="P6">
        <v>8</v>
      </c>
      <c r="Q6" s="2">
        <f t="shared" si="0"/>
        <v>0.45454545454545453</v>
      </c>
      <c r="R6" s="2">
        <f t="shared" si="1"/>
        <v>0.2857142857142857</v>
      </c>
      <c r="S6" s="2">
        <f t="shared" ref="S6:S46" si="5">L6/M6</f>
        <v>1</v>
      </c>
      <c r="T6">
        <v>41</v>
      </c>
      <c r="U6">
        <v>35</v>
      </c>
      <c r="V6">
        <v>1</v>
      </c>
      <c r="W6" s="3">
        <f t="shared" si="2"/>
        <v>19.977585365853656</v>
      </c>
      <c r="X6" s="4">
        <f t="shared" si="3"/>
        <v>35</v>
      </c>
      <c r="Y6" s="4">
        <f t="shared" si="4"/>
        <v>16</v>
      </c>
      <c r="Z6">
        <v>0</v>
      </c>
    </row>
    <row r="7" spans="1:26" x14ac:dyDescent="0.3">
      <c r="A7" s="1" t="s">
        <v>50</v>
      </c>
      <c r="B7">
        <v>15</v>
      </c>
      <c r="C7">
        <v>4</v>
      </c>
      <c r="D7">
        <v>5</v>
      </c>
      <c r="E7">
        <v>1</v>
      </c>
      <c r="F7">
        <v>2</v>
      </c>
      <c r="G7">
        <v>0</v>
      </c>
      <c r="H7">
        <v>6</v>
      </c>
      <c r="I7">
        <v>11</v>
      </c>
      <c r="J7">
        <v>2</v>
      </c>
      <c r="K7">
        <v>4</v>
      </c>
      <c r="L7">
        <v>1</v>
      </c>
      <c r="M7">
        <v>1</v>
      </c>
      <c r="N7">
        <v>0</v>
      </c>
      <c r="O7">
        <v>3</v>
      </c>
      <c r="P7">
        <v>-21</v>
      </c>
      <c r="Q7" s="2">
        <f t="shared" si="0"/>
        <v>0.54545454545454541</v>
      </c>
      <c r="R7" s="2">
        <f t="shared" si="1"/>
        <v>0.5</v>
      </c>
      <c r="S7" s="2">
        <f t="shared" si="5"/>
        <v>1</v>
      </c>
      <c r="T7">
        <v>39</v>
      </c>
      <c r="U7">
        <v>27</v>
      </c>
      <c r="V7">
        <v>0</v>
      </c>
      <c r="W7" s="3">
        <f t="shared" si="2"/>
        <v>20.449846153846156</v>
      </c>
      <c r="X7" s="4">
        <f t="shared" si="3"/>
        <v>36.299999999999997</v>
      </c>
      <c r="Y7" s="4">
        <f t="shared" si="4"/>
        <v>15.899999999999999</v>
      </c>
      <c r="Z7">
        <v>0</v>
      </c>
    </row>
    <row r="8" spans="1:26" x14ac:dyDescent="0.3">
      <c r="A8" s="1" t="s">
        <v>52</v>
      </c>
      <c r="B8">
        <v>25</v>
      </c>
      <c r="C8">
        <v>1</v>
      </c>
      <c r="D8">
        <v>10</v>
      </c>
      <c r="E8">
        <v>1</v>
      </c>
      <c r="F8">
        <v>1</v>
      </c>
      <c r="G8">
        <v>1</v>
      </c>
      <c r="H8">
        <v>9</v>
      </c>
      <c r="I8">
        <v>15</v>
      </c>
      <c r="J8">
        <v>7</v>
      </c>
      <c r="K8">
        <v>12</v>
      </c>
      <c r="L8">
        <v>0</v>
      </c>
      <c r="M8">
        <v>0</v>
      </c>
      <c r="N8">
        <v>0</v>
      </c>
      <c r="O8">
        <v>4</v>
      </c>
      <c r="P8">
        <v>10</v>
      </c>
      <c r="Q8" s="2">
        <f t="shared" si="0"/>
        <v>0.6</v>
      </c>
      <c r="R8" s="2">
        <f t="shared" si="1"/>
        <v>0.58333333333333337</v>
      </c>
      <c r="S8" s="6" t="s">
        <v>45</v>
      </c>
      <c r="T8">
        <v>40</v>
      </c>
      <c r="U8">
        <v>47</v>
      </c>
      <c r="V8">
        <v>0</v>
      </c>
      <c r="W8" s="3">
        <f t="shared" si="2"/>
        <v>30.808000000000003</v>
      </c>
      <c r="X8" s="4">
        <f t="shared" si="3"/>
        <v>46.2</v>
      </c>
      <c r="Y8" s="4">
        <f t="shared" si="4"/>
        <v>24.5</v>
      </c>
      <c r="Z8">
        <v>0</v>
      </c>
    </row>
    <row r="9" spans="1:26" x14ac:dyDescent="0.3">
      <c r="A9" t="s">
        <v>51</v>
      </c>
      <c r="B9">
        <v>25</v>
      </c>
      <c r="C9">
        <v>1</v>
      </c>
      <c r="D9">
        <v>6</v>
      </c>
      <c r="E9">
        <v>0</v>
      </c>
      <c r="F9">
        <v>0</v>
      </c>
      <c r="G9">
        <v>1</v>
      </c>
      <c r="H9">
        <v>10</v>
      </c>
      <c r="I9">
        <v>16</v>
      </c>
      <c r="J9">
        <v>5</v>
      </c>
      <c r="K9">
        <v>10</v>
      </c>
      <c r="L9">
        <v>0</v>
      </c>
      <c r="M9">
        <v>0</v>
      </c>
      <c r="N9">
        <v>0</v>
      </c>
      <c r="O9">
        <v>0</v>
      </c>
      <c r="P9">
        <v>-14</v>
      </c>
      <c r="Q9" s="2">
        <f>H9/I9</f>
        <v>0.625</v>
      </c>
      <c r="R9" s="2">
        <f>J9/K9</f>
        <v>0.5</v>
      </c>
      <c r="S9" s="6" t="s">
        <v>45</v>
      </c>
      <c r="T9">
        <v>36</v>
      </c>
      <c r="U9">
        <v>39</v>
      </c>
      <c r="V9">
        <v>1</v>
      </c>
      <c r="W9" s="3">
        <f>((H9*85.91) +(F9*53.897)+(J9*51.757)+(L9*46.845)+(E9*39.19)+(N9*39.19)+(D9*34.677)+((C9-N9)*14.707)-(O9*17.174)-((M9-L9)*20.091)-((I9-H9)*39.19)-(G9*53.897))/T9</f>
        <v>29.211583333333326</v>
      </c>
      <c r="X9" s="4">
        <f>B9+(C9*1.2)+(D9*1.5)+(E9*3)+(F9*3)-G9</f>
        <v>34.200000000000003</v>
      </c>
      <c r="Y9" s="4">
        <f>B9+0.4*H9-0.7*I9-0.4*(M9-L9)+0.7*N9+0.3*(C9-N9)+F9+D9*0.7+0.7*E9-0.4*O9-G9</f>
        <v>21.3</v>
      </c>
      <c r="Z9">
        <v>0</v>
      </c>
    </row>
    <row r="10" spans="1:26" x14ac:dyDescent="0.3">
      <c r="A10" s="1" t="s">
        <v>53</v>
      </c>
      <c r="B10">
        <v>26</v>
      </c>
      <c r="C10">
        <v>7</v>
      </c>
      <c r="D10">
        <v>7</v>
      </c>
      <c r="E10">
        <v>2</v>
      </c>
      <c r="F10">
        <v>0</v>
      </c>
      <c r="G10">
        <v>0</v>
      </c>
      <c r="H10">
        <v>9</v>
      </c>
      <c r="I10">
        <v>13</v>
      </c>
      <c r="J10">
        <v>4</v>
      </c>
      <c r="K10">
        <v>7</v>
      </c>
      <c r="L10">
        <v>4</v>
      </c>
      <c r="M10">
        <v>4</v>
      </c>
      <c r="N10">
        <v>1</v>
      </c>
      <c r="O10">
        <v>1</v>
      </c>
      <c r="P10">
        <v>7</v>
      </c>
      <c r="Q10" s="2">
        <f t="shared" si="0"/>
        <v>0.69230769230769229</v>
      </c>
      <c r="R10" s="2">
        <f t="shared" si="1"/>
        <v>0.5714285714285714</v>
      </c>
      <c r="S10" s="2">
        <f t="shared" si="5"/>
        <v>1</v>
      </c>
      <c r="T10">
        <v>39</v>
      </c>
      <c r="U10">
        <v>41</v>
      </c>
      <c r="V10">
        <v>0</v>
      </c>
      <c r="W10" s="3">
        <f t="shared" si="2"/>
        <v>36.979871794871798</v>
      </c>
      <c r="X10" s="4">
        <f t="shared" si="3"/>
        <v>50.9</v>
      </c>
      <c r="Y10" s="4">
        <f t="shared" si="4"/>
        <v>28.9</v>
      </c>
      <c r="Z10">
        <v>0</v>
      </c>
    </row>
    <row r="11" spans="1:26" x14ac:dyDescent="0.3">
      <c r="A11" t="s">
        <v>54</v>
      </c>
      <c r="B11">
        <v>14</v>
      </c>
      <c r="C11">
        <v>2</v>
      </c>
      <c r="D11">
        <v>6</v>
      </c>
      <c r="E11">
        <v>0</v>
      </c>
      <c r="F11">
        <v>0</v>
      </c>
      <c r="G11">
        <v>1</v>
      </c>
      <c r="H11">
        <v>5</v>
      </c>
      <c r="I11">
        <v>14</v>
      </c>
      <c r="J11">
        <v>1</v>
      </c>
      <c r="K11">
        <v>7</v>
      </c>
      <c r="L11">
        <v>3</v>
      </c>
      <c r="M11">
        <v>3</v>
      </c>
      <c r="N11">
        <v>0</v>
      </c>
      <c r="O11">
        <v>1</v>
      </c>
      <c r="P11">
        <v>-2</v>
      </c>
      <c r="Q11" s="2">
        <f t="shared" si="0"/>
        <v>0.35714285714285715</v>
      </c>
      <c r="R11" s="2">
        <f t="shared" si="1"/>
        <v>0.14285714285714285</v>
      </c>
      <c r="S11" s="2">
        <f t="shared" si="5"/>
        <v>1</v>
      </c>
      <c r="T11">
        <v>38</v>
      </c>
      <c r="U11">
        <v>27</v>
      </c>
      <c r="V11">
        <v>0</v>
      </c>
      <c r="W11" s="3">
        <f t="shared" si="2"/>
        <v>11.461500000000001</v>
      </c>
      <c r="X11" s="4">
        <f t="shared" si="3"/>
        <v>24.4</v>
      </c>
      <c r="Y11" s="4">
        <f t="shared" si="4"/>
        <v>9.6</v>
      </c>
      <c r="Z11">
        <v>0</v>
      </c>
    </row>
    <row r="12" spans="1:26" x14ac:dyDescent="0.3">
      <c r="A12" s="1" t="s">
        <v>55</v>
      </c>
      <c r="B12">
        <v>21</v>
      </c>
      <c r="C12">
        <v>5</v>
      </c>
      <c r="D12">
        <v>5</v>
      </c>
      <c r="E12">
        <v>2</v>
      </c>
      <c r="F12">
        <v>1</v>
      </c>
      <c r="G12">
        <v>3</v>
      </c>
      <c r="H12">
        <v>6</v>
      </c>
      <c r="I12">
        <v>12</v>
      </c>
      <c r="J12">
        <v>4</v>
      </c>
      <c r="K12">
        <v>10</v>
      </c>
      <c r="L12">
        <v>5</v>
      </c>
      <c r="M12">
        <v>5</v>
      </c>
      <c r="N12">
        <v>0</v>
      </c>
      <c r="O12">
        <v>0</v>
      </c>
      <c r="P12">
        <v>12</v>
      </c>
      <c r="Q12" s="2">
        <f t="shared" si="0"/>
        <v>0.5</v>
      </c>
      <c r="R12" s="2">
        <f t="shared" si="1"/>
        <v>0.4</v>
      </c>
      <c r="S12" s="2">
        <f t="shared" si="5"/>
        <v>1</v>
      </c>
      <c r="T12">
        <v>39</v>
      </c>
      <c r="U12">
        <v>33</v>
      </c>
      <c r="V12">
        <v>0</v>
      </c>
      <c r="W12" s="3">
        <f t="shared" si="2"/>
        <v>24.078948717948727</v>
      </c>
      <c r="X12" s="4">
        <f t="shared" si="3"/>
        <v>40.5</v>
      </c>
      <c r="Y12" s="4">
        <f t="shared" si="4"/>
        <v>19.399999999999999</v>
      </c>
      <c r="Z12">
        <v>0</v>
      </c>
    </row>
    <row r="13" spans="1:26" x14ac:dyDescent="0.3">
      <c r="A13" t="s">
        <v>56</v>
      </c>
      <c r="B13">
        <v>14</v>
      </c>
      <c r="C13">
        <v>2</v>
      </c>
      <c r="D13">
        <v>7</v>
      </c>
      <c r="E13">
        <v>0</v>
      </c>
      <c r="F13">
        <v>2</v>
      </c>
      <c r="G13">
        <v>1</v>
      </c>
      <c r="H13">
        <v>5</v>
      </c>
      <c r="I13">
        <v>10</v>
      </c>
      <c r="J13">
        <v>2</v>
      </c>
      <c r="K13">
        <v>6</v>
      </c>
      <c r="L13">
        <v>2</v>
      </c>
      <c r="M13">
        <v>2</v>
      </c>
      <c r="N13">
        <v>0</v>
      </c>
      <c r="O13">
        <v>2</v>
      </c>
      <c r="P13">
        <v>-6</v>
      </c>
      <c r="Q13" s="2">
        <f t="shared" si="0"/>
        <v>0.5</v>
      </c>
      <c r="R13" s="2">
        <f t="shared" si="1"/>
        <v>0.33333333333333331</v>
      </c>
      <c r="S13" s="2">
        <f t="shared" si="5"/>
        <v>1</v>
      </c>
      <c r="T13">
        <v>40</v>
      </c>
      <c r="U13">
        <v>32</v>
      </c>
      <c r="V13">
        <v>0</v>
      </c>
      <c r="W13" s="3">
        <f t="shared" si="2"/>
        <v>18.062649999999998</v>
      </c>
      <c r="X13" s="4">
        <f t="shared" si="3"/>
        <v>31.9</v>
      </c>
      <c r="Y13" s="4">
        <f t="shared" si="4"/>
        <v>14.7</v>
      </c>
      <c r="Z13">
        <v>0</v>
      </c>
    </row>
    <row r="14" spans="1:26" x14ac:dyDescent="0.3">
      <c r="A14" s="1" t="s">
        <v>57</v>
      </c>
      <c r="B14">
        <v>20</v>
      </c>
      <c r="C14">
        <v>2</v>
      </c>
      <c r="D14">
        <v>3</v>
      </c>
      <c r="E14">
        <v>0</v>
      </c>
      <c r="F14">
        <v>0</v>
      </c>
      <c r="G14">
        <v>1</v>
      </c>
      <c r="H14">
        <v>8</v>
      </c>
      <c r="I14">
        <v>19</v>
      </c>
      <c r="J14">
        <v>4</v>
      </c>
      <c r="K14">
        <v>10</v>
      </c>
      <c r="L14">
        <v>0</v>
      </c>
      <c r="M14">
        <v>0</v>
      </c>
      <c r="N14">
        <v>1</v>
      </c>
      <c r="O14">
        <v>1</v>
      </c>
      <c r="P14">
        <v>-27</v>
      </c>
      <c r="Q14" s="2">
        <f t="shared" si="0"/>
        <v>0.42105263157894735</v>
      </c>
      <c r="R14" s="2">
        <f t="shared" si="1"/>
        <v>0.4</v>
      </c>
      <c r="S14" s="6" t="s">
        <v>45</v>
      </c>
      <c r="T14">
        <v>35</v>
      </c>
      <c r="U14">
        <v>27</v>
      </c>
      <c r="V14">
        <v>0</v>
      </c>
      <c r="W14" s="3">
        <f t="shared" si="2"/>
        <v>15.716428571428576</v>
      </c>
      <c r="X14" s="4">
        <f t="shared" si="3"/>
        <v>25.9</v>
      </c>
      <c r="Y14" s="4">
        <f t="shared" si="4"/>
        <v>11.6</v>
      </c>
      <c r="Z14">
        <v>0</v>
      </c>
    </row>
    <row r="15" spans="1:26" x14ac:dyDescent="0.3">
      <c r="A15" t="s">
        <v>58</v>
      </c>
      <c r="B15">
        <v>19</v>
      </c>
      <c r="C15">
        <v>2</v>
      </c>
      <c r="D15">
        <v>5</v>
      </c>
      <c r="E15">
        <v>1</v>
      </c>
      <c r="F15">
        <v>1</v>
      </c>
      <c r="G15">
        <v>2</v>
      </c>
      <c r="H15">
        <v>5</v>
      </c>
      <c r="I15">
        <v>10</v>
      </c>
      <c r="J15">
        <v>5</v>
      </c>
      <c r="K15">
        <v>9</v>
      </c>
      <c r="L15">
        <v>4</v>
      </c>
      <c r="M15">
        <v>4</v>
      </c>
      <c r="N15">
        <v>0</v>
      </c>
      <c r="O15">
        <v>0</v>
      </c>
      <c r="P15">
        <v>4</v>
      </c>
      <c r="Q15" s="2">
        <f t="shared" si="0"/>
        <v>0.5</v>
      </c>
      <c r="R15" s="2">
        <f t="shared" si="1"/>
        <v>0.55555555555555558</v>
      </c>
      <c r="S15" s="2">
        <f t="shared" si="5"/>
        <v>1</v>
      </c>
      <c r="T15">
        <v>32</v>
      </c>
      <c r="U15">
        <v>32</v>
      </c>
      <c r="V15">
        <v>0</v>
      </c>
      <c r="W15" s="3">
        <f t="shared" si="2"/>
        <v>27.120531249999996</v>
      </c>
      <c r="X15" s="4">
        <f t="shared" si="3"/>
        <v>32.9</v>
      </c>
      <c r="Y15" s="4">
        <f t="shared" si="4"/>
        <v>17.8</v>
      </c>
      <c r="Z15">
        <v>0</v>
      </c>
    </row>
    <row r="16" spans="1:26" x14ac:dyDescent="0.3">
      <c r="A16" s="1" t="s">
        <v>59</v>
      </c>
      <c r="B16">
        <v>13</v>
      </c>
      <c r="C16">
        <v>1</v>
      </c>
      <c r="D16">
        <v>4</v>
      </c>
      <c r="E16">
        <v>0</v>
      </c>
      <c r="F16">
        <v>0</v>
      </c>
      <c r="G16">
        <v>0</v>
      </c>
      <c r="H16">
        <v>4</v>
      </c>
      <c r="I16">
        <v>9</v>
      </c>
      <c r="J16">
        <v>3</v>
      </c>
      <c r="K16">
        <v>8</v>
      </c>
      <c r="L16">
        <v>2</v>
      </c>
      <c r="M16">
        <v>2</v>
      </c>
      <c r="N16">
        <v>0</v>
      </c>
      <c r="O16">
        <v>1</v>
      </c>
      <c r="P16">
        <v>0</v>
      </c>
      <c r="Q16" s="2">
        <f t="shared" si="0"/>
        <v>0.44444444444444442</v>
      </c>
      <c r="R16" s="2">
        <f t="shared" si="1"/>
        <v>0.375</v>
      </c>
      <c r="S16" s="2">
        <f t="shared" si="5"/>
        <v>1</v>
      </c>
      <c r="T16">
        <v>30</v>
      </c>
      <c r="U16">
        <v>21</v>
      </c>
      <c r="V16">
        <v>0</v>
      </c>
      <c r="W16" s="3">
        <f t="shared" si="2"/>
        <v>17.76306666666666</v>
      </c>
      <c r="X16" s="4">
        <f t="shared" si="3"/>
        <v>20.2</v>
      </c>
      <c r="Y16" s="4">
        <f t="shared" si="4"/>
        <v>11.000000000000002</v>
      </c>
      <c r="Z16">
        <v>0</v>
      </c>
    </row>
    <row r="17" spans="1:26" x14ac:dyDescent="0.3">
      <c r="A17" s="1" t="s">
        <v>60</v>
      </c>
      <c r="B17">
        <v>27</v>
      </c>
      <c r="C17">
        <v>3</v>
      </c>
      <c r="D17">
        <v>4</v>
      </c>
      <c r="E17">
        <v>0</v>
      </c>
      <c r="F17">
        <v>2</v>
      </c>
      <c r="G17">
        <v>4</v>
      </c>
      <c r="H17">
        <v>9</v>
      </c>
      <c r="I17">
        <v>13</v>
      </c>
      <c r="J17">
        <v>6</v>
      </c>
      <c r="K17">
        <v>7</v>
      </c>
      <c r="L17">
        <v>3</v>
      </c>
      <c r="M17">
        <v>3</v>
      </c>
      <c r="N17">
        <v>0</v>
      </c>
      <c r="O17">
        <v>1</v>
      </c>
      <c r="P17">
        <v>-18</v>
      </c>
      <c r="Q17" s="2">
        <f t="shared" si="0"/>
        <v>0.69230769230769229</v>
      </c>
      <c r="R17" s="2">
        <f t="shared" si="1"/>
        <v>0.8571428571428571</v>
      </c>
      <c r="S17" s="2">
        <f t="shared" si="5"/>
        <v>1</v>
      </c>
      <c r="T17">
        <v>37</v>
      </c>
      <c r="U17">
        <v>36</v>
      </c>
      <c r="V17">
        <v>0</v>
      </c>
      <c r="W17" s="3">
        <f t="shared" si="2"/>
        <v>30.415351351351354</v>
      </c>
      <c r="X17" s="4">
        <f t="shared" si="3"/>
        <v>38.6</v>
      </c>
      <c r="Y17" s="4">
        <f t="shared" si="4"/>
        <v>22.8</v>
      </c>
      <c r="Z17">
        <v>0</v>
      </c>
    </row>
    <row r="18" spans="1:26" x14ac:dyDescent="0.3">
      <c r="A18" t="s">
        <v>61</v>
      </c>
      <c r="B18">
        <v>14</v>
      </c>
      <c r="C18">
        <v>1</v>
      </c>
      <c r="D18">
        <v>3</v>
      </c>
      <c r="E18">
        <v>2</v>
      </c>
      <c r="F18">
        <v>0</v>
      </c>
      <c r="G18">
        <v>4</v>
      </c>
      <c r="H18">
        <v>4</v>
      </c>
      <c r="I18">
        <v>12</v>
      </c>
      <c r="J18">
        <v>4</v>
      </c>
      <c r="K18">
        <v>7</v>
      </c>
      <c r="L18">
        <v>2</v>
      </c>
      <c r="M18">
        <v>2</v>
      </c>
      <c r="N18">
        <v>0</v>
      </c>
      <c r="O18">
        <v>3</v>
      </c>
      <c r="P18">
        <v>-4</v>
      </c>
      <c r="Q18" s="2">
        <f t="shared" si="0"/>
        <v>0.33333333333333331</v>
      </c>
      <c r="R18" s="2">
        <f t="shared" si="1"/>
        <v>0.5714285714285714</v>
      </c>
      <c r="S18" s="2">
        <f t="shared" si="5"/>
        <v>1</v>
      </c>
      <c r="T18">
        <v>40</v>
      </c>
      <c r="U18">
        <v>20</v>
      </c>
      <c r="V18">
        <v>0</v>
      </c>
      <c r="W18" s="3">
        <f t="shared" si="2"/>
        <v>6.5211500000000004</v>
      </c>
      <c r="X18" s="4">
        <f t="shared" si="3"/>
        <v>21.7</v>
      </c>
      <c r="Y18" s="4">
        <f t="shared" si="4"/>
        <v>5.8000000000000007</v>
      </c>
      <c r="Z18">
        <v>0</v>
      </c>
    </row>
    <row r="19" spans="1:26" x14ac:dyDescent="0.3">
      <c r="A19" s="1" t="s">
        <v>62</v>
      </c>
      <c r="B19">
        <v>19</v>
      </c>
      <c r="C19">
        <v>4</v>
      </c>
      <c r="D19">
        <v>5</v>
      </c>
      <c r="E19">
        <v>0</v>
      </c>
      <c r="F19">
        <v>0</v>
      </c>
      <c r="G19">
        <v>2</v>
      </c>
      <c r="H19">
        <v>7</v>
      </c>
      <c r="I19">
        <v>14</v>
      </c>
      <c r="J19">
        <v>5</v>
      </c>
      <c r="K19">
        <v>11</v>
      </c>
      <c r="L19">
        <v>0</v>
      </c>
      <c r="M19">
        <v>0</v>
      </c>
      <c r="N19">
        <v>0</v>
      </c>
      <c r="O19">
        <v>1</v>
      </c>
      <c r="P19">
        <v>9</v>
      </c>
      <c r="Q19" s="2">
        <f t="shared" si="0"/>
        <v>0.5</v>
      </c>
      <c r="R19" s="2">
        <f t="shared" si="1"/>
        <v>0.45454545454545453</v>
      </c>
      <c r="S19" s="6" t="s">
        <v>45</v>
      </c>
      <c r="T19">
        <v>38</v>
      </c>
      <c r="U19">
        <v>30</v>
      </c>
      <c r="V19">
        <v>0</v>
      </c>
      <c r="W19" s="3">
        <f t="shared" si="2"/>
        <v>18.238684210526316</v>
      </c>
      <c r="X19" s="4">
        <f t="shared" si="3"/>
        <v>29.3</v>
      </c>
      <c r="Y19" s="4">
        <f t="shared" si="4"/>
        <v>14.300000000000004</v>
      </c>
      <c r="Z19">
        <v>0</v>
      </c>
    </row>
    <row r="20" spans="1:26" x14ac:dyDescent="0.3">
      <c r="A20" t="s">
        <v>63</v>
      </c>
      <c r="B20">
        <v>22</v>
      </c>
      <c r="C20">
        <v>2</v>
      </c>
      <c r="D20">
        <v>5</v>
      </c>
      <c r="E20">
        <v>0</v>
      </c>
      <c r="F20">
        <v>2</v>
      </c>
      <c r="G20">
        <v>1</v>
      </c>
      <c r="H20">
        <v>8</v>
      </c>
      <c r="I20">
        <v>14</v>
      </c>
      <c r="J20">
        <v>4</v>
      </c>
      <c r="K20">
        <v>9</v>
      </c>
      <c r="L20">
        <v>2</v>
      </c>
      <c r="M20">
        <v>2</v>
      </c>
      <c r="N20">
        <v>0</v>
      </c>
      <c r="O20">
        <v>0</v>
      </c>
      <c r="P20">
        <v>-1</v>
      </c>
      <c r="Q20" s="2">
        <f t="shared" si="0"/>
        <v>0.5714285714285714</v>
      </c>
      <c r="R20" s="2">
        <f t="shared" si="1"/>
        <v>0.44444444444444442</v>
      </c>
      <c r="S20" s="2">
        <f t="shared" si="5"/>
        <v>1</v>
      </c>
      <c r="T20">
        <v>39</v>
      </c>
      <c r="U20">
        <v>33</v>
      </c>
      <c r="V20">
        <v>0</v>
      </c>
      <c r="W20" s="3">
        <f t="shared" si="2"/>
        <v>25.885999999999999</v>
      </c>
      <c r="X20" s="4">
        <f t="shared" si="3"/>
        <v>36.9</v>
      </c>
      <c r="Y20" s="4">
        <f t="shared" si="4"/>
        <v>20.5</v>
      </c>
      <c r="Z20">
        <v>0</v>
      </c>
    </row>
    <row r="21" spans="1:26" x14ac:dyDescent="0.3">
      <c r="A21" s="1" t="s">
        <v>64</v>
      </c>
      <c r="B21">
        <v>11</v>
      </c>
      <c r="C21">
        <v>3</v>
      </c>
      <c r="D21">
        <v>6</v>
      </c>
      <c r="E21">
        <v>1</v>
      </c>
      <c r="F21">
        <v>1</v>
      </c>
      <c r="G21">
        <v>2</v>
      </c>
      <c r="H21">
        <v>3</v>
      </c>
      <c r="I21">
        <v>7</v>
      </c>
      <c r="J21">
        <v>3</v>
      </c>
      <c r="K21">
        <v>6</v>
      </c>
      <c r="L21">
        <v>2</v>
      </c>
      <c r="M21">
        <v>2</v>
      </c>
      <c r="N21">
        <v>0</v>
      </c>
      <c r="O21">
        <v>2</v>
      </c>
      <c r="P21">
        <v>5</v>
      </c>
      <c r="Q21" s="2">
        <f t="shared" si="0"/>
        <v>0.42857142857142855</v>
      </c>
      <c r="R21" s="2">
        <f t="shared" si="1"/>
        <v>0.5</v>
      </c>
      <c r="S21" s="2">
        <f t="shared" si="5"/>
        <v>1</v>
      </c>
      <c r="T21">
        <v>36</v>
      </c>
      <c r="U21">
        <v>25</v>
      </c>
      <c r="V21">
        <v>0</v>
      </c>
      <c r="W21" s="3">
        <f t="shared" si="2"/>
        <v>15.362750000000002</v>
      </c>
      <c r="X21" s="4">
        <f t="shared" si="3"/>
        <v>27.6</v>
      </c>
      <c r="Y21" s="4">
        <f t="shared" si="4"/>
        <v>11.299999999999997</v>
      </c>
      <c r="Z21">
        <v>0</v>
      </c>
    </row>
    <row r="22" spans="1:26" x14ac:dyDescent="0.3">
      <c r="A22" s="1" t="s">
        <v>65</v>
      </c>
      <c r="B22">
        <v>20</v>
      </c>
      <c r="C22">
        <v>3</v>
      </c>
      <c r="D22">
        <v>5</v>
      </c>
      <c r="E22">
        <v>1</v>
      </c>
      <c r="F22">
        <v>0</v>
      </c>
      <c r="G22">
        <v>0</v>
      </c>
      <c r="H22">
        <v>8</v>
      </c>
      <c r="I22">
        <v>9</v>
      </c>
      <c r="J22">
        <v>4</v>
      </c>
      <c r="K22">
        <v>4</v>
      </c>
      <c r="L22">
        <v>0</v>
      </c>
      <c r="M22">
        <v>0</v>
      </c>
      <c r="N22">
        <v>0</v>
      </c>
      <c r="O22">
        <v>0</v>
      </c>
      <c r="P22">
        <v>-2</v>
      </c>
      <c r="Q22" s="2">
        <f t="shared" si="0"/>
        <v>0.88888888888888884</v>
      </c>
      <c r="R22" s="2">
        <f t="shared" si="1"/>
        <v>1</v>
      </c>
      <c r="S22" s="6" t="s">
        <v>45</v>
      </c>
      <c r="T22">
        <v>38</v>
      </c>
      <c r="U22">
        <v>31</v>
      </c>
      <c r="V22">
        <v>0</v>
      </c>
      <c r="W22" s="3">
        <f t="shared" si="2"/>
        <v>29.258263157894739</v>
      </c>
      <c r="X22" s="4">
        <f t="shared" si="3"/>
        <v>34.1</v>
      </c>
      <c r="Y22" s="4">
        <f t="shared" si="4"/>
        <v>21.999999999999996</v>
      </c>
      <c r="Z22">
        <v>0</v>
      </c>
    </row>
    <row r="23" spans="1:26" x14ac:dyDescent="0.3">
      <c r="A23" t="s">
        <v>66</v>
      </c>
      <c r="B23">
        <v>24</v>
      </c>
      <c r="C23">
        <v>1</v>
      </c>
      <c r="D23">
        <v>8</v>
      </c>
      <c r="E23">
        <v>0</v>
      </c>
      <c r="F23">
        <v>1</v>
      </c>
      <c r="G23">
        <v>2</v>
      </c>
      <c r="H23">
        <v>9</v>
      </c>
      <c r="I23">
        <v>16</v>
      </c>
      <c r="J23">
        <v>4</v>
      </c>
      <c r="K23">
        <v>6</v>
      </c>
      <c r="L23">
        <v>2</v>
      </c>
      <c r="M23">
        <v>2</v>
      </c>
      <c r="N23">
        <v>0</v>
      </c>
      <c r="O23">
        <v>1</v>
      </c>
      <c r="P23">
        <v>-11</v>
      </c>
      <c r="Q23" s="2">
        <f t="shared" si="0"/>
        <v>0.5625</v>
      </c>
      <c r="R23" s="2">
        <f t="shared" si="1"/>
        <v>0.66666666666666663</v>
      </c>
      <c r="S23" s="2">
        <f t="shared" si="5"/>
        <v>1</v>
      </c>
      <c r="T23">
        <v>40</v>
      </c>
      <c r="U23">
        <v>41</v>
      </c>
      <c r="V23">
        <v>0</v>
      </c>
      <c r="W23" s="3">
        <f t="shared" si="2"/>
        <v>25.515750000000004</v>
      </c>
      <c r="X23" s="4">
        <f t="shared" si="3"/>
        <v>38.200000000000003</v>
      </c>
      <c r="Y23" s="4">
        <f t="shared" si="4"/>
        <v>20.900000000000006</v>
      </c>
      <c r="Z23">
        <v>0</v>
      </c>
    </row>
    <row r="24" spans="1:26" x14ac:dyDescent="0.3">
      <c r="A24" s="1" t="s">
        <v>67</v>
      </c>
      <c r="B24">
        <v>13</v>
      </c>
      <c r="C24">
        <v>1</v>
      </c>
      <c r="D24">
        <v>6</v>
      </c>
      <c r="E24">
        <v>0</v>
      </c>
      <c r="F24">
        <v>0</v>
      </c>
      <c r="G24">
        <v>4</v>
      </c>
      <c r="H24">
        <v>5</v>
      </c>
      <c r="I24">
        <v>10</v>
      </c>
      <c r="J24">
        <v>3</v>
      </c>
      <c r="K24">
        <v>6</v>
      </c>
      <c r="L24">
        <v>0</v>
      </c>
      <c r="M24">
        <v>0</v>
      </c>
      <c r="N24">
        <v>0</v>
      </c>
      <c r="O24">
        <v>4</v>
      </c>
      <c r="P24">
        <v>-13</v>
      </c>
      <c r="Q24" s="2">
        <f t="shared" si="0"/>
        <v>0.5</v>
      </c>
      <c r="R24" s="2">
        <f t="shared" si="1"/>
        <v>0.5</v>
      </c>
      <c r="S24" s="6" t="s">
        <v>45</v>
      </c>
      <c r="T24">
        <v>38</v>
      </c>
      <c r="U24">
        <v>26</v>
      </c>
      <c r="V24">
        <v>0</v>
      </c>
      <c r="W24" s="3">
        <f t="shared" si="2"/>
        <v>8.6146315789473675</v>
      </c>
      <c r="X24" s="4">
        <f t="shared" si="3"/>
        <v>19.2</v>
      </c>
      <c r="Y24" s="4">
        <f t="shared" si="4"/>
        <v>6.9</v>
      </c>
      <c r="Z24">
        <v>0</v>
      </c>
    </row>
    <row r="25" spans="1:26" x14ac:dyDescent="0.3">
      <c r="A25" t="s">
        <v>68</v>
      </c>
      <c r="B25">
        <v>28</v>
      </c>
      <c r="C25">
        <v>5</v>
      </c>
      <c r="D25">
        <v>14</v>
      </c>
      <c r="E25">
        <v>0</v>
      </c>
      <c r="F25">
        <v>2</v>
      </c>
      <c r="G25">
        <v>4</v>
      </c>
      <c r="H25">
        <v>9</v>
      </c>
      <c r="I25">
        <v>18</v>
      </c>
      <c r="J25">
        <v>4</v>
      </c>
      <c r="K25">
        <v>11</v>
      </c>
      <c r="L25">
        <v>6</v>
      </c>
      <c r="M25">
        <v>6</v>
      </c>
      <c r="N25">
        <v>0</v>
      </c>
      <c r="O25">
        <v>1</v>
      </c>
      <c r="P25">
        <v>1</v>
      </c>
      <c r="Q25" s="2">
        <f t="shared" si="0"/>
        <v>0.5</v>
      </c>
      <c r="R25" s="2">
        <f t="shared" si="1"/>
        <v>0.36363636363636365</v>
      </c>
      <c r="S25" s="2">
        <f t="shared" si="5"/>
        <v>1</v>
      </c>
      <c r="T25">
        <v>47</v>
      </c>
      <c r="U25">
        <v>57</v>
      </c>
      <c r="V25">
        <v>0</v>
      </c>
      <c r="W25" s="3">
        <f t="shared" si="2"/>
        <v>28.566446808510641</v>
      </c>
      <c r="X25" s="4">
        <f t="shared" si="3"/>
        <v>57</v>
      </c>
      <c r="Y25" s="4">
        <f t="shared" si="4"/>
        <v>27.9</v>
      </c>
      <c r="Z25">
        <v>0</v>
      </c>
    </row>
    <row r="26" spans="1:26" x14ac:dyDescent="0.3">
      <c r="A26" s="1" t="s">
        <v>69</v>
      </c>
      <c r="B26">
        <v>5</v>
      </c>
      <c r="C26">
        <v>0</v>
      </c>
      <c r="D26">
        <v>1</v>
      </c>
      <c r="E26">
        <v>0</v>
      </c>
      <c r="F26">
        <v>0</v>
      </c>
      <c r="G26">
        <v>3</v>
      </c>
      <c r="H26">
        <v>1</v>
      </c>
      <c r="I26">
        <v>7</v>
      </c>
      <c r="J26">
        <v>1</v>
      </c>
      <c r="K26">
        <v>2</v>
      </c>
      <c r="L26">
        <v>2</v>
      </c>
      <c r="M26">
        <v>2</v>
      </c>
      <c r="N26">
        <v>0</v>
      </c>
      <c r="O26">
        <v>5</v>
      </c>
      <c r="P26">
        <v>-33</v>
      </c>
      <c r="Q26" s="2">
        <f t="shared" si="0"/>
        <v>0.14285714285714285</v>
      </c>
      <c r="R26" s="2">
        <f t="shared" si="1"/>
        <v>0.5</v>
      </c>
      <c r="S26" s="2">
        <f t="shared" si="5"/>
        <v>1</v>
      </c>
      <c r="T26">
        <v>29</v>
      </c>
      <c r="U26">
        <v>8</v>
      </c>
      <c r="V26">
        <v>0</v>
      </c>
      <c r="W26" s="3">
        <f t="shared" si="2"/>
        <v>-7.4712758620689659</v>
      </c>
      <c r="X26" s="4">
        <f t="shared" si="3"/>
        <v>3.5</v>
      </c>
      <c r="Y26" s="4">
        <f t="shared" si="4"/>
        <v>-3.7999999999999989</v>
      </c>
      <c r="Z26">
        <v>0</v>
      </c>
    </row>
    <row r="27" spans="1:26" x14ac:dyDescent="0.3">
      <c r="A27" t="s">
        <v>70</v>
      </c>
      <c r="B27">
        <v>16</v>
      </c>
      <c r="C27">
        <v>3</v>
      </c>
      <c r="D27">
        <v>7</v>
      </c>
      <c r="E27">
        <v>1</v>
      </c>
      <c r="F27">
        <v>1</v>
      </c>
      <c r="G27">
        <v>3</v>
      </c>
      <c r="H27">
        <v>7</v>
      </c>
      <c r="I27">
        <v>15</v>
      </c>
      <c r="J27">
        <v>2</v>
      </c>
      <c r="K27">
        <v>8</v>
      </c>
      <c r="L27">
        <v>0</v>
      </c>
      <c r="M27">
        <v>0</v>
      </c>
      <c r="N27">
        <v>1</v>
      </c>
      <c r="O27">
        <v>2</v>
      </c>
      <c r="P27">
        <v>-6</v>
      </c>
      <c r="Q27" s="2">
        <f t="shared" si="0"/>
        <v>0.46666666666666667</v>
      </c>
      <c r="R27" s="2">
        <f t="shared" si="1"/>
        <v>0.25</v>
      </c>
      <c r="S27" s="6" t="s">
        <v>45</v>
      </c>
      <c r="T27">
        <v>38</v>
      </c>
      <c r="U27">
        <v>34</v>
      </c>
      <c r="V27">
        <v>0</v>
      </c>
      <c r="W27" s="3">
        <f t="shared" si="2"/>
        <v>15.783026315789476</v>
      </c>
      <c r="X27" s="4">
        <f t="shared" si="3"/>
        <v>33.1</v>
      </c>
      <c r="Y27" s="4">
        <f t="shared" si="4"/>
        <v>12.399999999999999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18.423076923076923</v>
      </c>
      <c r="C47" s="4">
        <f t="shared" ref="C47:P47" si="6">AVERAGE(C2:C46)</f>
        <v>2.5769230769230771</v>
      </c>
      <c r="D47" s="4">
        <f t="shared" si="6"/>
        <v>5.9615384615384617</v>
      </c>
      <c r="E47" s="4">
        <f t="shared" si="6"/>
        <v>0.57692307692307687</v>
      </c>
      <c r="F47" s="4">
        <f t="shared" si="6"/>
        <v>0.84615384615384615</v>
      </c>
      <c r="G47" s="4">
        <f t="shared" si="6"/>
        <v>1.8461538461538463</v>
      </c>
      <c r="H47" s="4">
        <f t="shared" si="6"/>
        <v>6.384615384615385</v>
      </c>
      <c r="I47" s="4">
        <f t="shared" si="6"/>
        <v>12.538461538461538</v>
      </c>
      <c r="J47" s="4">
        <f t="shared" si="6"/>
        <v>3.5769230769230771</v>
      </c>
      <c r="K47" s="4">
        <f t="shared" si="6"/>
        <v>7.6538461538461542</v>
      </c>
      <c r="L47" s="4">
        <f t="shared" si="6"/>
        <v>2.1153846153846154</v>
      </c>
      <c r="M47" s="4">
        <f t="shared" si="6"/>
        <v>2.1153846153846154</v>
      </c>
      <c r="N47" s="4">
        <f t="shared" si="6"/>
        <v>0.11538461538461539</v>
      </c>
      <c r="O47" s="4">
        <f t="shared" si="6"/>
        <v>1.5</v>
      </c>
      <c r="P47" s="4">
        <f t="shared" si="6"/>
        <v>-3.7307692307692308</v>
      </c>
      <c r="Q47" s="2">
        <f>SUM(H2:H46)/SUM(I2:I46)</f>
        <v>0.50920245398773001</v>
      </c>
      <c r="R47" s="2">
        <f>SUM(J2:J46)/SUM(K2:K46)</f>
        <v>0.46733668341708545</v>
      </c>
      <c r="S47" s="2">
        <f>SUM(L2:L46)/SUM(M2:M46)</f>
        <v>1</v>
      </c>
      <c r="T47" s="4">
        <f t="shared" ref="T47:V47" si="7">AVERAGE(T2:T46)</f>
        <v>37.884615384615387</v>
      </c>
      <c r="U47" s="4">
        <f t="shared" si="7"/>
        <v>32.03846153846154</v>
      </c>
      <c r="V47" s="4">
        <f t="shared" si="7"/>
        <v>0.11538461538461539</v>
      </c>
      <c r="W47" s="3">
        <f>((H49*85.91) +(F49*53.897)+(J49*51.757)+(L49*46.845)+(E49*39.19)+(N49*39.19)+(D49*34.677)+((C49-N49)*14.707)-(O49*17.174)-((M49-L49)*20.091)-((I49-H49)*39.19)-(G49*53.897))/T49</f>
        <v>20.640640609137048</v>
      </c>
      <c r="X47" s="4">
        <f t="shared" si="3"/>
        <v>32.880769230769232</v>
      </c>
      <c r="Y47" s="4">
        <f t="shared" si="4"/>
        <v>15.996153846153849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479</v>
      </c>
      <c r="C49">
        <f t="shared" ref="C49:P49" si="8">SUM(C2:C46)</f>
        <v>67</v>
      </c>
      <c r="D49">
        <f t="shared" si="8"/>
        <v>155</v>
      </c>
      <c r="E49">
        <f t="shared" si="8"/>
        <v>15</v>
      </c>
      <c r="F49">
        <f t="shared" si="8"/>
        <v>22</v>
      </c>
      <c r="G49">
        <f t="shared" si="8"/>
        <v>48</v>
      </c>
      <c r="H49">
        <f t="shared" si="8"/>
        <v>166</v>
      </c>
      <c r="I49">
        <f t="shared" si="8"/>
        <v>326</v>
      </c>
      <c r="J49">
        <f t="shared" si="8"/>
        <v>93</v>
      </c>
      <c r="K49">
        <f t="shared" si="8"/>
        <v>199</v>
      </c>
      <c r="L49">
        <f t="shared" si="8"/>
        <v>55</v>
      </c>
      <c r="M49">
        <f t="shared" si="8"/>
        <v>55</v>
      </c>
      <c r="N49">
        <f t="shared" si="8"/>
        <v>3</v>
      </c>
      <c r="O49">
        <f t="shared" si="8"/>
        <v>39</v>
      </c>
      <c r="P49">
        <f t="shared" si="8"/>
        <v>-97</v>
      </c>
      <c r="T49">
        <f>SUM(T2:T46)</f>
        <v>985</v>
      </c>
      <c r="U49">
        <f>SUM(U2:U46)</f>
        <v>833</v>
      </c>
      <c r="V49">
        <f>SUM(V2:V46)</f>
        <v>3</v>
      </c>
      <c r="X49" s="4">
        <f>SUM(X2:X46)</f>
        <v>854.90000000000009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-3</v>
      </c>
      <c r="Q2" s="2">
        <f t="shared" ref="Q2:Q46" si="0">H2/I2</f>
        <v>0.33333333333333331</v>
      </c>
      <c r="R2" s="6" t="s">
        <v>45</v>
      </c>
      <c r="S2" s="6" t="s">
        <v>45</v>
      </c>
      <c r="T2">
        <v>8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2.7796249999999993</v>
      </c>
      <c r="X2" s="4">
        <f t="shared" ref="X2:X47" si="2">B2+(C2*1.2)+(D2*1.5)+(E2*3)+(F2*3)-G2</f>
        <v>3.2</v>
      </c>
      <c r="Y2" s="4">
        <f t="shared" ref="Y2:Y47" si="3">B2+0.4*H2-0.7*I2-0.4*(M2-L2)+0.7*N2+0.3*(C2-N2)+F2+D2*0.7+0.7*E2-0.4*O2-G2</f>
        <v>0.60000000000000031</v>
      </c>
      <c r="Z2">
        <v>0</v>
      </c>
    </row>
    <row r="3" spans="1:26" x14ac:dyDescent="0.3">
      <c r="A3" s="1" t="str">
        <f>'Jamal Murray'!A3</f>
        <v>@ OLD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-11</v>
      </c>
      <c r="Q3" s="6" t="s">
        <v>45</v>
      </c>
      <c r="R3" s="6" t="s">
        <v>45</v>
      </c>
      <c r="S3" s="6" t="s">
        <v>45</v>
      </c>
      <c r="T3">
        <v>8</v>
      </c>
      <c r="U3">
        <v>0</v>
      </c>
      <c r="V3">
        <v>0</v>
      </c>
      <c r="W3" s="3">
        <f t="shared" si="1"/>
        <v>3.6767500000000002</v>
      </c>
      <c r="X3" s="4">
        <f t="shared" si="2"/>
        <v>2.4</v>
      </c>
      <c r="Y3" s="4">
        <f t="shared" si="3"/>
        <v>0.6</v>
      </c>
      <c r="Z3">
        <v>0</v>
      </c>
    </row>
    <row r="4" spans="1:26" x14ac:dyDescent="0.3">
      <c r="A4" s="1" t="str">
        <f>'Jamal Murray'!A4</f>
        <v>vs USA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-8</v>
      </c>
      <c r="Q4" s="2">
        <f t="shared" si="0"/>
        <v>0</v>
      </c>
      <c r="R4" s="6" t="s">
        <v>45</v>
      </c>
      <c r="S4" s="6" t="s">
        <v>45</v>
      </c>
      <c r="T4">
        <v>8</v>
      </c>
      <c r="U4">
        <v>3</v>
      </c>
      <c r="V4">
        <v>0</v>
      </c>
      <c r="W4" s="3">
        <f t="shared" si="1"/>
        <v>1.8794999999999984</v>
      </c>
      <c r="X4" s="4">
        <f t="shared" si="2"/>
        <v>5.7</v>
      </c>
      <c r="Y4" s="4">
        <f t="shared" si="3"/>
        <v>0.19999999999999996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 s="6" t="s">
        <v>45</v>
      </c>
      <c r="R5" s="6" t="s">
        <v>45</v>
      </c>
      <c r="S5" s="6" t="s">
        <v>45</v>
      </c>
      <c r="T5">
        <v>7</v>
      </c>
      <c r="U5">
        <v>0</v>
      </c>
      <c r="V5">
        <v>0</v>
      </c>
      <c r="W5" s="3">
        <f t="shared" si="1"/>
        <v>9.8005714285714287</v>
      </c>
      <c r="X5" s="4">
        <f t="shared" si="2"/>
        <v>4.2</v>
      </c>
      <c r="Y5" s="4">
        <f t="shared" si="3"/>
        <v>1.3</v>
      </c>
      <c r="Z5">
        <v>0</v>
      </c>
    </row>
    <row r="6" spans="1:26" x14ac:dyDescent="0.3">
      <c r="A6" s="1" t="str">
        <f>'Jamal Murray'!A6</f>
        <v>vs 6TH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1</v>
      </c>
      <c r="R6" s="6" t="s">
        <v>45</v>
      </c>
      <c r="S6" s="6" t="s">
        <v>45</v>
      </c>
      <c r="T6">
        <v>8</v>
      </c>
      <c r="U6">
        <v>3</v>
      </c>
      <c r="V6">
        <v>0</v>
      </c>
      <c r="W6" s="3">
        <f t="shared" si="1"/>
        <v>12.577124999999999</v>
      </c>
      <c r="X6" s="4">
        <f t="shared" si="2"/>
        <v>4.2</v>
      </c>
      <c r="Y6" s="4">
        <f t="shared" si="3"/>
        <v>3</v>
      </c>
      <c r="Z6">
        <v>0</v>
      </c>
    </row>
    <row r="7" spans="1:26" x14ac:dyDescent="0.3">
      <c r="A7" s="1" t="str">
        <f>'Jamal Murray'!A7</f>
        <v>@ CHI</v>
      </c>
      <c r="B7">
        <v>4</v>
      </c>
      <c r="C7">
        <v>3</v>
      </c>
      <c r="D7">
        <v>0</v>
      </c>
      <c r="E7">
        <v>0</v>
      </c>
      <c r="F7">
        <v>2</v>
      </c>
      <c r="G7">
        <v>1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1</v>
      </c>
      <c r="R7" s="6" t="s">
        <v>45</v>
      </c>
      <c r="S7" s="6" t="s">
        <v>45</v>
      </c>
      <c r="T7">
        <v>12</v>
      </c>
      <c r="U7">
        <v>4</v>
      </c>
      <c r="V7">
        <v>0</v>
      </c>
      <c r="W7" s="3">
        <f t="shared" si="1"/>
        <v>21.055333333333333</v>
      </c>
      <c r="X7" s="4">
        <f t="shared" si="2"/>
        <v>12.6</v>
      </c>
      <c r="Y7" s="4">
        <f t="shared" si="3"/>
        <v>4.8999999999999995</v>
      </c>
      <c r="Z7">
        <v>0</v>
      </c>
    </row>
    <row r="8" spans="1:26" x14ac:dyDescent="0.3">
      <c r="A8" s="1" t="str">
        <f>'Jamal Murray'!A8</f>
        <v>@ DNK</v>
      </c>
      <c r="B8">
        <v>1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2</v>
      </c>
      <c r="N8">
        <v>1</v>
      </c>
      <c r="O8">
        <v>0</v>
      </c>
      <c r="P8">
        <v>4</v>
      </c>
      <c r="Q8" s="2">
        <f t="shared" si="0"/>
        <v>0</v>
      </c>
      <c r="R8" s="6" t="s">
        <v>45</v>
      </c>
      <c r="S8" s="2">
        <f>L8/M8</f>
        <v>0.5</v>
      </c>
      <c r="T8">
        <v>8</v>
      </c>
      <c r="U8">
        <v>3</v>
      </c>
      <c r="V8">
        <v>0</v>
      </c>
      <c r="W8" s="3">
        <f t="shared" si="1"/>
        <v>9.5172499999999971</v>
      </c>
      <c r="X8" s="4">
        <f t="shared" si="2"/>
        <v>4.9000000000000004</v>
      </c>
      <c r="Y8" s="4">
        <f t="shared" si="3"/>
        <v>1.5999999999999999</v>
      </c>
      <c r="Z8">
        <v>0</v>
      </c>
    </row>
    <row r="9" spans="1:26" x14ac:dyDescent="0.3">
      <c r="A9" s="1" t="str">
        <f>'Jamal Murray'!A9</f>
        <v>vs IMP</v>
      </c>
      <c r="B9">
        <v>6</v>
      </c>
      <c r="C9">
        <v>0</v>
      </c>
      <c r="D9">
        <v>1</v>
      </c>
      <c r="E9">
        <v>0</v>
      </c>
      <c r="F9">
        <v>1</v>
      </c>
      <c r="G9">
        <v>0</v>
      </c>
      <c r="H9">
        <v>3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 s="2">
        <f>H9/I9</f>
        <v>1</v>
      </c>
      <c r="R9" s="6" t="s">
        <v>45</v>
      </c>
      <c r="S9" s="6" t="s">
        <v>45</v>
      </c>
      <c r="T9">
        <v>8</v>
      </c>
      <c r="U9">
        <v>8</v>
      </c>
      <c r="V9">
        <v>1</v>
      </c>
      <c r="W9" s="3">
        <f>((H9*85.91) +(F9*53.897)+(J9*51.757)+(L9*46.845)+(E9*39.19)+(N9*39.19)+(D9*34.677)+((C9-N9)*14.707)-(O9*17.174)-((M9-L9)*20.091)-((I9-H9)*39.19)-(G9*53.897))/T9</f>
        <v>43.288000000000004</v>
      </c>
      <c r="X9" s="4">
        <f>B9+(C9*1.2)+(D9*1.5)+(E9*3)+(F9*3)-G9</f>
        <v>10.5</v>
      </c>
      <c r="Y9" s="4">
        <f>B9+0.4*H9-0.7*I9-0.4*(M9-L9)+0.7*N9+0.3*(C9-N9)+F9+D9*0.7+0.7*E9-0.4*O9-G9</f>
        <v>6.8000000000000007</v>
      </c>
      <c r="Z9">
        <v>0</v>
      </c>
    </row>
    <row r="10" spans="1:26" x14ac:dyDescent="0.3">
      <c r="A10" s="1" t="str">
        <f>'Jamal Murray'!A10</f>
        <v>@ 3PT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-7</v>
      </c>
      <c r="Q10" s="2">
        <f t="shared" si="0"/>
        <v>0</v>
      </c>
      <c r="R10" s="6" t="s">
        <v>45</v>
      </c>
      <c r="S10" s="6" t="s">
        <v>45</v>
      </c>
      <c r="T10">
        <v>8</v>
      </c>
      <c r="U10">
        <v>2</v>
      </c>
      <c r="V10">
        <v>0</v>
      </c>
      <c r="W10" s="3">
        <f t="shared" si="1"/>
        <v>-0.56412499999999977</v>
      </c>
      <c r="X10" s="4">
        <f t="shared" si="2"/>
        <v>1.5</v>
      </c>
      <c r="Y10" s="4">
        <f t="shared" si="3"/>
        <v>0</v>
      </c>
      <c r="Z10">
        <v>0</v>
      </c>
    </row>
    <row r="11" spans="1:26" x14ac:dyDescent="0.3">
      <c r="A11" s="1" t="str">
        <f>'Jamal Murray'!A11</f>
        <v>vs DEF</v>
      </c>
      <c r="B11">
        <v>0</v>
      </c>
      <c r="C11">
        <v>1</v>
      </c>
      <c r="D11">
        <v>2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-8</v>
      </c>
      <c r="Q11" s="2">
        <f t="shared" si="0"/>
        <v>0</v>
      </c>
      <c r="R11" s="6" t="s">
        <v>45</v>
      </c>
      <c r="S11" s="6" t="s">
        <v>45</v>
      </c>
      <c r="T11">
        <v>9</v>
      </c>
      <c r="U11">
        <v>5</v>
      </c>
      <c r="V11">
        <v>0</v>
      </c>
      <c r="W11" s="3">
        <f t="shared" si="1"/>
        <v>-1.0028888888888876</v>
      </c>
      <c r="X11" s="4">
        <f t="shared" si="2"/>
        <v>3.2</v>
      </c>
      <c r="Y11" s="4">
        <f t="shared" si="3"/>
        <v>0</v>
      </c>
      <c r="Z11">
        <v>0</v>
      </c>
    </row>
    <row r="12" spans="1:26" x14ac:dyDescent="0.3">
      <c r="A12" s="1" t="str">
        <f>'Jamal Murray'!A12</f>
        <v>@ OCE</v>
      </c>
      <c r="B12">
        <v>0</v>
      </c>
      <c r="C12">
        <v>3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-11</v>
      </c>
      <c r="Q12" s="2">
        <f t="shared" si="0"/>
        <v>0</v>
      </c>
      <c r="R12" s="6" t="s">
        <v>45</v>
      </c>
      <c r="S12" s="6" t="s">
        <v>45</v>
      </c>
      <c r="T12">
        <v>9</v>
      </c>
      <c r="U12">
        <v>0</v>
      </c>
      <c r="V12">
        <v>0</v>
      </c>
      <c r="W12" s="3">
        <f t="shared" si="1"/>
        <v>-5.4406666666666661</v>
      </c>
      <c r="X12" s="4">
        <f t="shared" si="2"/>
        <v>2.5999999999999996</v>
      </c>
      <c r="Y12" s="4">
        <f t="shared" si="3"/>
        <v>-0.8</v>
      </c>
      <c r="Z12">
        <v>0</v>
      </c>
    </row>
    <row r="13" spans="1:26" x14ac:dyDescent="0.3">
      <c r="A13" s="1" t="str">
        <f>'Jamal Murray'!A13</f>
        <v>vs FRA</v>
      </c>
      <c r="B13">
        <v>14</v>
      </c>
      <c r="C13">
        <v>3</v>
      </c>
      <c r="D13">
        <v>0</v>
      </c>
      <c r="E13">
        <v>0</v>
      </c>
      <c r="F13">
        <v>0</v>
      </c>
      <c r="G13">
        <v>0</v>
      </c>
      <c r="H13">
        <v>6</v>
      </c>
      <c r="I13">
        <v>7</v>
      </c>
      <c r="J13">
        <v>0</v>
      </c>
      <c r="K13">
        <v>0</v>
      </c>
      <c r="L13">
        <v>2</v>
      </c>
      <c r="M13">
        <v>2</v>
      </c>
      <c r="N13">
        <v>2</v>
      </c>
      <c r="O13">
        <v>0</v>
      </c>
      <c r="P13">
        <v>5</v>
      </c>
      <c r="Q13" s="2">
        <f t="shared" si="0"/>
        <v>0.8571428571428571</v>
      </c>
      <c r="R13" s="6" t="s">
        <v>45</v>
      </c>
      <c r="S13" s="2">
        <f t="shared" ref="S13:S46" si="4">L13/M13</f>
        <v>1</v>
      </c>
      <c r="T13">
        <v>12</v>
      </c>
      <c r="U13">
        <v>14</v>
      </c>
      <c r="V13">
        <v>0</v>
      </c>
      <c r="W13" s="3">
        <f t="shared" si="1"/>
        <v>55.253916666666669</v>
      </c>
      <c r="X13" s="4">
        <f t="shared" si="2"/>
        <v>17.600000000000001</v>
      </c>
      <c r="Y13" s="4">
        <f t="shared" si="3"/>
        <v>13.200000000000001</v>
      </c>
      <c r="Z13">
        <v>0</v>
      </c>
    </row>
    <row r="14" spans="1:26" x14ac:dyDescent="0.3">
      <c r="A14" s="1" t="str">
        <f>'Jamal Murray'!A14</f>
        <v>@ INJ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4</v>
      </c>
      <c r="Q14" s="6" t="s">
        <v>45</v>
      </c>
      <c r="R14" s="6" t="s">
        <v>45</v>
      </c>
      <c r="S14" s="6" t="s">
        <v>45</v>
      </c>
      <c r="T14">
        <v>11</v>
      </c>
      <c r="U14">
        <v>2</v>
      </c>
      <c r="V14">
        <v>0</v>
      </c>
      <c r="W14" s="3">
        <f t="shared" si="1"/>
        <v>-1.9715454545454543</v>
      </c>
      <c r="X14" s="4">
        <f t="shared" si="2"/>
        <v>1.7000000000000002</v>
      </c>
      <c r="Y14" s="4">
        <f t="shared" si="3"/>
        <v>-0.4</v>
      </c>
      <c r="Z14">
        <v>0</v>
      </c>
    </row>
    <row r="15" spans="1:26" x14ac:dyDescent="0.3">
      <c r="A15" s="1" t="str">
        <f>'Jamal Murray'!A15</f>
        <v>vs EUR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-6</v>
      </c>
      <c r="Q15" s="2">
        <f t="shared" si="0"/>
        <v>1</v>
      </c>
      <c r="R15" s="6" t="s">
        <v>45</v>
      </c>
      <c r="S15" s="6" t="s">
        <v>45</v>
      </c>
      <c r="T15">
        <v>8</v>
      </c>
      <c r="U15">
        <v>2</v>
      </c>
      <c r="V15">
        <v>0</v>
      </c>
      <c r="W15" s="3">
        <f t="shared" si="1"/>
        <v>12.577124999999999</v>
      </c>
      <c r="X15" s="4">
        <f t="shared" si="2"/>
        <v>3.2</v>
      </c>
      <c r="Y15" s="4">
        <f t="shared" si="3"/>
        <v>2</v>
      </c>
      <c r="Z15">
        <v>0</v>
      </c>
    </row>
    <row r="16" spans="1:26" x14ac:dyDescent="0.3">
      <c r="A16" s="1" t="str">
        <f>'Jamal Murray'!A16</f>
        <v>@ RKS</v>
      </c>
      <c r="B16">
        <v>4</v>
      </c>
      <c r="C16">
        <v>4</v>
      </c>
      <c r="D16">
        <v>1</v>
      </c>
      <c r="E16">
        <v>0</v>
      </c>
      <c r="F16">
        <v>0</v>
      </c>
      <c r="G16">
        <v>0</v>
      </c>
      <c r="H16">
        <v>2</v>
      </c>
      <c r="I16">
        <v>3</v>
      </c>
      <c r="J16">
        <v>0</v>
      </c>
      <c r="K16">
        <v>0</v>
      </c>
      <c r="L16">
        <v>0</v>
      </c>
      <c r="M16">
        <v>0</v>
      </c>
      <c r="N16">
        <v>2</v>
      </c>
      <c r="O16">
        <v>2</v>
      </c>
      <c r="P16">
        <v>-2</v>
      </c>
      <c r="Q16" s="2">
        <f t="shared" si="0"/>
        <v>0.66666666666666663</v>
      </c>
      <c r="R16" s="6" t="s">
        <v>45</v>
      </c>
      <c r="S16" s="6" t="s">
        <v>45</v>
      </c>
      <c r="T16">
        <v>8</v>
      </c>
      <c r="U16">
        <v>7</v>
      </c>
      <c r="V16">
        <v>0</v>
      </c>
      <c r="W16" s="3">
        <f t="shared" si="1"/>
        <v>30.094124999999998</v>
      </c>
      <c r="X16" s="4">
        <f t="shared" si="2"/>
        <v>10.3</v>
      </c>
      <c r="Y16" s="4">
        <f t="shared" si="3"/>
        <v>4.5999999999999996</v>
      </c>
      <c r="Z16">
        <v>0</v>
      </c>
    </row>
    <row r="17" spans="1:26" x14ac:dyDescent="0.3">
      <c r="A17" s="1" t="str">
        <f>'Jamal Murray'!A17</f>
        <v>@ AFR</v>
      </c>
      <c r="B17">
        <v>4</v>
      </c>
      <c r="C17">
        <v>4</v>
      </c>
      <c r="D17">
        <v>0</v>
      </c>
      <c r="E17">
        <v>0</v>
      </c>
      <c r="F17">
        <v>1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-1</v>
      </c>
      <c r="Q17" s="2">
        <f t="shared" si="0"/>
        <v>1</v>
      </c>
      <c r="R17" s="6" t="s">
        <v>45</v>
      </c>
      <c r="S17" s="6" t="s">
        <v>45</v>
      </c>
      <c r="T17">
        <v>10</v>
      </c>
      <c r="U17">
        <v>4</v>
      </c>
      <c r="V17">
        <v>0</v>
      </c>
      <c r="W17" s="3">
        <f t="shared" si="1"/>
        <v>30.902799999999996</v>
      </c>
      <c r="X17" s="4">
        <f t="shared" si="2"/>
        <v>11.8</v>
      </c>
      <c r="Y17" s="4">
        <f t="shared" si="3"/>
        <v>6</v>
      </c>
      <c r="Z17">
        <v>0</v>
      </c>
    </row>
    <row r="18" spans="1:26" x14ac:dyDescent="0.3">
      <c r="A18" s="1" t="str">
        <f>'Jamal Murray'!A18</f>
        <v>vs OLD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</v>
      </c>
      <c r="Q18" s="2">
        <f t="shared" si="0"/>
        <v>1</v>
      </c>
      <c r="R18" s="6" t="s">
        <v>45</v>
      </c>
      <c r="S18" s="6" t="s">
        <v>45</v>
      </c>
      <c r="T18">
        <v>4</v>
      </c>
      <c r="U18">
        <v>2</v>
      </c>
      <c r="V18">
        <v>0</v>
      </c>
      <c r="W18" s="3">
        <f t="shared" si="1"/>
        <v>21.477499999999999</v>
      </c>
      <c r="X18" s="4">
        <f t="shared" si="2"/>
        <v>2</v>
      </c>
      <c r="Y18" s="4">
        <f t="shared" si="3"/>
        <v>1.7</v>
      </c>
      <c r="Z18">
        <v>0</v>
      </c>
    </row>
    <row r="19" spans="1:26" x14ac:dyDescent="0.3">
      <c r="A19" s="1" t="str">
        <f>'Jamal Murray'!A19</f>
        <v>@ USA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 s="6" t="s">
        <v>45</v>
      </c>
      <c r="R19" s="6" t="s">
        <v>45</v>
      </c>
      <c r="S19" s="6" t="s">
        <v>45</v>
      </c>
      <c r="T19">
        <v>6</v>
      </c>
      <c r="U19">
        <v>0</v>
      </c>
      <c r="V19">
        <v>0</v>
      </c>
      <c r="W19" s="3">
        <f t="shared" si="1"/>
        <v>2.0400000000000005</v>
      </c>
      <c r="X19" s="4">
        <f t="shared" si="2"/>
        <v>2.4</v>
      </c>
      <c r="Y19" s="4">
        <f t="shared" si="3"/>
        <v>0.19999999999999996</v>
      </c>
      <c r="Z19">
        <v>0</v>
      </c>
    </row>
    <row r="20" spans="1:26" x14ac:dyDescent="0.3">
      <c r="A20" s="1" t="str">
        <f>'Jamal Murray'!A20</f>
        <v>vs SPA</v>
      </c>
      <c r="B20">
        <v>4</v>
      </c>
      <c r="C20">
        <v>1</v>
      </c>
      <c r="D20">
        <v>0</v>
      </c>
      <c r="E20">
        <v>0</v>
      </c>
      <c r="F20">
        <v>0</v>
      </c>
      <c r="G20">
        <v>0</v>
      </c>
      <c r="H20">
        <v>2</v>
      </c>
      <c r="I20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</v>
      </c>
      <c r="Q20" s="2">
        <f t="shared" si="0"/>
        <v>0.66666666666666663</v>
      </c>
      <c r="R20" s="6" t="s">
        <v>45</v>
      </c>
      <c r="S20" s="6" t="s">
        <v>45</v>
      </c>
      <c r="T20">
        <v>9</v>
      </c>
      <c r="U20">
        <v>4</v>
      </c>
      <c r="V20">
        <v>0</v>
      </c>
      <c r="W20" s="3">
        <f t="shared" si="1"/>
        <v>16.370777777777775</v>
      </c>
      <c r="X20" s="4">
        <f t="shared" si="2"/>
        <v>5.2</v>
      </c>
      <c r="Y20" s="4">
        <f t="shared" si="3"/>
        <v>3</v>
      </c>
      <c r="Z20">
        <v>0</v>
      </c>
    </row>
    <row r="21" spans="1:26" x14ac:dyDescent="0.3">
      <c r="A21" s="1" t="str">
        <f>'Jamal Murray'!A21</f>
        <v>@ 6TH</v>
      </c>
      <c r="B21">
        <v>4</v>
      </c>
      <c r="C21">
        <v>1</v>
      </c>
      <c r="D21">
        <v>0</v>
      </c>
      <c r="E21">
        <v>0</v>
      </c>
      <c r="F21">
        <v>0</v>
      </c>
      <c r="G21">
        <v>0</v>
      </c>
      <c r="H21">
        <v>2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-3</v>
      </c>
      <c r="Q21" s="2">
        <f t="shared" si="0"/>
        <v>0.5</v>
      </c>
      <c r="R21" s="6" t="s">
        <v>45</v>
      </c>
      <c r="S21" s="6" t="s">
        <v>45</v>
      </c>
      <c r="T21">
        <v>8</v>
      </c>
      <c r="U21">
        <v>4</v>
      </c>
      <c r="V21">
        <v>1</v>
      </c>
      <c r="W21" s="3">
        <f t="shared" si="1"/>
        <v>13.518374999999999</v>
      </c>
      <c r="X21" s="4">
        <f t="shared" si="2"/>
        <v>5.2</v>
      </c>
      <c r="Y21" s="4">
        <f t="shared" si="3"/>
        <v>2.2999999999999998</v>
      </c>
      <c r="Z21">
        <v>0</v>
      </c>
    </row>
    <row r="22" spans="1:26" x14ac:dyDescent="0.3">
      <c r="A22" s="1" t="str">
        <f>'Jamal Murray'!A22</f>
        <v>vs CHI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 s="2">
        <f t="shared" si="0"/>
        <v>0</v>
      </c>
      <c r="R22" s="6" t="s">
        <v>45</v>
      </c>
      <c r="S22" s="6" t="s">
        <v>45</v>
      </c>
      <c r="T22">
        <v>9</v>
      </c>
      <c r="U22">
        <v>0</v>
      </c>
      <c r="V22">
        <v>0</v>
      </c>
      <c r="W22" s="3">
        <f t="shared" si="1"/>
        <v>-1.0862222222222218</v>
      </c>
      <c r="X22" s="4">
        <f t="shared" si="2"/>
        <v>2.4</v>
      </c>
      <c r="Y22" s="4">
        <f t="shared" si="3"/>
        <v>-9.9999999999999978E-2</v>
      </c>
      <c r="Z22">
        <v>0</v>
      </c>
    </row>
    <row r="23" spans="1:26" x14ac:dyDescent="0.3">
      <c r="A23" s="1" t="str">
        <f>'Jamal Murray'!A23</f>
        <v>vs DNK</v>
      </c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2</v>
      </c>
      <c r="N23">
        <v>0</v>
      </c>
      <c r="O23">
        <v>0</v>
      </c>
      <c r="P23">
        <v>-4</v>
      </c>
      <c r="Q23" s="2">
        <f t="shared" si="0"/>
        <v>1</v>
      </c>
      <c r="R23" s="6" t="s">
        <v>45</v>
      </c>
      <c r="S23" s="2">
        <f t="shared" si="4"/>
        <v>0.5</v>
      </c>
      <c r="T23">
        <v>11</v>
      </c>
      <c r="U23">
        <v>3</v>
      </c>
      <c r="V23">
        <v>0</v>
      </c>
      <c r="W23" s="3">
        <f t="shared" si="1"/>
        <v>10.242181818181818</v>
      </c>
      <c r="X23" s="4">
        <f t="shared" si="2"/>
        <v>3</v>
      </c>
      <c r="Y23" s="4">
        <f t="shared" si="3"/>
        <v>2.3000000000000003</v>
      </c>
      <c r="Z23">
        <v>0</v>
      </c>
    </row>
    <row r="24" spans="1:26" x14ac:dyDescent="0.3">
      <c r="A24" s="1" t="str">
        <f>'Jamal Murray'!A24</f>
        <v>@ IMP</v>
      </c>
      <c r="B24">
        <v>2</v>
      </c>
      <c r="C24">
        <v>2</v>
      </c>
      <c r="D24">
        <v>0</v>
      </c>
      <c r="E24">
        <v>0</v>
      </c>
      <c r="F24">
        <v>1</v>
      </c>
      <c r="G24">
        <v>0</v>
      </c>
      <c r="H24">
        <v>1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-4</v>
      </c>
      <c r="Q24" s="2">
        <f t="shared" si="0"/>
        <v>0.5</v>
      </c>
      <c r="R24" s="6" t="s">
        <v>45</v>
      </c>
      <c r="S24" s="6" t="s">
        <v>45</v>
      </c>
      <c r="T24">
        <v>11</v>
      </c>
      <c r="U24">
        <v>2</v>
      </c>
      <c r="V24">
        <v>0</v>
      </c>
      <c r="W24" s="3">
        <f t="shared" si="1"/>
        <v>11.821</v>
      </c>
      <c r="X24" s="4">
        <f t="shared" si="2"/>
        <v>7.4</v>
      </c>
      <c r="Y24" s="4">
        <f t="shared" si="3"/>
        <v>2.6</v>
      </c>
      <c r="Z24">
        <v>0</v>
      </c>
    </row>
    <row r="25" spans="1:26" x14ac:dyDescent="0.3">
      <c r="A25" s="1" t="str">
        <f>'Jamal Murray'!A25</f>
        <v>vs 3PT</v>
      </c>
      <c r="B25">
        <v>2</v>
      </c>
      <c r="C25">
        <v>1</v>
      </c>
      <c r="D25">
        <v>0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7</v>
      </c>
      <c r="Q25" s="2">
        <f t="shared" si="0"/>
        <v>0.5</v>
      </c>
      <c r="R25" s="6" t="s">
        <v>45</v>
      </c>
      <c r="S25" s="6" t="s">
        <v>45</v>
      </c>
      <c r="T25">
        <v>8</v>
      </c>
      <c r="U25">
        <v>2</v>
      </c>
      <c r="V25">
        <v>0</v>
      </c>
      <c r="W25" s="3">
        <f t="shared" si="1"/>
        <v>15.329124999999998</v>
      </c>
      <c r="X25" s="4">
        <f t="shared" si="2"/>
        <v>9.1999999999999993</v>
      </c>
      <c r="Y25" s="4">
        <f t="shared" si="3"/>
        <v>2.3000000000000003</v>
      </c>
      <c r="Z25">
        <v>0</v>
      </c>
    </row>
    <row r="26" spans="1:26" x14ac:dyDescent="0.3">
      <c r="A26" s="1" t="str">
        <f>'Jamal Murray'!A26</f>
        <v>@ DEF</v>
      </c>
      <c r="B26">
        <v>2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-1</v>
      </c>
      <c r="Q26" s="2">
        <f t="shared" si="0"/>
        <v>1</v>
      </c>
      <c r="R26" s="6" t="s">
        <v>45</v>
      </c>
      <c r="S26" s="6" t="s">
        <v>45</v>
      </c>
      <c r="T26">
        <v>8</v>
      </c>
      <c r="U26">
        <v>4</v>
      </c>
      <c r="V26">
        <v>0</v>
      </c>
      <c r="W26" s="3">
        <f t="shared" si="1"/>
        <v>19.972124999999998</v>
      </c>
      <c r="X26" s="4">
        <f t="shared" si="2"/>
        <v>4.7</v>
      </c>
      <c r="Y26" s="4">
        <f t="shared" si="3"/>
        <v>3.0999999999999996</v>
      </c>
      <c r="Z26">
        <v>0</v>
      </c>
    </row>
    <row r="27" spans="1:26" x14ac:dyDescent="0.3">
      <c r="A27" s="1" t="str">
        <f>'Jamal Murray'!A27</f>
        <v>vs OCE</v>
      </c>
      <c r="B27">
        <v>2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-3</v>
      </c>
      <c r="Q27" s="2">
        <f t="shared" si="0"/>
        <v>0.5</v>
      </c>
      <c r="R27" s="6" t="s">
        <v>45</v>
      </c>
      <c r="S27" s="6" t="s">
        <v>45</v>
      </c>
      <c r="T27">
        <v>9</v>
      </c>
      <c r="U27">
        <v>5</v>
      </c>
      <c r="V27">
        <v>0</v>
      </c>
      <c r="W27" s="3">
        <f t="shared" si="1"/>
        <v>10.678222222222221</v>
      </c>
      <c r="X27" s="4">
        <f t="shared" si="2"/>
        <v>4.7</v>
      </c>
      <c r="Y27" s="4">
        <f t="shared" si="3"/>
        <v>2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ref="R27:R46" si="5">J28/K28</f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2.3461538461538463</v>
      </c>
      <c r="C47" s="4">
        <f t="shared" ref="C47:P47" si="6">AVERAGE(C2:C46)</f>
        <v>1.5</v>
      </c>
      <c r="D47" s="4">
        <f t="shared" si="6"/>
        <v>0.38461538461538464</v>
      </c>
      <c r="E47" s="4">
        <f t="shared" si="6"/>
        <v>0.11538461538461539</v>
      </c>
      <c r="F47" s="4">
        <f t="shared" si="6"/>
        <v>0.23076923076923078</v>
      </c>
      <c r="G47" s="4">
        <f t="shared" si="6"/>
        <v>0.15384615384615385</v>
      </c>
      <c r="H47" s="4">
        <f t="shared" si="6"/>
        <v>1.0769230769230769</v>
      </c>
      <c r="I47" s="4">
        <f t="shared" si="6"/>
        <v>1.6923076923076923</v>
      </c>
      <c r="J47" s="4">
        <f t="shared" si="6"/>
        <v>0</v>
      </c>
      <c r="K47" s="4">
        <f t="shared" si="6"/>
        <v>0</v>
      </c>
      <c r="L47" s="4">
        <f t="shared" si="6"/>
        <v>0.15384615384615385</v>
      </c>
      <c r="M47" s="4">
        <f t="shared" si="6"/>
        <v>0.23076923076923078</v>
      </c>
      <c r="N47" s="4">
        <f t="shared" si="6"/>
        <v>0.26923076923076922</v>
      </c>
      <c r="O47" s="4">
        <f t="shared" si="6"/>
        <v>0.30769230769230771</v>
      </c>
      <c r="P47" s="4">
        <f t="shared" si="6"/>
        <v>-1.1153846153846154</v>
      </c>
      <c r="Q47" s="2">
        <f>SUM(H2:H46)/SUM(I2:I46)</f>
        <v>0.63636363636363635</v>
      </c>
      <c r="R47" s="2" t="e">
        <f>SUM(J2:J46)/SUM(K2:K46)</f>
        <v>#DIV/0!</v>
      </c>
      <c r="S47" s="2">
        <f>SUM(L2:L46)/SUM(M2:M46)</f>
        <v>0.66666666666666663</v>
      </c>
      <c r="T47" s="4">
        <f t="shared" ref="T47:V47" si="7">AVERAGE(T2:T46)</f>
        <v>8.6538461538461533</v>
      </c>
      <c r="U47" s="4">
        <f t="shared" si="7"/>
        <v>3.2692307692307692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13.801484444444446</v>
      </c>
      <c r="X47" s="4">
        <f t="shared" si="2"/>
        <v>5.6076923076923064</v>
      </c>
      <c r="Y47" s="4">
        <f t="shared" si="3"/>
        <v>2.4230769230769229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61</v>
      </c>
      <c r="C49">
        <f t="shared" ref="C49:P49" si="8">SUM(C2:C46)</f>
        <v>39</v>
      </c>
      <c r="D49">
        <f t="shared" si="8"/>
        <v>10</v>
      </c>
      <c r="E49">
        <f t="shared" si="8"/>
        <v>3</v>
      </c>
      <c r="F49">
        <f t="shared" si="8"/>
        <v>6</v>
      </c>
      <c r="G49">
        <f t="shared" si="8"/>
        <v>4</v>
      </c>
      <c r="H49">
        <f t="shared" si="8"/>
        <v>28</v>
      </c>
      <c r="I49">
        <f t="shared" si="8"/>
        <v>44</v>
      </c>
      <c r="J49">
        <f t="shared" si="8"/>
        <v>0</v>
      </c>
      <c r="K49">
        <f t="shared" si="8"/>
        <v>0</v>
      </c>
      <c r="L49">
        <f t="shared" si="8"/>
        <v>4</v>
      </c>
      <c r="M49">
        <f t="shared" si="8"/>
        <v>6</v>
      </c>
      <c r="N49">
        <f t="shared" si="8"/>
        <v>7</v>
      </c>
      <c r="O49">
        <f t="shared" si="8"/>
        <v>8</v>
      </c>
      <c r="P49">
        <f t="shared" si="8"/>
        <v>-29</v>
      </c>
      <c r="T49">
        <f>SUM(T2:T46)</f>
        <v>225</v>
      </c>
      <c r="U49">
        <f>SUM(U2:U46)</f>
        <v>85</v>
      </c>
      <c r="V49">
        <f>SUM(V2:V46)</f>
        <v>2</v>
      </c>
      <c r="X49" s="4">
        <f>SUM(X2:X46)</f>
        <v>145.79999999999998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</v>
      </c>
      <c r="P2">
        <v>-1</v>
      </c>
      <c r="Q2" s="6" t="s">
        <v>45</v>
      </c>
      <c r="R2" s="6" t="s">
        <v>45</v>
      </c>
      <c r="S2" s="6" t="s">
        <v>45</v>
      </c>
      <c r="T2">
        <v>7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-7.3602857142857143</v>
      </c>
      <c r="X2" s="4">
        <f t="shared" ref="X2:X47" si="1">B2+(C2*1.2)+(D2*1.5)+(E2*3)+(F2*3)-G2</f>
        <v>0</v>
      </c>
      <c r="Y2" s="4">
        <f t="shared" ref="Y2:Y47" si="2">B2+0.4*H2-0.7*I2-0.4*(M2-L2)+0.7*N2+0.3*(C2-N2)+F2+D2*0.7+0.7*E2-0.4*O2-G2</f>
        <v>-1.2000000000000002</v>
      </c>
      <c r="Z2">
        <v>0</v>
      </c>
    </row>
    <row r="3" spans="1:26" x14ac:dyDescent="0.3">
      <c r="A3" s="1" t="str">
        <f>'Jamal Murray'!A3</f>
        <v>@ OLD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-1</v>
      </c>
      <c r="Q3" s="6" t="s">
        <v>45</v>
      </c>
      <c r="R3" s="6" t="s">
        <v>45</v>
      </c>
      <c r="S3" s="6" t="s">
        <v>45</v>
      </c>
      <c r="T3">
        <v>6</v>
      </c>
      <c r="U3">
        <v>0</v>
      </c>
      <c r="V3">
        <v>0</v>
      </c>
      <c r="W3" s="3">
        <f t="shared" si="0"/>
        <v>-2.8623333333333334</v>
      </c>
      <c r="X3" s="4">
        <f t="shared" si="1"/>
        <v>0</v>
      </c>
      <c r="Y3" s="4">
        <f t="shared" si="2"/>
        <v>-0.4</v>
      </c>
      <c r="Z3">
        <v>0</v>
      </c>
    </row>
    <row r="4" spans="1:26" x14ac:dyDescent="0.3">
      <c r="A4" s="1" t="str">
        <f>'Jamal Murray'!A4</f>
        <v>vs USA</v>
      </c>
      <c r="B4">
        <v>4</v>
      </c>
      <c r="C4">
        <v>2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2</v>
      </c>
      <c r="M4">
        <v>2</v>
      </c>
      <c r="N4">
        <v>2</v>
      </c>
      <c r="O4">
        <v>0</v>
      </c>
      <c r="P4">
        <v>0</v>
      </c>
      <c r="Q4" s="2">
        <f t="shared" ref="Q4:Q46" si="3">H4/I4</f>
        <v>0.5</v>
      </c>
      <c r="R4" s="6" t="s">
        <v>45</v>
      </c>
      <c r="S4" s="2">
        <f>L4/M4</f>
        <v>1</v>
      </c>
      <c r="T4">
        <v>7</v>
      </c>
      <c r="U4">
        <v>4</v>
      </c>
      <c r="V4">
        <v>0</v>
      </c>
      <c r="W4" s="3">
        <f t="shared" si="0"/>
        <v>31.255714285714287</v>
      </c>
      <c r="X4" s="4">
        <f t="shared" si="1"/>
        <v>6.4</v>
      </c>
      <c r="Y4" s="4">
        <f t="shared" si="2"/>
        <v>4.4000000000000004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 s="6" t="s">
        <v>45</v>
      </c>
      <c r="R5" s="6" t="s">
        <v>45</v>
      </c>
      <c r="S5" s="6" t="s">
        <v>45</v>
      </c>
      <c r="T5">
        <v>6</v>
      </c>
      <c r="U5">
        <v>0</v>
      </c>
      <c r="V5">
        <v>0</v>
      </c>
      <c r="W5" s="3">
        <f t="shared" si="0"/>
        <v>4.4911666666666674</v>
      </c>
      <c r="X5" s="4">
        <f t="shared" si="1"/>
        <v>3.5999999999999996</v>
      </c>
      <c r="Y5" s="4">
        <f t="shared" si="2"/>
        <v>0.49999999999999989</v>
      </c>
      <c r="Z5">
        <v>0</v>
      </c>
    </row>
    <row r="6" spans="1:26" x14ac:dyDescent="0.3">
      <c r="A6" s="1" t="str">
        <f>'Jamal Murray'!A6</f>
        <v>vs 6TH</v>
      </c>
      <c r="B6">
        <v>2</v>
      </c>
      <c r="C6">
        <v>2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-2</v>
      </c>
      <c r="Q6" s="2">
        <f t="shared" si="3"/>
        <v>1</v>
      </c>
      <c r="R6" s="6" t="s">
        <v>45</v>
      </c>
      <c r="S6" s="6" t="s">
        <v>45</v>
      </c>
      <c r="T6">
        <v>8</v>
      </c>
      <c r="U6">
        <v>2</v>
      </c>
      <c r="V6">
        <v>0</v>
      </c>
      <c r="W6" s="3">
        <f t="shared" si="0"/>
        <v>24.212999999999997</v>
      </c>
      <c r="X6" s="4">
        <f t="shared" si="1"/>
        <v>7.4</v>
      </c>
      <c r="Y6" s="4">
        <f t="shared" si="2"/>
        <v>3.6999999999999997</v>
      </c>
      <c r="Z6">
        <v>0</v>
      </c>
    </row>
    <row r="7" spans="1:26" x14ac:dyDescent="0.3">
      <c r="A7" s="1" t="str">
        <f>'Jamal Murray'!A7</f>
        <v>@ CHI</v>
      </c>
      <c r="B7">
        <v>3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 s="2">
        <f t="shared" si="3"/>
        <v>1</v>
      </c>
      <c r="R7" s="6" t="s">
        <v>45</v>
      </c>
      <c r="S7" s="2">
        <f t="shared" ref="S7:S46" si="4">L7/M7</f>
        <v>1</v>
      </c>
      <c r="T7">
        <v>8</v>
      </c>
      <c r="U7">
        <v>3</v>
      </c>
      <c r="V7">
        <v>0</v>
      </c>
      <c r="W7" s="3">
        <f t="shared" si="0"/>
        <v>23.331499999999998</v>
      </c>
      <c r="X7" s="4">
        <f t="shared" si="1"/>
        <v>5.4</v>
      </c>
      <c r="Y7" s="4">
        <f t="shared" si="2"/>
        <v>3.7</v>
      </c>
      <c r="Z7">
        <v>0</v>
      </c>
    </row>
    <row r="8" spans="1:26" x14ac:dyDescent="0.3">
      <c r="A8" s="1" t="str">
        <f>'Jamal Murray'!A8</f>
        <v>@ DNK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 s="2">
        <f t="shared" si="3"/>
        <v>1</v>
      </c>
      <c r="R8" s="6" t="s">
        <v>45</v>
      </c>
      <c r="S8" s="6" t="s">
        <v>45</v>
      </c>
      <c r="T8">
        <v>6</v>
      </c>
      <c r="U8">
        <v>2</v>
      </c>
      <c r="V8">
        <v>0</v>
      </c>
      <c r="W8" s="3">
        <f t="shared" si="0"/>
        <v>14.318333333333333</v>
      </c>
      <c r="X8" s="4">
        <f t="shared" si="1"/>
        <v>2</v>
      </c>
      <c r="Y8" s="4">
        <f t="shared" si="2"/>
        <v>1.7</v>
      </c>
      <c r="Z8">
        <v>0</v>
      </c>
    </row>
    <row r="9" spans="1:26" x14ac:dyDescent="0.3">
      <c r="A9" s="1" t="str">
        <f>'Jamal Murray'!A9</f>
        <v>vs IMP</v>
      </c>
      <c r="B9">
        <v>0</v>
      </c>
      <c r="C9">
        <v>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6</v>
      </c>
      <c r="Q9" s="6" t="s">
        <v>45</v>
      </c>
      <c r="R9" s="6" t="s">
        <v>45</v>
      </c>
      <c r="S9" s="6" t="s">
        <v>45</v>
      </c>
      <c r="T9">
        <v>6</v>
      </c>
      <c r="U9">
        <v>0</v>
      </c>
      <c r="V9">
        <v>0</v>
      </c>
      <c r="W9" s="3">
        <f>((H9*85.91) +(F9*53.897)+(J9*51.757)+(L9*46.845)+(E9*39.19)+(N9*39.19)+(D9*34.677)+((C9-N9)*14.707)-(O9*17.174)-((M9-L9)*20.091)-((I9-H9)*39.19)-(G9*53.897))/T9</f>
        <v>11.022833333333333</v>
      </c>
      <c r="X9" s="4">
        <f>B9+(C9*1.2)+(D9*1.5)+(E9*3)+(F9*3)-G9</f>
        <v>6.6</v>
      </c>
      <c r="Y9" s="4">
        <f>B9+0.4*H9-0.7*I9-0.4*(M9-L9)+0.7*N9+0.3*(C9-N9)+F9+D9*0.7+0.7*E9-0.4*O9-G9</f>
        <v>1.1999999999999997</v>
      </c>
      <c r="Z9">
        <v>0</v>
      </c>
    </row>
    <row r="10" spans="1:26" x14ac:dyDescent="0.3">
      <c r="A10" s="1" t="str">
        <f>'Jamal Murray'!A10</f>
        <v>@ 3PT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 s="6" t="s">
        <v>45</v>
      </c>
      <c r="R10" s="6" t="s">
        <v>45</v>
      </c>
      <c r="S10" s="6" t="s">
        <v>45</v>
      </c>
      <c r="T10">
        <v>7</v>
      </c>
      <c r="U10">
        <v>0</v>
      </c>
      <c r="V10">
        <v>0</v>
      </c>
      <c r="W10" s="3">
        <f t="shared" si="0"/>
        <v>7.6995714285714287</v>
      </c>
      <c r="X10" s="4">
        <f t="shared" si="1"/>
        <v>3</v>
      </c>
      <c r="Y10" s="4">
        <f t="shared" si="2"/>
        <v>1</v>
      </c>
      <c r="Z10">
        <v>0</v>
      </c>
    </row>
    <row r="11" spans="1:26" x14ac:dyDescent="0.3">
      <c r="A11" s="1" t="str">
        <f>'Jamal Murray'!A11</f>
        <v>vs DEF</v>
      </c>
      <c r="B11">
        <v>3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2</v>
      </c>
      <c r="N11">
        <v>0</v>
      </c>
      <c r="O11">
        <v>0</v>
      </c>
      <c r="P11">
        <v>-2</v>
      </c>
      <c r="Q11" s="2">
        <f t="shared" si="3"/>
        <v>1</v>
      </c>
      <c r="R11" s="6" t="s">
        <v>45</v>
      </c>
      <c r="S11" s="2">
        <f t="shared" si="4"/>
        <v>0.5</v>
      </c>
      <c r="T11">
        <v>7</v>
      </c>
      <c r="U11">
        <v>3</v>
      </c>
      <c r="V11">
        <v>0</v>
      </c>
      <c r="W11" s="3">
        <f t="shared" si="0"/>
        <v>25.895428571428567</v>
      </c>
      <c r="X11" s="4">
        <f t="shared" si="1"/>
        <v>7.2</v>
      </c>
      <c r="Y11" s="4">
        <f t="shared" si="2"/>
        <v>3.6</v>
      </c>
      <c r="Z11">
        <v>0</v>
      </c>
    </row>
    <row r="12" spans="1:26" x14ac:dyDescent="0.3">
      <c r="A12" s="1" t="str">
        <f>'Jamal Murray'!A12</f>
        <v>@ OCE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 s="6" t="s">
        <v>45</v>
      </c>
      <c r="R12" s="6" t="s">
        <v>45</v>
      </c>
      <c r="S12" s="6" t="s">
        <v>45</v>
      </c>
      <c r="T12">
        <v>7</v>
      </c>
      <c r="U12">
        <v>0</v>
      </c>
      <c r="V12">
        <v>0</v>
      </c>
      <c r="W12" s="3">
        <f t="shared" si="0"/>
        <v>-2.4534285714285713</v>
      </c>
      <c r="X12" s="4">
        <f t="shared" si="1"/>
        <v>0</v>
      </c>
      <c r="Y12" s="4">
        <f t="shared" si="2"/>
        <v>-0.4</v>
      </c>
      <c r="Z12">
        <v>0</v>
      </c>
    </row>
    <row r="13" spans="1:26" x14ac:dyDescent="0.3">
      <c r="A13" s="1" t="str">
        <f>'Jamal Murray'!A13</f>
        <v>vs FRA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3"/>
        <v>0.5</v>
      </c>
      <c r="R13" s="6" t="s">
        <v>45</v>
      </c>
      <c r="S13" s="6" t="s">
        <v>45</v>
      </c>
      <c r="T13">
        <v>6</v>
      </c>
      <c r="U13">
        <v>2</v>
      </c>
      <c r="V13">
        <v>0</v>
      </c>
      <c r="W13" s="3">
        <f t="shared" si="0"/>
        <v>7.3754999999999979</v>
      </c>
      <c r="X13" s="4">
        <f t="shared" si="1"/>
        <v>3.2</v>
      </c>
      <c r="Y13" s="4">
        <f t="shared" si="2"/>
        <v>0.9</v>
      </c>
      <c r="Z13">
        <v>0</v>
      </c>
    </row>
    <row r="14" spans="1:26" x14ac:dyDescent="0.3">
      <c r="A14" s="1" t="str">
        <f>'Jamal Murray'!A14</f>
        <v>@ INJ</v>
      </c>
      <c r="B14">
        <v>5</v>
      </c>
      <c r="C14">
        <v>3</v>
      </c>
      <c r="D14">
        <v>0</v>
      </c>
      <c r="E14">
        <v>0</v>
      </c>
      <c r="F14">
        <v>1</v>
      </c>
      <c r="G14">
        <v>0</v>
      </c>
      <c r="H14">
        <v>2</v>
      </c>
      <c r="I14">
        <v>3</v>
      </c>
      <c r="J14">
        <v>0</v>
      </c>
      <c r="K14">
        <v>0</v>
      </c>
      <c r="L14">
        <v>1</v>
      </c>
      <c r="M14">
        <v>2</v>
      </c>
      <c r="N14">
        <v>1</v>
      </c>
      <c r="O14">
        <v>0</v>
      </c>
      <c r="P14">
        <v>2</v>
      </c>
      <c r="Q14" s="2">
        <f t="shared" si="3"/>
        <v>0.66666666666666663</v>
      </c>
      <c r="R14" s="6" t="s">
        <v>45</v>
      </c>
      <c r="S14" s="2">
        <f t="shared" si="4"/>
        <v>0.5</v>
      </c>
      <c r="T14">
        <v>12</v>
      </c>
      <c r="U14">
        <v>5</v>
      </c>
      <c r="V14">
        <v>0</v>
      </c>
      <c r="W14" s="3">
        <f t="shared" si="0"/>
        <v>23.490416666666665</v>
      </c>
      <c r="X14" s="4">
        <f t="shared" si="1"/>
        <v>11.6</v>
      </c>
      <c r="Y14" s="4">
        <f t="shared" si="2"/>
        <v>5.6</v>
      </c>
      <c r="Z14">
        <v>0</v>
      </c>
    </row>
    <row r="15" spans="1:26" x14ac:dyDescent="0.3">
      <c r="A15" s="1" t="str">
        <f>'Jamal Murray'!A15</f>
        <v>vs EUR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-5</v>
      </c>
      <c r="Q15" s="6" t="s">
        <v>45</v>
      </c>
      <c r="R15" s="6" t="s">
        <v>45</v>
      </c>
      <c r="S15" s="6" t="s">
        <v>45</v>
      </c>
      <c r="T15">
        <v>6</v>
      </c>
      <c r="U15">
        <v>0</v>
      </c>
      <c r="V15">
        <v>0</v>
      </c>
      <c r="W15" s="3">
        <f t="shared" si="0"/>
        <v>-2.8623333333333334</v>
      </c>
      <c r="X15" s="4">
        <f t="shared" si="1"/>
        <v>0</v>
      </c>
      <c r="Y15" s="4">
        <f t="shared" si="2"/>
        <v>-0.4</v>
      </c>
      <c r="Z15">
        <v>0</v>
      </c>
    </row>
    <row r="16" spans="1:26" x14ac:dyDescent="0.3">
      <c r="A16" s="1" t="str">
        <f>'Jamal Murray'!A16</f>
        <v>@ RKS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 s="2">
        <f t="shared" si="3"/>
        <v>1</v>
      </c>
      <c r="R16" s="6" t="s">
        <v>45</v>
      </c>
      <c r="S16" s="6" t="s">
        <v>45</v>
      </c>
      <c r="T16">
        <v>6</v>
      </c>
      <c r="U16">
        <v>2</v>
      </c>
      <c r="V16">
        <v>0</v>
      </c>
      <c r="W16" s="3">
        <f t="shared" si="0"/>
        <v>14.318333333333333</v>
      </c>
      <c r="X16" s="4">
        <f t="shared" si="1"/>
        <v>2</v>
      </c>
      <c r="Y16" s="4">
        <f t="shared" si="2"/>
        <v>1.7</v>
      </c>
      <c r="Z16">
        <v>0</v>
      </c>
    </row>
    <row r="17" spans="1:26" x14ac:dyDescent="0.3">
      <c r="A17" s="1" t="str">
        <f>'Jamal Murray'!A17</f>
        <v>@ AFR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-3</v>
      </c>
      <c r="Q17" s="2">
        <f t="shared" si="3"/>
        <v>0</v>
      </c>
      <c r="R17" s="2">
        <f t="shared" ref="R17:R46" si="5">J17/K17</f>
        <v>0</v>
      </c>
      <c r="S17" s="6" t="s">
        <v>45</v>
      </c>
      <c r="T17">
        <v>10</v>
      </c>
      <c r="U17">
        <v>0</v>
      </c>
      <c r="V17">
        <v>0</v>
      </c>
      <c r="W17" s="3">
        <f t="shared" si="0"/>
        <v>-4.1656999999999993</v>
      </c>
      <c r="X17" s="4">
        <f t="shared" si="1"/>
        <v>1.2</v>
      </c>
      <c r="Y17" s="4">
        <f t="shared" si="2"/>
        <v>-0.8</v>
      </c>
      <c r="Z17">
        <v>0</v>
      </c>
    </row>
    <row r="18" spans="1:26" x14ac:dyDescent="0.3">
      <c r="A18" s="1" t="str">
        <f>'Jamal Murray'!A18</f>
        <v>vs OLD</v>
      </c>
      <c r="B18">
        <v>0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 s="2">
        <f t="shared" si="3"/>
        <v>0</v>
      </c>
      <c r="R18" s="6" t="s">
        <v>45</v>
      </c>
      <c r="S18" s="6" t="s">
        <v>45</v>
      </c>
      <c r="T18">
        <v>6</v>
      </c>
      <c r="U18">
        <v>0</v>
      </c>
      <c r="V18">
        <v>0</v>
      </c>
      <c r="W18" s="3">
        <f t="shared" si="0"/>
        <v>0.82183333333333408</v>
      </c>
      <c r="X18" s="4">
        <f t="shared" si="1"/>
        <v>3.5999999999999996</v>
      </c>
      <c r="Y18" s="4">
        <f t="shared" si="2"/>
        <v>0.19999999999999996</v>
      </c>
      <c r="Z18">
        <v>0</v>
      </c>
    </row>
    <row r="19" spans="1:26" x14ac:dyDescent="0.3">
      <c r="A19" s="1" t="str">
        <f>'Jamal Murray'!A19</f>
        <v>@ USA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6" t="s">
        <v>45</v>
      </c>
      <c r="R19" s="6" t="s">
        <v>45</v>
      </c>
      <c r="S19" s="6" t="s">
        <v>45</v>
      </c>
      <c r="T19">
        <v>7</v>
      </c>
      <c r="U19">
        <v>2</v>
      </c>
      <c r="V19">
        <v>0</v>
      </c>
      <c r="W19" s="3">
        <f t="shared" si="0"/>
        <v>4.9538571428571432</v>
      </c>
      <c r="X19" s="4">
        <f t="shared" si="1"/>
        <v>1.5</v>
      </c>
      <c r="Y19" s="4">
        <f t="shared" si="2"/>
        <v>0.7</v>
      </c>
      <c r="Z19">
        <v>0</v>
      </c>
    </row>
    <row r="20" spans="1:26" x14ac:dyDescent="0.3">
      <c r="A20" s="1" t="str">
        <f>'Jamal Murray'!A20</f>
        <v>vs SPA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 s="2">
        <f t="shared" si="3"/>
        <v>1</v>
      </c>
      <c r="R20" s="6" t="s">
        <v>45</v>
      </c>
      <c r="S20" s="6" t="s">
        <v>45</v>
      </c>
      <c r="T20">
        <v>6</v>
      </c>
      <c r="U20">
        <v>2</v>
      </c>
      <c r="V20">
        <v>0</v>
      </c>
      <c r="W20" s="3">
        <f t="shared" si="0"/>
        <v>14.318333333333333</v>
      </c>
      <c r="X20" s="4">
        <f t="shared" si="1"/>
        <v>2</v>
      </c>
      <c r="Y20" s="4">
        <f t="shared" si="2"/>
        <v>1.7</v>
      </c>
      <c r="Z20">
        <v>0</v>
      </c>
    </row>
    <row r="21" spans="1:26" x14ac:dyDescent="0.3">
      <c r="A21" s="1" t="str">
        <f>'Jamal Murray'!A21</f>
        <v>@ 6TH</v>
      </c>
      <c r="B21">
        <v>2</v>
      </c>
      <c r="C21">
        <v>2</v>
      </c>
      <c r="D21">
        <v>1</v>
      </c>
      <c r="E21">
        <v>1</v>
      </c>
      <c r="F21">
        <v>0</v>
      </c>
      <c r="G21">
        <v>0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5</v>
      </c>
      <c r="Q21" s="2">
        <f t="shared" si="3"/>
        <v>0.5</v>
      </c>
      <c r="R21" s="6" t="s">
        <v>45</v>
      </c>
      <c r="S21" s="6" t="s">
        <v>45</v>
      </c>
      <c r="T21">
        <v>8</v>
      </c>
      <c r="U21">
        <v>4</v>
      </c>
      <c r="V21">
        <v>0</v>
      </c>
      <c r="W21" s="3">
        <f t="shared" si="0"/>
        <v>18.750124999999997</v>
      </c>
      <c r="X21" s="4">
        <f t="shared" si="1"/>
        <v>8.9</v>
      </c>
      <c r="Y21" s="4">
        <f t="shared" si="2"/>
        <v>3</v>
      </c>
      <c r="Z21">
        <v>0</v>
      </c>
    </row>
    <row r="22" spans="1:26" x14ac:dyDescent="0.3">
      <c r="A22" s="1" t="str">
        <f>'Jamal Murray'!A22</f>
        <v>vs CHI</v>
      </c>
      <c r="B22">
        <v>4</v>
      </c>
      <c r="C22">
        <v>3</v>
      </c>
      <c r="D22">
        <v>0</v>
      </c>
      <c r="E22">
        <v>1</v>
      </c>
      <c r="F22">
        <v>0</v>
      </c>
      <c r="G22">
        <v>0</v>
      </c>
      <c r="H22">
        <v>2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-1</v>
      </c>
      <c r="Q22" s="2">
        <f t="shared" si="3"/>
        <v>1</v>
      </c>
      <c r="R22" s="6" t="s">
        <v>45</v>
      </c>
      <c r="S22" s="6" t="s">
        <v>45</v>
      </c>
      <c r="T22">
        <v>6</v>
      </c>
      <c r="U22">
        <v>4</v>
      </c>
      <c r="V22">
        <v>0</v>
      </c>
      <c r="W22" s="3">
        <f t="shared" si="0"/>
        <v>42.521833333333333</v>
      </c>
      <c r="X22" s="4">
        <f t="shared" si="1"/>
        <v>10.6</v>
      </c>
      <c r="Y22" s="4">
        <f t="shared" si="2"/>
        <v>5</v>
      </c>
      <c r="Z22">
        <v>0</v>
      </c>
    </row>
    <row r="23" spans="1:26" x14ac:dyDescent="0.3">
      <c r="A23" s="1" t="str">
        <f>'Jamal Murray'!A23</f>
        <v>vs DNK</v>
      </c>
      <c r="B23">
        <v>2</v>
      </c>
      <c r="C23">
        <v>2</v>
      </c>
      <c r="D23">
        <v>0</v>
      </c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2">
        <f t="shared" si="3"/>
        <v>0.5</v>
      </c>
      <c r="R23" s="6" t="s">
        <v>45</v>
      </c>
      <c r="S23" s="6" t="s">
        <v>45</v>
      </c>
      <c r="T23">
        <v>8</v>
      </c>
      <c r="U23">
        <v>2</v>
      </c>
      <c r="V23">
        <v>0</v>
      </c>
      <c r="W23" s="3">
        <f t="shared" si="0"/>
        <v>9.51675</v>
      </c>
      <c r="X23" s="4">
        <f t="shared" si="1"/>
        <v>4.4000000000000004</v>
      </c>
      <c r="Y23" s="4">
        <f t="shared" si="2"/>
        <v>1.6</v>
      </c>
      <c r="Z23">
        <v>0</v>
      </c>
    </row>
    <row r="24" spans="1:26" x14ac:dyDescent="0.3">
      <c r="A24" s="1" t="str">
        <f>'Jamal Murray'!A24</f>
        <v>@ IMP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-3</v>
      </c>
      <c r="Q24" s="2">
        <f t="shared" si="3"/>
        <v>1</v>
      </c>
      <c r="R24" s="6" t="s">
        <v>45</v>
      </c>
      <c r="S24" s="6" t="s">
        <v>45</v>
      </c>
      <c r="T24">
        <v>9</v>
      </c>
      <c r="U24">
        <v>2</v>
      </c>
      <c r="V24">
        <v>0</v>
      </c>
      <c r="W24" s="3">
        <f t="shared" si="0"/>
        <v>12.813777777777778</v>
      </c>
      <c r="X24" s="4">
        <f t="shared" si="1"/>
        <v>4.4000000000000004</v>
      </c>
      <c r="Y24" s="4">
        <f t="shared" si="2"/>
        <v>2.2999999999999998</v>
      </c>
      <c r="Z24">
        <v>0</v>
      </c>
    </row>
    <row r="25" spans="1:26" x14ac:dyDescent="0.3">
      <c r="A25" s="1" t="str">
        <f>'Jamal Murray'!A25</f>
        <v>vs 3PT</v>
      </c>
      <c r="B25">
        <v>6</v>
      </c>
      <c r="C25">
        <v>3</v>
      </c>
      <c r="D25">
        <v>0</v>
      </c>
      <c r="E25">
        <v>0</v>
      </c>
      <c r="F25">
        <v>0</v>
      </c>
      <c r="G25">
        <v>0</v>
      </c>
      <c r="H25">
        <v>3</v>
      </c>
      <c r="I25">
        <v>3</v>
      </c>
      <c r="J25">
        <v>0</v>
      </c>
      <c r="K25">
        <v>0</v>
      </c>
      <c r="L25">
        <v>0</v>
      </c>
      <c r="M25">
        <v>4</v>
      </c>
      <c r="N25">
        <v>2</v>
      </c>
      <c r="O25">
        <v>0</v>
      </c>
      <c r="P25">
        <v>-2</v>
      </c>
      <c r="Q25" s="2">
        <f t="shared" si="3"/>
        <v>1</v>
      </c>
      <c r="R25" s="6" t="s">
        <v>45</v>
      </c>
      <c r="S25" s="2">
        <f t="shared" si="4"/>
        <v>0</v>
      </c>
      <c r="T25">
        <v>6</v>
      </c>
      <c r="U25">
        <v>6</v>
      </c>
      <c r="V25">
        <v>0</v>
      </c>
      <c r="W25" s="3">
        <f t="shared" si="0"/>
        <v>45.075499999999998</v>
      </c>
      <c r="X25" s="4">
        <f t="shared" si="1"/>
        <v>9.6</v>
      </c>
      <c r="Y25" s="4">
        <f t="shared" si="2"/>
        <v>5.2</v>
      </c>
      <c r="Z25">
        <v>0</v>
      </c>
    </row>
    <row r="26" spans="1:26" x14ac:dyDescent="0.3">
      <c r="A26" s="1" t="str">
        <f>'Jamal Murray'!A26</f>
        <v>@ DEF</v>
      </c>
      <c r="B26">
        <v>6</v>
      </c>
      <c r="C26">
        <v>4</v>
      </c>
      <c r="D26">
        <v>1</v>
      </c>
      <c r="E26">
        <v>0</v>
      </c>
      <c r="F26">
        <v>0</v>
      </c>
      <c r="G26">
        <v>0</v>
      </c>
      <c r="H26">
        <v>2</v>
      </c>
      <c r="I26">
        <v>4</v>
      </c>
      <c r="J26">
        <v>0</v>
      </c>
      <c r="K26">
        <v>0</v>
      </c>
      <c r="L26">
        <v>2</v>
      </c>
      <c r="M26">
        <v>2</v>
      </c>
      <c r="N26">
        <v>1</v>
      </c>
      <c r="O26">
        <v>1</v>
      </c>
      <c r="P26">
        <v>10</v>
      </c>
      <c r="Q26" s="2">
        <f t="shared" si="3"/>
        <v>0.5</v>
      </c>
      <c r="R26" s="6" t="s">
        <v>45</v>
      </c>
      <c r="S26" s="2">
        <f t="shared" si="4"/>
        <v>1</v>
      </c>
      <c r="T26">
        <v>17</v>
      </c>
      <c r="U26">
        <v>8</v>
      </c>
      <c r="V26">
        <v>0</v>
      </c>
      <c r="W26" s="3">
        <f t="shared" si="0"/>
        <v>16.937882352941177</v>
      </c>
      <c r="X26" s="4">
        <f t="shared" si="1"/>
        <v>12.3</v>
      </c>
      <c r="Y26" s="4">
        <f t="shared" si="2"/>
        <v>5.8999999999999995</v>
      </c>
      <c r="Z26">
        <v>0</v>
      </c>
    </row>
    <row r="27" spans="1:26" x14ac:dyDescent="0.3">
      <c r="A27" s="1" t="str">
        <f>'Jamal Murray'!A27</f>
        <v>vs OCE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2</v>
      </c>
      <c r="N27">
        <v>0</v>
      </c>
      <c r="O27">
        <v>2</v>
      </c>
      <c r="P27">
        <v>-7</v>
      </c>
      <c r="Q27" s="6" t="s">
        <v>45</v>
      </c>
      <c r="R27" s="6" t="s">
        <v>45</v>
      </c>
      <c r="S27" s="2">
        <f t="shared" si="4"/>
        <v>0.5</v>
      </c>
      <c r="T27">
        <v>6</v>
      </c>
      <c r="U27">
        <v>1</v>
      </c>
      <c r="V27">
        <v>0</v>
      </c>
      <c r="W27" s="3">
        <f t="shared" si="0"/>
        <v>5.2659999999999991</v>
      </c>
      <c r="X27" s="4">
        <f t="shared" si="1"/>
        <v>4</v>
      </c>
      <c r="Y27" s="4">
        <f t="shared" si="2"/>
        <v>0.49999999999999978</v>
      </c>
      <c r="Z27">
        <v>0</v>
      </c>
    </row>
    <row r="28" spans="1:26" x14ac:dyDescent="0.3">
      <c r="A28" s="1">
        <f>'Jamal Murray'!A28</f>
        <v>0</v>
      </c>
      <c r="Q28" s="2" t="e">
        <f t="shared" si="3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3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3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3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3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3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3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3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3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3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3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3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3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3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3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3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3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3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3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1.8461538461538463</v>
      </c>
      <c r="C47" s="4">
        <f t="shared" ref="C47:P47" si="6">AVERAGE(C2:C46)</f>
        <v>1.4230769230769231</v>
      </c>
      <c r="D47" s="4">
        <f t="shared" si="6"/>
        <v>0.11538461538461539</v>
      </c>
      <c r="E47" s="4">
        <f t="shared" si="6"/>
        <v>0.15384615384615385</v>
      </c>
      <c r="F47" s="4">
        <f t="shared" si="6"/>
        <v>0.15384615384615385</v>
      </c>
      <c r="G47" s="4">
        <f t="shared" si="6"/>
        <v>0</v>
      </c>
      <c r="H47" s="4">
        <f t="shared" si="6"/>
        <v>0.76923076923076927</v>
      </c>
      <c r="I47" s="4">
        <f t="shared" si="6"/>
        <v>1.1153846153846154</v>
      </c>
      <c r="J47" s="4">
        <f t="shared" si="6"/>
        <v>0</v>
      </c>
      <c r="K47" s="4">
        <f t="shared" si="6"/>
        <v>3.8461538461538464E-2</v>
      </c>
      <c r="L47" s="4">
        <f t="shared" si="6"/>
        <v>0.30769230769230771</v>
      </c>
      <c r="M47" s="4">
        <f t="shared" si="6"/>
        <v>0.57692307692307687</v>
      </c>
      <c r="N47" s="4">
        <f t="shared" si="6"/>
        <v>0.30769230769230771</v>
      </c>
      <c r="O47" s="4">
        <f t="shared" si="6"/>
        <v>0.5</v>
      </c>
      <c r="P47" s="4">
        <f t="shared" si="6"/>
        <v>0.19230769230769232</v>
      </c>
      <c r="Q47" s="2">
        <f>SUM(H2:H46)/SUM(I2:I46)</f>
        <v>0.68965517241379315</v>
      </c>
      <c r="R47" s="2">
        <f>SUM(J2:J46)/SUM(K2:K46)</f>
        <v>0</v>
      </c>
      <c r="S47" s="2">
        <f>SUM(L2:L46)/SUM(M2:M46)</f>
        <v>0.53333333333333333</v>
      </c>
      <c r="T47" s="4">
        <f t="shared" ref="T47:V47" si="7">AVERAGE(T2:T46)</f>
        <v>7.4615384615384617</v>
      </c>
      <c r="U47" s="4">
        <f t="shared" si="7"/>
        <v>2.0769230769230771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13.364706185567009</v>
      </c>
      <c r="X47" s="4">
        <f t="shared" si="1"/>
        <v>4.6499999999999995</v>
      </c>
      <c r="Y47" s="4">
        <f t="shared" si="2"/>
        <v>1.9576923076923085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48</v>
      </c>
      <c r="C49">
        <f t="shared" ref="C49:P49" si="8">SUM(C2:C46)</f>
        <v>37</v>
      </c>
      <c r="D49">
        <f t="shared" si="8"/>
        <v>3</v>
      </c>
      <c r="E49">
        <f t="shared" si="8"/>
        <v>4</v>
      </c>
      <c r="F49">
        <f t="shared" si="8"/>
        <v>4</v>
      </c>
      <c r="G49">
        <f t="shared" si="8"/>
        <v>0</v>
      </c>
      <c r="H49">
        <f t="shared" si="8"/>
        <v>20</v>
      </c>
      <c r="I49">
        <f t="shared" si="8"/>
        <v>29</v>
      </c>
      <c r="J49">
        <f t="shared" si="8"/>
        <v>0</v>
      </c>
      <c r="K49">
        <f t="shared" si="8"/>
        <v>1</v>
      </c>
      <c r="L49">
        <f t="shared" si="8"/>
        <v>8</v>
      </c>
      <c r="M49">
        <f t="shared" si="8"/>
        <v>15</v>
      </c>
      <c r="N49">
        <f t="shared" si="8"/>
        <v>8</v>
      </c>
      <c r="O49">
        <f t="shared" si="8"/>
        <v>13</v>
      </c>
      <c r="P49">
        <f t="shared" si="8"/>
        <v>5</v>
      </c>
      <c r="T49">
        <f>SUM(T2:T46)</f>
        <v>194</v>
      </c>
      <c r="U49">
        <f>SUM(U2:U46)</f>
        <v>54</v>
      </c>
      <c r="V49">
        <f>SUM(V2:V46)</f>
        <v>0</v>
      </c>
      <c r="X49" s="4">
        <f>SUM(X2:X46)</f>
        <v>120.90000000000002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0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 s="2">
        <f t="shared" ref="Q2:Q46" si="0">H2/I2</f>
        <v>0</v>
      </c>
      <c r="R2" s="6" t="s">
        <v>45</v>
      </c>
      <c r="S2" s="6" t="s">
        <v>45</v>
      </c>
      <c r="T2">
        <v>5</v>
      </c>
      <c r="U2">
        <v>6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6.0327999999999999</v>
      </c>
      <c r="X2" s="4">
        <f t="shared" ref="X2:X47" si="2">B2+(C2*1.2)+(D2*1.5)+(E2*3)+(F2*3)-G2</f>
        <v>3</v>
      </c>
      <c r="Y2" s="4">
        <f t="shared" ref="Y2:Y47" si="3">B2+0.4*H2-0.7*I2-0.4*(M2-L2)+0.7*N2+0.3*(C2-N2)+F2+D2*0.7+0.7*E2-0.4*O2-G2</f>
        <v>0.7</v>
      </c>
      <c r="Z2">
        <v>0</v>
      </c>
    </row>
    <row r="3" spans="1:26" x14ac:dyDescent="0.3">
      <c r="A3" s="1" t="str">
        <f>'Jamal Murray'!A3</f>
        <v>@ OLD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-3</v>
      </c>
      <c r="Q3" s="2">
        <f t="shared" si="0"/>
        <v>0</v>
      </c>
      <c r="R3" s="2">
        <f t="shared" ref="R3:R46" si="4">J3/K3</f>
        <v>0</v>
      </c>
      <c r="S3" s="6" t="s">
        <v>45</v>
      </c>
      <c r="T3">
        <v>8</v>
      </c>
      <c r="U3">
        <v>2</v>
      </c>
      <c r="V3">
        <v>0</v>
      </c>
      <c r="W3" s="3">
        <f t="shared" si="1"/>
        <v>4.3346249999999991</v>
      </c>
      <c r="X3" s="4">
        <f t="shared" si="2"/>
        <v>4.5</v>
      </c>
      <c r="Y3" s="4">
        <f t="shared" si="3"/>
        <v>0.7</v>
      </c>
      <c r="Z3">
        <v>0</v>
      </c>
    </row>
    <row r="4" spans="1:26" x14ac:dyDescent="0.3">
      <c r="A4" s="1" t="str">
        <f>'Jamal Murray'!A4</f>
        <v>vs USA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4</v>
      </c>
      <c r="Q4" s="2">
        <f t="shared" si="0"/>
        <v>0</v>
      </c>
      <c r="R4" s="2">
        <f t="shared" si="4"/>
        <v>0</v>
      </c>
      <c r="S4" s="6" t="s">
        <v>45</v>
      </c>
      <c r="T4">
        <v>5</v>
      </c>
      <c r="U4">
        <v>0</v>
      </c>
      <c r="V4">
        <v>0</v>
      </c>
      <c r="W4" s="3">
        <f t="shared" si="1"/>
        <v>-4.8965999999999994</v>
      </c>
      <c r="X4" s="4">
        <f t="shared" si="2"/>
        <v>3</v>
      </c>
      <c r="Y4" s="4">
        <f t="shared" si="3"/>
        <v>-0.39999999999999991</v>
      </c>
      <c r="Z4">
        <v>0</v>
      </c>
    </row>
    <row r="5" spans="1:26" x14ac:dyDescent="0.3">
      <c r="A5" s="1" t="str">
        <f>'Jamal Murray'!A5</f>
        <v>@ SPA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-4</v>
      </c>
      <c r="Q5" s="2">
        <f t="shared" si="0"/>
        <v>0.66666666666666663</v>
      </c>
      <c r="R5" s="6" t="s">
        <v>45</v>
      </c>
      <c r="S5" s="6" t="s">
        <v>45</v>
      </c>
      <c r="T5">
        <v>7</v>
      </c>
      <c r="U5">
        <v>4</v>
      </c>
      <c r="V5">
        <v>0</v>
      </c>
      <c r="W5" s="3">
        <f t="shared" si="1"/>
        <v>18.947142857142858</v>
      </c>
      <c r="X5" s="4">
        <f t="shared" si="2"/>
        <v>4</v>
      </c>
      <c r="Y5" s="4">
        <f t="shared" si="3"/>
        <v>2.7</v>
      </c>
      <c r="Z5">
        <v>0</v>
      </c>
    </row>
    <row r="6" spans="1:26" x14ac:dyDescent="0.3">
      <c r="A6" s="1" t="str">
        <f>'Jamal Murray'!A6</f>
        <v>vs 6TH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-4</v>
      </c>
      <c r="Q6" s="6" t="s">
        <v>45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1"/>
        <v>-14.2142</v>
      </c>
      <c r="X6" s="4">
        <f t="shared" si="2"/>
        <v>-1</v>
      </c>
      <c r="Y6" s="4">
        <f t="shared" si="3"/>
        <v>-1.4</v>
      </c>
      <c r="Z6">
        <v>0</v>
      </c>
    </row>
    <row r="7" spans="1:26" x14ac:dyDescent="0.3">
      <c r="A7" s="1" t="str">
        <f>'Jamal Murray'!A7</f>
        <v>@ CHI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 t="s">
        <v>45</v>
      </c>
      <c r="R7" s="6" t="s">
        <v>45</v>
      </c>
      <c r="S7" s="6" t="s">
        <v>45</v>
      </c>
      <c r="T7">
        <v>8</v>
      </c>
      <c r="U7">
        <v>2</v>
      </c>
      <c r="V7">
        <v>0</v>
      </c>
      <c r="W7" s="3">
        <f t="shared" si="1"/>
        <v>-2.4024999999999999</v>
      </c>
      <c r="X7" s="4">
        <f t="shared" si="2"/>
        <v>0.5</v>
      </c>
      <c r="Y7" s="4">
        <f t="shared" si="3"/>
        <v>-0.30000000000000004</v>
      </c>
      <c r="Z7">
        <v>0</v>
      </c>
    </row>
    <row r="8" spans="1:26" x14ac:dyDescent="0.3">
      <c r="A8" s="1" t="str">
        <f>'Jamal Murray'!A8</f>
        <v>@ DNK</v>
      </c>
      <c r="B8">
        <v>3</v>
      </c>
      <c r="C8">
        <v>0</v>
      </c>
      <c r="D8">
        <v>2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 s="2">
        <f t="shared" si="0"/>
        <v>1</v>
      </c>
      <c r="R8" s="6" t="s">
        <v>45</v>
      </c>
      <c r="S8" s="6" t="s">
        <v>45</v>
      </c>
      <c r="T8">
        <v>5</v>
      </c>
      <c r="U8">
        <v>8</v>
      </c>
      <c r="V8">
        <v>0</v>
      </c>
      <c r="W8" s="3">
        <f t="shared" si="1"/>
        <v>41.8322</v>
      </c>
      <c r="X8" s="4">
        <f t="shared" si="2"/>
        <v>9</v>
      </c>
      <c r="Y8" s="4">
        <f t="shared" si="3"/>
        <v>5.0999999999999996</v>
      </c>
      <c r="Z8">
        <v>0</v>
      </c>
    </row>
    <row r="9" spans="1:26" x14ac:dyDescent="0.3">
      <c r="A9" s="1" t="str">
        <f>'Jamal Murray'!A9</f>
        <v>vs IMP</v>
      </c>
      <c r="B9">
        <v>3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7</v>
      </c>
      <c r="Q9" s="2">
        <f t="shared" ref="Q9" si="5">H9/I9</f>
        <v>1</v>
      </c>
      <c r="R9" s="2">
        <f t="shared" ref="R9" si="6">J9/K9</f>
        <v>1</v>
      </c>
      <c r="S9" s="6" t="s">
        <v>45</v>
      </c>
      <c r="T9">
        <v>6</v>
      </c>
      <c r="U9">
        <v>5</v>
      </c>
      <c r="V9">
        <v>0</v>
      </c>
      <c r="W9" s="3">
        <f>((H9*85.91) +(F9*53.897)+(J9*51.757)+(L9*46.845)+(E9*39.19)+(N9*39.19)+(D9*34.677)+((C9-N9)*14.707)-(O9*17.174)-((M9-L9)*20.091)-((I9-H9)*39.19)-(G9*53.897))/T9</f>
        <v>28.724</v>
      </c>
      <c r="X9" s="4">
        <f>B9+(C9*1.2)+(D9*1.5)+(E9*3)+(F9*3)-G9</f>
        <v>6.5</v>
      </c>
      <c r="Y9" s="4">
        <f>B9+0.4*H9-0.7*I9-0.4*(M9-L9)+0.7*N9+0.3*(C9-N9)+F9+D9*0.7+0.7*E9-0.4*O9-G9</f>
        <v>3.4000000000000004</v>
      </c>
      <c r="Z9">
        <v>0</v>
      </c>
    </row>
    <row r="10" spans="1:26" x14ac:dyDescent="0.3">
      <c r="A10" s="1" t="str">
        <f>'Jamal Murray'!A10</f>
        <v>@ 3PT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2</v>
      </c>
      <c r="N10">
        <v>0</v>
      </c>
      <c r="O10">
        <v>1</v>
      </c>
      <c r="P10">
        <v>2</v>
      </c>
      <c r="Q10" s="2">
        <f t="shared" si="0"/>
        <v>0.5</v>
      </c>
      <c r="R10" s="6" t="s">
        <v>45</v>
      </c>
      <c r="S10" s="2">
        <f t="shared" ref="S10:S46" si="7">L10/M10</f>
        <v>0</v>
      </c>
      <c r="T10">
        <v>7</v>
      </c>
      <c r="U10">
        <v>5</v>
      </c>
      <c r="V10">
        <v>0</v>
      </c>
      <c r="W10" s="3">
        <f t="shared" si="1"/>
        <v>3.4344285714285689</v>
      </c>
      <c r="X10" s="4">
        <f t="shared" si="2"/>
        <v>3.5</v>
      </c>
      <c r="Y10" s="4">
        <f t="shared" si="3"/>
        <v>0.49999999999999989</v>
      </c>
      <c r="Z10">
        <v>0</v>
      </c>
    </row>
    <row r="11" spans="1:26" x14ac:dyDescent="0.3">
      <c r="A11" s="1" t="str">
        <f>'Jamal Murray'!A11</f>
        <v>vs DEF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6" t="s">
        <v>45</v>
      </c>
      <c r="R11" s="6" t="s">
        <v>45</v>
      </c>
      <c r="S11" s="6" t="s">
        <v>45</v>
      </c>
      <c r="T11">
        <v>4</v>
      </c>
      <c r="U11">
        <v>0</v>
      </c>
      <c r="V11">
        <v>0</v>
      </c>
      <c r="W11" s="3">
        <f t="shared" si="1"/>
        <v>0</v>
      </c>
      <c r="X11" s="4">
        <f t="shared" si="2"/>
        <v>0</v>
      </c>
      <c r="Y11" s="4">
        <f t="shared" si="3"/>
        <v>0</v>
      </c>
      <c r="Z11">
        <v>0</v>
      </c>
    </row>
    <row r="12" spans="1:26" x14ac:dyDescent="0.3">
      <c r="A12" s="1" t="str">
        <f>'Jamal Murray'!A12</f>
        <v>@ OCE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-10</v>
      </c>
      <c r="Q12" s="2">
        <f t="shared" si="0"/>
        <v>0</v>
      </c>
      <c r="R12" s="6" t="s">
        <v>45</v>
      </c>
      <c r="S12" s="2">
        <f t="shared" si="7"/>
        <v>0.5</v>
      </c>
      <c r="T12">
        <v>8</v>
      </c>
      <c r="U12">
        <v>1</v>
      </c>
      <c r="V12">
        <v>0</v>
      </c>
      <c r="W12" s="3">
        <f t="shared" si="1"/>
        <v>0.2838750000000001</v>
      </c>
      <c r="X12" s="4">
        <f t="shared" si="2"/>
        <v>2.2000000000000002</v>
      </c>
      <c r="Y12" s="4">
        <f t="shared" si="3"/>
        <v>0.2</v>
      </c>
      <c r="Z12">
        <v>0</v>
      </c>
    </row>
    <row r="13" spans="1:26" x14ac:dyDescent="0.3">
      <c r="A13" s="1" t="str">
        <f>'Jamal Murray'!A13</f>
        <v>vs FRA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f t="shared" si="0"/>
        <v>1</v>
      </c>
      <c r="R13" s="6" t="s">
        <v>45</v>
      </c>
      <c r="S13" s="6" t="s">
        <v>45</v>
      </c>
      <c r="T13">
        <v>6</v>
      </c>
      <c r="U13">
        <v>2</v>
      </c>
      <c r="V13">
        <v>0</v>
      </c>
      <c r="W13" s="3">
        <f t="shared" si="1"/>
        <v>14.318333333333333</v>
      </c>
      <c r="X13" s="4">
        <f t="shared" si="2"/>
        <v>2</v>
      </c>
      <c r="Y13" s="4">
        <f t="shared" si="3"/>
        <v>1.7</v>
      </c>
      <c r="Z13">
        <v>0</v>
      </c>
    </row>
    <row r="14" spans="1:26" x14ac:dyDescent="0.3">
      <c r="A14" s="1" t="str">
        <f>'Jamal Murray'!A14</f>
        <v>@ INJ</v>
      </c>
      <c r="B14">
        <v>1</v>
      </c>
      <c r="C14">
        <v>0</v>
      </c>
      <c r="D14">
        <v>2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2</v>
      </c>
      <c r="N14">
        <v>0</v>
      </c>
      <c r="O14">
        <v>0</v>
      </c>
      <c r="P14">
        <v>6</v>
      </c>
      <c r="Q14" s="6" t="s">
        <v>45</v>
      </c>
      <c r="R14" s="6" t="s">
        <v>45</v>
      </c>
      <c r="S14" s="2">
        <f t="shared" si="7"/>
        <v>0.5</v>
      </c>
      <c r="T14">
        <v>8</v>
      </c>
      <c r="U14">
        <v>7</v>
      </c>
      <c r="V14">
        <v>0</v>
      </c>
      <c r="W14" s="3">
        <f t="shared" si="1"/>
        <v>18.750624999999999</v>
      </c>
      <c r="X14" s="4">
        <f t="shared" si="2"/>
        <v>7</v>
      </c>
      <c r="Y14" s="4">
        <f t="shared" si="3"/>
        <v>3</v>
      </c>
      <c r="Z14">
        <v>0</v>
      </c>
    </row>
    <row r="15" spans="1:26" x14ac:dyDescent="0.3">
      <c r="A15" s="1" t="str">
        <f>'Jamal Murray'!A15</f>
        <v>vs EUR</v>
      </c>
      <c r="B15">
        <v>3</v>
      </c>
      <c r="C15">
        <v>1</v>
      </c>
      <c r="D15">
        <v>2</v>
      </c>
      <c r="E15">
        <v>0</v>
      </c>
      <c r="F15">
        <v>0</v>
      </c>
      <c r="G15">
        <v>0</v>
      </c>
      <c r="H15">
        <v>1</v>
      </c>
      <c r="I15">
        <v>3</v>
      </c>
      <c r="J15">
        <v>1</v>
      </c>
      <c r="K15">
        <v>2</v>
      </c>
      <c r="L15">
        <v>0</v>
      </c>
      <c r="M15">
        <v>0</v>
      </c>
      <c r="N15">
        <v>0</v>
      </c>
      <c r="O15">
        <v>0</v>
      </c>
      <c r="P15">
        <v>-5</v>
      </c>
      <c r="Q15" s="2">
        <f t="shared" si="0"/>
        <v>0.33333333333333331</v>
      </c>
      <c r="R15" s="2">
        <f t="shared" si="4"/>
        <v>0.5</v>
      </c>
      <c r="S15" s="6" t="s">
        <v>45</v>
      </c>
      <c r="T15">
        <v>6</v>
      </c>
      <c r="U15">
        <v>8</v>
      </c>
      <c r="V15">
        <v>0</v>
      </c>
      <c r="W15" s="3">
        <f t="shared" si="1"/>
        <v>23.891333333333336</v>
      </c>
      <c r="X15" s="4">
        <f t="shared" si="2"/>
        <v>7.2</v>
      </c>
      <c r="Y15" s="4">
        <f t="shared" si="3"/>
        <v>3</v>
      </c>
      <c r="Z15">
        <v>0</v>
      </c>
    </row>
    <row r="16" spans="1:26" x14ac:dyDescent="0.3">
      <c r="A16" s="1" t="str">
        <f>'Jamal Murray'!A16</f>
        <v>@ RKS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5</v>
      </c>
      <c r="Q16" s="2">
        <f t="shared" si="0"/>
        <v>0</v>
      </c>
      <c r="R16" s="2">
        <f t="shared" si="4"/>
        <v>0</v>
      </c>
      <c r="S16" s="6" t="s">
        <v>45</v>
      </c>
      <c r="T16">
        <v>5</v>
      </c>
      <c r="U16">
        <v>0</v>
      </c>
      <c r="V16">
        <v>0</v>
      </c>
      <c r="W16" s="3">
        <f t="shared" si="1"/>
        <v>-4.8965999999999994</v>
      </c>
      <c r="X16" s="4">
        <f t="shared" si="2"/>
        <v>1.2</v>
      </c>
      <c r="Y16" s="4">
        <f t="shared" si="3"/>
        <v>-0.39999999999999997</v>
      </c>
      <c r="Z16">
        <v>0</v>
      </c>
    </row>
    <row r="17" spans="1:26" x14ac:dyDescent="0.3">
      <c r="A17" s="1" t="str">
        <f>'Jamal Murray'!A17</f>
        <v>@ AFR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-3</v>
      </c>
      <c r="Q17" s="6" t="s">
        <v>45</v>
      </c>
      <c r="R17" s="6" t="s">
        <v>45</v>
      </c>
      <c r="S17" s="6" t="s">
        <v>45</v>
      </c>
      <c r="T17">
        <v>10</v>
      </c>
      <c r="U17">
        <v>3</v>
      </c>
      <c r="V17">
        <v>0</v>
      </c>
      <c r="W17" s="3">
        <f t="shared" si="1"/>
        <v>3.4676999999999998</v>
      </c>
      <c r="X17" s="4">
        <f t="shared" si="2"/>
        <v>1.5</v>
      </c>
      <c r="Y17" s="4">
        <f t="shared" si="3"/>
        <v>0.7</v>
      </c>
      <c r="Z17">
        <v>0</v>
      </c>
    </row>
    <row r="18" spans="1:26" x14ac:dyDescent="0.3">
      <c r="A18" s="1" t="str">
        <f>'Jamal Murray'!A18</f>
        <v>vs OLD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2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 s="2">
        <f t="shared" ref="Q18" si="8">H18/I18</f>
        <v>0</v>
      </c>
      <c r="R18" s="2">
        <f t="shared" ref="R18" si="9">J18/K18</f>
        <v>0</v>
      </c>
      <c r="S18" s="6" t="s">
        <v>45</v>
      </c>
      <c r="T18">
        <v>6</v>
      </c>
      <c r="U18">
        <v>0</v>
      </c>
      <c r="V18">
        <v>0</v>
      </c>
      <c r="W18" s="3">
        <f t="shared" si="1"/>
        <v>-6.9428333333333327</v>
      </c>
      <c r="X18" s="4">
        <f t="shared" si="2"/>
        <v>3</v>
      </c>
      <c r="Y18" s="4">
        <f t="shared" si="3"/>
        <v>-0.79999999999999993</v>
      </c>
      <c r="Z18">
        <v>0</v>
      </c>
    </row>
    <row r="19" spans="1:26" x14ac:dyDescent="0.3">
      <c r="A19" s="1" t="str">
        <f>'Jamal Murray'!A19</f>
        <v>@ USA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6" t="s">
        <v>45</v>
      </c>
      <c r="R19" s="6" t="s">
        <v>45</v>
      </c>
      <c r="S19" s="6" t="s">
        <v>45</v>
      </c>
      <c r="T19">
        <v>4</v>
      </c>
      <c r="U19">
        <v>0</v>
      </c>
      <c r="V19">
        <v>0</v>
      </c>
      <c r="W19" s="3">
        <f t="shared" si="1"/>
        <v>0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 t="str">
        <f>'Jamal Murray'!A20</f>
        <v>vs SPA</v>
      </c>
      <c r="B20">
        <v>2</v>
      </c>
      <c r="C20">
        <v>1</v>
      </c>
      <c r="D20">
        <v>1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-2</v>
      </c>
      <c r="Q20" s="2">
        <f t="shared" si="0"/>
        <v>1</v>
      </c>
      <c r="R20" s="6" t="s">
        <v>45</v>
      </c>
      <c r="S20" s="6" t="s">
        <v>45</v>
      </c>
      <c r="T20">
        <v>5</v>
      </c>
      <c r="U20">
        <v>4</v>
      </c>
      <c r="V20">
        <v>0</v>
      </c>
      <c r="W20" s="3">
        <f t="shared" si="1"/>
        <v>37.838199999999993</v>
      </c>
      <c r="X20" s="4">
        <f t="shared" si="2"/>
        <v>7.7</v>
      </c>
      <c r="Y20" s="4">
        <f t="shared" si="3"/>
        <v>3.7</v>
      </c>
      <c r="Z20">
        <v>0</v>
      </c>
    </row>
    <row r="21" spans="1:26" x14ac:dyDescent="0.3">
      <c r="A21" s="1" t="str">
        <f>'Jamal Murray'!A21</f>
        <v>@ 6TH</v>
      </c>
      <c r="B21">
        <v>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7</v>
      </c>
      <c r="Q21" s="6" t="s">
        <v>45</v>
      </c>
      <c r="R21" s="6" t="s">
        <v>45</v>
      </c>
      <c r="S21" s="6" t="s">
        <v>45</v>
      </c>
      <c r="T21">
        <v>7</v>
      </c>
      <c r="U21">
        <v>2</v>
      </c>
      <c r="V21">
        <v>0</v>
      </c>
      <c r="W21" s="3">
        <f t="shared" si="1"/>
        <v>4.6014285714285714</v>
      </c>
      <c r="X21" s="4">
        <f t="shared" si="2"/>
        <v>2.7</v>
      </c>
      <c r="Y21" s="4">
        <f t="shared" si="3"/>
        <v>0.6</v>
      </c>
      <c r="Z21">
        <v>0</v>
      </c>
    </row>
    <row r="22" spans="1:26" x14ac:dyDescent="0.3">
      <c r="A22" s="1" t="str">
        <f>'Jamal Murray'!A22</f>
        <v>vs CHI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 s="2">
        <f t="shared" si="0"/>
        <v>0</v>
      </c>
      <c r="R22" s="2">
        <f t="shared" si="4"/>
        <v>0</v>
      </c>
      <c r="S22" s="6" t="s">
        <v>45</v>
      </c>
      <c r="T22">
        <v>5</v>
      </c>
      <c r="U22">
        <v>0</v>
      </c>
      <c r="V22">
        <v>0</v>
      </c>
      <c r="W22" s="3">
        <f t="shared" si="1"/>
        <v>2.9414000000000002</v>
      </c>
      <c r="X22" s="4">
        <f t="shared" si="2"/>
        <v>3</v>
      </c>
      <c r="Y22" s="4">
        <f t="shared" si="3"/>
        <v>0.30000000000000004</v>
      </c>
      <c r="Z22">
        <v>0</v>
      </c>
    </row>
    <row r="23" spans="1:26" x14ac:dyDescent="0.3">
      <c r="A23" s="1" t="str">
        <f>'Jamal Murray'!A23</f>
        <v>vs DNK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</v>
      </c>
      <c r="Q23" s="2">
        <f t="shared" si="0"/>
        <v>1</v>
      </c>
      <c r="R23" s="6" t="s">
        <v>45</v>
      </c>
      <c r="S23" s="6" t="s">
        <v>45</v>
      </c>
      <c r="T23">
        <v>6</v>
      </c>
      <c r="U23">
        <v>4</v>
      </c>
      <c r="V23">
        <v>0</v>
      </c>
      <c r="W23" s="3">
        <f t="shared" si="1"/>
        <v>28.636666666666667</v>
      </c>
      <c r="X23" s="4">
        <f t="shared" si="2"/>
        <v>4</v>
      </c>
      <c r="Y23" s="4">
        <f t="shared" si="3"/>
        <v>3.4</v>
      </c>
      <c r="Z23">
        <v>0</v>
      </c>
    </row>
    <row r="24" spans="1:26" x14ac:dyDescent="0.3">
      <c r="A24" s="1" t="str">
        <f>'Jamal Murray'!A24</f>
        <v>@ IMP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-3</v>
      </c>
      <c r="Q24" s="6" t="s">
        <v>45</v>
      </c>
      <c r="R24" s="6" t="s">
        <v>45</v>
      </c>
      <c r="S24" s="6" t="s">
        <v>45</v>
      </c>
      <c r="T24">
        <v>9</v>
      </c>
      <c r="U24">
        <v>2</v>
      </c>
      <c r="V24">
        <v>0</v>
      </c>
      <c r="W24" s="3">
        <f t="shared" si="1"/>
        <v>3.8529999999999998</v>
      </c>
      <c r="X24" s="4">
        <f t="shared" si="2"/>
        <v>1.5</v>
      </c>
      <c r="Y24" s="4">
        <f t="shared" si="3"/>
        <v>0.7</v>
      </c>
      <c r="Z24">
        <v>0</v>
      </c>
    </row>
    <row r="25" spans="1:26" x14ac:dyDescent="0.3">
      <c r="A25" s="1" t="str">
        <f>'Jamal Murray'!A25</f>
        <v>vs 3PT</v>
      </c>
      <c r="B25">
        <v>3</v>
      </c>
      <c r="C25">
        <v>2</v>
      </c>
      <c r="D25">
        <v>3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 s="2">
        <f t="shared" si="0"/>
        <v>1</v>
      </c>
      <c r="R25" s="2">
        <f t="shared" si="4"/>
        <v>1</v>
      </c>
      <c r="S25" s="6" t="s">
        <v>45</v>
      </c>
      <c r="T25">
        <v>6</v>
      </c>
      <c r="U25">
        <v>12</v>
      </c>
      <c r="V25">
        <v>0</v>
      </c>
      <c r="W25" s="3">
        <f t="shared" si="1"/>
        <v>45.18533333333334</v>
      </c>
      <c r="X25" s="4">
        <f t="shared" si="2"/>
        <v>9.9</v>
      </c>
      <c r="Y25" s="4">
        <f t="shared" si="3"/>
        <v>5.4</v>
      </c>
      <c r="Z25">
        <v>0</v>
      </c>
    </row>
    <row r="26" spans="1:26" x14ac:dyDescent="0.3">
      <c r="A26" s="1" t="str">
        <f>'Jamal Murray'!A26</f>
        <v>@ DEF</v>
      </c>
      <c r="B26">
        <v>5</v>
      </c>
      <c r="C26">
        <v>1</v>
      </c>
      <c r="D26">
        <v>1</v>
      </c>
      <c r="E26">
        <v>0</v>
      </c>
      <c r="F26">
        <v>0</v>
      </c>
      <c r="G26">
        <v>0</v>
      </c>
      <c r="H26">
        <v>2</v>
      </c>
      <c r="I26">
        <v>3</v>
      </c>
      <c r="J26">
        <v>1</v>
      </c>
      <c r="K26">
        <v>2</v>
      </c>
      <c r="L26">
        <v>0</v>
      </c>
      <c r="M26">
        <v>0</v>
      </c>
      <c r="N26">
        <v>0</v>
      </c>
      <c r="O26">
        <v>0</v>
      </c>
      <c r="P26">
        <v>8</v>
      </c>
      <c r="Q26" s="2">
        <f t="shared" si="0"/>
        <v>0.66666666666666663</v>
      </c>
      <c r="R26" s="2">
        <f t="shared" si="4"/>
        <v>0.5</v>
      </c>
      <c r="S26" s="6" t="s">
        <v>45</v>
      </c>
      <c r="T26">
        <v>15</v>
      </c>
      <c r="U26">
        <v>7</v>
      </c>
      <c r="V26">
        <v>0</v>
      </c>
      <c r="W26" s="3">
        <f t="shared" si="1"/>
        <v>15.584733333333334</v>
      </c>
      <c r="X26" s="4">
        <f t="shared" si="2"/>
        <v>7.7</v>
      </c>
      <c r="Y26" s="4">
        <f t="shared" si="3"/>
        <v>4.7</v>
      </c>
      <c r="Z26">
        <v>0</v>
      </c>
    </row>
    <row r="27" spans="1:26" x14ac:dyDescent="0.3">
      <c r="A27" s="1" t="str">
        <f>'Jamal Murray'!A27</f>
        <v>vs OCE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-7</v>
      </c>
      <c r="Q27" s="2">
        <f t="shared" si="0"/>
        <v>0</v>
      </c>
      <c r="R27" s="2">
        <f t="shared" si="4"/>
        <v>0</v>
      </c>
      <c r="S27" s="6" t="s">
        <v>45</v>
      </c>
      <c r="T27">
        <v>6</v>
      </c>
      <c r="U27">
        <v>2</v>
      </c>
      <c r="V27">
        <v>0</v>
      </c>
      <c r="W27" s="3">
        <f t="shared" si="1"/>
        <v>5.7794999999999987</v>
      </c>
      <c r="X27" s="4">
        <f t="shared" si="2"/>
        <v>4.5</v>
      </c>
      <c r="Y27" s="4">
        <f t="shared" si="3"/>
        <v>0.7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7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7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7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7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7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7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7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7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7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7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7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7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7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7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7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7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7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7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7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1.2692307692307692</v>
      </c>
      <c r="C47" s="4">
        <f t="shared" ref="C47:P47" si="10">AVERAGE(C2:C46)</f>
        <v>0.30769230769230771</v>
      </c>
      <c r="D47" s="4">
        <f t="shared" si="10"/>
        <v>0.80769230769230771</v>
      </c>
      <c r="E47" s="4">
        <f t="shared" si="10"/>
        <v>7.6923076923076927E-2</v>
      </c>
      <c r="F47" s="4">
        <f t="shared" si="10"/>
        <v>0.26923076923076922</v>
      </c>
      <c r="G47" s="4">
        <f t="shared" si="10"/>
        <v>0.11538461538461539</v>
      </c>
      <c r="H47" s="4">
        <f t="shared" si="10"/>
        <v>0.5</v>
      </c>
      <c r="I47" s="4">
        <f t="shared" si="10"/>
        <v>1.0769230769230769</v>
      </c>
      <c r="J47" s="4">
        <f t="shared" si="10"/>
        <v>0.15384615384615385</v>
      </c>
      <c r="K47" s="4">
        <f t="shared" si="10"/>
        <v>0.46153846153846156</v>
      </c>
      <c r="L47" s="4">
        <f t="shared" si="10"/>
        <v>7.6923076923076927E-2</v>
      </c>
      <c r="M47" s="4">
        <f t="shared" si="10"/>
        <v>0.23076923076923078</v>
      </c>
      <c r="N47" s="4">
        <f t="shared" si="10"/>
        <v>0</v>
      </c>
      <c r="O47" s="4">
        <f t="shared" si="10"/>
        <v>0.15384615384615385</v>
      </c>
      <c r="P47" s="4">
        <f t="shared" si="10"/>
        <v>0.30769230769230771</v>
      </c>
      <c r="Q47" s="2">
        <f>SUM(H2:H46)/SUM(I2:I46)</f>
        <v>0.4642857142857143</v>
      </c>
      <c r="R47" s="2">
        <f>SUM(J2:J46)/SUM(K2:K46)</f>
        <v>0.33333333333333331</v>
      </c>
      <c r="S47" s="2">
        <f>SUM(L2:L46)/SUM(M2:M46)</f>
        <v>0.33333333333333331</v>
      </c>
      <c r="T47" s="4">
        <f t="shared" ref="T47:V47" si="11">AVERAGE(T2:T46)</f>
        <v>6.615384615384615</v>
      </c>
      <c r="U47" s="4">
        <f t="shared" si="11"/>
        <v>3.3076923076923075</v>
      </c>
      <c r="V47" s="4">
        <f t="shared" si="11"/>
        <v>0</v>
      </c>
      <c r="W47" s="3">
        <f>((H49*85.91) +(F49*53.897)+(J49*51.757)+(L49*46.845)+(E49*39.19)+(N49*39.19)+(D49*34.677)+((C49-N49)*14.707)-(O49*17.174)-((M49-L49)*20.091)-((I49-H49)*39.19)-(G49*53.897))/T49</f>
        <v>10.58418023255814</v>
      </c>
      <c r="X47" s="4">
        <f t="shared" si="2"/>
        <v>3.7730769230769234</v>
      </c>
      <c r="Y47" s="4">
        <f t="shared" si="3"/>
        <v>1.4576923076923076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33</v>
      </c>
      <c r="C49">
        <f t="shared" ref="C49:P49" si="12">SUM(C2:C46)</f>
        <v>8</v>
      </c>
      <c r="D49">
        <f t="shared" si="12"/>
        <v>21</v>
      </c>
      <c r="E49">
        <f t="shared" si="12"/>
        <v>2</v>
      </c>
      <c r="F49">
        <f t="shared" si="12"/>
        <v>7</v>
      </c>
      <c r="G49">
        <f t="shared" si="12"/>
        <v>3</v>
      </c>
      <c r="H49">
        <f t="shared" si="12"/>
        <v>13</v>
      </c>
      <c r="I49">
        <f t="shared" si="12"/>
        <v>28</v>
      </c>
      <c r="J49">
        <f t="shared" si="12"/>
        <v>4</v>
      </c>
      <c r="K49">
        <f t="shared" si="12"/>
        <v>12</v>
      </c>
      <c r="L49">
        <f t="shared" si="12"/>
        <v>2</v>
      </c>
      <c r="M49">
        <f t="shared" si="12"/>
        <v>6</v>
      </c>
      <c r="N49">
        <f t="shared" si="12"/>
        <v>0</v>
      </c>
      <c r="O49">
        <f t="shared" si="12"/>
        <v>4</v>
      </c>
      <c r="P49">
        <f t="shared" si="12"/>
        <v>8</v>
      </c>
      <c r="T49">
        <f>SUM(T2:T46)</f>
        <v>172</v>
      </c>
      <c r="U49">
        <f>SUM(U2:U46)</f>
        <v>86</v>
      </c>
      <c r="V49">
        <f>SUM(V2:V46)</f>
        <v>0</v>
      </c>
      <c r="X49" s="4">
        <f>SUM(X2:X46)</f>
        <v>98.100000000000023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9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'Jamal Murray'!A2</f>
        <v>vs AFR</v>
      </c>
      <c r="B2">
        <v>96</v>
      </c>
      <c r="C2">
        <v>36</v>
      </c>
      <c r="D2">
        <v>72</v>
      </c>
      <c r="E2">
        <v>9</v>
      </c>
      <c r="F2">
        <v>24</v>
      </c>
      <c r="G2">
        <v>15</v>
      </c>
      <c r="H2">
        <v>15</v>
      </c>
      <c r="I2">
        <v>0</v>
      </c>
      <c r="J2">
        <v>4</v>
      </c>
      <c r="K2">
        <v>42</v>
      </c>
      <c r="L2">
        <v>2</v>
      </c>
      <c r="M2">
        <v>16</v>
      </c>
      <c r="N2">
        <v>14</v>
      </c>
      <c r="O2">
        <v>1</v>
      </c>
      <c r="P2">
        <v>19</v>
      </c>
      <c r="Q2">
        <f t="shared" ref="Q2" si="0">O2+P2</f>
        <v>20</v>
      </c>
      <c r="R2">
        <v>4</v>
      </c>
      <c r="S2">
        <v>5</v>
      </c>
      <c r="T2">
        <v>13</v>
      </c>
      <c r="U2">
        <v>13</v>
      </c>
      <c r="V2">
        <v>9</v>
      </c>
      <c r="W2" s="5">
        <v>0.93385416666666676</v>
      </c>
      <c r="X2" s="2">
        <f t="shared" ref="X2" si="1">C2/D2</f>
        <v>0.5</v>
      </c>
      <c r="Y2" s="2">
        <f t="shared" ref="Y2" si="2" xml:space="preserve"> E2/F2</f>
        <v>0.375</v>
      </c>
      <c r="Z2" s="2">
        <f t="shared" ref="Z2" si="3">G2/H2</f>
        <v>1</v>
      </c>
      <c r="AA2" s="4">
        <f t="shared" ref="AA2" si="4">0.96*((D2)+(T2)+0.44*(H2)-(O2))</f>
        <v>86.975999999999985</v>
      </c>
    </row>
    <row r="3" spans="1:27" x14ac:dyDescent="0.3">
      <c r="A3" s="1" t="str">
        <f>'Jamal Murray'!A3</f>
        <v>@ OLD</v>
      </c>
      <c r="B3">
        <v>124</v>
      </c>
      <c r="C3">
        <v>44</v>
      </c>
      <c r="D3">
        <v>73</v>
      </c>
      <c r="E3">
        <v>12</v>
      </c>
      <c r="F3">
        <v>27</v>
      </c>
      <c r="G3">
        <v>24</v>
      </c>
      <c r="H3">
        <v>26</v>
      </c>
      <c r="I3">
        <v>4</v>
      </c>
      <c r="J3">
        <v>12</v>
      </c>
      <c r="K3">
        <v>50</v>
      </c>
      <c r="L3">
        <v>4</v>
      </c>
      <c r="M3">
        <v>27</v>
      </c>
      <c r="N3">
        <v>23</v>
      </c>
      <c r="O3">
        <v>3</v>
      </c>
      <c r="P3">
        <v>22</v>
      </c>
      <c r="Q3">
        <f>O3+P3</f>
        <v>25</v>
      </c>
      <c r="R3">
        <v>7</v>
      </c>
      <c r="S3">
        <v>4</v>
      </c>
      <c r="T3">
        <v>8</v>
      </c>
      <c r="U3">
        <v>8</v>
      </c>
      <c r="V3">
        <v>12</v>
      </c>
      <c r="W3" s="5">
        <v>0.93396990740740737</v>
      </c>
      <c r="X3" s="2">
        <f t="shared" ref="X3:X46" si="5">C3/D3</f>
        <v>0.60273972602739723</v>
      </c>
      <c r="Y3" s="2">
        <f t="shared" ref="Y3:Y46" si="6" xml:space="preserve"> E3/F3</f>
        <v>0.44444444444444442</v>
      </c>
      <c r="Z3" s="2">
        <f t="shared" ref="Z3:Z46" si="7">G3/H3</f>
        <v>0.92307692307692313</v>
      </c>
      <c r="AA3" s="4">
        <f t="shared" ref="AA3:AA46" si="8">0.96*((D3)+(T3)+0.44*(H3)-(O3))</f>
        <v>85.862399999999994</v>
      </c>
    </row>
    <row r="4" spans="1:27" x14ac:dyDescent="0.3">
      <c r="A4" s="1" t="str">
        <f>'Jamal Murray'!A4</f>
        <v>vs USA</v>
      </c>
      <c r="B4">
        <v>119</v>
      </c>
      <c r="C4">
        <v>43</v>
      </c>
      <c r="D4">
        <v>75</v>
      </c>
      <c r="E4">
        <v>12</v>
      </c>
      <c r="F4">
        <v>26</v>
      </c>
      <c r="G4">
        <v>21</v>
      </c>
      <c r="H4">
        <v>21</v>
      </c>
      <c r="I4">
        <v>2</v>
      </c>
      <c r="J4">
        <v>4</v>
      </c>
      <c r="K4">
        <v>52</v>
      </c>
      <c r="L4">
        <v>4</v>
      </c>
      <c r="M4">
        <v>15</v>
      </c>
      <c r="N4">
        <v>24</v>
      </c>
      <c r="O4">
        <v>3</v>
      </c>
      <c r="P4">
        <v>22</v>
      </c>
      <c r="Q4">
        <f t="shared" ref="Q4" si="9">O4+P4</f>
        <v>25</v>
      </c>
      <c r="R4">
        <v>5</v>
      </c>
      <c r="S4">
        <v>3</v>
      </c>
      <c r="T4">
        <v>8</v>
      </c>
      <c r="U4">
        <v>15</v>
      </c>
      <c r="V4">
        <v>18</v>
      </c>
      <c r="W4" s="5">
        <v>0.93270833333333336</v>
      </c>
      <c r="X4" s="2">
        <f t="shared" si="5"/>
        <v>0.57333333333333336</v>
      </c>
      <c r="Y4" s="2">
        <f t="shared" si="6"/>
        <v>0.46153846153846156</v>
      </c>
      <c r="Z4" s="2">
        <f t="shared" si="7"/>
        <v>1</v>
      </c>
      <c r="AA4" s="4">
        <f t="shared" si="8"/>
        <v>85.670399999999987</v>
      </c>
    </row>
    <row r="5" spans="1:27" x14ac:dyDescent="0.3">
      <c r="A5" s="1" t="str">
        <f>'Jamal Murray'!A5</f>
        <v>@ SPA</v>
      </c>
      <c r="B5">
        <v>122</v>
      </c>
      <c r="C5">
        <v>44</v>
      </c>
      <c r="D5">
        <v>72</v>
      </c>
      <c r="E5">
        <v>9</v>
      </c>
      <c r="F5">
        <v>20</v>
      </c>
      <c r="G5">
        <v>25</v>
      </c>
      <c r="H5">
        <v>28</v>
      </c>
      <c r="I5">
        <v>6</v>
      </c>
      <c r="J5">
        <v>4</v>
      </c>
      <c r="K5">
        <v>50</v>
      </c>
      <c r="L5">
        <v>5</v>
      </c>
      <c r="M5">
        <v>9</v>
      </c>
      <c r="N5">
        <v>25</v>
      </c>
      <c r="O5">
        <v>2</v>
      </c>
      <c r="P5">
        <v>29</v>
      </c>
      <c r="Q5">
        <f t="shared" ref="Q5:Q46" si="10">O5+P5</f>
        <v>31</v>
      </c>
      <c r="R5">
        <v>6</v>
      </c>
      <c r="S5">
        <v>1</v>
      </c>
      <c r="T5">
        <v>3</v>
      </c>
      <c r="U5">
        <v>14</v>
      </c>
      <c r="V5">
        <v>10</v>
      </c>
      <c r="W5" s="5">
        <v>0.93267361111111102</v>
      </c>
      <c r="X5" s="2">
        <f t="shared" si="5"/>
        <v>0.61111111111111116</v>
      </c>
      <c r="Y5" s="2">
        <f t="shared" si="6"/>
        <v>0.45</v>
      </c>
      <c r="Z5" s="2">
        <f t="shared" si="7"/>
        <v>0.8928571428571429</v>
      </c>
      <c r="AA5" s="4">
        <f t="shared" si="8"/>
        <v>81.907199999999989</v>
      </c>
    </row>
    <row r="6" spans="1:27" x14ac:dyDescent="0.3">
      <c r="A6" s="1" t="str">
        <f>'Jamal Murray'!A6</f>
        <v>vs 6TH</v>
      </c>
      <c r="B6">
        <v>104</v>
      </c>
      <c r="C6">
        <v>41</v>
      </c>
      <c r="D6">
        <v>68</v>
      </c>
      <c r="E6">
        <v>7</v>
      </c>
      <c r="F6">
        <v>19</v>
      </c>
      <c r="G6">
        <v>15</v>
      </c>
      <c r="H6">
        <v>17</v>
      </c>
      <c r="I6">
        <v>4</v>
      </c>
      <c r="J6">
        <v>6</v>
      </c>
      <c r="K6">
        <v>56</v>
      </c>
      <c r="L6">
        <v>2</v>
      </c>
      <c r="M6">
        <v>21</v>
      </c>
      <c r="N6">
        <v>24</v>
      </c>
      <c r="O6">
        <v>2</v>
      </c>
      <c r="P6">
        <v>23</v>
      </c>
      <c r="Q6">
        <f t="shared" si="10"/>
        <v>25</v>
      </c>
      <c r="R6">
        <v>8</v>
      </c>
      <c r="S6">
        <v>7</v>
      </c>
      <c r="T6">
        <v>6</v>
      </c>
      <c r="U6">
        <v>19</v>
      </c>
      <c r="V6">
        <v>8</v>
      </c>
      <c r="W6" s="5">
        <v>0.93379629629629635</v>
      </c>
      <c r="X6" s="2">
        <f t="shared" si="5"/>
        <v>0.6029411764705882</v>
      </c>
      <c r="Y6" s="2">
        <f t="shared" si="6"/>
        <v>0.36842105263157893</v>
      </c>
      <c r="Z6" s="2">
        <f t="shared" si="7"/>
        <v>0.88235294117647056</v>
      </c>
      <c r="AA6" s="4">
        <f t="shared" si="8"/>
        <v>76.300799999999995</v>
      </c>
    </row>
    <row r="7" spans="1:27" x14ac:dyDescent="0.3">
      <c r="A7" s="1" t="str">
        <f>'Jamal Murray'!A7</f>
        <v>@ CHI</v>
      </c>
      <c r="B7">
        <v>93</v>
      </c>
      <c r="C7">
        <v>36</v>
      </c>
      <c r="D7">
        <v>72</v>
      </c>
      <c r="E7">
        <v>7</v>
      </c>
      <c r="F7">
        <v>20</v>
      </c>
      <c r="G7">
        <v>14</v>
      </c>
      <c r="H7">
        <v>14</v>
      </c>
      <c r="I7">
        <v>2</v>
      </c>
      <c r="J7">
        <v>12</v>
      </c>
      <c r="K7">
        <v>32</v>
      </c>
      <c r="L7">
        <v>2</v>
      </c>
      <c r="M7">
        <v>28</v>
      </c>
      <c r="N7">
        <v>15</v>
      </c>
      <c r="O7">
        <v>1</v>
      </c>
      <c r="P7">
        <v>25</v>
      </c>
      <c r="Q7">
        <f t="shared" si="10"/>
        <v>26</v>
      </c>
      <c r="R7">
        <v>9</v>
      </c>
      <c r="S7">
        <v>3</v>
      </c>
      <c r="T7">
        <v>6</v>
      </c>
      <c r="U7">
        <v>14</v>
      </c>
      <c r="V7">
        <v>9</v>
      </c>
      <c r="W7" s="5">
        <v>0.93364583333333329</v>
      </c>
      <c r="X7" s="2">
        <f t="shared" si="5"/>
        <v>0.5</v>
      </c>
      <c r="Y7" s="2">
        <f t="shared" si="6"/>
        <v>0.35</v>
      </c>
      <c r="Z7" s="2">
        <f t="shared" si="7"/>
        <v>1</v>
      </c>
      <c r="AA7" s="4">
        <f t="shared" si="8"/>
        <v>79.83359999999999</v>
      </c>
    </row>
    <row r="8" spans="1:27" x14ac:dyDescent="0.3">
      <c r="A8" s="1" t="str">
        <f>'Jamal Murray'!A8</f>
        <v>@ DNK</v>
      </c>
      <c r="B8">
        <v>120</v>
      </c>
      <c r="C8">
        <v>47</v>
      </c>
      <c r="D8">
        <v>77</v>
      </c>
      <c r="E8">
        <v>15</v>
      </c>
      <c r="F8">
        <v>30</v>
      </c>
      <c r="G8">
        <v>11</v>
      </c>
      <c r="H8">
        <v>13</v>
      </c>
      <c r="I8">
        <v>4</v>
      </c>
      <c r="J8">
        <v>0</v>
      </c>
      <c r="K8">
        <v>38</v>
      </c>
      <c r="L8">
        <v>4</v>
      </c>
      <c r="M8">
        <v>22</v>
      </c>
      <c r="N8">
        <v>32</v>
      </c>
      <c r="O8">
        <v>2</v>
      </c>
      <c r="P8">
        <v>21</v>
      </c>
      <c r="Q8">
        <f t="shared" si="10"/>
        <v>23</v>
      </c>
      <c r="R8">
        <v>4</v>
      </c>
      <c r="S8">
        <v>4</v>
      </c>
      <c r="T8">
        <v>9</v>
      </c>
      <c r="U8">
        <v>16</v>
      </c>
      <c r="V8">
        <v>12</v>
      </c>
      <c r="W8" s="5">
        <v>0.93538194444444445</v>
      </c>
      <c r="X8" s="2">
        <f t="shared" si="5"/>
        <v>0.61038961038961037</v>
      </c>
      <c r="Y8" s="2">
        <f t="shared" si="6"/>
        <v>0.5</v>
      </c>
      <c r="Z8" s="2">
        <f t="shared" si="7"/>
        <v>0.84615384615384615</v>
      </c>
      <c r="AA8" s="4">
        <f t="shared" si="8"/>
        <v>86.131199999999993</v>
      </c>
    </row>
    <row r="9" spans="1:27" x14ac:dyDescent="0.3">
      <c r="A9" s="1" t="str">
        <f>'Jamal Murray'!A9</f>
        <v>vs IMP</v>
      </c>
      <c r="B9">
        <v>116</v>
      </c>
      <c r="C9">
        <v>44</v>
      </c>
      <c r="D9">
        <v>81</v>
      </c>
      <c r="E9">
        <v>14</v>
      </c>
      <c r="F9">
        <v>25</v>
      </c>
      <c r="G9">
        <v>14</v>
      </c>
      <c r="H9">
        <v>15</v>
      </c>
      <c r="I9">
        <v>6</v>
      </c>
      <c r="J9">
        <v>9</v>
      </c>
      <c r="K9">
        <v>48</v>
      </c>
      <c r="L9">
        <v>2</v>
      </c>
      <c r="M9">
        <v>27</v>
      </c>
      <c r="N9">
        <v>27</v>
      </c>
      <c r="O9">
        <v>4</v>
      </c>
      <c r="P9">
        <v>25</v>
      </c>
      <c r="Q9">
        <f t="shared" si="10"/>
        <v>29</v>
      </c>
      <c r="R9">
        <v>7</v>
      </c>
      <c r="S9">
        <v>5</v>
      </c>
      <c r="T9">
        <v>11</v>
      </c>
      <c r="U9">
        <v>10</v>
      </c>
      <c r="V9">
        <v>8</v>
      </c>
      <c r="W9" s="5">
        <v>0.93420138888888893</v>
      </c>
      <c r="X9" s="2">
        <f t="shared" si="5"/>
        <v>0.54320987654320985</v>
      </c>
      <c r="Y9" s="2">
        <f t="shared" si="6"/>
        <v>0.56000000000000005</v>
      </c>
      <c r="Z9" s="2">
        <f t="shared" si="7"/>
        <v>0.93333333333333335</v>
      </c>
      <c r="AA9" s="4">
        <f t="shared" si="8"/>
        <v>90.815999999999988</v>
      </c>
    </row>
    <row r="10" spans="1:27" x14ac:dyDescent="0.3">
      <c r="A10" s="1" t="str">
        <f>'Jamal Murray'!A10</f>
        <v>@ 3PT</v>
      </c>
      <c r="B10">
        <v>111</v>
      </c>
      <c r="C10">
        <v>42</v>
      </c>
      <c r="D10">
        <v>75</v>
      </c>
      <c r="E10">
        <v>10</v>
      </c>
      <c r="F10">
        <v>19</v>
      </c>
      <c r="G10">
        <v>17</v>
      </c>
      <c r="H10">
        <v>22</v>
      </c>
      <c r="I10">
        <v>0</v>
      </c>
      <c r="J10">
        <v>3</v>
      </c>
      <c r="K10">
        <v>42</v>
      </c>
      <c r="L10">
        <v>2</v>
      </c>
      <c r="M10">
        <v>24</v>
      </c>
      <c r="N10">
        <v>23</v>
      </c>
      <c r="O10">
        <v>1</v>
      </c>
      <c r="P10">
        <v>36</v>
      </c>
      <c r="Q10">
        <f t="shared" si="10"/>
        <v>37</v>
      </c>
      <c r="R10">
        <v>3</v>
      </c>
      <c r="S10">
        <v>7</v>
      </c>
      <c r="T10">
        <v>3</v>
      </c>
      <c r="U10">
        <v>6</v>
      </c>
      <c r="V10">
        <v>6</v>
      </c>
      <c r="W10" s="5">
        <v>0.93486111111111114</v>
      </c>
      <c r="X10" s="2">
        <f t="shared" si="5"/>
        <v>0.56000000000000005</v>
      </c>
      <c r="Y10" s="2">
        <f t="shared" si="6"/>
        <v>0.52631578947368418</v>
      </c>
      <c r="Z10" s="2">
        <f t="shared" si="7"/>
        <v>0.77272727272727271</v>
      </c>
      <c r="AA10" s="4">
        <f t="shared" si="8"/>
        <v>83.212800000000001</v>
      </c>
    </row>
    <row r="11" spans="1:27" x14ac:dyDescent="0.3">
      <c r="A11" s="1" t="str">
        <f>'Jamal Murray'!A11</f>
        <v>vs DEF</v>
      </c>
      <c r="B11">
        <v>102</v>
      </c>
      <c r="C11">
        <v>41</v>
      </c>
      <c r="D11">
        <v>69</v>
      </c>
      <c r="E11">
        <v>7</v>
      </c>
      <c r="F11">
        <v>15</v>
      </c>
      <c r="G11">
        <v>13</v>
      </c>
      <c r="H11">
        <v>17</v>
      </c>
      <c r="I11">
        <v>2</v>
      </c>
      <c r="J11">
        <v>2</v>
      </c>
      <c r="K11">
        <v>54</v>
      </c>
      <c r="L11">
        <v>2</v>
      </c>
      <c r="M11">
        <v>12</v>
      </c>
      <c r="N11">
        <v>22</v>
      </c>
      <c r="O11">
        <v>1</v>
      </c>
      <c r="P11">
        <v>24</v>
      </c>
      <c r="Q11">
        <f t="shared" si="10"/>
        <v>25</v>
      </c>
      <c r="R11">
        <v>6</v>
      </c>
      <c r="S11">
        <v>3</v>
      </c>
      <c r="T11">
        <v>8</v>
      </c>
      <c r="U11">
        <v>6</v>
      </c>
      <c r="V11">
        <v>8</v>
      </c>
      <c r="W11" s="5">
        <v>0.93306712962962957</v>
      </c>
      <c r="X11" s="2">
        <f t="shared" si="5"/>
        <v>0.59420289855072461</v>
      </c>
      <c r="Y11" s="2">
        <f t="shared" si="6"/>
        <v>0.46666666666666667</v>
      </c>
      <c r="Z11" s="2">
        <f t="shared" si="7"/>
        <v>0.76470588235294112</v>
      </c>
      <c r="AA11" s="4">
        <f t="shared" si="8"/>
        <v>80.140799999999999</v>
      </c>
    </row>
    <row r="12" spans="1:27" x14ac:dyDescent="0.3">
      <c r="A12" s="1" t="str">
        <f>'Jamal Murray'!A12</f>
        <v>@ OCE</v>
      </c>
      <c r="B12">
        <v>111</v>
      </c>
      <c r="C12">
        <v>39</v>
      </c>
      <c r="D12">
        <v>65</v>
      </c>
      <c r="E12">
        <v>10</v>
      </c>
      <c r="F12">
        <v>20</v>
      </c>
      <c r="G12">
        <v>23</v>
      </c>
      <c r="H12">
        <v>24</v>
      </c>
      <c r="I12">
        <v>1</v>
      </c>
      <c r="J12">
        <v>6</v>
      </c>
      <c r="K12">
        <v>38</v>
      </c>
      <c r="L12">
        <v>0</v>
      </c>
      <c r="M12">
        <v>22</v>
      </c>
      <c r="N12">
        <v>18</v>
      </c>
      <c r="O12">
        <v>2</v>
      </c>
      <c r="P12">
        <v>26</v>
      </c>
      <c r="Q12">
        <f t="shared" si="10"/>
        <v>28</v>
      </c>
      <c r="R12">
        <v>4</v>
      </c>
      <c r="S12">
        <v>3</v>
      </c>
      <c r="T12">
        <v>8</v>
      </c>
      <c r="U12">
        <v>18</v>
      </c>
      <c r="V12">
        <v>3</v>
      </c>
      <c r="W12" s="5">
        <v>0.9337037037037037</v>
      </c>
      <c r="X12" s="2">
        <f t="shared" si="5"/>
        <v>0.6</v>
      </c>
      <c r="Y12" s="2">
        <f t="shared" si="6"/>
        <v>0.5</v>
      </c>
      <c r="Z12" s="2">
        <f t="shared" si="7"/>
        <v>0.95833333333333337</v>
      </c>
      <c r="AA12" s="4">
        <f t="shared" si="8"/>
        <v>78.297600000000003</v>
      </c>
    </row>
    <row r="13" spans="1:27" x14ac:dyDescent="0.3">
      <c r="A13" s="1" t="str">
        <f>'Jamal Murray'!A13</f>
        <v>vs FRA</v>
      </c>
      <c r="B13">
        <v>98</v>
      </c>
      <c r="C13">
        <v>38</v>
      </c>
      <c r="D13">
        <v>71</v>
      </c>
      <c r="E13">
        <v>10</v>
      </c>
      <c r="F13">
        <v>21</v>
      </c>
      <c r="G13">
        <v>12</v>
      </c>
      <c r="H13">
        <v>14</v>
      </c>
      <c r="I13">
        <v>1</v>
      </c>
      <c r="J13">
        <v>2</v>
      </c>
      <c r="K13">
        <v>46</v>
      </c>
      <c r="L13">
        <v>2</v>
      </c>
      <c r="M13">
        <v>34</v>
      </c>
      <c r="N13">
        <v>19</v>
      </c>
      <c r="O13">
        <v>4</v>
      </c>
      <c r="P13">
        <v>21</v>
      </c>
      <c r="Q13">
        <f t="shared" si="10"/>
        <v>25</v>
      </c>
      <c r="R13">
        <v>7</v>
      </c>
      <c r="S13">
        <v>2</v>
      </c>
      <c r="T13">
        <v>7</v>
      </c>
      <c r="U13">
        <v>11</v>
      </c>
      <c r="V13">
        <v>13</v>
      </c>
      <c r="W13" s="5">
        <v>0.93180555555555555</v>
      </c>
      <c r="X13" s="2">
        <f t="shared" si="5"/>
        <v>0.53521126760563376</v>
      </c>
      <c r="Y13" s="2">
        <f t="shared" si="6"/>
        <v>0.47619047619047616</v>
      </c>
      <c r="Z13" s="2">
        <f t="shared" si="7"/>
        <v>0.8571428571428571</v>
      </c>
      <c r="AA13" s="4">
        <f t="shared" si="8"/>
        <v>76.953599999999994</v>
      </c>
    </row>
    <row r="14" spans="1:27" x14ac:dyDescent="0.3">
      <c r="A14" s="1" t="str">
        <f>'Jamal Murray'!A14</f>
        <v>@ INJ</v>
      </c>
      <c r="B14">
        <v>103</v>
      </c>
      <c r="C14">
        <v>41</v>
      </c>
      <c r="D14">
        <v>80</v>
      </c>
      <c r="E14">
        <v>12</v>
      </c>
      <c r="F14">
        <v>29</v>
      </c>
      <c r="G14">
        <v>9</v>
      </c>
      <c r="H14">
        <v>12</v>
      </c>
      <c r="I14">
        <v>3</v>
      </c>
      <c r="J14">
        <v>8</v>
      </c>
      <c r="K14">
        <v>44</v>
      </c>
      <c r="L14">
        <v>4</v>
      </c>
      <c r="M14">
        <v>30</v>
      </c>
      <c r="N14">
        <v>22</v>
      </c>
      <c r="O14">
        <v>5</v>
      </c>
      <c r="P14">
        <v>16</v>
      </c>
      <c r="Q14">
        <f t="shared" si="10"/>
        <v>21</v>
      </c>
      <c r="R14">
        <v>6</v>
      </c>
      <c r="S14">
        <v>4</v>
      </c>
      <c r="T14">
        <v>10</v>
      </c>
      <c r="U14">
        <v>14</v>
      </c>
      <c r="V14">
        <v>8</v>
      </c>
      <c r="W14" s="5">
        <v>0.93546296296296294</v>
      </c>
      <c r="X14" s="2">
        <f t="shared" si="5"/>
        <v>0.51249999999999996</v>
      </c>
      <c r="Y14" s="2">
        <f t="shared" si="6"/>
        <v>0.41379310344827586</v>
      </c>
      <c r="Z14" s="2">
        <f t="shared" si="7"/>
        <v>0.75</v>
      </c>
      <c r="AA14" s="4">
        <f t="shared" si="8"/>
        <v>86.668800000000005</v>
      </c>
    </row>
    <row r="15" spans="1:27" x14ac:dyDescent="0.3">
      <c r="A15" s="1" t="str">
        <f>'Jamal Murray'!A15</f>
        <v>vs EUR</v>
      </c>
      <c r="B15">
        <v>126</v>
      </c>
      <c r="C15">
        <v>46</v>
      </c>
      <c r="D15">
        <v>81</v>
      </c>
      <c r="E15">
        <v>17</v>
      </c>
      <c r="F15">
        <v>31</v>
      </c>
      <c r="G15">
        <v>17</v>
      </c>
      <c r="H15">
        <v>18</v>
      </c>
      <c r="I15">
        <v>4</v>
      </c>
      <c r="J15">
        <v>4</v>
      </c>
      <c r="K15">
        <v>44</v>
      </c>
      <c r="L15">
        <v>2</v>
      </c>
      <c r="M15">
        <v>25</v>
      </c>
      <c r="N15">
        <v>26</v>
      </c>
      <c r="O15">
        <v>2</v>
      </c>
      <c r="P15">
        <v>26</v>
      </c>
      <c r="Q15">
        <f t="shared" si="10"/>
        <v>28</v>
      </c>
      <c r="R15">
        <v>5</v>
      </c>
      <c r="S15">
        <v>2</v>
      </c>
      <c r="T15">
        <v>7</v>
      </c>
      <c r="U15">
        <v>8</v>
      </c>
      <c r="V15">
        <v>12</v>
      </c>
      <c r="W15" s="5">
        <v>0.93450231481481483</v>
      </c>
      <c r="X15" s="2">
        <f t="shared" si="5"/>
        <v>0.5679012345679012</v>
      </c>
      <c r="Y15" s="2">
        <f t="shared" si="6"/>
        <v>0.54838709677419351</v>
      </c>
      <c r="Z15" s="2">
        <f t="shared" si="7"/>
        <v>0.94444444444444442</v>
      </c>
      <c r="AA15" s="4">
        <f t="shared" si="8"/>
        <v>90.163200000000003</v>
      </c>
    </row>
    <row r="16" spans="1:27" x14ac:dyDescent="0.3">
      <c r="A16" s="1" t="str">
        <f>'Jamal Murray'!A16</f>
        <v>@ RKS</v>
      </c>
      <c r="B16">
        <v>117</v>
      </c>
      <c r="C16">
        <v>44</v>
      </c>
      <c r="D16">
        <v>76</v>
      </c>
      <c r="E16">
        <v>13</v>
      </c>
      <c r="F16">
        <v>28</v>
      </c>
      <c r="G16">
        <v>16</v>
      </c>
      <c r="H16">
        <v>16</v>
      </c>
      <c r="I16">
        <v>2</v>
      </c>
      <c r="J16">
        <v>0</v>
      </c>
      <c r="K16">
        <v>52</v>
      </c>
      <c r="L16">
        <v>7</v>
      </c>
      <c r="M16">
        <v>26</v>
      </c>
      <c r="N16">
        <v>24</v>
      </c>
      <c r="O16">
        <v>4</v>
      </c>
      <c r="P16">
        <v>24</v>
      </c>
      <c r="Q16">
        <f t="shared" si="10"/>
        <v>28</v>
      </c>
      <c r="R16">
        <v>4</v>
      </c>
      <c r="S16">
        <v>6</v>
      </c>
      <c r="T16">
        <v>7</v>
      </c>
      <c r="U16">
        <v>15</v>
      </c>
      <c r="V16">
        <v>10</v>
      </c>
      <c r="W16" s="5">
        <v>0.93396990740740737</v>
      </c>
      <c r="X16" s="2">
        <f t="shared" si="5"/>
        <v>0.57894736842105265</v>
      </c>
      <c r="Y16" s="2">
        <f t="shared" si="6"/>
        <v>0.4642857142857143</v>
      </c>
      <c r="Z16" s="2">
        <f t="shared" si="7"/>
        <v>1</v>
      </c>
      <c r="AA16" s="4">
        <f t="shared" si="8"/>
        <v>82.598399999999998</v>
      </c>
    </row>
    <row r="17" spans="1:27" x14ac:dyDescent="0.3">
      <c r="A17" s="1" t="str">
        <f>'Jamal Murray'!A17</f>
        <v>@ AFR</v>
      </c>
      <c r="B17">
        <v>107</v>
      </c>
      <c r="C17">
        <v>43</v>
      </c>
      <c r="D17">
        <v>76</v>
      </c>
      <c r="E17">
        <v>10</v>
      </c>
      <c r="F17">
        <v>22</v>
      </c>
      <c r="G17">
        <v>11</v>
      </c>
      <c r="H17">
        <v>12</v>
      </c>
      <c r="I17">
        <v>2</v>
      </c>
      <c r="J17">
        <v>4</v>
      </c>
      <c r="K17">
        <v>46</v>
      </c>
      <c r="L17">
        <v>2</v>
      </c>
      <c r="M17">
        <v>21</v>
      </c>
      <c r="N17">
        <v>20</v>
      </c>
      <c r="O17">
        <v>4</v>
      </c>
      <c r="P17">
        <v>22</v>
      </c>
      <c r="Q17">
        <f t="shared" si="10"/>
        <v>26</v>
      </c>
      <c r="R17">
        <v>7</v>
      </c>
      <c r="S17">
        <v>4</v>
      </c>
      <c r="T17">
        <v>12</v>
      </c>
      <c r="U17">
        <v>14</v>
      </c>
      <c r="V17">
        <v>12</v>
      </c>
      <c r="W17" s="5">
        <v>0.9340046296296296</v>
      </c>
      <c r="X17" s="2">
        <f t="shared" si="5"/>
        <v>0.56578947368421051</v>
      </c>
      <c r="Y17" s="2">
        <f t="shared" si="6"/>
        <v>0.45454545454545453</v>
      </c>
      <c r="Z17" s="2">
        <f t="shared" si="7"/>
        <v>0.91666666666666663</v>
      </c>
      <c r="AA17" s="4">
        <f t="shared" si="8"/>
        <v>85.708799999999997</v>
      </c>
    </row>
    <row r="18" spans="1:27" x14ac:dyDescent="0.3">
      <c r="A18" s="1" t="str">
        <f>'Jamal Murray'!A18</f>
        <v>vs OLD</v>
      </c>
      <c r="B18">
        <v>125</v>
      </c>
      <c r="C18">
        <v>48</v>
      </c>
      <c r="D18">
        <v>78</v>
      </c>
      <c r="E18">
        <v>10</v>
      </c>
      <c r="F18">
        <v>18</v>
      </c>
      <c r="G18">
        <v>18</v>
      </c>
      <c r="H18">
        <v>21</v>
      </c>
      <c r="I18">
        <v>4</v>
      </c>
      <c r="J18">
        <v>14</v>
      </c>
      <c r="K18">
        <v>62</v>
      </c>
      <c r="L18">
        <v>7</v>
      </c>
      <c r="M18">
        <v>16</v>
      </c>
      <c r="N18">
        <v>26</v>
      </c>
      <c r="O18">
        <v>2</v>
      </c>
      <c r="P18">
        <v>27</v>
      </c>
      <c r="Q18">
        <f t="shared" si="10"/>
        <v>29</v>
      </c>
      <c r="R18">
        <v>5</v>
      </c>
      <c r="S18">
        <v>5</v>
      </c>
      <c r="T18">
        <v>12</v>
      </c>
      <c r="U18">
        <v>24</v>
      </c>
      <c r="V18">
        <v>12</v>
      </c>
      <c r="W18" s="5">
        <v>0.93331018518518516</v>
      </c>
      <c r="X18" s="2">
        <f t="shared" si="5"/>
        <v>0.61538461538461542</v>
      </c>
      <c r="Y18" s="2">
        <f t="shared" si="6"/>
        <v>0.55555555555555558</v>
      </c>
      <c r="Z18" s="2">
        <f t="shared" si="7"/>
        <v>0.8571428571428571</v>
      </c>
      <c r="AA18" s="4">
        <f t="shared" si="8"/>
        <v>93.350399999999993</v>
      </c>
    </row>
    <row r="19" spans="1:27" x14ac:dyDescent="0.3">
      <c r="A19" s="1" t="str">
        <f>'Jamal Murray'!A19</f>
        <v>@ USA</v>
      </c>
      <c r="B19">
        <v>112</v>
      </c>
      <c r="C19">
        <v>42</v>
      </c>
      <c r="D19">
        <v>72</v>
      </c>
      <c r="E19">
        <v>9</v>
      </c>
      <c r="F19">
        <v>21</v>
      </c>
      <c r="G19">
        <v>19</v>
      </c>
      <c r="H19">
        <v>19</v>
      </c>
      <c r="I19">
        <v>3</v>
      </c>
      <c r="J19">
        <v>2</v>
      </c>
      <c r="K19">
        <v>44</v>
      </c>
      <c r="L19">
        <v>2</v>
      </c>
      <c r="M19">
        <v>17</v>
      </c>
      <c r="N19">
        <v>21</v>
      </c>
      <c r="O19">
        <v>4</v>
      </c>
      <c r="P19">
        <v>29</v>
      </c>
      <c r="Q19">
        <f t="shared" si="10"/>
        <v>33</v>
      </c>
      <c r="R19">
        <v>4</v>
      </c>
      <c r="S19">
        <v>5</v>
      </c>
      <c r="T19">
        <v>8</v>
      </c>
      <c r="U19">
        <v>6</v>
      </c>
      <c r="V19">
        <v>8</v>
      </c>
      <c r="W19" s="5">
        <v>0.93385416666666665</v>
      </c>
      <c r="X19" s="2">
        <f t="shared" si="5"/>
        <v>0.58333333333333337</v>
      </c>
      <c r="Y19" s="2">
        <f t="shared" si="6"/>
        <v>0.42857142857142855</v>
      </c>
      <c r="Z19" s="2">
        <f t="shared" si="7"/>
        <v>1</v>
      </c>
      <c r="AA19" s="4">
        <f t="shared" si="8"/>
        <v>80.985599999999991</v>
      </c>
    </row>
    <row r="20" spans="1:27" x14ac:dyDescent="0.3">
      <c r="A20" s="1" t="str">
        <f>'Jamal Murray'!A20</f>
        <v>vs SPA</v>
      </c>
      <c r="B20">
        <v>109</v>
      </c>
      <c r="C20">
        <v>41</v>
      </c>
      <c r="D20">
        <v>72</v>
      </c>
      <c r="E20">
        <v>11</v>
      </c>
      <c r="F20">
        <v>23</v>
      </c>
      <c r="G20">
        <v>16</v>
      </c>
      <c r="H20">
        <v>18</v>
      </c>
      <c r="I20">
        <v>2</v>
      </c>
      <c r="J20">
        <v>7</v>
      </c>
      <c r="K20">
        <v>44</v>
      </c>
      <c r="L20">
        <v>4</v>
      </c>
      <c r="M20">
        <v>25</v>
      </c>
      <c r="N20">
        <v>22</v>
      </c>
      <c r="O20">
        <v>2</v>
      </c>
      <c r="P20">
        <v>21</v>
      </c>
      <c r="Q20">
        <f t="shared" si="10"/>
        <v>23</v>
      </c>
      <c r="R20">
        <v>5</v>
      </c>
      <c r="S20">
        <v>0</v>
      </c>
      <c r="T20">
        <v>7</v>
      </c>
      <c r="U20">
        <v>13</v>
      </c>
      <c r="V20">
        <v>10</v>
      </c>
      <c r="W20" s="5">
        <v>0.93315972222222221</v>
      </c>
      <c r="X20" s="2">
        <f t="shared" si="5"/>
        <v>0.56944444444444442</v>
      </c>
      <c r="Y20" s="2">
        <f t="shared" si="6"/>
        <v>0.47826086956521741</v>
      </c>
      <c r="Z20" s="2">
        <f t="shared" si="7"/>
        <v>0.88888888888888884</v>
      </c>
      <c r="AA20" s="4">
        <f t="shared" si="8"/>
        <v>81.523200000000003</v>
      </c>
    </row>
    <row r="21" spans="1:27" x14ac:dyDescent="0.3">
      <c r="A21" s="1" t="str">
        <f>'Jamal Murray'!A21</f>
        <v>@ 6TH</v>
      </c>
      <c r="B21">
        <v>128</v>
      </c>
      <c r="C21">
        <v>49</v>
      </c>
      <c r="D21">
        <v>71</v>
      </c>
      <c r="E21">
        <v>7</v>
      </c>
      <c r="F21">
        <v>14</v>
      </c>
      <c r="G21">
        <v>23</v>
      </c>
      <c r="H21">
        <v>25</v>
      </c>
      <c r="I21">
        <v>7</v>
      </c>
      <c r="J21">
        <v>10</v>
      </c>
      <c r="K21">
        <v>54</v>
      </c>
      <c r="L21">
        <v>0</v>
      </c>
      <c r="M21">
        <v>20</v>
      </c>
      <c r="N21">
        <v>27</v>
      </c>
      <c r="O21">
        <v>1</v>
      </c>
      <c r="P21">
        <v>30</v>
      </c>
      <c r="Q21">
        <f t="shared" si="10"/>
        <v>31</v>
      </c>
      <c r="R21">
        <v>7</v>
      </c>
      <c r="S21">
        <v>8</v>
      </c>
      <c r="T21">
        <v>9</v>
      </c>
      <c r="U21">
        <v>17</v>
      </c>
      <c r="V21">
        <v>8</v>
      </c>
      <c r="W21" s="5">
        <v>0.93327546296296293</v>
      </c>
      <c r="X21" s="2">
        <f t="shared" si="5"/>
        <v>0.6901408450704225</v>
      </c>
      <c r="Y21" s="2">
        <f t="shared" si="6"/>
        <v>0.5</v>
      </c>
      <c r="Z21" s="2">
        <f t="shared" si="7"/>
        <v>0.92</v>
      </c>
      <c r="AA21" s="4">
        <f t="shared" si="8"/>
        <v>86.399999999999991</v>
      </c>
    </row>
    <row r="22" spans="1:27" x14ac:dyDescent="0.3">
      <c r="A22" s="1" t="str">
        <f>'Jamal Murray'!A22</f>
        <v>vs CHI</v>
      </c>
      <c r="B22">
        <v>95</v>
      </c>
      <c r="C22">
        <v>38</v>
      </c>
      <c r="D22">
        <v>71</v>
      </c>
      <c r="E22">
        <v>7</v>
      </c>
      <c r="F22">
        <v>12</v>
      </c>
      <c r="G22">
        <v>12</v>
      </c>
      <c r="H22">
        <v>15</v>
      </c>
      <c r="I22">
        <v>2</v>
      </c>
      <c r="J22">
        <v>8</v>
      </c>
      <c r="K22">
        <v>40</v>
      </c>
      <c r="L22">
        <v>0</v>
      </c>
      <c r="M22">
        <v>10</v>
      </c>
      <c r="N22">
        <v>18</v>
      </c>
      <c r="O22">
        <v>2</v>
      </c>
      <c r="P22">
        <v>25</v>
      </c>
      <c r="Q22">
        <f t="shared" si="10"/>
        <v>27</v>
      </c>
      <c r="R22">
        <v>4</v>
      </c>
      <c r="S22">
        <v>3</v>
      </c>
      <c r="T22">
        <v>5</v>
      </c>
      <c r="U22">
        <v>10</v>
      </c>
      <c r="V22">
        <v>8</v>
      </c>
      <c r="W22" s="5">
        <v>0.93354166666666671</v>
      </c>
      <c r="X22" s="2">
        <f t="shared" si="5"/>
        <v>0.53521126760563376</v>
      </c>
      <c r="Y22" s="2">
        <f t="shared" si="6"/>
        <v>0.58333333333333337</v>
      </c>
      <c r="Z22" s="2">
        <f t="shared" si="7"/>
        <v>0.8</v>
      </c>
      <c r="AA22" s="4">
        <f t="shared" si="8"/>
        <v>77.375999999999991</v>
      </c>
    </row>
    <row r="23" spans="1:27" x14ac:dyDescent="0.3">
      <c r="A23" s="1" t="str">
        <f>'Jamal Murray'!A23</f>
        <v>vs DNK</v>
      </c>
      <c r="B23">
        <v>122</v>
      </c>
      <c r="C23">
        <v>48</v>
      </c>
      <c r="D23">
        <v>78</v>
      </c>
      <c r="E23">
        <v>11</v>
      </c>
      <c r="F23">
        <v>24</v>
      </c>
      <c r="G23">
        <v>15</v>
      </c>
      <c r="H23">
        <v>16</v>
      </c>
      <c r="I23">
        <v>3</v>
      </c>
      <c r="J23">
        <v>8</v>
      </c>
      <c r="K23">
        <v>58</v>
      </c>
      <c r="L23">
        <v>0</v>
      </c>
      <c r="M23">
        <v>22</v>
      </c>
      <c r="N23">
        <v>28</v>
      </c>
      <c r="O23">
        <v>1</v>
      </c>
      <c r="P23">
        <v>21</v>
      </c>
      <c r="Q23">
        <f t="shared" si="10"/>
        <v>22</v>
      </c>
      <c r="R23">
        <v>7</v>
      </c>
      <c r="S23">
        <v>4</v>
      </c>
      <c r="T23">
        <v>11</v>
      </c>
      <c r="U23">
        <v>19</v>
      </c>
      <c r="V23">
        <v>9</v>
      </c>
      <c r="W23" s="5">
        <v>0.93334490740740739</v>
      </c>
      <c r="X23" s="2">
        <f t="shared" si="5"/>
        <v>0.61538461538461542</v>
      </c>
      <c r="Y23" s="2">
        <f t="shared" si="6"/>
        <v>0.45833333333333331</v>
      </c>
      <c r="Z23" s="2">
        <f t="shared" si="7"/>
        <v>0.9375</v>
      </c>
      <c r="AA23" s="4">
        <f t="shared" si="8"/>
        <v>91.238399999999999</v>
      </c>
    </row>
    <row r="24" spans="1:27" x14ac:dyDescent="0.3">
      <c r="A24" s="1" t="str">
        <f>'Jamal Murray'!A24</f>
        <v>@ IMP</v>
      </c>
      <c r="B24">
        <v>102</v>
      </c>
      <c r="C24">
        <v>41</v>
      </c>
      <c r="D24">
        <v>74</v>
      </c>
      <c r="E24">
        <v>8</v>
      </c>
      <c r="F24">
        <v>18</v>
      </c>
      <c r="G24">
        <v>12</v>
      </c>
      <c r="H24">
        <v>13</v>
      </c>
      <c r="I24">
        <v>3</v>
      </c>
      <c r="J24">
        <v>2</v>
      </c>
      <c r="K24">
        <v>46</v>
      </c>
      <c r="L24">
        <v>8</v>
      </c>
      <c r="M24">
        <v>23</v>
      </c>
      <c r="N24">
        <v>17</v>
      </c>
      <c r="O24">
        <v>4</v>
      </c>
      <c r="P24">
        <v>23</v>
      </c>
      <c r="Q24">
        <f t="shared" si="10"/>
        <v>27</v>
      </c>
      <c r="R24">
        <v>6</v>
      </c>
      <c r="S24">
        <v>3</v>
      </c>
      <c r="T24">
        <v>8</v>
      </c>
      <c r="U24">
        <v>17</v>
      </c>
      <c r="V24">
        <v>12</v>
      </c>
      <c r="W24" s="5">
        <v>0.93368055555555551</v>
      </c>
      <c r="X24" s="2">
        <f t="shared" si="5"/>
        <v>0.55405405405405406</v>
      </c>
      <c r="Y24" s="2">
        <f t="shared" si="6"/>
        <v>0.44444444444444442</v>
      </c>
      <c r="Z24" s="2">
        <f t="shared" si="7"/>
        <v>0.92307692307692313</v>
      </c>
      <c r="AA24" s="4">
        <f t="shared" si="8"/>
        <v>80.371200000000002</v>
      </c>
    </row>
    <row r="25" spans="1:27" x14ac:dyDescent="0.3">
      <c r="A25" s="1" t="str">
        <f>'Jamal Murray'!A25</f>
        <v>vs 3PT</v>
      </c>
      <c r="B25">
        <v>179</v>
      </c>
      <c r="C25">
        <v>67</v>
      </c>
      <c r="D25">
        <v>111</v>
      </c>
      <c r="E25">
        <v>14</v>
      </c>
      <c r="F25">
        <v>30</v>
      </c>
      <c r="G25">
        <v>31</v>
      </c>
      <c r="H25">
        <v>36</v>
      </c>
      <c r="I25">
        <v>8</v>
      </c>
      <c r="J25">
        <v>23</v>
      </c>
      <c r="K25">
        <v>86</v>
      </c>
      <c r="L25">
        <v>6</v>
      </c>
      <c r="M25">
        <v>30</v>
      </c>
      <c r="N25">
        <v>39</v>
      </c>
      <c r="O25">
        <v>8</v>
      </c>
      <c r="P25">
        <v>52</v>
      </c>
      <c r="Q25">
        <f t="shared" si="10"/>
        <v>60</v>
      </c>
      <c r="R25">
        <v>9</v>
      </c>
      <c r="S25">
        <v>5</v>
      </c>
      <c r="T25">
        <v>12</v>
      </c>
      <c r="U25">
        <v>18</v>
      </c>
      <c r="V25">
        <v>12</v>
      </c>
      <c r="W25" s="5">
        <v>0.93677083333333333</v>
      </c>
      <c r="X25" s="2">
        <f t="shared" si="5"/>
        <v>0.60360360360360366</v>
      </c>
      <c r="Y25" s="2">
        <f t="shared" si="6"/>
        <v>0.46666666666666667</v>
      </c>
      <c r="Z25" s="2">
        <f t="shared" si="7"/>
        <v>0.86111111111111116</v>
      </c>
      <c r="AA25" s="4">
        <f t="shared" si="8"/>
        <v>125.60639999999999</v>
      </c>
    </row>
    <row r="26" spans="1:27" x14ac:dyDescent="0.3">
      <c r="A26" s="1" t="str">
        <f>'Jamal Murray'!A26</f>
        <v>@ DEF</v>
      </c>
      <c r="B26">
        <v>84</v>
      </c>
      <c r="C26">
        <v>32</v>
      </c>
      <c r="D26">
        <v>70</v>
      </c>
      <c r="E26">
        <v>8</v>
      </c>
      <c r="F26">
        <v>18</v>
      </c>
      <c r="G26">
        <v>12</v>
      </c>
      <c r="H26">
        <v>13</v>
      </c>
      <c r="I26">
        <v>1</v>
      </c>
      <c r="J26">
        <v>3</v>
      </c>
      <c r="K26">
        <v>32</v>
      </c>
      <c r="L26">
        <v>6</v>
      </c>
      <c r="M26">
        <v>37</v>
      </c>
      <c r="N26">
        <v>16</v>
      </c>
      <c r="O26">
        <v>4</v>
      </c>
      <c r="P26">
        <v>29</v>
      </c>
      <c r="Q26">
        <f t="shared" si="10"/>
        <v>33</v>
      </c>
      <c r="R26">
        <v>1</v>
      </c>
      <c r="S26">
        <v>3</v>
      </c>
      <c r="T26">
        <v>12</v>
      </c>
      <c r="U26">
        <v>4</v>
      </c>
      <c r="V26">
        <v>14</v>
      </c>
      <c r="W26" s="5">
        <v>0.93359953703703702</v>
      </c>
      <c r="X26" s="2">
        <f t="shared" si="5"/>
        <v>0.45714285714285713</v>
      </c>
      <c r="Y26" s="2">
        <f t="shared" si="6"/>
        <v>0.44444444444444442</v>
      </c>
      <c r="Z26" s="2">
        <f t="shared" si="7"/>
        <v>0.92307692307692313</v>
      </c>
      <c r="AA26" s="4">
        <f t="shared" si="8"/>
        <v>80.371200000000002</v>
      </c>
    </row>
    <row r="27" spans="1:27" x14ac:dyDescent="0.3">
      <c r="A27" s="1" t="str">
        <f>'Jamal Murray'!A27</f>
        <v>vs OCE</v>
      </c>
      <c r="B27">
        <v>100</v>
      </c>
      <c r="C27">
        <v>38</v>
      </c>
      <c r="D27">
        <v>65</v>
      </c>
      <c r="E27">
        <v>11</v>
      </c>
      <c r="F27">
        <v>22</v>
      </c>
      <c r="G27">
        <v>13</v>
      </c>
      <c r="H27">
        <v>15</v>
      </c>
      <c r="I27">
        <v>2</v>
      </c>
      <c r="J27">
        <v>4</v>
      </c>
      <c r="K27">
        <v>42</v>
      </c>
      <c r="L27">
        <v>4</v>
      </c>
      <c r="M27">
        <v>13</v>
      </c>
      <c r="N27">
        <v>22</v>
      </c>
      <c r="O27">
        <v>2</v>
      </c>
      <c r="P27">
        <v>21</v>
      </c>
      <c r="Q27">
        <f t="shared" si="10"/>
        <v>23</v>
      </c>
      <c r="R27">
        <v>3</v>
      </c>
      <c r="S27">
        <v>7</v>
      </c>
      <c r="T27">
        <v>12</v>
      </c>
      <c r="U27">
        <v>2</v>
      </c>
      <c r="V27">
        <v>14</v>
      </c>
      <c r="W27" s="5">
        <v>0.93277777777777782</v>
      </c>
      <c r="X27" s="2">
        <f t="shared" si="5"/>
        <v>0.58461538461538465</v>
      </c>
      <c r="Y27" s="2">
        <f t="shared" si="6"/>
        <v>0.5</v>
      </c>
      <c r="Z27" s="2">
        <f t="shared" si="7"/>
        <v>0.8666666666666667</v>
      </c>
      <c r="AA27" s="4">
        <f t="shared" si="8"/>
        <v>78.335999999999999</v>
      </c>
    </row>
    <row r="28" spans="1:27" x14ac:dyDescent="0.3">
      <c r="A28" s="1">
        <f>'Jamal Murray'!A28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'Jamal Murray'!A29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'Jamal Murray'!A30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'Jamal Murray'!A31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'Jamal Murray'!A32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'Jamal Murray'!A33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'Jamal Murray'!A34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'Jamal Murray'!A35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'Jamal Murray'!A36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'Jamal Murray'!A37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'Jamal Murray'!A38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'Jamal Murray'!A39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'Jamal Murray'!A40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'Jamal Murray'!A41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'Jamal Murray'!A42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'Jamal Murray'!A43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'Jamal Murray'!A44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'Jamal Murray'!A45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'Jamal Murray'!A46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112.5</v>
      </c>
      <c r="C47" s="4">
        <f t="shared" ref="C47:I47" si="11">AVERAGE(C2:C46)</f>
        <v>42.807692307692307</v>
      </c>
      <c r="D47" s="4">
        <f t="shared" si="11"/>
        <v>74.807692307692307</v>
      </c>
      <c r="E47" s="4">
        <f t="shared" si="11"/>
        <v>10.384615384615385</v>
      </c>
      <c r="F47" s="4">
        <f t="shared" si="11"/>
        <v>22.153846153846153</v>
      </c>
      <c r="G47" s="4">
        <f t="shared" si="11"/>
        <v>16.46153846153846</v>
      </c>
      <c r="H47" s="4">
        <f t="shared" si="11"/>
        <v>18.26923076923077</v>
      </c>
      <c r="I47" s="4">
        <f t="shared" si="11"/>
        <v>3</v>
      </c>
      <c r="J47" s="4">
        <f t="shared" ref="J47:W47" si="12">AVERAGE(J2:J46)</f>
        <v>6.1923076923076925</v>
      </c>
      <c r="K47" s="4">
        <f t="shared" si="12"/>
        <v>47.769230769230766</v>
      </c>
      <c r="L47" s="4">
        <f t="shared" si="12"/>
        <v>3.1923076923076925</v>
      </c>
      <c r="M47" s="4">
        <f t="shared" si="12"/>
        <v>22</v>
      </c>
      <c r="N47" s="4">
        <f t="shared" si="12"/>
        <v>22.846153846153847</v>
      </c>
      <c r="O47" s="4">
        <f t="shared" si="12"/>
        <v>2.7307692307692308</v>
      </c>
      <c r="P47" s="4">
        <f t="shared" si="12"/>
        <v>25.346153846153847</v>
      </c>
      <c r="Q47" s="4">
        <f t="shared" si="12"/>
        <v>16.222222222222221</v>
      </c>
      <c r="R47" s="4">
        <f t="shared" si="12"/>
        <v>5.5</v>
      </c>
      <c r="S47" s="4">
        <f t="shared" si="12"/>
        <v>4.0769230769230766</v>
      </c>
      <c r="T47" s="4">
        <f t="shared" si="12"/>
        <v>8.5384615384615383</v>
      </c>
      <c r="U47" s="4">
        <f t="shared" si="12"/>
        <v>12.73076923076923</v>
      </c>
      <c r="V47" s="4">
        <f t="shared" si="12"/>
        <v>10.192307692307692</v>
      </c>
      <c r="W47" s="5">
        <f t="shared" si="12"/>
        <v>0.93380475427350418</v>
      </c>
      <c r="X47" s="2">
        <f>SUM(C2:C46)/SUM(D2:D46)</f>
        <v>0.57223650385604108</v>
      </c>
      <c r="Y47" s="2">
        <f>SUM(E2:E46)/SUM(F2:F46)</f>
        <v>0.46875</v>
      </c>
      <c r="Z47" s="2">
        <f>SUM(G2:G46)/SUM(H2:H46)</f>
        <v>0.90105263157894733</v>
      </c>
      <c r="AA47" s="4">
        <f>AVERAGE(AA2:AA46)</f>
        <v>49.173333333333325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2925</v>
      </c>
      <c r="C49">
        <f t="shared" ref="C49:I49" si="13">SUM(C2:C46)</f>
        <v>1113</v>
      </c>
      <c r="D49">
        <f t="shared" si="13"/>
        <v>1945</v>
      </c>
      <c r="E49">
        <f t="shared" si="13"/>
        <v>270</v>
      </c>
      <c r="F49">
        <f t="shared" si="13"/>
        <v>576</v>
      </c>
      <c r="G49">
        <f t="shared" si="13"/>
        <v>428</v>
      </c>
      <c r="H49">
        <f t="shared" si="13"/>
        <v>475</v>
      </c>
      <c r="I49">
        <f t="shared" si="13"/>
        <v>78</v>
      </c>
      <c r="J49">
        <f t="shared" ref="J49:V49" si="14">SUM(J2:J46)</f>
        <v>161</v>
      </c>
      <c r="K49">
        <f t="shared" si="14"/>
        <v>1242</v>
      </c>
      <c r="L49">
        <f t="shared" si="14"/>
        <v>83</v>
      </c>
      <c r="M49">
        <f t="shared" si="14"/>
        <v>572</v>
      </c>
      <c r="N49">
        <f t="shared" si="14"/>
        <v>594</v>
      </c>
      <c r="O49">
        <f t="shared" si="14"/>
        <v>71</v>
      </c>
      <c r="P49">
        <f t="shared" si="14"/>
        <v>659</v>
      </c>
      <c r="Q49">
        <f t="shared" si="14"/>
        <v>730</v>
      </c>
      <c r="R49">
        <f t="shared" si="14"/>
        <v>143</v>
      </c>
      <c r="S49">
        <f t="shared" si="14"/>
        <v>106</v>
      </c>
      <c r="T49">
        <f t="shared" si="14"/>
        <v>222</v>
      </c>
      <c r="U49">
        <f t="shared" si="14"/>
        <v>331</v>
      </c>
      <c r="V49">
        <f t="shared" si="14"/>
        <v>265</v>
      </c>
      <c r="AA49" s="4">
        <f>SUM(AA2:AA46)</f>
        <v>2212.7999999999997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1.3218546637744035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132.18546637744035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1.379116929511196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137.91169295111959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-114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A3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'Jamal Murray'!A2</f>
        <v>vs AFR</v>
      </c>
      <c r="B2">
        <v>113</v>
      </c>
      <c r="C2">
        <v>47</v>
      </c>
      <c r="D2">
        <v>82</v>
      </c>
      <c r="E2">
        <v>9</v>
      </c>
      <c r="F2">
        <v>23</v>
      </c>
      <c r="G2">
        <v>10</v>
      </c>
      <c r="H2">
        <v>13</v>
      </c>
      <c r="I2">
        <v>10</v>
      </c>
      <c r="J2">
        <v>10</v>
      </c>
      <c r="K2">
        <v>58</v>
      </c>
      <c r="L2">
        <v>18</v>
      </c>
      <c r="M2">
        <v>23</v>
      </c>
      <c r="N2">
        <v>28</v>
      </c>
      <c r="O2">
        <v>16</v>
      </c>
      <c r="P2">
        <v>28</v>
      </c>
      <c r="Q2">
        <f t="shared" ref="Q2" si="0">O2+P2</f>
        <v>44</v>
      </c>
      <c r="R2">
        <v>8</v>
      </c>
      <c r="S2">
        <v>7</v>
      </c>
      <c r="T2">
        <v>12</v>
      </c>
      <c r="U2">
        <v>18</v>
      </c>
      <c r="V2">
        <v>11</v>
      </c>
      <c r="W2" s="5">
        <v>0.93280092592592589</v>
      </c>
      <c r="X2" s="2">
        <f t="shared" ref="X2" si="1">C2/D2</f>
        <v>0.57317073170731703</v>
      </c>
      <c r="Y2" s="2">
        <f t="shared" ref="Y2" si="2" xml:space="preserve"> E2/F2</f>
        <v>0.39130434782608697</v>
      </c>
      <c r="Z2" s="2">
        <f t="shared" ref="Z2" si="3">G2/H2</f>
        <v>0.76923076923076927</v>
      </c>
      <c r="AA2" s="4">
        <f t="shared" ref="AA2" si="4">0.96*((D2)+(T2)+0.44*(H2)-(O2))</f>
        <v>80.371200000000002</v>
      </c>
    </row>
    <row r="3" spans="1:27" x14ac:dyDescent="0.3">
      <c r="A3" s="1" t="str">
        <f>'Jamal Murray'!A3</f>
        <v>@ OLD</v>
      </c>
      <c r="B3">
        <v>126</v>
      </c>
      <c r="C3">
        <v>52</v>
      </c>
      <c r="D3">
        <v>86</v>
      </c>
      <c r="E3">
        <v>10</v>
      </c>
      <c r="F3">
        <v>18</v>
      </c>
      <c r="G3">
        <v>12</v>
      </c>
      <c r="H3">
        <v>16</v>
      </c>
      <c r="I3">
        <v>4</v>
      </c>
      <c r="J3">
        <v>2</v>
      </c>
      <c r="K3">
        <v>68</v>
      </c>
      <c r="L3">
        <v>12</v>
      </c>
      <c r="M3">
        <v>33</v>
      </c>
      <c r="N3">
        <v>21</v>
      </c>
      <c r="O3">
        <v>12</v>
      </c>
      <c r="P3">
        <v>27</v>
      </c>
      <c r="Q3">
        <f>O3+P3</f>
        <v>39</v>
      </c>
      <c r="R3">
        <v>5</v>
      </c>
      <c r="S3">
        <v>2</v>
      </c>
      <c r="T3">
        <v>8</v>
      </c>
      <c r="U3">
        <v>7</v>
      </c>
      <c r="V3">
        <v>17</v>
      </c>
      <c r="W3" s="5">
        <v>0.93269675925925932</v>
      </c>
      <c r="X3" s="2">
        <f t="shared" ref="X3:X46" si="5">C3/D3</f>
        <v>0.60465116279069764</v>
      </c>
      <c r="Y3" s="2">
        <f t="shared" ref="Y3:Y46" si="6" xml:space="preserve"> E3/F3</f>
        <v>0.55555555555555558</v>
      </c>
      <c r="Z3" s="2">
        <f t="shared" ref="Z3:Z46" si="7">G3/H3</f>
        <v>0.75</v>
      </c>
      <c r="AA3" s="4">
        <f t="shared" ref="AA3:AA46" si="8">0.96*((D3)+(T3)+0.44*(H3)-(O3))</f>
        <v>85.478400000000008</v>
      </c>
    </row>
    <row r="4" spans="1:27" x14ac:dyDescent="0.3">
      <c r="A4" s="1" t="str">
        <f>'Jamal Murray'!A4</f>
        <v>vs USA</v>
      </c>
      <c r="B4">
        <v>117</v>
      </c>
      <c r="C4">
        <v>43</v>
      </c>
      <c r="D4">
        <v>73</v>
      </c>
      <c r="E4">
        <v>9</v>
      </c>
      <c r="F4">
        <v>23</v>
      </c>
      <c r="G4">
        <v>22</v>
      </c>
      <c r="H4">
        <v>23</v>
      </c>
      <c r="I4">
        <v>4</v>
      </c>
      <c r="J4">
        <v>8</v>
      </c>
      <c r="K4">
        <v>52</v>
      </c>
      <c r="L4">
        <v>12</v>
      </c>
      <c r="M4">
        <v>42</v>
      </c>
      <c r="N4">
        <v>19</v>
      </c>
      <c r="O4">
        <v>7</v>
      </c>
      <c r="P4">
        <v>26</v>
      </c>
      <c r="Q4">
        <f t="shared" ref="Q4" si="9">O4+P4</f>
        <v>33</v>
      </c>
      <c r="R4">
        <v>4</v>
      </c>
      <c r="S4">
        <v>2</v>
      </c>
      <c r="T4">
        <v>12</v>
      </c>
      <c r="U4">
        <v>8</v>
      </c>
      <c r="V4">
        <v>15</v>
      </c>
      <c r="W4" s="5">
        <v>0.9339467592592593</v>
      </c>
      <c r="X4" s="2">
        <f t="shared" si="5"/>
        <v>0.58904109589041098</v>
      </c>
      <c r="Y4" s="2">
        <f t="shared" si="6"/>
        <v>0.39130434782608697</v>
      </c>
      <c r="Z4" s="2">
        <f t="shared" si="7"/>
        <v>0.95652173913043481</v>
      </c>
      <c r="AA4" s="4">
        <f t="shared" si="8"/>
        <v>84.595200000000006</v>
      </c>
    </row>
    <row r="5" spans="1:27" x14ac:dyDescent="0.3">
      <c r="A5" s="1" t="str">
        <f>'Jamal Murray'!A5</f>
        <v>@ SPA</v>
      </c>
      <c r="B5">
        <v>107</v>
      </c>
      <c r="C5">
        <v>42</v>
      </c>
      <c r="D5">
        <v>75</v>
      </c>
      <c r="E5">
        <v>12</v>
      </c>
      <c r="F5">
        <v>27</v>
      </c>
      <c r="G5">
        <v>11</v>
      </c>
      <c r="H5">
        <v>12</v>
      </c>
      <c r="I5">
        <v>4</v>
      </c>
      <c r="J5">
        <v>2</v>
      </c>
      <c r="K5">
        <v>38</v>
      </c>
      <c r="L5">
        <v>8</v>
      </c>
      <c r="M5">
        <v>34</v>
      </c>
      <c r="N5">
        <v>22</v>
      </c>
      <c r="O5">
        <v>5</v>
      </c>
      <c r="P5">
        <v>26</v>
      </c>
      <c r="Q5">
        <f t="shared" ref="Q5:Q46" si="10">O5+P5</f>
        <v>31</v>
      </c>
      <c r="R5">
        <v>2</v>
      </c>
      <c r="S5">
        <v>2</v>
      </c>
      <c r="T5">
        <v>10</v>
      </c>
      <c r="U5">
        <v>6</v>
      </c>
      <c r="V5">
        <v>18</v>
      </c>
      <c r="W5" s="5">
        <v>0.93398148148148152</v>
      </c>
      <c r="X5" s="2">
        <f t="shared" si="5"/>
        <v>0.56000000000000005</v>
      </c>
      <c r="Y5" s="2">
        <f t="shared" si="6"/>
        <v>0.44444444444444442</v>
      </c>
      <c r="Z5" s="2">
        <f t="shared" si="7"/>
        <v>0.91666666666666663</v>
      </c>
      <c r="AA5" s="4">
        <f t="shared" si="8"/>
        <v>81.868799999999993</v>
      </c>
    </row>
    <row r="6" spans="1:27" x14ac:dyDescent="0.3">
      <c r="A6" s="1" t="str">
        <f>'Jamal Murray'!A6</f>
        <v>vs 6TH</v>
      </c>
      <c r="B6">
        <v>96</v>
      </c>
      <c r="C6">
        <v>38</v>
      </c>
      <c r="D6">
        <v>73</v>
      </c>
      <c r="E6">
        <v>10</v>
      </c>
      <c r="F6">
        <v>26</v>
      </c>
      <c r="G6">
        <v>10</v>
      </c>
      <c r="H6">
        <v>11</v>
      </c>
      <c r="I6">
        <v>3</v>
      </c>
      <c r="J6">
        <v>4</v>
      </c>
      <c r="K6">
        <v>38</v>
      </c>
      <c r="L6">
        <v>11</v>
      </c>
      <c r="M6">
        <v>36</v>
      </c>
      <c r="N6">
        <v>22</v>
      </c>
      <c r="O6">
        <v>6</v>
      </c>
      <c r="P6">
        <v>25</v>
      </c>
      <c r="Q6">
        <f t="shared" si="10"/>
        <v>31</v>
      </c>
      <c r="R6">
        <v>3</v>
      </c>
      <c r="S6">
        <v>1</v>
      </c>
      <c r="T6">
        <v>13</v>
      </c>
      <c r="U6">
        <v>12</v>
      </c>
      <c r="V6">
        <v>14</v>
      </c>
      <c r="W6" s="5">
        <v>0.93285879629629631</v>
      </c>
      <c r="X6" s="2">
        <f t="shared" si="5"/>
        <v>0.52054794520547942</v>
      </c>
      <c r="Y6" s="2">
        <f t="shared" si="6"/>
        <v>0.38461538461538464</v>
      </c>
      <c r="Z6" s="2">
        <f t="shared" si="7"/>
        <v>0.90909090909090906</v>
      </c>
      <c r="AA6" s="4">
        <f t="shared" si="8"/>
        <v>81.446399999999997</v>
      </c>
    </row>
    <row r="7" spans="1:27" x14ac:dyDescent="0.3">
      <c r="A7" s="1" t="str">
        <f>'Jamal Murray'!A7</f>
        <v>@ CHI</v>
      </c>
      <c r="B7">
        <v>110</v>
      </c>
      <c r="C7">
        <v>42</v>
      </c>
      <c r="D7">
        <v>73</v>
      </c>
      <c r="E7">
        <v>16</v>
      </c>
      <c r="F7">
        <v>32</v>
      </c>
      <c r="G7">
        <v>10</v>
      </c>
      <c r="H7">
        <v>12</v>
      </c>
      <c r="I7">
        <v>6</v>
      </c>
      <c r="J7">
        <v>8</v>
      </c>
      <c r="K7">
        <v>40</v>
      </c>
      <c r="L7">
        <v>6</v>
      </c>
      <c r="M7">
        <v>29</v>
      </c>
      <c r="N7">
        <v>29</v>
      </c>
      <c r="O7">
        <v>6</v>
      </c>
      <c r="P7">
        <v>32</v>
      </c>
      <c r="Q7">
        <f t="shared" si="10"/>
        <v>38</v>
      </c>
      <c r="R7">
        <v>5</v>
      </c>
      <c r="S7">
        <v>4</v>
      </c>
      <c r="T7">
        <v>11</v>
      </c>
      <c r="U7">
        <v>8</v>
      </c>
      <c r="V7">
        <v>8</v>
      </c>
      <c r="W7" s="5">
        <v>0.93300925925925926</v>
      </c>
      <c r="X7" s="2">
        <f t="shared" si="5"/>
        <v>0.57534246575342463</v>
      </c>
      <c r="Y7" s="2">
        <f t="shared" si="6"/>
        <v>0.5</v>
      </c>
      <c r="Z7" s="2">
        <f t="shared" si="7"/>
        <v>0.83333333333333337</v>
      </c>
      <c r="AA7" s="4">
        <f t="shared" si="8"/>
        <v>79.948799999999991</v>
      </c>
    </row>
    <row r="8" spans="1:27" x14ac:dyDescent="0.3">
      <c r="A8" s="1" t="str">
        <f>'Jamal Murray'!A8</f>
        <v>@ DNK</v>
      </c>
      <c r="B8">
        <v>118</v>
      </c>
      <c r="C8">
        <v>45</v>
      </c>
      <c r="D8">
        <v>71</v>
      </c>
      <c r="E8">
        <v>12</v>
      </c>
      <c r="F8">
        <v>22</v>
      </c>
      <c r="G8">
        <v>16</v>
      </c>
      <c r="H8">
        <v>17</v>
      </c>
      <c r="I8">
        <v>15</v>
      </c>
      <c r="J8">
        <v>10</v>
      </c>
      <c r="K8">
        <v>60</v>
      </c>
      <c r="L8">
        <v>2</v>
      </c>
      <c r="M8">
        <v>21</v>
      </c>
      <c r="N8">
        <v>29</v>
      </c>
      <c r="O8">
        <v>3</v>
      </c>
      <c r="P8">
        <v>29</v>
      </c>
      <c r="Q8">
        <f t="shared" si="10"/>
        <v>32</v>
      </c>
      <c r="R8">
        <v>7</v>
      </c>
      <c r="S8">
        <v>3</v>
      </c>
      <c r="T8">
        <v>15</v>
      </c>
      <c r="U8">
        <v>9</v>
      </c>
      <c r="V8">
        <v>11</v>
      </c>
      <c r="W8" s="5">
        <v>0.9312731481481481</v>
      </c>
      <c r="X8" s="2">
        <f t="shared" si="5"/>
        <v>0.63380281690140849</v>
      </c>
      <c r="Y8" s="2">
        <f t="shared" si="6"/>
        <v>0.54545454545454541</v>
      </c>
      <c r="Z8" s="2">
        <f t="shared" si="7"/>
        <v>0.94117647058823528</v>
      </c>
      <c r="AA8" s="4">
        <f t="shared" si="8"/>
        <v>86.860799999999998</v>
      </c>
    </row>
    <row r="9" spans="1:27" x14ac:dyDescent="0.3">
      <c r="A9" s="1" t="str">
        <f>'Jamal Murray'!A9</f>
        <v>vs IMP</v>
      </c>
      <c r="B9">
        <v>124</v>
      </c>
      <c r="C9">
        <v>47</v>
      </c>
      <c r="D9">
        <v>81</v>
      </c>
      <c r="E9">
        <v>20</v>
      </c>
      <c r="F9">
        <v>33</v>
      </c>
      <c r="G9">
        <v>10</v>
      </c>
      <c r="H9">
        <v>10</v>
      </c>
      <c r="I9">
        <v>9</v>
      </c>
      <c r="J9">
        <v>6</v>
      </c>
      <c r="K9">
        <v>40</v>
      </c>
      <c r="L9">
        <v>10</v>
      </c>
      <c r="M9">
        <v>17</v>
      </c>
      <c r="N9">
        <v>32</v>
      </c>
      <c r="O9">
        <v>7</v>
      </c>
      <c r="P9">
        <v>31</v>
      </c>
      <c r="Q9">
        <f t="shared" si="10"/>
        <v>38</v>
      </c>
      <c r="R9">
        <v>2</v>
      </c>
      <c r="S9">
        <v>4</v>
      </c>
      <c r="T9">
        <v>13</v>
      </c>
      <c r="U9">
        <v>7</v>
      </c>
      <c r="V9">
        <v>10</v>
      </c>
      <c r="W9" s="5">
        <v>0.93245370370370373</v>
      </c>
      <c r="X9" s="2">
        <f t="shared" si="5"/>
        <v>0.58024691358024694</v>
      </c>
      <c r="Y9" s="2">
        <f t="shared" si="6"/>
        <v>0.60606060606060608</v>
      </c>
      <c r="Z9" s="2">
        <f t="shared" si="7"/>
        <v>1</v>
      </c>
      <c r="AA9" s="4">
        <f t="shared" si="8"/>
        <v>87.744</v>
      </c>
    </row>
    <row r="10" spans="1:27" x14ac:dyDescent="0.3">
      <c r="A10" s="1" t="str">
        <f>'Jamal Murray'!A10</f>
        <v>@ 3PT</v>
      </c>
      <c r="B10">
        <v>103</v>
      </c>
      <c r="C10">
        <v>39</v>
      </c>
      <c r="D10">
        <v>82</v>
      </c>
      <c r="E10">
        <v>20</v>
      </c>
      <c r="F10">
        <v>44</v>
      </c>
      <c r="G10">
        <v>5</v>
      </c>
      <c r="H10">
        <v>6</v>
      </c>
      <c r="I10">
        <v>1</v>
      </c>
      <c r="J10">
        <v>6</v>
      </c>
      <c r="K10">
        <v>12</v>
      </c>
      <c r="L10">
        <v>9</v>
      </c>
      <c r="M10">
        <v>34</v>
      </c>
      <c r="N10">
        <v>20</v>
      </c>
      <c r="O10">
        <v>7</v>
      </c>
      <c r="P10">
        <v>33</v>
      </c>
      <c r="Q10">
        <f t="shared" si="10"/>
        <v>40</v>
      </c>
      <c r="R10">
        <v>3</v>
      </c>
      <c r="S10">
        <v>5</v>
      </c>
      <c r="T10">
        <v>7</v>
      </c>
      <c r="U10">
        <v>3</v>
      </c>
      <c r="V10">
        <v>17</v>
      </c>
      <c r="W10" s="5">
        <v>0.93180555555555555</v>
      </c>
      <c r="X10" s="2">
        <f t="shared" si="5"/>
        <v>0.47560975609756095</v>
      </c>
      <c r="Y10" s="2">
        <f t="shared" si="6"/>
        <v>0.45454545454545453</v>
      </c>
      <c r="Z10" s="2">
        <f t="shared" si="7"/>
        <v>0.83333333333333337</v>
      </c>
      <c r="AA10" s="4">
        <f t="shared" si="8"/>
        <v>81.254400000000004</v>
      </c>
    </row>
    <row r="11" spans="1:27" x14ac:dyDescent="0.3">
      <c r="A11" s="1" t="str">
        <f>'Jamal Murray'!A11</f>
        <v>vs DEF</v>
      </c>
      <c r="B11">
        <v>104</v>
      </c>
      <c r="C11">
        <v>41</v>
      </c>
      <c r="D11">
        <v>76</v>
      </c>
      <c r="E11">
        <v>11</v>
      </c>
      <c r="F11">
        <v>23</v>
      </c>
      <c r="G11">
        <v>11</v>
      </c>
      <c r="H11">
        <v>13</v>
      </c>
      <c r="I11">
        <v>5</v>
      </c>
      <c r="J11">
        <v>6</v>
      </c>
      <c r="K11">
        <v>38</v>
      </c>
      <c r="L11">
        <v>4</v>
      </c>
      <c r="M11">
        <v>31</v>
      </c>
      <c r="N11">
        <v>27</v>
      </c>
      <c r="O11">
        <v>7</v>
      </c>
      <c r="P11">
        <v>25</v>
      </c>
      <c r="Q11">
        <f t="shared" si="10"/>
        <v>32</v>
      </c>
      <c r="R11">
        <v>5</v>
      </c>
      <c r="S11">
        <v>3</v>
      </c>
      <c r="T11">
        <v>10</v>
      </c>
      <c r="U11">
        <v>14</v>
      </c>
      <c r="V11">
        <v>11</v>
      </c>
      <c r="W11" s="5">
        <v>0.93454861111111109</v>
      </c>
      <c r="X11" s="2">
        <f t="shared" si="5"/>
        <v>0.53947368421052633</v>
      </c>
      <c r="Y11" s="2">
        <f t="shared" si="6"/>
        <v>0.47826086956521741</v>
      </c>
      <c r="Z11" s="2">
        <f t="shared" si="7"/>
        <v>0.84615384615384615</v>
      </c>
      <c r="AA11" s="4">
        <f t="shared" si="8"/>
        <v>81.331199999999995</v>
      </c>
    </row>
    <row r="12" spans="1:27" x14ac:dyDescent="0.3">
      <c r="A12" s="1" t="str">
        <f>'Jamal Murray'!A12</f>
        <v>@ OCE</v>
      </c>
      <c r="B12">
        <v>109</v>
      </c>
      <c r="C12">
        <v>44</v>
      </c>
      <c r="D12">
        <v>81</v>
      </c>
      <c r="E12">
        <v>17</v>
      </c>
      <c r="F12">
        <v>39</v>
      </c>
      <c r="G12">
        <v>4</v>
      </c>
      <c r="H12">
        <v>4</v>
      </c>
      <c r="I12">
        <v>7</v>
      </c>
      <c r="J12">
        <v>4</v>
      </c>
      <c r="K12">
        <v>46</v>
      </c>
      <c r="L12">
        <v>17</v>
      </c>
      <c r="M12">
        <v>37</v>
      </c>
      <c r="N12">
        <v>23</v>
      </c>
      <c r="O12">
        <v>11</v>
      </c>
      <c r="P12">
        <v>24</v>
      </c>
      <c r="Q12">
        <f t="shared" si="10"/>
        <v>35</v>
      </c>
      <c r="R12">
        <v>3</v>
      </c>
      <c r="S12">
        <v>1</v>
      </c>
      <c r="T12">
        <v>11</v>
      </c>
      <c r="U12">
        <v>5</v>
      </c>
      <c r="V12">
        <v>19</v>
      </c>
      <c r="W12" s="5">
        <v>0.93295138888888884</v>
      </c>
      <c r="X12" s="2">
        <f t="shared" si="5"/>
        <v>0.54320987654320985</v>
      </c>
      <c r="Y12" s="2">
        <f t="shared" si="6"/>
        <v>0.4358974358974359</v>
      </c>
      <c r="Z12" s="2">
        <f t="shared" si="7"/>
        <v>1</v>
      </c>
      <c r="AA12" s="4">
        <f t="shared" si="8"/>
        <v>79.449600000000004</v>
      </c>
    </row>
    <row r="13" spans="1:27" x14ac:dyDescent="0.3">
      <c r="A13" s="1" t="str">
        <f>'Jamal Murray'!A13</f>
        <v>vs FRA</v>
      </c>
      <c r="B13">
        <v>104</v>
      </c>
      <c r="C13">
        <v>40</v>
      </c>
      <c r="D13">
        <v>69</v>
      </c>
      <c r="E13">
        <v>9</v>
      </c>
      <c r="F13">
        <v>20</v>
      </c>
      <c r="G13">
        <v>15</v>
      </c>
      <c r="H13">
        <v>21</v>
      </c>
      <c r="I13">
        <v>2</v>
      </c>
      <c r="J13">
        <v>4</v>
      </c>
      <c r="K13">
        <v>44</v>
      </c>
      <c r="L13">
        <v>10</v>
      </c>
      <c r="M13">
        <v>26</v>
      </c>
      <c r="N13">
        <v>18</v>
      </c>
      <c r="O13">
        <v>10</v>
      </c>
      <c r="P13">
        <v>26</v>
      </c>
      <c r="Q13">
        <f t="shared" si="10"/>
        <v>36</v>
      </c>
      <c r="R13">
        <v>3</v>
      </c>
      <c r="S13">
        <v>7</v>
      </c>
      <c r="T13">
        <v>9</v>
      </c>
      <c r="U13">
        <v>8</v>
      </c>
      <c r="V13">
        <v>10</v>
      </c>
      <c r="W13" s="5">
        <v>0.93484953703703699</v>
      </c>
      <c r="X13" s="2">
        <f t="shared" si="5"/>
        <v>0.57971014492753625</v>
      </c>
      <c r="Y13" s="2">
        <f t="shared" si="6"/>
        <v>0.45</v>
      </c>
      <c r="Z13" s="2">
        <f t="shared" si="7"/>
        <v>0.7142857142857143</v>
      </c>
      <c r="AA13" s="4">
        <f t="shared" si="8"/>
        <v>74.150399999999991</v>
      </c>
    </row>
    <row r="14" spans="1:27" x14ac:dyDescent="0.3">
      <c r="A14" s="1" t="str">
        <f>'Jamal Murray'!A14</f>
        <v>@ INJ</v>
      </c>
      <c r="B14">
        <v>127</v>
      </c>
      <c r="C14">
        <v>53</v>
      </c>
      <c r="D14">
        <v>77</v>
      </c>
      <c r="E14">
        <v>12</v>
      </c>
      <c r="F14">
        <v>17</v>
      </c>
      <c r="G14">
        <v>9</v>
      </c>
      <c r="H14">
        <v>14</v>
      </c>
      <c r="I14">
        <v>6</v>
      </c>
      <c r="J14">
        <v>15</v>
      </c>
      <c r="K14">
        <v>48</v>
      </c>
      <c r="L14">
        <v>6</v>
      </c>
      <c r="M14">
        <v>24</v>
      </c>
      <c r="N14">
        <v>31</v>
      </c>
      <c r="O14">
        <v>6</v>
      </c>
      <c r="P14">
        <v>33</v>
      </c>
      <c r="Q14">
        <f t="shared" si="10"/>
        <v>39</v>
      </c>
      <c r="R14">
        <v>6</v>
      </c>
      <c r="S14">
        <v>8</v>
      </c>
      <c r="T14">
        <v>13</v>
      </c>
      <c r="U14">
        <v>17</v>
      </c>
      <c r="V14">
        <v>9</v>
      </c>
      <c r="W14" s="5">
        <v>0.93119212962962961</v>
      </c>
      <c r="X14" s="2">
        <f t="shared" si="5"/>
        <v>0.68831168831168832</v>
      </c>
      <c r="Y14" s="2">
        <f t="shared" si="6"/>
        <v>0.70588235294117652</v>
      </c>
      <c r="Z14" s="2">
        <f t="shared" si="7"/>
        <v>0.6428571428571429</v>
      </c>
      <c r="AA14" s="4">
        <f t="shared" si="8"/>
        <v>86.553599999999989</v>
      </c>
    </row>
    <row r="15" spans="1:27" x14ac:dyDescent="0.3">
      <c r="A15" s="1" t="str">
        <f>'Jamal Murray'!A15</f>
        <v>vs EUR</v>
      </c>
      <c r="B15">
        <v>133</v>
      </c>
      <c r="C15">
        <v>51</v>
      </c>
      <c r="D15">
        <v>90</v>
      </c>
      <c r="E15">
        <v>13</v>
      </c>
      <c r="F15">
        <v>30</v>
      </c>
      <c r="G15">
        <v>18</v>
      </c>
      <c r="H15">
        <v>19</v>
      </c>
      <c r="I15">
        <v>12</v>
      </c>
      <c r="J15">
        <v>4</v>
      </c>
      <c r="K15">
        <v>50</v>
      </c>
      <c r="L15">
        <v>14</v>
      </c>
      <c r="M15">
        <v>30</v>
      </c>
      <c r="N15">
        <v>34</v>
      </c>
      <c r="O15">
        <v>12</v>
      </c>
      <c r="P15">
        <v>31</v>
      </c>
      <c r="Q15">
        <f t="shared" si="10"/>
        <v>43</v>
      </c>
      <c r="R15">
        <v>4</v>
      </c>
      <c r="S15">
        <v>5</v>
      </c>
      <c r="T15">
        <v>6</v>
      </c>
      <c r="U15">
        <v>9</v>
      </c>
      <c r="V15">
        <v>12</v>
      </c>
      <c r="W15" s="5">
        <v>0.93215277777777783</v>
      </c>
      <c r="X15" s="2">
        <f t="shared" si="5"/>
        <v>0.56666666666666665</v>
      </c>
      <c r="Y15" s="2">
        <f t="shared" si="6"/>
        <v>0.43333333333333335</v>
      </c>
      <c r="Z15" s="2">
        <f t="shared" si="7"/>
        <v>0.94736842105263153</v>
      </c>
      <c r="AA15" s="4">
        <f t="shared" si="8"/>
        <v>88.665599999999998</v>
      </c>
    </row>
    <row r="16" spans="1:27" x14ac:dyDescent="0.3">
      <c r="A16" s="1" t="str">
        <f>'Jamal Murray'!A16</f>
        <v>@ RKS</v>
      </c>
      <c r="B16">
        <v>114</v>
      </c>
      <c r="C16">
        <v>47</v>
      </c>
      <c r="D16">
        <v>82</v>
      </c>
      <c r="E16">
        <v>10</v>
      </c>
      <c r="F16">
        <v>25</v>
      </c>
      <c r="G16">
        <v>10</v>
      </c>
      <c r="H16">
        <v>12</v>
      </c>
      <c r="I16">
        <v>7</v>
      </c>
      <c r="J16">
        <v>6</v>
      </c>
      <c r="K16">
        <v>48</v>
      </c>
      <c r="L16">
        <v>12</v>
      </c>
      <c r="M16">
        <v>37</v>
      </c>
      <c r="N16">
        <v>27</v>
      </c>
      <c r="O16">
        <v>9</v>
      </c>
      <c r="P16">
        <v>24</v>
      </c>
      <c r="Q16">
        <f t="shared" si="10"/>
        <v>33</v>
      </c>
      <c r="R16">
        <v>4</v>
      </c>
      <c r="S16">
        <v>4</v>
      </c>
      <c r="T16">
        <v>8</v>
      </c>
      <c r="U16">
        <v>8</v>
      </c>
      <c r="V16">
        <v>12</v>
      </c>
      <c r="W16" s="5">
        <v>0.93268518518518517</v>
      </c>
      <c r="X16" s="2">
        <f t="shared" si="5"/>
        <v>0.57317073170731703</v>
      </c>
      <c r="Y16" s="2">
        <f t="shared" si="6"/>
        <v>0.4</v>
      </c>
      <c r="Z16" s="2">
        <f t="shared" si="7"/>
        <v>0.83333333333333337</v>
      </c>
      <c r="AA16" s="4">
        <f t="shared" si="8"/>
        <v>82.828800000000001</v>
      </c>
    </row>
    <row r="17" spans="1:27" x14ac:dyDescent="0.3">
      <c r="A17" s="1" t="str">
        <f>'Jamal Murray'!A17</f>
        <v>@ AFR</v>
      </c>
      <c r="B17">
        <v>130</v>
      </c>
      <c r="C17">
        <v>52</v>
      </c>
      <c r="D17">
        <v>89</v>
      </c>
      <c r="E17">
        <v>14</v>
      </c>
      <c r="F17">
        <v>24</v>
      </c>
      <c r="G17">
        <v>12</v>
      </c>
      <c r="H17">
        <v>14</v>
      </c>
      <c r="I17">
        <v>8</v>
      </c>
      <c r="J17">
        <v>16</v>
      </c>
      <c r="K17">
        <v>58</v>
      </c>
      <c r="L17">
        <v>17</v>
      </c>
      <c r="M17">
        <v>22</v>
      </c>
      <c r="N17">
        <v>31</v>
      </c>
      <c r="O17">
        <v>12</v>
      </c>
      <c r="P17">
        <v>28</v>
      </c>
      <c r="Q17">
        <f t="shared" si="10"/>
        <v>40</v>
      </c>
      <c r="R17">
        <v>9</v>
      </c>
      <c r="S17">
        <v>4</v>
      </c>
      <c r="T17">
        <v>9</v>
      </c>
      <c r="U17">
        <v>22</v>
      </c>
      <c r="V17">
        <v>9</v>
      </c>
      <c r="W17" s="5">
        <v>0.93265046296296295</v>
      </c>
      <c r="X17" s="2">
        <f t="shared" si="5"/>
        <v>0.5842696629213483</v>
      </c>
      <c r="Y17" s="2">
        <f t="shared" si="6"/>
        <v>0.58333333333333337</v>
      </c>
      <c r="Z17" s="2">
        <f t="shared" si="7"/>
        <v>0.8571428571428571</v>
      </c>
      <c r="AA17" s="4">
        <f t="shared" si="8"/>
        <v>88.47359999999999</v>
      </c>
    </row>
    <row r="18" spans="1:27" x14ac:dyDescent="0.3">
      <c r="A18" s="1" t="str">
        <f>'Jamal Murray'!A18</f>
        <v>vs OLD</v>
      </c>
      <c r="B18">
        <v>122</v>
      </c>
      <c r="C18">
        <v>48</v>
      </c>
      <c r="D18">
        <v>87</v>
      </c>
      <c r="E18">
        <v>10</v>
      </c>
      <c r="F18">
        <v>20</v>
      </c>
      <c r="G18">
        <v>14</v>
      </c>
      <c r="H18">
        <v>18</v>
      </c>
      <c r="I18">
        <v>6</v>
      </c>
      <c r="J18">
        <v>8</v>
      </c>
      <c r="K18">
        <v>62</v>
      </c>
      <c r="L18">
        <v>15</v>
      </c>
      <c r="M18">
        <v>17</v>
      </c>
      <c r="N18">
        <v>25</v>
      </c>
      <c r="O18">
        <v>10</v>
      </c>
      <c r="P18">
        <v>27</v>
      </c>
      <c r="Q18">
        <f t="shared" si="10"/>
        <v>37</v>
      </c>
      <c r="R18">
        <v>10</v>
      </c>
      <c r="S18">
        <v>5</v>
      </c>
      <c r="T18">
        <v>10</v>
      </c>
      <c r="U18">
        <v>12</v>
      </c>
      <c r="V18">
        <v>14</v>
      </c>
      <c r="W18" s="5">
        <v>0.93334490740740739</v>
      </c>
      <c r="X18" s="2">
        <f t="shared" si="5"/>
        <v>0.55172413793103448</v>
      </c>
      <c r="Y18" s="2">
        <f t="shared" si="6"/>
        <v>0.5</v>
      </c>
      <c r="Z18" s="2">
        <f t="shared" si="7"/>
        <v>0.77777777777777779</v>
      </c>
      <c r="AA18" s="4">
        <f t="shared" si="8"/>
        <v>91.123199999999997</v>
      </c>
    </row>
    <row r="19" spans="1:27" x14ac:dyDescent="0.3">
      <c r="A19" s="1" t="str">
        <f>'Jamal Murray'!A19</f>
        <v>@ USA</v>
      </c>
      <c r="B19">
        <v>106</v>
      </c>
      <c r="C19">
        <v>44</v>
      </c>
      <c r="D19">
        <v>80</v>
      </c>
      <c r="E19">
        <v>9</v>
      </c>
      <c r="F19">
        <v>24</v>
      </c>
      <c r="G19">
        <v>9</v>
      </c>
      <c r="H19">
        <v>10</v>
      </c>
      <c r="I19">
        <v>8</v>
      </c>
      <c r="J19">
        <v>8</v>
      </c>
      <c r="K19">
        <v>46</v>
      </c>
      <c r="L19">
        <v>6</v>
      </c>
      <c r="M19">
        <v>25</v>
      </c>
      <c r="N19">
        <v>26</v>
      </c>
      <c r="O19">
        <v>5</v>
      </c>
      <c r="P19">
        <v>24</v>
      </c>
      <c r="Q19">
        <f t="shared" si="10"/>
        <v>29</v>
      </c>
      <c r="R19">
        <v>5</v>
      </c>
      <c r="S19">
        <v>4</v>
      </c>
      <c r="T19">
        <v>5</v>
      </c>
      <c r="U19">
        <v>15</v>
      </c>
      <c r="V19">
        <v>16</v>
      </c>
      <c r="W19" s="5">
        <v>0.93280092592592589</v>
      </c>
      <c r="X19" s="2">
        <f t="shared" si="5"/>
        <v>0.55000000000000004</v>
      </c>
      <c r="Y19" s="2">
        <f t="shared" si="6"/>
        <v>0.375</v>
      </c>
      <c r="Z19" s="2">
        <f t="shared" si="7"/>
        <v>0.9</v>
      </c>
      <c r="AA19" s="4">
        <f t="shared" si="8"/>
        <v>81.024000000000001</v>
      </c>
    </row>
    <row r="20" spans="1:27" x14ac:dyDescent="0.3">
      <c r="A20" s="1" t="str">
        <f>'Jamal Murray'!A20</f>
        <v>vs SPA</v>
      </c>
      <c r="B20">
        <v>108</v>
      </c>
      <c r="C20">
        <v>44</v>
      </c>
      <c r="D20">
        <v>76</v>
      </c>
      <c r="E20">
        <v>9</v>
      </c>
      <c r="F20">
        <v>23</v>
      </c>
      <c r="G20">
        <v>11</v>
      </c>
      <c r="H20">
        <v>12</v>
      </c>
      <c r="I20">
        <v>4</v>
      </c>
      <c r="J20">
        <v>2</v>
      </c>
      <c r="K20">
        <v>34</v>
      </c>
      <c r="L20">
        <v>10</v>
      </c>
      <c r="M20">
        <v>37</v>
      </c>
      <c r="N20">
        <v>26</v>
      </c>
      <c r="O20">
        <v>7</v>
      </c>
      <c r="P20">
        <v>27</v>
      </c>
      <c r="Q20">
        <f t="shared" si="10"/>
        <v>34</v>
      </c>
      <c r="R20">
        <v>5</v>
      </c>
      <c r="S20">
        <v>5</v>
      </c>
      <c r="T20">
        <v>7</v>
      </c>
      <c r="U20">
        <v>8</v>
      </c>
      <c r="V20">
        <v>14</v>
      </c>
      <c r="W20" s="5">
        <v>0.93349537037037034</v>
      </c>
      <c r="X20" s="2">
        <f t="shared" si="5"/>
        <v>0.57894736842105265</v>
      </c>
      <c r="Y20" s="2">
        <f t="shared" si="6"/>
        <v>0.39130434782608697</v>
      </c>
      <c r="Z20" s="2">
        <f t="shared" si="7"/>
        <v>0.91666666666666663</v>
      </c>
      <c r="AA20" s="4">
        <f t="shared" si="8"/>
        <v>78.028800000000004</v>
      </c>
    </row>
    <row r="21" spans="1:27" x14ac:dyDescent="0.3">
      <c r="A21" s="1" t="str">
        <f>'Jamal Murray'!A21</f>
        <v>@ 6TH</v>
      </c>
      <c r="B21">
        <v>118</v>
      </c>
      <c r="C21">
        <v>45</v>
      </c>
      <c r="D21">
        <v>86</v>
      </c>
      <c r="E21">
        <v>16</v>
      </c>
      <c r="F21">
        <v>31</v>
      </c>
      <c r="G21">
        <v>12</v>
      </c>
      <c r="H21">
        <v>14</v>
      </c>
      <c r="I21">
        <v>5</v>
      </c>
      <c r="J21">
        <v>4</v>
      </c>
      <c r="K21">
        <v>50</v>
      </c>
      <c r="L21">
        <v>13</v>
      </c>
      <c r="M21">
        <v>26</v>
      </c>
      <c r="N21">
        <v>26</v>
      </c>
      <c r="O21">
        <v>10</v>
      </c>
      <c r="P21">
        <v>20</v>
      </c>
      <c r="Q21">
        <f t="shared" si="10"/>
        <v>30</v>
      </c>
      <c r="R21">
        <v>4</v>
      </c>
      <c r="S21">
        <v>1</v>
      </c>
      <c r="T21">
        <v>8</v>
      </c>
      <c r="U21">
        <v>19</v>
      </c>
      <c r="V21">
        <v>15</v>
      </c>
      <c r="W21" s="5">
        <v>0.93337962962962961</v>
      </c>
      <c r="X21" s="2">
        <f t="shared" si="5"/>
        <v>0.52325581395348841</v>
      </c>
      <c r="Y21" s="2">
        <f t="shared" si="6"/>
        <v>0.5161290322580645</v>
      </c>
      <c r="Z21" s="2">
        <f t="shared" si="7"/>
        <v>0.8571428571428571</v>
      </c>
      <c r="AA21" s="4">
        <f t="shared" si="8"/>
        <v>86.553599999999989</v>
      </c>
    </row>
    <row r="22" spans="1:27" x14ac:dyDescent="0.3">
      <c r="A22" s="1" t="str">
        <f>'Jamal Murray'!A22</f>
        <v>vs CHI</v>
      </c>
      <c r="B22">
        <v>93</v>
      </c>
      <c r="C22">
        <v>35</v>
      </c>
      <c r="D22">
        <v>64</v>
      </c>
      <c r="E22">
        <v>14</v>
      </c>
      <c r="F22">
        <v>33</v>
      </c>
      <c r="G22">
        <v>9</v>
      </c>
      <c r="H22">
        <v>13</v>
      </c>
      <c r="I22">
        <v>6</v>
      </c>
      <c r="J22">
        <v>2</v>
      </c>
      <c r="K22">
        <v>28</v>
      </c>
      <c r="L22">
        <v>4</v>
      </c>
      <c r="M22">
        <v>18</v>
      </c>
      <c r="N22">
        <v>20</v>
      </c>
      <c r="O22">
        <v>3</v>
      </c>
      <c r="P22">
        <v>30</v>
      </c>
      <c r="Q22">
        <f t="shared" si="10"/>
        <v>33</v>
      </c>
      <c r="R22">
        <v>2</v>
      </c>
      <c r="S22">
        <v>6</v>
      </c>
      <c r="T22">
        <v>14</v>
      </c>
      <c r="U22">
        <v>6</v>
      </c>
      <c r="V22">
        <v>10</v>
      </c>
      <c r="W22" s="5">
        <v>0.93311342592592594</v>
      </c>
      <c r="X22" s="2">
        <f t="shared" si="5"/>
        <v>0.546875</v>
      </c>
      <c r="Y22" s="2">
        <f t="shared" si="6"/>
        <v>0.42424242424242425</v>
      </c>
      <c r="Z22" s="2">
        <f t="shared" si="7"/>
        <v>0.69230769230769229</v>
      </c>
      <c r="AA22" s="4">
        <f t="shared" si="8"/>
        <v>77.491199999999992</v>
      </c>
    </row>
    <row r="23" spans="1:27" x14ac:dyDescent="0.3">
      <c r="A23" s="1" t="str">
        <f>'Jamal Murray'!A23</f>
        <v>vs DNK</v>
      </c>
      <c r="B23">
        <v>133</v>
      </c>
      <c r="C23">
        <v>56</v>
      </c>
      <c r="D23">
        <v>92</v>
      </c>
      <c r="E23">
        <v>10</v>
      </c>
      <c r="F23">
        <v>26</v>
      </c>
      <c r="G23">
        <v>11</v>
      </c>
      <c r="H23">
        <v>11</v>
      </c>
      <c r="I23">
        <v>19</v>
      </c>
      <c r="J23">
        <v>6</v>
      </c>
      <c r="K23">
        <v>78</v>
      </c>
      <c r="L23">
        <v>21</v>
      </c>
      <c r="M23">
        <v>38</v>
      </c>
      <c r="N23">
        <v>36</v>
      </c>
      <c r="O23">
        <v>13</v>
      </c>
      <c r="P23">
        <v>27</v>
      </c>
      <c r="Q23">
        <f t="shared" si="10"/>
        <v>40</v>
      </c>
      <c r="R23">
        <v>6</v>
      </c>
      <c r="S23">
        <v>1</v>
      </c>
      <c r="T23">
        <v>11</v>
      </c>
      <c r="U23">
        <v>7</v>
      </c>
      <c r="V23">
        <v>12</v>
      </c>
      <c r="W23" s="5">
        <v>0.93331018518518516</v>
      </c>
      <c r="X23" s="2">
        <f t="shared" si="5"/>
        <v>0.60869565217391308</v>
      </c>
      <c r="Y23" s="2">
        <f t="shared" si="6"/>
        <v>0.38461538461538464</v>
      </c>
      <c r="Z23" s="2">
        <f t="shared" si="7"/>
        <v>1</v>
      </c>
      <c r="AA23" s="4">
        <f t="shared" si="8"/>
        <v>91.046400000000006</v>
      </c>
    </row>
    <row r="24" spans="1:27" x14ac:dyDescent="0.3">
      <c r="A24" s="1" t="str">
        <f>'Jamal Murray'!A24</f>
        <v>@ IMP</v>
      </c>
      <c r="B24">
        <v>119</v>
      </c>
      <c r="C24">
        <v>46</v>
      </c>
      <c r="D24">
        <v>75</v>
      </c>
      <c r="E24">
        <v>14</v>
      </c>
      <c r="F24">
        <v>29</v>
      </c>
      <c r="G24">
        <v>13</v>
      </c>
      <c r="H24">
        <v>17</v>
      </c>
      <c r="I24">
        <v>8</v>
      </c>
      <c r="J24">
        <v>6</v>
      </c>
      <c r="K24">
        <v>52</v>
      </c>
      <c r="L24">
        <v>14</v>
      </c>
      <c r="M24">
        <v>25</v>
      </c>
      <c r="N24">
        <v>26</v>
      </c>
      <c r="O24">
        <v>9</v>
      </c>
      <c r="P24">
        <v>29</v>
      </c>
      <c r="Q24">
        <f t="shared" si="10"/>
        <v>38</v>
      </c>
      <c r="R24">
        <v>7</v>
      </c>
      <c r="S24">
        <v>5</v>
      </c>
      <c r="T24">
        <v>11</v>
      </c>
      <c r="U24">
        <v>6</v>
      </c>
      <c r="V24">
        <v>10</v>
      </c>
      <c r="W24" s="5">
        <v>0.93297453703703703</v>
      </c>
      <c r="X24" s="2">
        <f t="shared" si="5"/>
        <v>0.61333333333333329</v>
      </c>
      <c r="Y24" s="2">
        <f t="shared" si="6"/>
        <v>0.48275862068965519</v>
      </c>
      <c r="Z24" s="2">
        <f t="shared" si="7"/>
        <v>0.76470588235294112</v>
      </c>
      <c r="AA24" s="4">
        <f t="shared" si="8"/>
        <v>81.100800000000007</v>
      </c>
    </row>
    <row r="25" spans="1:27" x14ac:dyDescent="0.3">
      <c r="A25" s="1" t="str">
        <f>'Jamal Murray'!A25</f>
        <v>vs 3PT</v>
      </c>
      <c r="B25">
        <v>178</v>
      </c>
      <c r="C25">
        <v>67</v>
      </c>
      <c r="D25">
        <v>130</v>
      </c>
      <c r="E25">
        <v>34</v>
      </c>
      <c r="F25">
        <v>73</v>
      </c>
      <c r="G25">
        <v>10</v>
      </c>
      <c r="H25">
        <v>15</v>
      </c>
      <c r="I25">
        <v>4</v>
      </c>
      <c r="J25">
        <v>12</v>
      </c>
      <c r="K25">
        <v>38</v>
      </c>
      <c r="L25">
        <v>17</v>
      </c>
      <c r="M25">
        <v>47</v>
      </c>
      <c r="N25">
        <v>36</v>
      </c>
      <c r="O25">
        <v>14</v>
      </c>
      <c r="P25">
        <v>38</v>
      </c>
      <c r="Q25">
        <f t="shared" si="10"/>
        <v>52</v>
      </c>
      <c r="R25">
        <v>10</v>
      </c>
      <c r="S25">
        <v>6</v>
      </c>
      <c r="T25">
        <v>10</v>
      </c>
      <c r="U25">
        <v>19</v>
      </c>
      <c r="V25">
        <v>22</v>
      </c>
      <c r="W25" s="5">
        <v>0.93682870370370375</v>
      </c>
      <c r="X25" s="2">
        <f t="shared" si="5"/>
        <v>0.51538461538461533</v>
      </c>
      <c r="Y25" s="2">
        <f t="shared" si="6"/>
        <v>0.46575342465753422</v>
      </c>
      <c r="Z25" s="2">
        <f t="shared" si="7"/>
        <v>0.66666666666666663</v>
      </c>
      <c r="AA25" s="4">
        <f t="shared" si="8"/>
        <v>127.29599999999999</v>
      </c>
    </row>
    <row r="26" spans="1:27" x14ac:dyDescent="0.3">
      <c r="A26" s="1" t="str">
        <f>'Jamal Murray'!A26</f>
        <v>@ DEF</v>
      </c>
      <c r="B26">
        <v>111</v>
      </c>
      <c r="C26">
        <v>44</v>
      </c>
      <c r="D26">
        <v>79</v>
      </c>
      <c r="E26">
        <v>9</v>
      </c>
      <c r="F26">
        <v>23</v>
      </c>
      <c r="G26">
        <v>14</v>
      </c>
      <c r="H26">
        <v>17</v>
      </c>
      <c r="I26">
        <v>7</v>
      </c>
      <c r="J26">
        <v>8</v>
      </c>
      <c r="K26">
        <v>54</v>
      </c>
      <c r="L26">
        <v>12</v>
      </c>
      <c r="M26">
        <v>25</v>
      </c>
      <c r="N26">
        <v>27</v>
      </c>
      <c r="O26">
        <v>6</v>
      </c>
      <c r="P26">
        <v>33</v>
      </c>
      <c r="Q26">
        <f t="shared" si="10"/>
        <v>39</v>
      </c>
      <c r="R26">
        <v>9</v>
      </c>
      <c r="S26">
        <v>5</v>
      </c>
      <c r="T26">
        <v>4</v>
      </c>
      <c r="U26">
        <v>13</v>
      </c>
      <c r="V26">
        <v>10</v>
      </c>
      <c r="W26" s="5">
        <v>0.93305555555555553</v>
      </c>
      <c r="X26" s="2">
        <f t="shared" si="5"/>
        <v>0.55696202531645567</v>
      </c>
      <c r="Y26" s="2">
        <f t="shared" si="6"/>
        <v>0.39130434782608697</v>
      </c>
      <c r="Z26" s="2">
        <f t="shared" si="7"/>
        <v>0.82352941176470584</v>
      </c>
      <c r="AA26" s="4">
        <f t="shared" si="8"/>
        <v>81.100800000000007</v>
      </c>
    </row>
    <row r="27" spans="1:27" x14ac:dyDescent="0.3">
      <c r="A27" s="1" t="str">
        <f>'Jamal Murray'!A27</f>
        <v>vs OCE</v>
      </c>
      <c r="B27">
        <v>116</v>
      </c>
      <c r="C27">
        <v>47</v>
      </c>
      <c r="D27">
        <v>82</v>
      </c>
      <c r="E27">
        <v>11</v>
      </c>
      <c r="F27">
        <v>22</v>
      </c>
      <c r="G27">
        <v>11</v>
      </c>
      <c r="H27">
        <v>16</v>
      </c>
      <c r="I27">
        <v>7</v>
      </c>
      <c r="J27">
        <v>4</v>
      </c>
      <c r="K27">
        <v>58</v>
      </c>
      <c r="L27">
        <v>14</v>
      </c>
      <c r="M27">
        <v>28</v>
      </c>
      <c r="N27">
        <v>23</v>
      </c>
      <c r="O27">
        <v>13</v>
      </c>
      <c r="P27">
        <v>24</v>
      </c>
      <c r="Q27">
        <f t="shared" si="10"/>
        <v>37</v>
      </c>
      <c r="R27">
        <v>8</v>
      </c>
      <c r="S27">
        <v>3</v>
      </c>
      <c r="T27">
        <v>5</v>
      </c>
      <c r="U27">
        <v>16</v>
      </c>
      <c r="V27">
        <v>9</v>
      </c>
      <c r="W27" s="5">
        <v>0.93387731481481484</v>
      </c>
      <c r="X27" s="2">
        <f t="shared" si="5"/>
        <v>0.57317073170731703</v>
      </c>
      <c r="Y27" s="2">
        <f t="shared" si="6"/>
        <v>0.5</v>
      </c>
      <c r="Z27" s="2">
        <f t="shared" si="7"/>
        <v>0.6875</v>
      </c>
      <c r="AA27" s="4">
        <f t="shared" si="8"/>
        <v>77.798400000000001</v>
      </c>
    </row>
    <row r="28" spans="1:27" x14ac:dyDescent="0.3">
      <c r="A28" s="1">
        <f>'Jamal Murray'!A28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'Jamal Murray'!A29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'Jamal Murray'!A30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'Jamal Murray'!A31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'Jamal Murray'!A32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'Jamal Murray'!A33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'Jamal Murray'!A34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'Jamal Murray'!A35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'Jamal Murray'!A36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'Jamal Murray'!A37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'Jamal Murray'!A38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'Jamal Murray'!A39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'Jamal Murray'!A40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'Jamal Murray'!A41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'Jamal Murray'!A42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'Jamal Murray'!A43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'Jamal Murray'!A44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'Jamal Murray'!A45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'Jamal Murray'!A46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116.88461538461539</v>
      </c>
      <c r="C47" s="4">
        <f t="shared" ref="C47:W47" si="11">AVERAGE(C2:C46)</f>
        <v>46.115384615384613</v>
      </c>
      <c r="D47" s="4">
        <f t="shared" si="11"/>
        <v>81.192307692307693</v>
      </c>
      <c r="E47" s="4">
        <f t="shared" si="11"/>
        <v>13.076923076923077</v>
      </c>
      <c r="F47" s="4">
        <f t="shared" si="11"/>
        <v>28.076923076923077</v>
      </c>
      <c r="G47" s="4">
        <f t="shared" si="11"/>
        <v>11.5</v>
      </c>
      <c r="H47" s="4">
        <f t="shared" si="11"/>
        <v>13.846153846153847</v>
      </c>
      <c r="I47" s="4">
        <f t="shared" si="11"/>
        <v>6.8076923076923075</v>
      </c>
      <c r="J47" s="4">
        <f t="shared" si="11"/>
        <v>6.5769230769230766</v>
      </c>
      <c r="K47" s="4">
        <f t="shared" si="11"/>
        <v>47.615384615384613</v>
      </c>
      <c r="L47" s="4">
        <f t="shared" si="11"/>
        <v>11.307692307692308</v>
      </c>
      <c r="M47" s="4">
        <f t="shared" si="11"/>
        <v>29.307692307692307</v>
      </c>
      <c r="N47" s="4">
        <f t="shared" si="11"/>
        <v>26.307692307692307</v>
      </c>
      <c r="O47" s="4">
        <f t="shared" si="11"/>
        <v>8.6923076923076916</v>
      </c>
      <c r="P47" s="4">
        <f t="shared" si="11"/>
        <v>27.96153846153846</v>
      </c>
      <c r="Q47" s="4">
        <f t="shared" si="11"/>
        <v>21.177777777777777</v>
      </c>
      <c r="R47" s="4">
        <f t="shared" si="11"/>
        <v>5.3461538461538458</v>
      </c>
      <c r="S47" s="4">
        <f t="shared" si="11"/>
        <v>3.9615384615384617</v>
      </c>
      <c r="T47" s="4">
        <f t="shared" si="11"/>
        <v>9.6923076923076916</v>
      </c>
      <c r="U47" s="4">
        <f t="shared" si="11"/>
        <v>10.846153846153847</v>
      </c>
      <c r="V47" s="4">
        <f t="shared" si="11"/>
        <v>12.884615384615385</v>
      </c>
      <c r="W47" s="5">
        <f t="shared" si="11"/>
        <v>0.9331552706552706</v>
      </c>
      <c r="X47" s="2">
        <f>SUM(C2:C46)/SUM(D2:D46)</f>
        <v>0.56797726196115583</v>
      </c>
      <c r="Y47" s="2">
        <f>SUM(E2:E46)/SUM(F2:F46)</f>
        <v>0.46575342465753422</v>
      </c>
      <c r="Z47" s="2">
        <f>SUM(G2:G46)/SUM(H2:H46)</f>
        <v>0.8305555555555556</v>
      </c>
      <c r="AA47" s="4">
        <f>AVERAGE(AA2:AA46)</f>
        <v>48.96853333333334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3039</v>
      </c>
      <c r="C49">
        <f t="shared" ref="C49:V49" si="12">SUM(C2:C46)</f>
        <v>1199</v>
      </c>
      <c r="D49">
        <f t="shared" si="12"/>
        <v>2111</v>
      </c>
      <c r="E49">
        <f t="shared" si="12"/>
        <v>340</v>
      </c>
      <c r="F49">
        <f t="shared" si="12"/>
        <v>730</v>
      </c>
      <c r="G49">
        <f t="shared" si="12"/>
        <v>299</v>
      </c>
      <c r="H49">
        <f t="shared" si="12"/>
        <v>360</v>
      </c>
      <c r="I49">
        <f t="shared" si="12"/>
        <v>177</v>
      </c>
      <c r="J49">
        <f t="shared" si="12"/>
        <v>171</v>
      </c>
      <c r="K49">
        <f t="shared" si="12"/>
        <v>1238</v>
      </c>
      <c r="L49">
        <f t="shared" si="12"/>
        <v>294</v>
      </c>
      <c r="M49">
        <f t="shared" si="12"/>
        <v>762</v>
      </c>
      <c r="N49">
        <f t="shared" si="12"/>
        <v>684</v>
      </c>
      <c r="O49">
        <f t="shared" si="12"/>
        <v>226</v>
      </c>
      <c r="P49">
        <f t="shared" si="12"/>
        <v>727</v>
      </c>
      <c r="Q49">
        <f t="shared" si="12"/>
        <v>953</v>
      </c>
      <c r="R49">
        <f t="shared" si="12"/>
        <v>139</v>
      </c>
      <c r="S49">
        <f t="shared" si="12"/>
        <v>103</v>
      </c>
      <c r="T49">
        <f t="shared" si="12"/>
        <v>252</v>
      </c>
      <c r="U49">
        <f t="shared" si="12"/>
        <v>282</v>
      </c>
      <c r="V49">
        <f t="shared" si="12"/>
        <v>335</v>
      </c>
      <c r="AA49" s="4">
        <f>SUM(AA2:AA46)</f>
        <v>2203.5840000000003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39</v>
      </c>
      <c r="C2">
        <v>3</v>
      </c>
      <c r="D2">
        <v>4</v>
      </c>
      <c r="E2">
        <v>0</v>
      </c>
      <c r="F2">
        <v>2</v>
      </c>
      <c r="G2">
        <v>5</v>
      </c>
      <c r="H2">
        <v>15</v>
      </c>
      <c r="I2">
        <v>26</v>
      </c>
      <c r="J2">
        <v>0</v>
      </c>
      <c r="K2">
        <v>4</v>
      </c>
      <c r="L2">
        <v>9</v>
      </c>
      <c r="M2">
        <v>9</v>
      </c>
      <c r="N2">
        <v>1</v>
      </c>
      <c r="O2">
        <v>0</v>
      </c>
      <c r="P2">
        <v>-15</v>
      </c>
      <c r="Q2" s="2">
        <f t="shared" ref="Q2" si="0">H2/I2</f>
        <v>0.57692307692307687</v>
      </c>
      <c r="R2" s="2">
        <f t="shared" ref="R2" si="1">J2/K2</f>
        <v>0</v>
      </c>
      <c r="S2" s="2">
        <f t="shared" ref="S2" si="2">L2/M2</f>
        <v>1</v>
      </c>
      <c r="T2">
        <v>38</v>
      </c>
      <c r="U2">
        <v>50</v>
      </c>
      <c r="V2">
        <v>0</v>
      </c>
      <c r="W2" s="3">
        <f t="shared" ref="W2" si="3">((H2*85.91) +(F2*53.897)+(J2*51.757)+(L2*46.845)+(E2*39.19)+(N2*39.19)+(D2*34.677)+((C2-N2)*14.707)-(O2*17.174)-((M2-L2)*20.091)-((I2-H2)*39.19)-(G2*53.897))/T2</f>
        <v>34.862789473684209</v>
      </c>
      <c r="X2" s="4">
        <f t="shared" ref="X2" si="4">B2+(C2*1.2)+(D2*1.5)+(E2*3)+(F2*3)-G2</f>
        <v>49.6</v>
      </c>
      <c r="Y2" s="4">
        <f t="shared" ref="Y2" si="5">B2+0.4*H2-0.7*I2-0.4*(M2-L2)+0.7*N2+0.3*(C2-N2)+F2+D2*0.7+0.7*E2-0.4*O2-G2</f>
        <v>27.9</v>
      </c>
      <c r="Z2">
        <v>0</v>
      </c>
    </row>
    <row r="3" spans="1:26" x14ac:dyDescent="0.3">
      <c r="A3" s="1" t="str">
        <f>'Jamal Murray'!A3</f>
        <v>@ OLD</v>
      </c>
      <c r="B3">
        <v>35</v>
      </c>
      <c r="C3">
        <v>1</v>
      </c>
      <c r="D3">
        <v>10</v>
      </c>
      <c r="E3">
        <v>1</v>
      </c>
      <c r="F3">
        <v>3</v>
      </c>
      <c r="G3">
        <v>1</v>
      </c>
      <c r="H3">
        <v>12</v>
      </c>
      <c r="I3">
        <v>17</v>
      </c>
      <c r="J3">
        <v>0</v>
      </c>
      <c r="K3">
        <v>0</v>
      </c>
      <c r="L3">
        <v>11</v>
      </c>
      <c r="M3">
        <v>11</v>
      </c>
      <c r="N3">
        <v>0</v>
      </c>
      <c r="O3">
        <v>1</v>
      </c>
      <c r="P3">
        <v>8</v>
      </c>
      <c r="Q3" s="2">
        <f t="shared" ref="Q3" si="6">H3/I3</f>
        <v>0.70588235294117652</v>
      </c>
      <c r="R3" s="6" t="s">
        <v>45</v>
      </c>
      <c r="S3" s="2">
        <f t="shared" ref="S3" si="7">L3/M3</f>
        <v>1</v>
      </c>
      <c r="T3">
        <v>38</v>
      </c>
      <c r="U3">
        <v>61</v>
      </c>
      <c r="V3">
        <v>2</v>
      </c>
      <c r="W3" s="3">
        <f t="shared" ref="W3:W11" si="8">((H3*85.91) +(F3*53.897)+(J3*51.757)+(L3*46.845)+(E3*39.19)+(N3*39.19)+(D3*34.677)+((C3-N3)*14.707)-(O3*17.174)-((M3-L3)*20.091)-((I3-H3)*39.19)-(G3*53.897))/T3</f>
        <v>48.461894736842105</v>
      </c>
      <c r="X3" s="4">
        <f t="shared" ref="X3:X11" si="9">B3+(C3*1.2)+(D3*1.5)+(E3*3)+(F3*3)-G3</f>
        <v>62.2</v>
      </c>
      <c r="Y3" s="4">
        <f t="shared" ref="Y3:Y11" si="10">B3+0.4*H3-0.7*I3-0.4*(M3-L3)+0.7*N3+0.3*(C3-N3)+F3+D3*0.7+0.7*E3-0.4*O3-G3</f>
        <v>37.500000000000007</v>
      </c>
      <c r="Z3">
        <v>0</v>
      </c>
    </row>
    <row r="4" spans="1:26" x14ac:dyDescent="0.3">
      <c r="A4" s="1" t="str">
        <f>'Jamal Murray'!A4</f>
        <v>vs USA</v>
      </c>
      <c r="B4">
        <v>50</v>
      </c>
      <c r="C4">
        <v>3</v>
      </c>
      <c r="D4">
        <v>6</v>
      </c>
      <c r="E4">
        <v>0</v>
      </c>
      <c r="F4">
        <v>1</v>
      </c>
      <c r="G4">
        <v>1</v>
      </c>
      <c r="H4">
        <v>18</v>
      </c>
      <c r="I4">
        <v>26</v>
      </c>
      <c r="J4">
        <v>4</v>
      </c>
      <c r="K4">
        <v>5</v>
      </c>
      <c r="L4">
        <v>10</v>
      </c>
      <c r="M4">
        <v>10</v>
      </c>
      <c r="N4">
        <v>0</v>
      </c>
      <c r="O4">
        <v>2</v>
      </c>
      <c r="P4">
        <v>9</v>
      </c>
      <c r="Q4" s="2">
        <f t="shared" ref="Q4:Q11" si="11">H4/I4</f>
        <v>0.69230769230769229</v>
      </c>
      <c r="R4" s="2">
        <f t="shared" ref="R4:R11" si="12">J4/K4</f>
        <v>0.8</v>
      </c>
      <c r="S4" s="2">
        <f t="shared" ref="S4:S11" si="13">L4/M4</f>
        <v>1</v>
      </c>
      <c r="T4">
        <v>37</v>
      </c>
      <c r="U4">
        <v>66</v>
      </c>
      <c r="V4">
        <v>0</v>
      </c>
      <c r="W4" s="3">
        <f t="shared" si="8"/>
        <v>57.46413513513513</v>
      </c>
      <c r="X4" s="4">
        <f t="shared" si="9"/>
        <v>64.599999999999994</v>
      </c>
      <c r="Y4" s="4">
        <f t="shared" si="10"/>
        <v>43.3</v>
      </c>
      <c r="Z4">
        <v>1</v>
      </c>
    </row>
    <row r="5" spans="1:26" x14ac:dyDescent="0.3">
      <c r="A5" s="1" t="str">
        <f>'Jamal Murray'!A5</f>
        <v>@ SPA</v>
      </c>
      <c r="B5">
        <v>56</v>
      </c>
      <c r="C5">
        <v>6</v>
      </c>
      <c r="D5">
        <v>6</v>
      </c>
      <c r="E5">
        <v>0</v>
      </c>
      <c r="F5">
        <v>0</v>
      </c>
      <c r="G5">
        <v>2</v>
      </c>
      <c r="H5">
        <v>20</v>
      </c>
      <c r="I5">
        <v>29</v>
      </c>
      <c r="J5">
        <v>3</v>
      </c>
      <c r="K5">
        <v>5</v>
      </c>
      <c r="L5">
        <v>13</v>
      </c>
      <c r="M5">
        <v>14</v>
      </c>
      <c r="N5">
        <v>1</v>
      </c>
      <c r="O5">
        <v>4</v>
      </c>
      <c r="P5">
        <v>16</v>
      </c>
      <c r="Q5" s="2">
        <f t="shared" si="11"/>
        <v>0.68965517241379315</v>
      </c>
      <c r="R5" s="2">
        <f t="shared" si="12"/>
        <v>0.6</v>
      </c>
      <c r="S5" s="2">
        <f t="shared" si="13"/>
        <v>0.9285714285714286</v>
      </c>
      <c r="T5">
        <v>39</v>
      </c>
      <c r="U5">
        <v>70</v>
      </c>
      <c r="V5">
        <v>1</v>
      </c>
      <c r="W5" s="3">
        <f t="shared" si="8"/>
        <v>57.793641025641023</v>
      </c>
      <c r="X5" s="4">
        <f t="shared" si="9"/>
        <v>70.2</v>
      </c>
      <c r="Y5" s="4">
        <f t="shared" si="10"/>
        <v>46.1</v>
      </c>
      <c r="Z5">
        <v>1</v>
      </c>
    </row>
    <row r="6" spans="1:26" x14ac:dyDescent="0.3">
      <c r="A6" s="1" t="str">
        <f>'Jamal Murray'!A6</f>
        <v>vs 6TH</v>
      </c>
      <c r="B6">
        <v>26</v>
      </c>
      <c r="C6">
        <v>2</v>
      </c>
      <c r="D6">
        <v>12</v>
      </c>
      <c r="E6">
        <v>3</v>
      </c>
      <c r="F6">
        <v>1</v>
      </c>
      <c r="G6">
        <v>2</v>
      </c>
      <c r="H6">
        <v>9</v>
      </c>
      <c r="I6">
        <v>16</v>
      </c>
      <c r="J6">
        <v>1</v>
      </c>
      <c r="K6">
        <v>3</v>
      </c>
      <c r="L6">
        <v>7</v>
      </c>
      <c r="M6">
        <v>7</v>
      </c>
      <c r="N6">
        <v>0</v>
      </c>
      <c r="O6">
        <v>2</v>
      </c>
      <c r="P6">
        <v>10</v>
      </c>
      <c r="Q6" s="2">
        <f t="shared" si="11"/>
        <v>0.5625</v>
      </c>
      <c r="R6" s="2">
        <f t="shared" si="12"/>
        <v>0.33333333333333331</v>
      </c>
      <c r="S6" s="2">
        <f t="shared" si="13"/>
        <v>1</v>
      </c>
      <c r="T6">
        <v>36</v>
      </c>
      <c r="U6">
        <v>52</v>
      </c>
      <c r="V6">
        <v>1</v>
      </c>
      <c r="W6" s="3">
        <f t="shared" si="8"/>
        <v>37.594305555555557</v>
      </c>
      <c r="X6" s="4">
        <f t="shared" si="9"/>
        <v>56.4</v>
      </c>
      <c r="Y6" s="4">
        <f t="shared" si="10"/>
        <v>27.7</v>
      </c>
      <c r="Z6">
        <v>1</v>
      </c>
    </row>
    <row r="7" spans="1:26" x14ac:dyDescent="0.3">
      <c r="A7" s="1" t="str">
        <f>'Jamal Murray'!A7</f>
        <v>@ CHI</v>
      </c>
      <c r="B7">
        <v>28</v>
      </c>
      <c r="C7">
        <v>2</v>
      </c>
      <c r="D7">
        <v>3</v>
      </c>
      <c r="E7">
        <v>0</v>
      </c>
      <c r="F7">
        <v>1</v>
      </c>
      <c r="G7">
        <v>1</v>
      </c>
      <c r="H7">
        <v>10</v>
      </c>
      <c r="I7">
        <v>20</v>
      </c>
      <c r="J7">
        <v>0</v>
      </c>
      <c r="K7">
        <v>2</v>
      </c>
      <c r="L7">
        <v>8</v>
      </c>
      <c r="M7">
        <v>8</v>
      </c>
      <c r="N7">
        <v>0</v>
      </c>
      <c r="O7">
        <v>0</v>
      </c>
      <c r="P7">
        <v>-10</v>
      </c>
      <c r="Q7" s="2">
        <f t="shared" si="11"/>
        <v>0.5</v>
      </c>
      <c r="R7" s="2">
        <f t="shared" si="12"/>
        <v>0</v>
      </c>
      <c r="S7" s="2">
        <f t="shared" si="13"/>
        <v>1</v>
      </c>
      <c r="T7">
        <v>30</v>
      </c>
      <c r="U7">
        <v>34</v>
      </c>
      <c r="V7">
        <v>1</v>
      </c>
      <c r="W7" s="3">
        <f t="shared" si="8"/>
        <v>32.513500000000001</v>
      </c>
      <c r="X7" s="4">
        <f t="shared" si="9"/>
        <v>36.9</v>
      </c>
      <c r="Y7" s="4">
        <f t="shared" si="10"/>
        <v>20.700000000000003</v>
      </c>
      <c r="Z7">
        <v>0</v>
      </c>
    </row>
    <row r="8" spans="1:26" x14ac:dyDescent="0.3">
      <c r="A8" s="1" t="str">
        <f>'Jamal Murray'!A8</f>
        <v>@ DNK</v>
      </c>
      <c r="B8">
        <v>42</v>
      </c>
      <c r="C8">
        <v>4</v>
      </c>
      <c r="D8">
        <v>10</v>
      </c>
      <c r="E8">
        <v>1</v>
      </c>
      <c r="F8">
        <v>0</v>
      </c>
      <c r="G8">
        <v>6</v>
      </c>
      <c r="H8">
        <v>15</v>
      </c>
      <c r="I8">
        <v>22</v>
      </c>
      <c r="J8">
        <v>2</v>
      </c>
      <c r="K8">
        <v>5</v>
      </c>
      <c r="L8">
        <v>10</v>
      </c>
      <c r="M8">
        <v>10</v>
      </c>
      <c r="N8">
        <v>0</v>
      </c>
      <c r="O8">
        <v>3</v>
      </c>
      <c r="P8">
        <v>-2</v>
      </c>
      <c r="Q8" s="2">
        <f t="shared" si="11"/>
        <v>0.68181818181818177</v>
      </c>
      <c r="R8" s="2">
        <f t="shared" si="12"/>
        <v>0.4</v>
      </c>
      <c r="S8" s="2">
        <f t="shared" si="13"/>
        <v>1</v>
      </c>
      <c r="T8">
        <v>41</v>
      </c>
      <c r="U8">
        <v>67</v>
      </c>
      <c r="V8">
        <v>2</v>
      </c>
      <c r="W8" s="3">
        <f t="shared" si="8"/>
        <v>40.394341463414627</v>
      </c>
      <c r="X8" s="4">
        <f t="shared" si="9"/>
        <v>58.8</v>
      </c>
      <c r="Y8" s="4">
        <f t="shared" si="10"/>
        <v>34.300000000000004</v>
      </c>
      <c r="Z8">
        <v>1</v>
      </c>
    </row>
    <row r="9" spans="1:26" x14ac:dyDescent="0.3">
      <c r="A9" s="1" t="str">
        <f>'Jamal Murray'!A9</f>
        <v>vs IMP</v>
      </c>
      <c r="B9">
        <v>38</v>
      </c>
      <c r="C9">
        <v>3</v>
      </c>
      <c r="D9">
        <v>8</v>
      </c>
      <c r="E9">
        <v>1</v>
      </c>
      <c r="F9">
        <v>4</v>
      </c>
      <c r="G9">
        <v>1</v>
      </c>
      <c r="H9">
        <v>14</v>
      </c>
      <c r="I9">
        <v>25</v>
      </c>
      <c r="J9">
        <v>2</v>
      </c>
      <c r="K9">
        <v>2</v>
      </c>
      <c r="L9">
        <v>8</v>
      </c>
      <c r="M9">
        <v>8</v>
      </c>
      <c r="N9">
        <v>1</v>
      </c>
      <c r="O9">
        <v>0</v>
      </c>
      <c r="P9">
        <v>-16</v>
      </c>
      <c r="Q9" s="2">
        <f t="shared" si="11"/>
        <v>0.56000000000000005</v>
      </c>
      <c r="R9" s="2">
        <f t="shared" si="12"/>
        <v>1</v>
      </c>
      <c r="S9" s="2">
        <f t="shared" si="13"/>
        <v>1</v>
      </c>
      <c r="T9">
        <v>41</v>
      </c>
      <c r="U9">
        <v>59</v>
      </c>
      <c r="V9">
        <v>3</v>
      </c>
      <c r="W9" s="3">
        <f t="shared" si="8"/>
        <v>43.82500000000001</v>
      </c>
      <c r="X9" s="4">
        <f t="shared" si="9"/>
        <v>67.599999999999994</v>
      </c>
      <c r="Y9" s="4">
        <f t="shared" si="10"/>
        <v>36.700000000000003</v>
      </c>
      <c r="Z9">
        <v>0</v>
      </c>
    </row>
    <row r="10" spans="1:26" x14ac:dyDescent="0.3">
      <c r="A10" s="1" t="str">
        <f>'Jamal Murray'!A10</f>
        <v>@ 3PT</v>
      </c>
      <c r="B10">
        <v>36</v>
      </c>
      <c r="C10">
        <v>4</v>
      </c>
      <c r="D10">
        <v>7</v>
      </c>
      <c r="E10">
        <v>0</v>
      </c>
      <c r="F10">
        <v>1</v>
      </c>
      <c r="G10">
        <v>3</v>
      </c>
      <c r="H10">
        <v>15</v>
      </c>
      <c r="I10">
        <v>25</v>
      </c>
      <c r="J10">
        <v>3</v>
      </c>
      <c r="K10">
        <v>4</v>
      </c>
      <c r="L10">
        <v>3</v>
      </c>
      <c r="M10">
        <v>3</v>
      </c>
      <c r="N10">
        <v>0</v>
      </c>
      <c r="O10">
        <v>1</v>
      </c>
      <c r="P10">
        <v>8</v>
      </c>
      <c r="Q10" s="2">
        <f t="shared" si="11"/>
        <v>0.6</v>
      </c>
      <c r="R10" s="2">
        <f t="shared" si="12"/>
        <v>0.75</v>
      </c>
      <c r="S10" s="2">
        <f t="shared" si="13"/>
        <v>1</v>
      </c>
      <c r="T10">
        <v>37</v>
      </c>
      <c r="U10">
        <v>53</v>
      </c>
      <c r="V10">
        <v>0</v>
      </c>
      <c r="W10" s="3">
        <f t="shared" si="8"/>
        <v>37.004189189189191</v>
      </c>
      <c r="X10" s="4">
        <f t="shared" si="9"/>
        <v>51.3</v>
      </c>
      <c r="Y10" s="4">
        <f t="shared" si="10"/>
        <v>28.2</v>
      </c>
      <c r="Z10">
        <v>1</v>
      </c>
    </row>
    <row r="11" spans="1:26" x14ac:dyDescent="0.3">
      <c r="A11" s="1" t="str">
        <f>'Jamal Murray'!A11</f>
        <v>vs DEF</v>
      </c>
      <c r="B11">
        <v>35</v>
      </c>
      <c r="C11">
        <v>3</v>
      </c>
      <c r="D11">
        <v>12</v>
      </c>
      <c r="E11">
        <v>0</v>
      </c>
      <c r="F11">
        <v>1</v>
      </c>
      <c r="G11">
        <v>2</v>
      </c>
      <c r="H11">
        <v>14</v>
      </c>
      <c r="I11">
        <v>24</v>
      </c>
      <c r="J11">
        <v>1</v>
      </c>
      <c r="K11">
        <v>2</v>
      </c>
      <c r="L11">
        <v>6</v>
      </c>
      <c r="M11">
        <v>6</v>
      </c>
      <c r="N11">
        <v>0</v>
      </c>
      <c r="O11">
        <v>2</v>
      </c>
      <c r="P11">
        <v>7</v>
      </c>
      <c r="Q11" s="2">
        <f t="shared" si="11"/>
        <v>0.58333333333333337</v>
      </c>
      <c r="R11" s="2">
        <f t="shared" si="12"/>
        <v>0.5</v>
      </c>
      <c r="S11" s="2">
        <f t="shared" si="13"/>
        <v>1</v>
      </c>
      <c r="T11">
        <v>37</v>
      </c>
      <c r="U11">
        <v>63</v>
      </c>
      <c r="V11">
        <v>0</v>
      </c>
      <c r="W11" s="3">
        <f t="shared" si="8"/>
        <v>40.963972972972968</v>
      </c>
      <c r="X11" s="4">
        <f t="shared" si="9"/>
        <v>57.6</v>
      </c>
      <c r="Y11" s="4">
        <f t="shared" si="10"/>
        <v>31.300000000000004</v>
      </c>
      <c r="Z11">
        <v>0</v>
      </c>
    </row>
    <row r="12" spans="1:26" x14ac:dyDescent="0.3">
      <c r="A12" s="1" t="str">
        <f>'Jamal Murray'!A12</f>
        <v>@ OCE</v>
      </c>
      <c r="B12">
        <v>40</v>
      </c>
      <c r="C12">
        <v>3</v>
      </c>
      <c r="D12">
        <v>5</v>
      </c>
      <c r="E12">
        <v>0</v>
      </c>
      <c r="F12">
        <v>1</v>
      </c>
      <c r="G12">
        <v>1</v>
      </c>
      <c r="H12">
        <v>14</v>
      </c>
      <c r="I12">
        <v>20</v>
      </c>
      <c r="J12">
        <v>0</v>
      </c>
      <c r="K12">
        <v>0</v>
      </c>
      <c r="L12">
        <v>12</v>
      </c>
      <c r="M12">
        <v>12</v>
      </c>
      <c r="N12">
        <v>1</v>
      </c>
      <c r="O12">
        <v>0</v>
      </c>
      <c r="P12">
        <v>6</v>
      </c>
      <c r="Q12" s="2">
        <f t="shared" ref="Q12:Q33" si="14">H12/I12</f>
        <v>0.7</v>
      </c>
      <c r="R12" s="6" t="s">
        <v>45</v>
      </c>
      <c r="S12" s="2">
        <f t="shared" ref="S12:S41" si="15">L12/M12</f>
        <v>1</v>
      </c>
      <c r="T12">
        <v>36</v>
      </c>
      <c r="U12">
        <v>53</v>
      </c>
      <c r="V12">
        <v>0</v>
      </c>
      <c r="W12" s="3">
        <f t="shared" ref="W12:W46" si="16">((H12*85.91) +(F12*53.897)+(J12*51.757)+(L12*46.845)+(E12*39.19)+(N12*39.19)+(D12*34.677)+((C12-N12)*14.707)-(O12*17.174)-((M12-L12)*20.091)-((I12-H12)*39.19)-(G12*53.897))/T12</f>
        <v>49.214694444444454</v>
      </c>
      <c r="X12" s="4">
        <f t="shared" ref="X12:X47" si="17">B12+(C12*1.2)+(D12*1.5)+(E12*3)+(F12*3)-G12</f>
        <v>53.1</v>
      </c>
      <c r="Y12" s="4">
        <f t="shared" ref="Y12:Y47" si="18">B12+0.4*H12-0.7*I12-0.4*(M12-L12)+0.7*N12+0.3*(C12-N12)+F12+D12*0.7+0.7*E12-0.4*O12-G12</f>
        <v>36.400000000000006</v>
      </c>
      <c r="Z12">
        <v>1</v>
      </c>
    </row>
    <row r="13" spans="1:26" x14ac:dyDescent="0.3">
      <c r="A13" s="1" t="str">
        <f>'Jamal Murray'!A13</f>
        <v>vs FRA</v>
      </c>
      <c r="B13">
        <v>29</v>
      </c>
      <c r="C13">
        <v>1</v>
      </c>
      <c r="D13">
        <v>4</v>
      </c>
      <c r="E13">
        <v>0</v>
      </c>
      <c r="F13">
        <v>0</v>
      </c>
      <c r="G13">
        <v>1</v>
      </c>
      <c r="H13">
        <v>11</v>
      </c>
      <c r="I13">
        <v>21</v>
      </c>
      <c r="J13">
        <v>4</v>
      </c>
      <c r="K13">
        <v>6</v>
      </c>
      <c r="L13">
        <v>3</v>
      </c>
      <c r="M13">
        <v>3</v>
      </c>
      <c r="N13">
        <v>0</v>
      </c>
      <c r="O13">
        <v>2</v>
      </c>
      <c r="P13">
        <v>-9</v>
      </c>
      <c r="Q13" s="2">
        <f t="shared" si="14"/>
        <v>0.52380952380952384</v>
      </c>
      <c r="R13" s="2">
        <f t="shared" ref="R13:R33" si="19">J13/K13</f>
        <v>0.66666666666666663</v>
      </c>
      <c r="S13" s="2">
        <f t="shared" si="15"/>
        <v>1</v>
      </c>
      <c r="T13">
        <v>34</v>
      </c>
      <c r="U13">
        <v>39</v>
      </c>
      <c r="V13">
        <v>0</v>
      </c>
      <c r="W13" s="3">
        <f t="shared" si="16"/>
        <v>28.40714705882354</v>
      </c>
      <c r="X13" s="4">
        <f t="shared" si="17"/>
        <v>35.200000000000003</v>
      </c>
      <c r="Y13" s="4">
        <f t="shared" si="18"/>
        <v>20</v>
      </c>
      <c r="Z13">
        <v>0</v>
      </c>
    </row>
    <row r="14" spans="1:26" x14ac:dyDescent="0.3">
      <c r="A14" s="1" t="str">
        <f>'Jamal Murray'!A14</f>
        <v>@ INJ</v>
      </c>
      <c r="B14">
        <v>21</v>
      </c>
      <c r="C14">
        <v>2</v>
      </c>
      <c r="D14">
        <v>5</v>
      </c>
      <c r="E14">
        <v>1</v>
      </c>
      <c r="F14">
        <v>1</v>
      </c>
      <c r="G14">
        <v>2</v>
      </c>
      <c r="H14">
        <v>9</v>
      </c>
      <c r="I14">
        <v>22</v>
      </c>
      <c r="J14">
        <v>0</v>
      </c>
      <c r="K14">
        <v>4</v>
      </c>
      <c r="L14">
        <v>3</v>
      </c>
      <c r="M14">
        <v>3</v>
      </c>
      <c r="N14">
        <v>0</v>
      </c>
      <c r="O14">
        <v>3</v>
      </c>
      <c r="P14">
        <v>-27</v>
      </c>
      <c r="Q14" s="2">
        <f t="shared" si="14"/>
        <v>0.40909090909090912</v>
      </c>
      <c r="R14" s="2">
        <f t="shared" si="19"/>
        <v>0</v>
      </c>
      <c r="S14" s="2">
        <f t="shared" si="15"/>
        <v>1</v>
      </c>
      <c r="T14">
        <v>31</v>
      </c>
      <c r="U14">
        <v>33</v>
      </c>
      <c r="V14">
        <v>0</v>
      </c>
      <c r="W14" s="3">
        <f t="shared" si="16"/>
        <v>17.445967741935483</v>
      </c>
      <c r="X14" s="4">
        <f t="shared" si="17"/>
        <v>34.9</v>
      </c>
      <c r="Y14" s="4">
        <f t="shared" si="18"/>
        <v>11.8</v>
      </c>
      <c r="Z14">
        <v>0</v>
      </c>
    </row>
    <row r="15" spans="1:26" x14ac:dyDescent="0.3">
      <c r="A15" s="1" t="str">
        <f>'Jamal Murray'!A15</f>
        <v>vs EUR</v>
      </c>
      <c r="B15">
        <v>55</v>
      </c>
      <c r="C15">
        <v>5</v>
      </c>
      <c r="D15">
        <v>8</v>
      </c>
      <c r="E15">
        <v>0</v>
      </c>
      <c r="F15">
        <v>2</v>
      </c>
      <c r="G15">
        <v>2</v>
      </c>
      <c r="H15">
        <v>21</v>
      </c>
      <c r="I15">
        <v>33</v>
      </c>
      <c r="J15">
        <v>6</v>
      </c>
      <c r="K15">
        <v>8</v>
      </c>
      <c r="L15">
        <v>7</v>
      </c>
      <c r="M15">
        <v>7</v>
      </c>
      <c r="N15">
        <v>0</v>
      </c>
      <c r="O15">
        <v>0</v>
      </c>
      <c r="P15">
        <v>7</v>
      </c>
      <c r="Q15" s="2">
        <f t="shared" si="14"/>
        <v>0.63636363636363635</v>
      </c>
      <c r="R15" s="2">
        <f t="shared" si="19"/>
        <v>0.75</v>
      </c>
      <c r="S15" s="2">
        <f t="shared" si="15"/>
        <v>1</v>
      </c>
      <c r="T15">
        <v>39</v>
      </c>
      <c r="U15">
        <v>74</v>
      </c>
      <c r="V15">
        <v>3</v>
      </c>
      <c r="W15" s="3">
        <f t="shared" si="16"/>
        <v>59.570205128205139</v>
      </c>
      <c r="X15" s="4">
        <f t="shared" si="17"/>
        <v>77</v>
      </c>
      <c r="Y15" s="4">
        <f t="shared" si="18"/>
        <v>47.4</v>
      </c>
      <c r="Z15">
        <v>0</v>
      </c>
    </row>
    <row r="16" spans="1:26" x14ac:dyDescent="0.3">
      <c r="A16" s="1" t="str">
        <f>'Jamal Murray'!A16</f>
        <v>@ RKS</v>
      </c>
      <c r="B16">
        <v>51</v>
      </c>
      <c r="C16">
        <v>3</v>
      </c>
      <c r="D16">
        <v>7</v>
      </c>
      <c r="E16">
        <v>0</v>
      </c>
      <c r="F16">
        <v>1</v>
      </c>
      <c r="G16">
        <v>3</v>
      </c>
      <c r="H16">
        <v>18</v>
      </c>
      <c r="I16">
        <v>29</v>
      </c>
      <c r="J16">
        <v>3</v>
      </c>
      <c r="K16">
        <v>5</v>
      </c>
      <c r="L16">
        <v>12</v>
      </c>
      <c r="M16">
        <v>12</v>
      </c>
      <c r="N16">
        <v>1</v>
      </c>
      <c r="O16">
        <v>1</v>
      </c>
      <c r="P16">
        <v>0</v>
      </c>
      <c r="Q16" s="2">
        <f t="shared" si="14"/>
        <v>0.62068965517241381</v>
      </c>
      <c r="R16" s="2">
        <f t="shared" si="19"/>
        <v>0.6</v>
      </c>
      <c r="S16" s="2">
        <f t="shared" si="15"/>
        <v>1</v>
      </c>
      <c r="T16">
        <v>39</v>
      </c>
      <c r="U16">
        <v>69</v>
      </c>
      <c r="V16">
        <v>1</v>
      </c>
      <c r="W16" s="3">
        <f t="shared" si="16"/>
        <v>51.771179487179481</v>
      </c>
      <c r="X16" s="4">
        <f t="shared" si="17"/>
        <v>65.099999999999994</v>
      </c>
      <c r="Y16" s="4">
        <f t="shared" si="18"/>
        <v>41.70000000000001</v>
      </c>
      <c r="Z16">
        <v>1</v>
      </c>
    </row>
    <row r="17" spans="1:26" x14ac:dyDescent="0.3">
      <c r="A17" s="1" t="str">
        <f>'Jamal Murray'!A17</f>
        <v>@ AFR</v>
      </c>
      <c r="B17">
        <v>36</v>
      </c>
      <c r="C17">
        <v>2</v>
      </c>
      <c r="D17">
        <v>7</v>
      </c>
      <c r="E17">
        <v>0</v>
      </c>
      <c r="F17">
        <v>0</v>
      </c>
      <c r="G17">
        <v>4</v>
      </c>
      <c r="H17">
        <v>16</v>
      </c>
      <c r="I17">
        <v>26</v>
      </c>
      <c r="J17">
        <v>0</v>
      </c>
      <c r="K17">
        <v>3</v>
      </c>
      <c r="L17">
        <v>4</v>
      </c>
      <c r="M17">
        <v>4</v>
      </c>
      <c r="N17">
        <v>0</v>
      </c>
      <c r="O17">
        <v>0</v>
      </c>
      <c r="P17">
        <v>-18</v>
      </c>
      <c r="Q17" s="2">
        <f t="shared" si="14"/>
        <v>0.61538461538461542</v>
      </c>
      <c r="R17" s="2">
        <f t="shared" si="19"/>
        <v>0</v>
      </c>
      <c r="S17" s="2">
        <f t="shared" si="15"/>
        <v>1</v>
      </c>
      <c r="T17">
        <v>33</v>
      </c>
      <c r="U17">
        <v>55</v>
      </c>
      <c r="V17">
        <v>1</v>
      </c>
      <c r="W17" s="3">
        <f t="shared" si="16"/>
        <v>37.169848484848494</v>
      </c>
      <c r="X17" s="4">
        <f t="shared" si="17"/>
        <v>44.9</v>
      </c>
      <c r="Y17" s="4">
        <f t="shared" si="18"/>
        <v>25.7</v>
      </c>
      <c r="Z17">
        <v>0</v>
      </c>
    </row>
    <row r="18" spans="1:26" x14ac:dyDescent="0.3">
      <c r="A18" s="1" t="str">
        <f>'Jamal Murray'!A18</f>
        <v>vs OLD</v>
      </c>
      <c r="B18">
        <v>49</v>
      </c>
      <c r="C18">
        <v>3</v>
      </c>
      <c r="D18">
        <v>10</v>
      </c>
      <c r="E18">
        <v>0</v>
      </c>
      <c r="F18">
        <v>2</v>
      </c>
      <c r="G18">
        <v>3</v>
      </c>
      <c r="H18">
        <v>16</v>
      </c>
      <c r="I18">
        <v>24</v>
      </c>
      <c r="J18">
        <v>3</v>
      </c>
      <c r="K18">
        <v>4</v>
      </c>
      <c r="L18">
        <v>14</v>
      </c>
      <c r="M18">
        <v>14</v>
      </c>
      <c r="N18">
        <v>0</v>
      </c>
      <c r="O18">
        <v>4</v>
      </c>
      <c r="P18">
        <v>5</v>
      </c>
      <c r="Q18" s="2">
        <f t="shared" si="14"/>
        <v>0.66666666666666663</v>
      </c>
      <c r="R18" s="2">
        <f t="shared" si="19"/>
        <v>0.75</v>
      </c>
      <c r="S18" s="2">
        <f t="shared" si="15"/>
        <v>1</v>
      </c>
      <c r="T18">
        <v>40</v>
      </c>
      <c r="U18">
        <v>73</v>
      </c>
      <c r="V18">
        <v>1</v>
      </c>
      <c r="W18" s="3">
        <f t="shared" si="16"/>
        <v>53.510975000000009</v>
      </c>
      <c r="X18" s="4">
        <f t="shared" si="17"/>
        <v>70.599999999999994</v>
      </c>
      <c r="Y18" s="4">
        <f t="shared" si="18"/>
        <v>43.9</v>
      </c>
      <c r="Z18">
        <v>1</v>
      </c>
    </row>
    <row r="19" spans="1:26" x14ac:dyDescent="0.3">
      <c r="A19" s="1" t="str">
        <f>'Jamal Murray'!A19</f>
        <v>@ USA</v>
      </c>
      <c r="B19">
        <v>44</v>
      </c>
      <c r="C19">
        <v>6</v>
      </c>
      <c r="D19">
        <v>4</v>
      </c>
      <c r="E19">
        <v>0</v>
      </c>
      <c r="F19">
        <v>1</v>
      </c>
      <c r="G19">
        <v>4</v>
      </c>
      <c r="H19">
        <v>18</v>
      </c>
      <c r="I19">
        <v>27</v>
      </c>
      <c r="J19">
        <v>0</v>
      </c>
      <c r="K19">
        <v>4</v>
      </c>
      <c r="L19">
        <v>8</v>
      </c>
      <c r="M19">
        <v>8</v>
      </c>
      <c r="N19">
        <v>2</v>
      </c>
      <c r="O19">
        <v>1</v>
      </c>
      <c r="P19">
        <v>8</v>
      </c>
      <c r="Q19" s="2">
        <f t="shared" si="14"/>
        <v>0.66666666666666663</v>
      </c>
      <c r="R19" s="2">
        <f t="shared" si="19"/>
        <v>0</v>
      </c>
      <c r="S19" s="2">
        <f t="shared" si="15"/>
        <v>1</v>
      </c>
      <c r="T19">
        <v>37</v>
      </c>
      <c r="U19">
        <v>55</v>
      </c>
      <c r="V19">
        <v>2</v>
      </c>
      <c r="W19" s="3">
        <f t="shared" si="16"/>
        <v>45.012999999999998</v>
      </c>
      <c r="X19" s="4">
        <f t="shared" si="17"/>
        <v>56.2</v>
      </c>
      <c r="Y19" s="4">
        <f t="shared" si="18"/>
        <v>34.300000000000004</v>
      </c>
      <c r="Z19">
        <v>1</v>
      </c>
    </row>
    <row r="20" spans="1:26" x14ac:dyDescent="0.3">
      <c r="A20" s="1" t="str">
        <f>'Jamal Murray'!A20</f>
        <v>vs SPA</v>
      </c>
      <c r="B20">
        <v>30</v>
      </c>
      <c r="C20">
        <v>2</v>
      </c>
      <c r="D20">
        <v>8</v>
      </c>
      <c r="E20">
        <v>0</v>
      </c>
      <c r="F20">
        <v>0</v>
      </c>
      <c r="G20">
        <v>2</v>
      </c>
      <c r="H20">
        <v>9</v>
      </c>
      <c r="I20">
        <v>16</v>
      </c>
      <c r="J20">
        <v>2</v>
      </c>
      <c r="K20">
        <v>5</v>
      </c>
      <c r="L20">
        <v>10</v>
      </c>
      <c r="M20">
        <v>10</v>
      </c>
      <c r="N20">
        <v>0</v>
      </c>
      <c r="O20">
        <v>1</v>
      </c>
      <c r="P20">
        <v>10</v>
      </c>
      <c r="Q20" s="2">
        <f t="shared" si="14"/>
        <v>0.5625</v>
      </c>
      <c r="R20" s="2">
        <f t="shared" si="19"/>
        <v>0.4</v>
      </c>
      <c r="S20" s="2">
        <f t="shared" si="15"/>
        <v>1</v>
      </c>
      <c r="T20">
        <v>35</v>
      </c>
      <c r="U20">
        <v>52</v>
      </c>
      <c r="V20">
        <v>2</v>
      </c>
      <c r="W20" s="3">
        <f t="shared" si="16"/>
        <v>35.791028571428569</v>
      </c>
      <c r="X20" s="4">
        <f t="shared" si="17"/>
        <v>42.4</v>
      </c>
      <c r="Y20" s="4">
        <f t="shared" si="18"/>
        <v>26.200000000000003</v>
      </c>
      <c r="Z20">
        <v>1</v>
      </c>
    </row>
    <row r="21" spans="1:26" x14ac:dyDescent="0.3">
      <c r="A21" s="1" t="str">
        <f>'Jamal Murray'!A21</f>
        <v>@ 6TH</v>
      </c>
      <c r="B21">
        <v>41</v>
      </c>
      <c r="C21">
        <v>6</v>
      </c>
      <c r="D21">
        <v>11</v>
      </c>
      <c r="E21">
        <v>1</v>
      </c>
      <c r="F21">
        <v>1</v>
      </c>
      <c r="G21">
        <v>2</v>
      </c>
      <c r="H21">
        <v>16</v>
      </c>
      <c r="I21">
        <v>20</v>
      </c>
      <c r="J21">
        <v>1</v>
      </c>
      <c r="K21">
        <v>1</v>
      </c>
      <c r="L21">
        <v>8</v>
      </c>
      <c r="M21">
        <v>8</v>
      </c>
      <c r="N21">
        <v>0</v>
      </c>
      <c r="O21">
        <v>0</v>
      </c>
      <c r="P21">
        <v>-7</v>
      </c>
      <c r="Q21" s="2">
        <f t="shared" si="14"/>
        <v>0.8</v>
      </c>
      <c r="R21" s="2">
        <f t="shared" si="19"/>
        <v>1</v>
      </c>
      <c r="S21" s="2">
        <f t="shared" si="15"/>
        <v>1</v>
      </c>
      <c r="T21">
        <v>32</v>
      </c>
      <c r="U21">
        <v>67</v>
      </c>
      <c r="V21">
        <v>0</v>
      </c>
      <c r="W21" s="3">
        <f t="shared" si="16"/>
        <v>65.603093749999999</v>
      </c>
      <c r="X21" s="4">
        <f t="shared" si="17"/>
        <v>68.7</v>
      </c>
      <c r="Y21" s="4">
        <f t="shared" si="18"/>
        <v>42.599999999999994</v>
      </c>
      <c r="Z21">
        <v>1</v>
      </c>
    </row>
    <row r="22" spans="1:26" x14ac:dyDescent="0.3">
      <c r="A22" s="1" t="str">
        <f>'Jamal Murray'!A22</f>
        <v>vs CHI</v>
      </c>
      <c r="B22">
        <v>34</v>
      </c>
      <c r="C22">
        <v>3</v>
      </c>
      <c r="D22">
        <v>4</v>
      </c>
      <c r="E22">
        <v>0</v>
      </c>
      <c r="F22">
        <v>1</v>
      </c>
      <c r="G22">
        <v>2</v>
      </c>
      <c r="H22">
        <v>12</v>
      </c>
      <c r="I22">
        <v>23</v>
      </c>
      <c r="J22">
        <v>1</v>
      </c>
      <c r="K22">
        <v>3</v>
      </c>
      <c r="L22">
        <v>9</v>
      </c>
      <c r="M22">
        <v>9</v>
      </c>
      <c r="N22">
        <v>1</v>
      </c>
      <c r="O22">
        <v>1</v>
      </c>
      <c r="P22">
        <v>6</v>
      </c>
      <c r="Q22" s="2">
        <f t="shared" si="14"/>
        <v>0.52173913043478259</v>
      </c>
      <c r="R22" s="2">
        <f t="shared" si="19"/>
        <v>0.33333333333333331</v>
      </c>
      <c r="S22" s="2">
        <f t="shared" si="15"/>
        <v>1</v>
      </c>
      <c r="T22">
        <v>35</v>
      </c>
      <c r="U22">
        <v>44</v>
      </c>
      <c r="V22">
        <v>1</v>
      </c>
      <c r="W22" s="3">
        <f t="shared" si="16"/>
        <v>34.555228571428579</v>
      </c>
      <c r="X22" s="4">
        <f t="shared" si="17"/>
        <v>44.6</v>
      </c>
      <c r="Y22" s="4">
        <f t="shared" si="18"/>
        <v>25.400000000000002</v>
      </c>
      <c r="Z22">
        <v>1</v>
      </c>
    </row>
    <row r="23" spans="1:26" x14ac:dyDescent="0.3">
      <c r="A23" s="1" t="str">
        <f>'Jamal Murray'!A23</f>
        <v>vs DNK</v>
      </c>
      <c r="B23">
        <v>43</v>
      </c>
      <c r="C23">
        <v>9</v>
      </c>
      <c r="D23">
        <v>8</v>
      </c>
      <c r="E23">
        <v>1</v>
      </c>
      <c r="F23">
        <v>4</v>
      </c>
      <c r="G23">
        <v>4</v>
      </c>
      <c r="H23">
        <v>16</v>
      </c>
      <c r="I23">
        <v>18</v>
      </c>
      <c r="J23">
        <v>2</v>
      </c>
      <c r="K23">
        <v>2</v>
      </c>
      <c r="L23">
        <v>9</v>
      </c>
      <c r="M23">
        <v>9</v>
      </c>
      <c r="N23">
        <v>0</v>
      </c>
      <c r="O23">
        <v>0</v>
      </c>
      <c r="P23">
        <v>-7</v>
      </c>
      <c r="Q23" s="2">
        <f t="shared" si="14"/>
        <v>0.88888888888888884</v>
      </c>
      <c r="R23" s="2">
        <f t="shared" si="19"/>
        <v>1</v>
      </c>
      <c r="S23" s="2">
        <f t="shared" si="15"/>
        <v>1</v>
      </c>
      <c r="T23">
        <v>38</v>
      </c>
      <c r="U23">
        <v>62</v>
      </c>
      <c r="V23">
        <v>1</v>
      </c>
      <c r="W23" s="3">
        <f t="shared" si="16"/>
        <v>59.743894736842094</v>
      </c>
      <c r="X23" s="4">
        <f t="shared" si="17"/>
        <v>76.8</v>
      </c>
      <c r="Y23" s="4">
        <f t="shared" si="18"/>
        <v>45.800000000000004</v>
      </c>
      <c r="Z23">
        <v>0</v>
      </c>
    </row>
    <row r="24" spans="1:26" x14ac:dyDescent="0.3">
      <c r="A24" s="1" t="str">
        <f>'Jamal Murray'!A24</f>
        <v>@ IMP</v>
      </c>
      <c r="B24">
        <v>39</v>
      </c>
      <c r="C24">
        <v>3</v>
      </c>
      <c r="D24">
        <v>3</v>
      </c>
      <c r="E24">
        <v>0</v>
      </c>
      <c r="F24">
        <v>0</v>
      </c>
      <c r="G24">
        <v>0</v>
      </c>
      <c r="H24">
        <v>16</v>
      </c>
      <c r="I24">
        <v>25</v>
      </c>
      <c r="J24">
        <v>1</v>
      </c>
      <c r="K24">
        <v>2</v>
      </c>
      <c r="L24">
        <v>6</v>
      </c>
      <c r="M24">
        <v>6</v>
      </c>
      <c r="N24">
        <v>0</v>
      </c>
      <c r="O24">
        <v>3</v>
      </c>
      <c r="P24">
        <v>-13</v>
      </c>
      <c r="Q24" s="2">
        <f t="shared" si="14"/>
        <v>0.64</v>
      </c>
      <c r="R24" s="2">
        <f t="shared" si="19"/>
        <v>0.5</v>
      </c>
      <c r="S24" s="2">
        <f t="shared" si="15"/>
        <v>1</v>
      </c>
      <c r="T24">
        <v>36</v>
      </c>
      <c r="U24">
        <v>47</v>
      </c>
      <c r="V24">
        <v>1</v>
      </c>
      <c r="W24" s="3">
        <f t="shared" si="16"/>
        <v>40.314083333333336</v>
      </c>
      <c r="X24" s="4">
        <f t="shared" si="17"/>
        <v>47.1</v>
      </c>
      <c r="Y24" s="4">
        <f t="shared" si="18"/>
        <v>29.7</v>
      </c>
      <c r="Z24">
        <v>0</v>
      </c>
    </row>
    <row r="25" spans="1:26" x14ac:dyDescent="0.3">
      <c r="A25" s="1" t="str">
        <f>'Jamal Murray'!A25</f>
        <v>vs 3PT</v>
      </c>
      <c r="B25">
        <v>76</v>
      </c>
      <c r="C25">
        <v>5</v>
      </c>
      <c r="D25">
        <v>12</v>
      </c>
      <c r="E25">
        <v>0</v>
      </c>
      <c r="F25">
        <v>4</v>
      </c>
      <c r="G25">
        <v>4</v>
      </c>
      <c r="H25">
        <v>29</v>
      </c>
      <c r="I25">
        <v>41</v>
      </c>
      <c r="J25">
        <v>2</v>
      </c>
      <c r="K25">
        <v>5</v>
      </c>
      <c r="L25">
        <v>16</v>
      </c>
      <c r="M25">
        <v>16</v>
      </c>
      <c r="N25">
        <v>0</v>
      </c>
      <c r="O25">
        <v>1</v>
      </c>
      <c r="P25">
        <v>-3</v>
      </c>
      <c r="Q25" s="2">
        <f t="shared" si="14"/>
        <v>0.70731707317073167</v>
      </c>
      <c r="R25" s="2">
        <f t="shared" si="19"/>
        <v>0.4</v>
      </c>
      <c r="S25" s="2">
        <f t="shared" si="15"/>
        <v>1</v>
      </c>
      <c r="T25">
        <v>46</v>
      </c>
      <c r="U25">
        <v>107</v>
      </c>
      <c r="V25">
        <v>4</v>
      </c>
      <c r="W25" s="3">
        <f t="shared" si="16"/>
        <v>72.7528043478261</v>
      </c>
      <c r="X25" s="4">
        <f t="shared" si="17"/>
        <v>108</v>
      </c>
      <c r="Y25" s="4">
        <f t="shared" si="18"/>
        <v>68.399999999999977</v>
      </c>
      <c r="Z25">
        <v>1</v>
      </c>
    </row>
    <row r="26" spans="1:26" x14ac:dyDescent="0.3">
      <c r="A26" s="1" t="str">
        <f>'Jamal Murray'!A26</f>
        <v>@ DEF</v>
      </c>
      <c r="B26">
        <v>16</v>
      </c>
      <c r="C26">
        <v>3</v>
      </c>
      <c r="D26">
        <v>3</v>
      </c>
      <c r="E26">
        <v>0</v>
      </c>
      <c r="F26">
        <v>0</v>
      </c>
      <c r="G26">
        <v>3</v>
      </c>
      <c r="H26">
        <v>6</v>
      </c>
      <c r="I26">
        <v>14</v>
      </c>
      <c r="J26">
        <v>0</v>
      </c>
      <c r="K26">
        <v>2</v>
      </c>
      <c r="L26">
        <v>4</v>
      </c>
      <c r="M26">
        <v>4</v>
      </c>
      <c r="N26">
        <v>0</v>
      </c>
      <c r="O26">
        <v>4</v>
      </c>
      <c r="P26">
        <v>-27</v>
      </c>
      <c r="Q26" s="2">
        <f t="shared" si="14"/>
        <v>0.42857142857142855</v>
      </c>
      <c r="R26" s="2">
        <f t="shared" si="19"/>
        <v>0</v>
      </c>
      <c r="S26" s="2">
        <f t="shared" si="15"/>
        <v>1</v>
      </c>
      <c r="T26">
        <v>26</v>
      </c>
      <c r="U26">
        <v>23</v>
      </c>
      <c r="V26">
        <v>0</v>
      </c>
      <c r="W26" s="3">
        <f t="shared" si="16"/>
        <v>11.810961538461539</v>
      </c>
      <c r="X26" s="4">
        <f t="shared" si="17"/>
        <v>21.1</v>
      </c>
      <c r="Y26" s="4">
        <f t="shared" si="18"/>
        <v>7</v>
      </c>
      <c r="Z26">
        <v>0</v>
      </c>
    </row>
    <row r="27" spans="1:26" x14ac:dyDescent="0.3">
      <c r="A27" s="1" t="str">
        <f>'Jamal Murray'!A27</f>
        <v>vs OCE</v>
      </c>
      <c r="B27">
        <v>34</v>
      </c>
      <c r="C27">
        <v>2</v>
      </c>
      <c r="D27">
        <v>4</v>
      </c>
      <c r="E27">
        <v>0</v>
      </c>
      <c r="F27">
        <v>1</v>
      </c>
      <c r="G27">
        <v>4</v>
      </c>
      <c r="H27">
        <v>13</v>
      </c>
      <c r="I27">
        <v>18</v>
      </c>
      <c r="J27">
        <v>2</v>
      </c>
      <c r="K27">
        <v>3</v>
      </c>
      <c r="L27">
        <v>6</v>
      </c>
      <c r="M27">
        <v>6</v>
      </c>
      <c r="N27">
        <v>0</v>
      </c>
      <c r="O27">
        <v>4</v>
      </c>
      <c r="P27">
        <v>-12</v>
      </c>
      <c r="Q27" s="2">
        <f t="shared" si="14"/>
        <v>0.72222222222222221</v>
      </c>
      <c r="R27" s="2">
        <f t="shared" si="19"/>
        <v>0.66666666666666663</v>
      </c>
      <c r="S27" s="2">
        <f t="shared" si="15"/>
        <v>1</v>
      </c>
      <c r="T27">
        <v>36</v>
      </c>
      <c r="U27">
        <v>45</v>
      </c>
      <c r="V27">
        <v>0</v>
      </c>
      <c r="W27" s="3">
        <f t="shared" si="16"/>
        <v>34.53330555555555</v>
      </c>
      <c r="X27" s="4">
        <f t="shared" si="17"/>
        <v>41.4</v>
      </c>
      <c r="Y27" s="4">
        <f t="shared" si="18"/>
        <v>25.400000000000002</v>
      </c>
      <c r="Z27">
        <v>0</v>
      </c>
    </row>
    <row r="28" spans="1:26" x14ac:dyDescent="0.3">
      <c r="A28" s="1">
        <f>'Jamal Murray'!A28</f>
        <v>0</v>
      </c>
      <c r="Q28" s="2" t="e">
        <f t="shared" si="14"/>
        <v>#DIV/0!</v>
      </c>
      <c r="R28" s="2" t="e">
        <f t="shared" si="19"/>
        <v>#DIV/0!</v>
      </c>
      <c r="S28" s="2" t="e">
        <f t="shared" si="15"/>
        <v>#DIV/0!</v>
      </c>
      <c r="W28" s="3" t="e">
        <f t="shared" si="16"/>
        <v>#DIV/0!</v>
      </c>
      <c r="X28" s="4">
        <f t="shared" si="17"/>
        <v>0</v>
      </c>
      <c r="Y28" s="4">
        <f t="shared" si="18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14"/>
        <v>#DIV/0!</v>
      </c>
      <c r="R29" s="2" t="e">
        <f t="shared" si="19"/>
        <v>#DIV/0!</v>
      </c>
      <c r="S29" s="2" t="e">
        <f t="shared" si="15"/>
        <v>#DIV/0!</v>
      </c>
      <c r="W29" s="3" t="e">
        <f t="shared" si="16"/>
        <v>#DIV/0!</v>
      </c>
      <c r="X29" s="4">
        <f t="shared" si="17"/>
        <v>0</v>
      </c>
      <c r="Y29" s="4">
        <f t="shared" si="18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14"/>
        <v>#DIV/0!</v>
      </c>
      <c r="R30" s="2" t="e">
        <f t="shared" si="19"/>
        <v>#DIV/0!</v>
      </c>
      <c r="S30" s="2" t="e">
        <f t="shared" si="15"/>
        <v>#DIV/0!</v>
      </c>
      <c r="W30" s="3" t="e">
        <f t="shared" si="16"/>
        <v>#DIV/0!</v>
      </c>
      <c r="X30" s="4">
        <f t="shared" si="17"/>
        <v>0</v>
      </c>
      <c r="Y30" s="4">
        <f t="shared" si="18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14"/>
        <v>#DIV/0!</v>
      </c>
      <c r="R31" s="2" t="e">
        <f t="shared" si="19"/>
        <v>#DIV/0!</v>
      </c>
      <c r="S31" s="2" t="e">
        <f t="shared" si="15"/>
        <v>#DIV/0!</v>
      </c>
      <c r="W31" s="3" t="e">
        <f t="shared" si="16"/>
        <v>#DIV/0!</v>
      </c>
      <c r="X31" s="4">
        <f t="shared" si="17"/>
        <v>0</v>
      </c>
      <c r="Y31" s="4">
        <f t="shared" si="18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14"/>
        <v>#DIV/0!</v>
      </c>
      <c r="R32" s="2" t="e">
        <f t="shared" si="19"/>
        <v>#DIV/0!</v>
      </c>
      <c r="S32" s="2" t="e">
        <f t="shared" si="15"/>
        <v>#DIV/0!</v>
      </c>
      <c r="W32" s="3" t="e">
        <f t="shared" si="16"/>
        <v>#DIV/0!</v>
      </c>
      <c r="X32" s="4">
        <f t="shared" si="17"/>
        <v>0</v>
      </c>
      <c r="Y32" s="4">
        <f t="shared" si="18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14"/>
        <v>#DIV/0!</v>
      </c>
      <c r="R33" s="2" t="e">
        <f t="shared" si="19"/>
        <v>#DIV/0!</v>
      </c>
      <c r="S33" s="2" t="e">
        <f t="shared" si="15"/>
        <v>#DIV/0!</v>
      </c>
      <c r="W33" s="3" t="e">
        <f t="shared" si="16"/>
        <v>#DIV/0!</v>
      </c>
      <c r="X33" s="4">
        <f t="shared" si="17"/>
        <v>0</v>
      </c>
      <c r="Y33" s="4">
        <f t="shared" si="18"/>
        <v>0</v>
      </c>
      <c r="Z33">
        <v>0</v>
      </c>
    </row>
    <row r="34" spans="1:26" x14ac:dyDescent="0.3">
      <c r="A34" s="1">
        <f>'Jamal Murray'!A34</f>
        <v>0</v>
      </c>
      <c r="Q34" s="2" t="e">
        <f t="shared" ref="Q34:Q46" si="20">H34/I34</f>
        <v>#DIV/0!</v>
      </c>
      <c r="R34" s="2" t="e">
        <f t="shared" ref="R34:R46" si="21">J34/K34</f>
        <v>#DIV/0!</v>
      </c>
      <c r="S34" s="2" t="e">
        <f t="shared" si="15"/>
        <v>#DIV/0!</v>
      </c>
      <c r="W34" s="3" t="e">
        <f t="shared" si="16"/>
        <v>#DIV/0!</v>
      </c>
      <c r="X34" s="4">
        <f t="shared" si="17"/>
        <v>0</v>
      </c>
      <c r="Y34" s="4">
        <f t="shared" si="18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20"/>
        <v>#DIV/0!</v>
      </c>
      <c r="R35" s="2" t="e">
        <f t="shared" si="21"/>
        <v>#DIV/0!</v>
      </c>
      <c r="S35" s="2" t="e">
        <f t="shared" si="15"/>
        <v>#DIV/0!</v>
      </c>
      <c r="W35" s="3" t="e">
        <f t="shared" si="16"/>
        <v>#DIV/0!</v>
      </c>
      <c r="X35" s="4">
        <f t="shared" si="17"/>
        <v>0</v>
      </c>
      <c r="Y35" s="4">
        <f t="shared" si="18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20"/>
        <v>#DIV/0!</v>
      </c>
      <c r="R36" s="2" t="e">
        <f t="shared" si="21"/>
        <v>#DIV/0!</v>
      </c>
      <c r="S36" s="2" t="e">
        <f t="shared" si="15"/>
        <v>#DIV/0!</v>
      </c>
      <c r="W36" s="3" t="e">
        <f t="shared" si="16"/>
        <v>#DIV/0!</v>
      </c>
      <c r="X36" s="4">
        <f t="shared" si="17"/>
        <v>0</v>
      </c>
      <c r="Y36" s="4">
        <f t="shared" si="18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20"/>
        <v>#DIV/0!</v>
      </c>
      <c r="R37" s="2" t="e">
        <f t="shared" si="21"/>
        <v>#DIV/0!</v>
      </c>
      <c r="S37" s="2" t="e">
        <f t="shared" si="15"/>
        <v>#DIV/0!</v>
      </c>
      <c r="W37" s="3" t="e">
        <f t="shared" si="16"/>
        <v>#DIV/0!</v>
      </c>
      <c r="X37" s="4">
        <f t="shared" si="17"/>
        <v>0</v>
      </c>
      <c r="Y37" s="4">
        <f t="shared" si="18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20"/>
        <v>#DIV/0!</v>
      </c>
      <c r="R38" s="2" t="e">
        <f t="shared" si="21"/>
        <v>#DIV/0!</v>
      </c>
      <c r="S38" s="2" t="e">
        <f t="shared" si="15"/>
        <v>#DIV/0!</v>
      </c>
      <c r="W38" s="3" t="e">
        <f t="shared" si="16"/>
        <v>#DIV/0!</v>
      </c>
      <c r="X38" s="4">
        <f t="shared" si="17"/>
        <v>0</v>
      </c>
      <c r="Y38" s="4">
        <f t="shared" si="18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20"/>
        <v>#DIV/0!</v>
      </c>
      <c r="R39" s="2" t="e">
        <f t="shared" si="21"/>
        <v>#DIV/0!</v>
      </c>
      <c r="S39" s="2" t="e">
        <f t="shared" si="15"/>
        <v>#DIV/0!</v>
      </c>
      <c r="W39" s="3" t="e">
        <f t="shared" si="16"/>
        <v>#DIV/0!</v>
      </c>
      <c r="X39" s="4">
        <f t="shared" si="17"/>
        <v>0</v>
      </c>
      <c r="Y39" s="4">
        <f t="shared" si="18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20"/>
        <v>#DIV/0!</v>
      </c>
      <c r="R40" s="2" t="e">
        <f t="shared" si="21"/>
        <v>#DIV/0!</v>
      </c>
      <c r="S40" s="2" t="e">
        <f t="shared" si="15"/>
        <v>#DIV/0!</v>
      </c>
      <c r="W40" s="3" t="e">
        <f t="shared" si="16"/>
        <v>#DIV/0!</v>
      </c>
      <c r="X40" s="4">
        <f t="shared" si="17"/>
        <v>0</v>
      </c>
      <c r="Y40" s="4">
        <f t="shared" si="18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20"/>
        <v>#DIV/0!</v>
      </c>
      <c r="R41" s="2" t="e">
        <f t="shared" si="21"/>
        <v>#DIV/0!</v>
      </c>
      <c r="S41" s="2" t="e">
        <f t="shared" si="15"/>
        <v>#DIV/0!</v>
      </c>
      <c r="W41" s="3" t="e">
        <f t="shared" si="16"/>
        <v>#DIV/0!</v>
      </c>
      <c r="X41" s="4">
        <f t="shared" si="17"/>
        <v>0</v>
      </c>
      <c r="Y41" s="4">
        <f t="shared" si="18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20"/>
        <v>#DIV/0!</v>
      </c>
      <c r="R42" s="2" t="e">
        <f t="shared" si="21"/>
        <v>#DIV/0!</v>
      </c>
      <c r="S42" s="2" t="e">
        <f t="shared" ref="S42:S46" si="22">L42/M42</f>
        <v>#DIV/0!</v>
      </c>
      <c r="W42" s="3" t="e">
        <f t="shared" si="16"/>
        <v>#DIV/0!</v>
      </c>
      <c r="X42" s="4">
        <f t="shared" si="17"/>
        <v>0</v>
      </c>
      <c r="Y42" s="4">
        <f t="shared" si="18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20"/>
        <v>#DIV/0!</v>
      </c>
      <c r="R43" s="2" t="e">
        <f t="shared" si="21"/>
        <v>#DIV/0!</v>
      </c>
      <c r="S43" s="2" t="e">
        <f t="shared" si="22"/>
        <v>#DIV/0!</v>
      </c>
      <c r="W43" s="3" t="e">
        <f t="shared" si="16"/>
        <v>#DIV/0!</v>
      </c>
      <c r="X43" s="4">
        <f t="shared" si="17"/>
        <v>0</v>
      </c>
      <c r="Y43" s="4">
        <f t="shared" si="18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20"/>
        <v>#DIV/0!</v>
      </c>
      <c r="R44" s="2" t="e">
        <f t="shared" si="21"/>
        <v>#DIV/0!</v>
      </c>
      <c r="S44" s="2" t="e">
        <f t="shared" si="22"/>
        <v>#DIV/0!</v>
      </c>
      <c r="W44" s="3" t="e">
        <f t="shared" si="16"/>
        <v>#DIV/0!</v>
      </c>
      <c r="X44" s="4">
        <f t="shared" si="17"/>
        <v>0</v>
      </c>
      <c r="Y44" s="4">
        <f t="shared" si="18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20"/>
        <v>#DIV/0!</v>
      </c>
      <c r="R45" s="2" t="e">
        <f t="shared" si="21"/>
        <v>#DIV/0!</v>
      </c>
      <c r="S45" s="2" t="e">
        <f t="shared" si="22"/>
        <v>#DIV/0!</v>
      </c>
      <c r="W45" s="3" t="e">
        <f t="shared" si="16"/>
        <v>#DIV/0!</v>
      </c>
      <c r="X45" s="4">
        <f t="shared" si="17"/>
        <v>0</v>
      </c>
      <c r="Y45" s="4">
        <f t="shared" si="18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20"/>
        <v>#DIV/0!</v>
      </c>
      <c r="R46" s="2" t="e">
        <f t="shared" si="21"/>
        <v>#DIV/0!</v>
      </c>
      <c r="S46" s="2" t="e">
        <f t="shared" si="22"/>
        <v>#DIV/0!</v>
      </c>
      <c r="W46" s="3" t="e">
        <f t="shared" si="16"/>
        <v>#DIV/0!</v>
      </c>
      <c r="X46" s="4">
        <f t="shared" si="17"/>
        <v>0</v>
      </c>
      <c r="Y46" s="4">
        <f t="shared" si="18"/>
        <v>0</v>
      </c>
      <c r="Z46">
        <v>0</v>
      </c>
    </row>
    <row r="47" spans="1:26" x14ac:dyDescent="0.3">
      <c r="A47" t="s">
        <v>22</v>
      </c>
      <c r="B47" s="4">
        <f>AVERAGE(B2:B46)</f>
        <v>39.346153846153847</v>
      </c>
      <c r="C47" s="4">
        <f t="shared" ref="C47:P47" si="23">AVERAGE(C2:C46)</f>
        <v>3.4230769230769229</v>
      </c>
      <c r="D47" s="4">
        <f t="shared" si="23"/>
        <v>6.9615384615384617</v>
      </c>
      <c r="E47" s="4">
        <f t="shared" si="23"/>
        <v>0.34615384615384615</v>
      </c>
      <c r="F47" s="4">
        <f t="shared" si="23"/>
        <v>1.2692307692307692</v>
      </c>
      <c r="G47" s="4">
        <f t="shared" si="23"/>
        <v>2.5</v>
      </c>
      <c r="H47" s="4">
        <f t="shared" si="23"/>
        <v>14.692307692307692</v>
      </c>
      <c r="I47" s="4">
        <f t="shared" si="23"/>
        <v>23.346153846153847</v>
      </c>
      <c r="J47" s="4">
        <f t="shared" si="23"/>
        <v>1.6538461538461537</v>
      </c>
      <c r="K47" s="4">
        <f t="shared" si="23"/>
        <v>3.4230769230769229</v>
      </c>
      <c r="L47" s="4">
        <f t="shared" si="23"/>
        <v>8.3076923076923084</v>
      </c>
      <c r="M47" s="4">
        <f t="shared" si="23"/>
        <v>8.3461538461538467</v>
      </c>
      <c r="N47" s="4">
        <f t="shared" si="23"/>
        <v>0.30769230769230771</v>
      </c>
      <c r="O47" s="4">
        <f t="shared" si="23"/>
        <v>1.5384615384615385</v>
      </c>
      <c r="P47" s="4">
        <f t="shared" si="23"/>
        <v>-2.5384615384615383</v>
      </c>
      <c r="Q47" s="2">
        <f>SUM(H2:H46)/SUM(I2:I46)</f>
        <v>0.62932454695222406</v>
      </c>
      <c r="R47" s="2">
        <f>SUM(J2:J46)/SUM(K2:K46)</f>
        <v>0.48314606741573035</v>
      </c>
      <c r="S47" s="2">
        <f>SUM(L2:L46)/SUM(M2:M46)</f>
        <v>0.99539170506912444</v>
      </c>
      <c r="T47" s="4">
        <f t="shared" ref="T47:V47" si="24">AVERAGE(T2:T46)</f>
        <v>36.42307692307692</v>
      </c>
      <c r="U47" s="4">
        <f t="shared" si="24"/>
        <v>56.653846153846153</v>
      </c>
      <c r="V47" s="4">
        <f t="shared" si="24"/>
        <v>1.0384615384615385</v>
      </c>
      <c r="W47" s="3">
        <f>((H49*85.91) +(F49*53.897)+(J49*51.757)+(L49*46.845)+(E49*39.19)+(N49*39.19)+(D49*34.677)+((C49-N49)*14.707)-(O49*17.174)-((M49-L49)*20.091)-((I49-H49)*39.19)-(G49*53.897))/T49</f>
        <v>44.399387539598727</v>
      </c>
      <c r="X47" s="4">
        <f t="shared" si="17"/>
        <v>56.242307692307698</v>
      </c>
      <c r="Y47" s="4">
        <f t="shared" si="18"/>
        <v>33.284615384615385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1023</v>
      </c>
      <c r="C49">
        <f t="shared" ref="C49:P49" si="25">SUM(C2:C46)</f>
        <v>89</v>
      </c>
      <c r="D49">
        <f t="shared" si="25"/>
        <v>181</v>
      </c>
      <c r="E49">
        <f t="shared" si="25"/>
        <v>9</v>
      </c>
      <c r="F49">
        <f t="shared" si="25"/>
        <v>33</v>
      </c>
      <c r="G49">
        <f t="shared" si="25"/>
        <v>65</v>
      </c>
      <c r="H49">
        <f t="shared" si="25"/>
        <v>382</v>
      </c>
      <c r="I49">
        <f t="shared" si="25"/>
        <v>607</v>
      </c>
      <c r="J49">
        <f t="shared" si="25"/>
        <v>43</v>
      </c>
      <c r="K49">
        <f t="shared" si="25"/>
        <v>89</v>
      </c>
      <c r="L49">
        <f t="shared" si="25"/>
        <v>216</v>
      </c>
      <c r="M49">
        <f t="shared" si="25"/>
        <v>217</v>
      </c>
      <c r="N49">
        <f t="shared" si="25"/>
        <v>8</v>
      </c>
      <c r="O49">
        <f t="shared" si="25"/>
        <v>40</v>
      </c>
      <c r="P49">
        <f t="shared" si="25"/>
        <v>-66</v>
      </c>
      <c r="T49">
        <f>SUM(T2:T46)</f>
        <v>947</v>
      </c>
      <c r="U49">
        <f>SUM(U2:U46)</f>
        <v>1473</v>
      </c>
      <c r="V49">
        <f>SUM(V2:V46)</f>
        <v>27</v>
      </c>
      <c r="X49" s="4">
        <f>SUM(X2:X46)</f>
        <v>1462.3</v>
      </c>
      <c r="Z49">
        <f>SUM(Z2:Z46)</f>
        <v>13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8</v>
      </c>
      <c r="C2">
        <v>3</v>
      </c>
      <c r="D2">
        <v>0</v>
      </c>
      <c r="E2">
        <v>2</v>
      </c>
      <c r="F2">
        <v>0</v>
      </c>
      <c r="G2">
        <v>0</v>
      </c>
      <c r="H2">
        <v>3</v>
      </c>
      <c r="I2">
        <v>7</v>
      </c>
      <c r="J2">
        <v>1</v>
      </c>
      <c r="K2">
        <v>3</v>
      </c>
      <c r="L2">
        <v>1</v>
      </c>
      <c r="M2">
        <v>1</v>
      </c>
      <c r="N2">
        <v>0</v>
      </c>
      <c r="O2">
        <v>1</v>
      </c>
      <c r="P2">
        <v>-6</v>
      </c>
      <c r="Q2" s="2">
        <f t="shared" ref="Q2:Q46" si="0">H2/I2</f>
        <v>0.42857142857142855</v>
      </c>
      <c r="R2" s="2">
        <f t="shared" ref="R2:R46" si="1">J2/K2</f>
        <v>0.33333333333333331</v>
      </c>
      <c r="S2" s="2">
        <f>L2/M2</f>
        <v>1</v>
      </c>
      <c r="T2">
        <v>37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8.2405135135135144</v>
      </c>
      <c r="X2" s="4">
        <f t="shared" ref="X2:X47" si="3">B2+(C2*1.2)+(D2*1.5)+(E2*3)+(F2*3)-G2</f>
        <v>17.600000000000001</v>
      </c>
      <c r="Y2" s="4">
        <f t="shared" ref="Y2:Y47" si="4">B2+0.4*H2-0.7*I2-0.4*(M2-L2)+0.7*N2+0.3*(C2-N2)+F2+D2*0.7+0.7*E2-0.4*O2-G2</f>
        <v>6.1999999999999993</v>
      </c>
      <c r="Z2">
        <v>0</v>
      </c>
    </row>
    <row r="3" spans="1:26" x14ac:dyDescent="0.3">
      <c r="A3" s="1" t="str">
        <f>'Jamal Murray'!A3</f>
        <v>@ OLD</v>
      </c>
      <c r="B3">
        <v>22</v>
      </c>
      <c r="C3">
        <v>4</v>
      </c>
      <c r="D3">
        <v>1</v>
      </c>
      <c r="E3">
        <v>0</v>
      </c>
      <c r="F3">
        <v>0</v>
      </c>
      <c r="G3">
        <v>1</v>
      </c>
      <c r="H3">
        <v>8</v>
      </c>
      <c r="I3">
        <v>11</v>
      </c>
      <c r="J3">
        <v>2</v>
      </c>
      <c r="K3">
        <v>4</v>
      </c>
      <c r="L3">
        <v>4</v>
      </c>
      <c r="M3">
        <v>5</v>
      </c>
      <c r="N3">
        <v>0</v>
      </c>
      <c r="O3">
        <v>3</v>
      </c>
      <c r="P3">
        <v>3</v>
      </c>
      <c r="Q3" s="2">
        <f t="shared" si="0"/>
        <v>0.72727272727272729</v>
      </c>
      <c r="R3" s="2">
        <f t="shared" si="1"/>
        <v>0.5</v>
      </c>
      <c r="S3" s="2">
        <f>L3/M3</f>
        <v>0.8</v>
      </c>
      <c r="T3">
        <v>36</v>
      </c>
      <c r="U3">
        <v>25</v>
      </c>
      <c r="V3">
        <v>0</v>
      </c>
      <c r="W3" s="3">
        <f t="shared" si="2"/>
        <v>23.016638888888892</v>
      </c>
      <c r="X3" s="4">
        <f t="shared" si="3"/>
        <v>27.3</v>
      </c>
      <c r="Y3" s="4">
        <f t="shared" si="4"/>
        <v>16.8</v>
      </c>
      <c r="Z3">
        <v>0</v>
      </c>
    </row>
    <row r="4" spans="1:26" x14ac:dyDescent="0.3">
      <c r="A4" s="1" t="str">
        <f>'Jamal Murray'!A4</f>
        <v>vs USA</v>
      </c>
      <c r="B4">
        <v>9</v>
      </c>
      <c r="C4">
        <v>3</v>
      </c>
      <c r="D4">
        <v>2</v>
      </c>
      <c r="E4">
        <v>0</v>
      </c>
      <c r="F4">
        <v>0</v>
      </c>
      <c r="G4">
        <v>1</v>
      </c>
      <c r="H4">
        <v>4</v>
      </c>
      <c r="I4">
        <v>6</v>
      </c>
      <c r="J4">
        <v>1</v>
      </c>
      <c r="K4">
        <v>3</v>
      </c>
      <c r="L4">
        <v>0</v>
      </c>
      <c r="M4">
        <v>0</v>
      </c>
      <c r="N4">
        <v>0</v>
      </c>
      <c r="O4">
        <v>1</v>
      </c>
      <c r="P4">
        <v>6</v>
      </c>
      <c r="Q4" s="2">
        <f t="shared" si="0"/>
        <v>0.66666666666666663</v>
      </c>
      <c r="R4" s="2">
        <f t="shared" si="1"/>
        <v>0.33333333333333331</v>
      </c>
      <c r="S4" s="6" t="s">
        <v>45</v>
      </c>
      <c r="T4">
        <v>29</v>
      </c>
      <c r="U4">
        <v>13</v>
      </c>
      <c r="V4">
        <v>0</v>
      </c>
      <c r="W4" s="3">
        <f t="shared" si="2"/>
        <v>12.393827586206896</v>
      </c>
      <c r="X4" s="4">
        <f t="shared" si="3"/>
        <v>14.6</v>
      </c>
      <c r="Y4" s="4">
        <f t="shared" si="4"/>
        <v>7.3000000000000007</v>
      </c>
      <c r="Z4">
        <v>0</v>
      </c>
    </row>
    <row r="5" spans="1:26" x14ac:dyDescent="0.3">
      <c r="A5" s="1" t="str">
        <f>'Jamal Murray'!A5</f>
        <v>@ SPA</v>
      </c>
      <c r="B5">
        <v>13</v>
      </c>
      <c r="C5">
        <v>5</v>
      </c>
      <c r="D5">
        <v>4</v>
      </c>
      <c r="E5">
        <v>0</v>
      </c>
      <c r="F5">
        <v>0</v>
      </c>
      <c r="G5">
        <v>0</v>
      </c>
      <c r="H5">
        <v>2</v>
      </c>
      <c r="I5">
        <v>3</v>
      </c>
      <c r="J5">
        <v>1</v>
      </c>
      <c r="K5">
        <v>2</v>
      </c>
      <c r="L5">
        <v>8</v>
      </c>
      <c r="M5">
        <v>10</v>
      </c>
      <c r="N5">
        <v>1</v>
      </c>
      <c r="O5">
        <v>0</v>
      </c>
      <c r="P5">
        <v>23</v>
      </c>
      <c r="Q5" s="2">
        <f t="shared" si="0"/>
        <v>0.66666666666666663</v>
      </c>
      <c r="R5" s="2">
        <f t="shared" si="1"/>
        <v>0.5</v>
      </c>
      <c r="S5" s="2">
        <f>L5/M5</f>
        <v>0.8</v>
      </c>
      <c r="T5">
        <v>30</v>
      </c>
      <c r="U5">
        <v>23</v>
      </c>
      <c r="V5">
        <v>0</v>
      </c>
      <c r="W5" s="3">
        <f t="shared" si="2"/>
        <v>25.189700000000002</v>
      </c>
      <c r="X5" s="4">
        <f t="shared" si="3"/>
        <v>25</v>
      </c>
      <c r="Y5" s="4">
        <f t="shared" si="4"/>
        <v>15.599999999999998</v>
      </c>
      <c r="Z5">
        <v>0</v>
      </c>
    </row>
    <row r="6" spans="1:26" x14ac:dyDescent="0.3">
      <c r="A6" s="1" t="str">
        <f>'Jamal Murray'!A6</f>
        <v>vs 6TH</v>
      </c>
      <c r="B6">
        <v>17</v>
      </c>
      <c r="C6">
        <v>3</v>
      </c>
      <c r="D6">
        <v>1</v>
      </c>
      <c r="E6">
        <v>1</v>
      </c>
      <c r="F6">
        <v>1</v>
      </c>
      <c r="G6">
        <v>1</v>
      </c>
      <c r="H6">
        <v>7</v>
      </c>
      <c r="I6">
        <v>10</v>
      </c>
      <c r="J6">
        <v>2</v>
      </c>
      <c r="K6">
        <v>3</v>
      </c>
      <c r="L6">
        <v>1</v>
      </c>
      <c r="M6">
        <v>2</v>
      </c>
      <c r="N6">
        <v>0</v>
      </c>
      <c r="O6">
        <v>2</v>
      </c>
      <c r="P6">
        <v>6</v>
      </c>
      <c r="Q6" s="2">
        <f t="shared" si="0"/>
        <v>0.7</v>
      </c>
      <c r="R6" s="2">
        <f t="shared" si="1"/>
        <v>0.66666666666666663</v>
      </c>
      <c r="S6" s="2">
        <f t="shared" ref="S6:S46" si="5">L6/M6</f>
        <v>0.5</v>
      </c>
      <c r="T6">
        <v>38</v>
      </c>
      <c r="U6">
        <v>19</v>
      </c>
      <c r="V6">
        <v>0</v>
      </c>
      <c r="W6" s="3">
        <f t="shared" si="2"/>
        <v>18.360736842105261</v>
      </c>
      <c r="X6" s="4">
        <f t="shared" si="3"/>
        <v>27.1</v>
      </c>
      <c r="Y6" s="4">
        <f t="shared" si="4"/>
        <v>13.899999999999999</v>
      </c>
      <c r="Z6">
        <v>0</v>
      </c>
    </row>
    <row r="7" spans="1:26" x14ac:dyDescent="0.3">
      <c r="A7" s="1" t="str">
        <f>'Jamal Murray'!A7</f>
        <v>@ CHI</v>
      </c>
      <c r="B7">
        <v>13</v>
      </c>
      <c r="C7">
        <v>3</v>
      </c>
      <c r="D7">
        <v>0</v>
      </c>
      <c r="E7">
        <v>1</v>
      </c>
      <c r="F7">
        <v>1</v>
      </c>
      <c r="G7">
        <v>1</v>
      </c>
      <c r="H7">
        <v>4</v>
      </c>
      <c r="I7">
        <v>8</v>
      </c>
      <c r="J7">
        <v>1</v>
      </c>
      <c r="K7">
        <v>2</v>
      </c>
      <c r="L7">
        <v>4</v>
      </c>
      <c r="M7">
        <v>4</v>
      </c>
      <c r="N7">
        <v>0</v>
      </c>
      <c r="O7">
        <v>2</v>
      </c>
      <c r="P7">
        <v>-17</v>
      </c>
      <c r="Q7" s="2">
        <f t="shared" si="0"/>
        <v>0.5</v>
      </c>
      <c r="R7" s="2">
        <f t="shared" si="1"/>
        <v>0.5</v>
      </c>
      <c r="S7" s="2">
        <f t="shared" si="5"/>
        <v>1</v>
      </c>
      <c r="T7">
        <v>28</v>
      </c>
      <c r="U7">
        <v>13</v>
      </c>
      <c r="V7">
        <v>0</v>
      </c>
      <c r="W7" s="3">
        <f t="shared" si="2"/>
        <v>16.963571428571431</v>
      </c>
      <c r="X7" s="4">
        <f t="shared" si="3"/>
        <v>21.6</v>
      </c>
      <c r="Y7" s="4">
        <f t="shared" si="4"/>
        <v>9.7999999999999989</v>
      </c>
      <c r="Z7">
        <v>0</v>
      </c>
    </row>
    <row r="8" spans="1:26" x14ac:dyDescent="0.3">
      <c r="A8" s="1" t="str">
        <f>'Jamal Murray'!A8</f>
        <v>@ DNK</v>
      </c>
      <c r="B8">
        <v>8</v>
      </c>
      <c r="C8">
        <v>3</v>
      </c>
      <c r="D8">
        <v>2</v>
      </c>
      <c r="E8">
        <v>0</v>
      </c>
      <c r="F8">
        <v>0</v>
      </c>
      <c r="G8">
        <v>0</v>
      </c>
      <c r="H8">
        <v>3</v>
      </c>
      <c r="I8">
        <v>8</v>
      </c>
      <c r="J8">
        <v>2</v>
      </c>
      <c r="K8">
        <v>4</v>
      </c>
      <c r="L8">
        <v>0</v>
      </c>
      <c r="M8">
        <v>0</v>
      </c>
      <c r="N8">
        <v>0</v>
      </c>
      <c r="O8">
        <v>1</v>
      </c>
      <c r="P8">
        <v>8</v>
      </c>
      <c r="Q8" s="2">
        <f t="shared" si="0"/>
        <v>0.375</v>
      </c>
      <c r="R8" s="2">
        <f t="shared" si="1"/>
        <v>0.5</v>
      </c>
      <c r="S8" s="6" t="s">
        <v>45</v>
      </c>
      <c r="T8">
        <v>26</v>
      </c>
      <c r="U8">
        <v>13</v>
      </c>
      <c r="V8">
        <v>0</v>
      </c>
      <c r="W8" s="3">
        <f t="shared" si="2"/>
        <v>10.061346153846156</v>
      </c>
      <c r="X8" s="4">
        <f t="shared" si="3"/>
        <v>14.6</v>
      </c>
      <c r="Y8" s="4">
        <f t="shared" si="4"/>
        <v>5.5</v>
      </c>
      <c r="Z8">
        <v>0</v>
      </c>
    </row>
    <row r="9" spans="1:26" x14ac:dyDescent="0.3">
      <c r="A9" s="1" t="str">
        <f>'Jamal Murray'!A9</f>
        <v>vs IMP</v>
      </c>
      <c r="B9">
        <v>0</v>
      </c>
      <c r="C9">
        <v>2</v>
      </c>
      <c r="D9">
        <v>1</v>
      </c>
      <c r="E9">
        <v>0</v>
      </c>
      <c r="F9">
        <v>0</v>
      </c>
      <c r="G9">
        <v>2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">
        <f>H9/I9</f>
        <v>0</v>
      </c>
      <c r="R9" s="6" t="s">
        <v>45</v>
      </c>
      <c r="S9" s="6" t="s">
        <v>45</v>
      </c>
      <c r="T9">
        <v>25</v>
      </c>
      <c r="U9">
        <v>0</v>
      </c>
      <c r="V9">
        <v>0</v>
      </c>
      <c r="W9" s="3">
        <f>((H9*85.91) +(F9*53.897)+(J9*51.757)+(L9*46.845)+(E9*39.19)+(N9*39.19)+(D9*34.677)+((C9-N9)*14.707)-(O9*17.174)-((M9-L9)*20.091)-((I9-H9)*39.19)-(G9*53.897))/T9</f>
        <v>-4.8833199999999994</v>
      </c>
      <c r="X9" s="4">
        <f>B9+(C9*1.2)+(D9*1.5)+(E9*3)+(F9*3)-G9</f>
        <v>1.9</v>
      </c>
      <c r="Y9" s="4">
        <f>B9+0.4*H9-0.7*I9-0.4*(M9-L9)+0.7*N9+0.3*(C9-N9)+F9+D9*0.7+0.7*E9-0.4*O9-G9</f>
        <v>-2.1</v>
      </c>
      <c r="Z9">
        <v>0</v>
      </c>
    </row>
    <row r="10" spans="1:26" x14ac:dyDescent="0.3">
      <c r="A10" s="1" t="str">
        <f>'Jamal Murray'!A10</f>
        <v>@ 3PT</v>
      </c>
      <c r="B10">
        <v>5</v>
      </c>
      <c r="C10">
        <v>7</v>
      </c>
      <c r="D10">
        <v>1</v>
      </c>
      <c r="E10">
        <v>0</v>
      </c>
      <c r="F10">
        <v>0</v>
      </c>
      <c r="G10">
        <v>0</v>
      </c>
      <c r="H10">
        <v>2</v>
      </c>
      <c r="I10">
        <v>5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3</v>
      </c>
      <c r="Q10" s="2">
        <f t="shared" si="0"/>
        <v>0.4</v>
      </c>
      <c r="R10" s="6" t="s">
        <v>45</v>
      </c>
      <c r="S10" s="2">
        <f t="shared" si="5"/>
        <v>0.5</v>
      </c>
      <c r="T10">
        <v>30</v>
      </c>
      <c r="U10">
        <v>8</v>
      </c>
      <c r="V10">
        <v>0</v>
      </c>
      <c r="W10" s="3">
        <f t="shared" si="2"/>
        <v>7.2876666666666665</v>
      </c>
      <c r="X10" s="4">
        <f t="shared" si="3"/>
        <v>14.9</v>
      </c>
      <c r="Y10" s="4">
        <f t="shared" si="4"/>
        <v>4.7</v>
      </c>
      <c r="Z10">
        <v>0</v>
      </c>
    </row>
    <row r="11" spans="1:26" x14ac:dyDescent="0.3">
      <c r="A11" s="1" t="str">
        <f>'Jamal Murray'!A11</f>
        <v>vs DEF</v>
      </c>
      <c r="B11">
        <v>14</v>
      </c>
      <c r="C11">
        <v>1</v>
      </c>
      <c r="D11">
        <v>0</v>
      </c>
      <c r="E11">
        <v>0</v>
      </c>
      <c r="F11">
        <v>0</v>
      </c>
      <c r="G11">
        <v>1</v>
      </c>
      <c r="H11">
        <v>7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7</v>
      </c>
      <c r="Q11" s="2">
        <f t="shared" si="0"/>
        <v>0.875</v>
      </c>
      <c r="R11" s="6" t="s">
        <v>45</v>
      </c>
      <c r="S11" s="6" t="s">
        <v>45</v>
      </c>
      <c r="T11">
        <v>37</v>
      </c>
      <c r="U11">
        <v>14</v>
      </c>
      <c r="V11">
        <v>0</v>
      </c>
      <c r="W11" s="3">
        <f t="shared" si="2"/>
        <v>13.670702702702702</v>
      </c>
      <c r="X11" s="4">
        <f t="shared" si="3"/>
        <v>14.2</v>
      </c>
      <c r="Y11" s="4">
        <f t="shared" si="4"/>
        <v>10.100000000000001</v>
      </c>
      <c r="Z11">
        <v>0</v>
      </c>
    </row>
    <row r="12" spans="1:26" x14ac:dyDescent="0.3">
      <c r="A12" s="1" t="str">
        <f>'Jamal Murray'!A12</f>
        <v>@ OCE</v>
      </c>
      <c r="B12">
        <v>10</v>
      </c>
      <c r="C12">
        <v>5</v>
      </c>
      <c r="D12">
        <v>2</v>
      </c>
      <c r="E12">
        <v>0</v>
      </c>
      <c r="F12">
        <v>1</v>
      </c>
      <c r="G12">
        <v>1</v>
      </c>
      <c r="H12">
        <v>4</v>
      </c>
      <c r="I12">
        <v>4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11</v>
      </c>
      <c r="Q12" s="2">
        <f t="shared" si="0"/>
        <v>1</v>
      </c>
      <c r="R12" s="2">
        <f t="shared" si="1"/>
        <v>1</v>
      </c>
      <c r="S12" s="2">
        <f t="shared" si="5"/>
        <v>1</v>
      </c>
      <c r="T12">
        <v>27</v>
      </c>
      <c r="U12">
        <v>14</v>
      </c>
      <c r="V12">
        <v>1</v>
      </c>
      <c r="W12" s="3">
        <f t="shared" si="2"/>
        <v>21.671518518518518</v>
      </c>
      <c r="X12" s="4">
        <f t="shared" si="3"/>
        <v>21</v>
      </c>
      <c r="Y12" s="4">
        <f t="shared" si="4"/>
        <v>11.700000000000001</v>
      </c>
      <c r="Z12">
        <v>0</v>
      </c>
    </row>
    <row r="13" spans="1:26" x14ac:dyDescent="0.3">
      <c r="A13" s="1" t="str">
        <f>'Jamal Murray'!A13</f>
        <v>vs FRA</v>
      </c>
      <c r="B13">
        <v>4</v>
      </c>
      <c r="C13">
        <v>2</v>
      </c>
      <c r="D13">
        <v>0</v>
      </c>
      <c r="E13">
        <v>0</v>
      </c>
      <c r="F13">
        <v>2</v>
      </c>
      <c r="G13">
        <v>1</v>
      </c>
      <c r="H13">
        <v>1</v>
      </c>
      <c r="I13">
        <v>4</v>
      </c>
      <c r="J13">
        <v>1</v>
      </c>
      <c r="K13">
        <v>1</v>
      </c>
      <c r="L13">
        <v>1</v>
      </c>
      <c r="M13">
        <v>2</v>
      </c>
      <c r="N13">
        <v>1</v>
      </c>
      <c r="O13">
        <v>2</v>
      </c>
      <c r="P13">
        <v>-6</v>
      </c>
      <c r="Q13" s="2">
        <f t="shared" si="0"/>
        <v>0.25</v>
      </c>
      <c r="R13" s="2">
        <f t="shared" si="1"/>
        <v>1</v>
      </c>
      <c r="S13" s="2">
        <f t="shared" si="5"/>
        <v>0.5</v>
      </c>
      <c r="T13">
        <v>28</v>
      </c>
      <c r="U13">
        <v>4</v>
      </c>
      <c r="V13">
        <v>0</v>
      </c>
      <c r="W13" s="3">
        <f t="shared" si="2"/>
        <v>4.2963214285714297</v>
      </c>
      <c r="X13" s="4">
        <f t="shared" si="3"/>
        <v>11.4</v>
      </c>
      <c r="Y13" s="4">
        <f t="shared" si="4"/>
        <v>2.4000000000000012</v>
      </c>
      <c r="Z13">
        <v>0</v>
      </c>
    </row>
    <row r="14" spans="1:26" x14ac:dyDescent="0.3">
      <c r="A14" s="1" t="str">
        <f>'Jamal Murray'!A14</f>
        <v>@ INJ</v>
      </c>
      <c r="B14">
        <v>8</v>
      </c>
      <c r="C14">
        <v>1</v>
      </c>
      <c r="D14">
        <v>3</v>
      </c>
      <c r="E14">
        <v>0</v>
      </c>
      <c r="F14">
        <v>2</v>
      </c>
      <c r="G14">
        <v>0</v>
      </c>
      <c r="H14">
        <v>3</v>
      </c>
      <c r="I14">
        <v>6</v>
      </c>
      <c r="J14">
        <v>0</v>
      </c>
      <c r="K14">
        <v>1</v>
      </c>
      <c r="L14">
        <v>2</v>
      </c>
      <c r="M14">
        <v>3</v>
      </c>
      <c r="N14">
        <v>0</v>
      </c>
      <c r="O14">
        <v>0</v>
      </c>
      <c r="P14">
        <v>-21</v>
      </c>
      <c r="Q14" s="2">
        <f t="shared" si="0"/>
        <v>0.5</v>
      </c>
      <c r="R14" s="2">
        <f t="shared" si="1"/>
        <v>0</v>
      </c>
      <c r="S14" s="2">
        <f t="shared" si="5"/>
        <v>0.66666666666666663</v>
      </c>
      <c r="T14">
        <v>29</v>
      </c>
      <c r="U14">
        <v>15</v>
      </c>
      <c r="V14">
        <v>0</v>
      </c>
      <c r="W14" s="3">
        <f t="shared" si="2"/>
        <v>15.182448275862068</v>
      </c>
      <c r="X14" s="4">
        <f t="shared" si="3"/>
        <v>19.7</v>
      </c>
      <c r="Y14" s="4">
        <f t="shared" si="4"/>
        <v>9</v>
      </c>
      <c r="Z14">
        <v>0</v>
      </c>
    </row>
    <row r="15" spans="1:26" x14ac:dyDescent="0.3">
      <c r="A15" s="1" t="str">
        <f>'Jamal Murray'!A15</f>
        <v>vs EUR</v>
      </c>
      <c r="B15">
        <v>7</v>
      </c>
      <c r="C15">
        <v>5</v>
      </c>
      <c r="D15">
        <v>0</v>
      </c>
      <c r="E15">
        <v>0</v>
      </c>
      <c r="F15">
        <v>0</v>
      </c>
      <c r="G15">
        <v>0</v>
      </c>
      <c r="H15">
        <v>3</v>
      </c>
      <c r="I15">
        <v>8</v>
      </c>
      <c r="J15">
        <v>0</v>
      </c>
      <c r="K15">
        <v>1</v>
      </c>
      <c r="L15">
        <v>1</v>
      </c>
      <c r="M15">
        <v>1</v>
      </c>
      <c r="N15">
        <v>0</v>
      </c>
      <c r="O15">
        <v>3</v>
      </c>
      <c r="P15">
        <v>11</v>
      </c>
      <c r="Q15" s="2">
        <f t="shared" si="0"/>
        <v>0.375</v>
      </c>
      <c r="R15" s="2">
        <f t="shared" si="1"/>
        <v>0</v>
      </c>
      <c r="S15" s="2">
        <f t="shared" si="5"/>
        <v>1</v>
      </c>
      <c r="T15">
        <v>28</v>
      </c>
      <c r="U15">
        <v>7</v>
      </c>
      <c r="V15">
        <v>0</v>
      </c>
      <c r="W15" s="3">
        <f t="shared" si="2"/>
        <v>4.6656428571428581</v>
      </c>
      <c r="X15" s="4">
        <f t="shared" si="3"/>
        <v>13</v>
      </c>
      <c r="Y15" s="4">
        <f t="shared" si="4"/>
        <v>2.8999999999999995</v>
      </c>
      <c r="Z15">
        <v>0</v>
      </c>
    </row>
    <row r="16" spans="1:26" x14ac:dyDescent="0.3">
      <c r="A16" s="1" t="str">
        <f>'Jamal Murray'!A16</f>
        <v>@ RKS</v>
      </c>
      <c r="B16">
        <v>10</v>
      </c>
      <c r="C16">
        <v>2</v>
      </c>
      <c r="D16">
        <v>1</v>
      </c>
      <c r="E16">
        <v>2</v>
      </c>
      <c r="F16">
        <v>1</v>
      </c>
      <c r="G16">
        <v>0</v>
      </c>
      <c r="H16">
        <v>4</v>
      </c>
      <c r="I16">
        <v>8</v>
      </c>
      <c r="J16">
        <v>2</v>
      </c>
      <c r="K16">
        <v>4</v>
      </c>
      <c r="L16">
        <v>0</v>
      </c>
      <c r="M16">
        <v>0</v>
      </c>
      <c r="N16">
        <v>0</v>
      </c>
      <c r="O16">
        <v>1</v>
      </c>
      <c r="P16">
        <v>2</v>
      </c>
      <c r="Q16" s="2">
        <f t="shared" si="0"/>
        <v>0.5</v>
      </c>
      <c r="R16" s="2">
        <f t="shared" si="1"/>
        <v>0.5</v>
      </c>
      <c r="S16" s="6" t="s">
        <v>45</v>
      </c>
      <c r="T16">
        <v>35</v>
      </c>
      <c r="U16">
        <v>13</v>
      </c>
      <c r="V16">
        <v>0</v>
      </c>
      <c r="W16" s="3">
        <f t="shared" si="2"/>
        <v>13.416800000000002</v>
      </c>
      <c r="X16" s="4">
        <f t="shared" si="3"/>
        <v>22.9</v>
      </c>
      <c r="Y16" s="4">
        <f t="shared" si="4"/>
        <v>9.2999999999999989</v>
      </c>
      <c r="Z16">
        <v>0</v>
      </c>
    </row>
    <row r="17" spans="1:26" x14ac:dyDescent="0.3">
      <c r="A17" s="1" t="str">
        <f>'Jamal Murray'!A17</f>
        <v>@ AFR</v>
      </c>
      <c r="B17">
        <v>8</v>
      </c>
      <c r="C17">
        <v>2</v>
      </c>
      <c r="D17">
        <v>0</v>
      </c>
      <c r="E17">
        <v>1</v>
      </c>
      <c r="F17">
        <v>2</v>
      </c>
      <c r="G17">
        <v>1</v>
      </c>
      <c r="H17">
        <v>3</v>
      </c>
      <c r="I17">
        <v>6</v>
      </c>
      <c r="J17">
        <v>2</v>
      </c>
      <c r="K17">
        <v>2</v>
      </c>
      <c r="L17">
        <v>0</v>
      </c>
      <c r="M17">
        <v>0</v>
      </c>
      <c r="N17">
        <v>0</v>
      </c>
      <c r="O17">
        <v>2</v>
      </c>
      <c r="P17">
        <v>-21</v>
      </c>
      <c r="Q17" s="2">
        <f t="shared" si="0"/>
        <v>0.5</v>
      </c>
      <c r="R17" s="2">
        <f t="shared" si="1"/>
        <v>1</v>
      </c>
      <c r="S17" s="6" t="s">
        <v>45</v>
      </c>
      <c r="T17">
        <v>28</v>
      </c>
      <c r="U17">
        <v>8</v>
      </c>
      <c r="V17">
        <v>0</v>
      </c>
      <c r="W17" s="3">
        <f t="shared" si="2"/>
        <v>11.850964285714287</v>
      </c>
      <c r="X17" s="4">
        <f t="shared" si="3"/>
        <v>18.399999999999999</v>
      </c>
      <c r="Y17" s="4">
        <f t="shared" si="4"/>
        <v>6.4999999999999991</v>
      </c>
      <c r="Z17">
        <v>0</v>
      </c>
    </row>
    <row r="18" spans="1:26" x14ac:dyDescent="0.3">
      <c r="A18" s="1" t="str">
        <f>'Jamal Murray'!A18</f>
        <v>vs OLD</v>
      </c>
      <c r="B18">
        <v>17</v>
      </c>
      <c r="C18">
        <v>9</v>
      </c>
      <c r="D18">
        <v>4</v>
      </c>
      <c r="E18">
        <v>0</v>
      </c>
      <c r="F18">
        <v>2</v>
      </c>
      <c r="G18">
        <v>3</v>
      </c>
      <c r="H18">
        <v>8</v>
      </c>
      <c r="I18">
        <v>10</v>
      </c>
      <c r="J18">
        <v>0</v>
      </c>
      <c r="K18">
        <v>1</v>
      </c>
      <c r="L18">
        <v>1</v>
      </c>
      <c r="M18">
        <v>1</v>
      </c>
      <c r="N18">
        <v>1</v>
      </c>
      <c r="O18">
        <v>2</v>
      </c>
      <c r="P18">
        <v>3</v>
      </c>
      <c r="Q18" s="2">
        <f t="shared" si="0"/>
        <v>0.8</v>
      </c>
      <c r="R18" s="2">
        <f t="shared" si="1"/>
        <v>0</v>
      </c>
      <c r="S18" s="2">
        <f t="shared" ref="S18" si="6">L18/M18</f>
        <v>1</v>
      </c>
      <c r="T18">
        <v>36</v>
      </c>
      <c r="U18">
        <v>28</v>
      </c>
      <c r="V18">
        <v>1</v>
      </c>
      <c r="W18" s="3">
        <f t="shared" si="2"/>
        <v>23.973722222222218</v>
      </c>
      <c r="X18" s="4">
        <f t="shared" si="3"/>
        <v>36.799999999999997</v>
      </c>
      <c r="Y18" s="4">
        <f t="shared" si="4"/>
        <v>17.299999999999997</v>
      </c>
      <c r="Z18">
        <v>0</v>
      </c>
    </row>
    <row r="19" spans="1:26" x14ac:dyDescent="0.3">
      <c r="A19" s="1" t="str">
        <f>'Jamal Murray'!A19</f>
        <v>@ USA</v>
      </c>
      <c r="B19">
        <v>13</v>
      </c>
      <c r="C19">
        <v>3</v>
      </c>
      <c r="D19">
        <v>3</v>
      </c>
      <c r="E19">
        <v>1</v>
      </c>
      <c r="F19">
        <v>0</v>
      </c>
      <c r="G19">
        <v>0</v>
      </c>
      <c r="H19">
        <v>5</v>
      </c>
      <c r="I19">
        <v>10</v>
      </c>
      <c r="J19">
        <v>2</v>
      </c>
      <c r="K19">
        <v>2</v>
      </c>
      <c r="L19">
        <v>1</v>
      </c>
      <c r="M19">
        <v>1</v>
      </c>
      <c r="N19">
        <v>0</v>
      </c>
      <c r="O19">
        <v>0</v>
      </c>
      <c r="P19">
        <v>3</v>
      </c>
      <c r="Q19" s="2">
        <f t="shared" si="0"/>
        <v>0.5</v>
      </c>
      <c r="R19" s="2">
        <f t="shared" si="1"/>
        <v>1</v>
      </c>
      <c r="S19" s="2">
        <f t="shared" si="5"/>
        <v>1</v>
      </c>
      <c r="T19">
        <v>33</v>
      </c>
      <c r="U19">
        <v>19</v>
      </c>
      <c r="V19">
        <v>0</v>
      </c>
      <c r="W19" s="3">
        <f t="shared" si="2"/>
        <v>17.312151515151513</v>
      </c>
      <c r="X19" s="4">
        <f t="shared" si="3"/>
        <v>24.1</v>
      </c>
      <c r="Y19" s="4">
        <f t="shared" si="4"/>
        <v>11.7</v>
      </c>
      <c r="Z19">
        <v>0</v>
      </c>
    </row>
    <row r="20" spans="1:26" x14ac:dyDescent="0.3">
      <c r="A20" s="1" t="str">
        <f>'Jamal Murray'!A20</f>
        <v>vs SPA</v>
      </c>
      <c r="B20">
        <v>9</v>
      </c>
      <c r="C20">
        <v>4</v>
      </c>
      <c r="D20">
        <v>1</v>
      </c>
      <c r="E20">
        <v>0</v>
      </c>
      <c r="F20">
        <v>0</v>
      </c>
      <c r="G20">
        <v>0</v>
      </c>
      <c r="H20">
        <v>3</v>
      </c>
      <c r="I20">
        <v>8</v>
      </c>
      <c r="J20">
        <v>1</v>
      </c>
      <c r="K20">
        <v>3</v>
      </c>
      <c r="L20">
        <v>2</v>
      </c>
      <c r="M20">
        <v>4</v>
      </c>
      <c r="N20">
        <v>0</v>
      </c>
      <c r="O20">
        <v>2</v>
      </c>
      <c r="P20">
        <v>9</v>
      </c>
      <c r="Q20" s="2">
        <f t="shared" si="0"/>
        <v>0.375</v>
      </c>
      <c r="R20" s="2">
        <f t="shared" si="1"/>
        <v>0.33333333333333331</v>
      </c>
      <c r="S20" s="2">
        <f t="shared" si="5"/>
        <v>0.5</v>
      </c>
      <c r="T20">
        <v>30</v>
      </c>
      <c r="U20">
        <v>11</v>
      </c>
      <c r="V20">
        <v>0</v>
      </c>
      <c r="W20" s="3">
        <f t="shared" si="2"/>
        <v>7.5400666666666663</v>
      </c>
      <c r="X20" s="4">
        <f t="shared" si="3"/>
        <v>15.3</v>
      </c>
      <c r="Y20" s="4">
        <f t="shared" si="4"/>
        <v>4.9000000000000004</v>
      </c>
      <c r="Z20">
        <v>0</v>
      </c>
    </row>
    <row r="21" spans="1:26" x14ac:dyDescent="0.3">
      <c r="A21" s="1" t="str">
        <f>'Jamal Murray'!A21</f>
        <v>@ 6TH</v>
      </c>
      <c r="B21">
        <v>7</v>
      </c>
      <c r="C21">
        <v>1</v>
      </c>
      <c r="D21">
        <v>2</v>
      </c>
      <c r="E21">
        <v>0</v>
      </c>
      <c r="F21">
        <v>2</v>
      </c>
      <c r="G21">
        <v>1</v>
      </c>
      <c r="H21">
        <v>3</v>
      </c>
      <c r="I21">
        <v>5</v>
      </c>
      <c r="J21">
        <v>1</v>
      </c>
      <c r="K21">
        <v>3</v>
      </c>
      <c r="L21">
        <v>0</v>
      </c>
      <c r="M21">
        <v>0</v>
      </c>
      <c r="N21">
        <v>0</v>
      </c>
      <c r="O21">
        <v>1</v>
      </c>
      <c r="P21">
        <v>2</v>
      </c>
      <c r="Q21" s="2">
        <f t="shared" si="0"/>
        <v>0.6</v>
      </c>
      <c r="R21" s="2">
        <f t="shared" si="1"/>
        <v>0.33333333333333331</v>
      </c>
      <c r="S21" s="6" t="s">
        <v>45</v>
      </c>
      <c r="T21">
        <v>37</v>
      </c>
      <c r="U21">
        <v>11</v>
      </c>
      <c r="V21">
        <v>0</v>
      </c>
      <c r="W21" s="3">
        <f t="shared" si="2"/>
        <v>9.510567567567568</v>
      </c>
      <c r="X21" s="4">
        <f t="shared" si="3"/>
        <v>16.2</v>
      </c>
      <c r="Y21" s="4">
        <f t="shared" si="4"/>
        <v>6.9999999999999982</v>
      </c>
      <c r="Z21">
        <v>0</v>
      </c>
    </row>
    <row r="22" spans="1:26" x14ac:dyDescent="0.3">
      <c r="A22" s="1" t="str">
        <f>'Jamal Murray'!A22</f>
        <v>vs CHI</v>
      </c>
      <c r="B22">
        <v>11</v>
      </c>
      <c r="C22">
        <v>1</v>
      </c>
      <c r="D22">
        <v>2</v>
      </c>
      <c r="E22">
        <v>0</v>
      </c>
      <c r="F22">
        <v>0</v>
      </c>
      <c r="G22">
        <v>0</v>
      </c>
      <c r="H22">
        <v>5</v>
      </c>
      <c r="I22">
        <v>11</v>
      </c>
      <c r="J22">
        <v>0</v>
      </c>
      <c r="K22">
        <v>0</v>
      </c>
      <c r="L22">
        <v>1</v>
      </c>
      <c r="M22">
        <v>4</v>
      </c>
      <c r="N22">
        <v>0</v>
      </c>
      <c r="O22">
        <v>0</v>
      </c>
      <c r="P22">
        <v>6</v>
      </c>
      <c r="Q22" s="2">
        <f t="shared" si="0"/>
        <v>0.45454545454545453</v>
      </c>
      <c r="R22" s="6" t="s">
        <v>45</v>
      </c>
      <c r="S22" s="2">
        <f t="shared" si="5"/>
        <v>0.25</v>
      </c>
      <c r="T22">
        <v>33</v>
      </c>
      <c r="U22">
        <v>15</v>
      </c>
      <c r="V22">
        <v>0</v>
      </c>
      <c r="W22" s="3">
        <f t="shared" si="2"/>
        <v>8.0316060606060606</v>
      </c>
      <c r="X22" s="4">
        <f t="shared" si="3"/>
        <v>15.2</v>
      </c>
      <c r="Y22" s="4">
        <f t="shared" si="4"/>
        <v>5.8000000000000007</v>
      </c>
      <c r="Z22">
        <v>0</v>
      </c>
    </row>
    <row r="23" spans="1:26" x14ac:dyDescent="0.3">
      <c r="A23" s="1" t="str">
        <f>'Jamal Murray'!A23</f>
        <v>vs DNK</v>
      </c>
      <c r="B23">
        <v>16</v>
      </c>
      <c r="C23">
        <v>1</v>
      </c>
      <c r="D23">
        <v>2</v>
      </c>
      <c r="E23">
        <v>0</v>
      </c>
      <c r="F23">
        <v>2</v>
      </c>
      <c r="G23">
        <v>0</v>
      </c>
      <c r="H23">
        <v>7</v>
      </c>
      <c r="I23">
        <v>14</v>
      </c>
      <c r="J23">
        <v>2</v>
      </c>
      <c r="K23">
        <v>5</v>
      </c>
      <c r="L23">
        <v>0</v>
      </c>
      <c r="M23">
        <v>0</v>
      </c>
      <c r="N23">
        <v>0</v>
      </c>
      <c r="O23">
        <v>3</v>
      </c>
      <c r="P23">
        <v>-7</v>
      </c>
      <c r="Q23" s="2">
        <f t="shared" si="0"/>
        <v>0.5</v>
      </c>
      <c r="R23" s="2">
        <f t="shared" si="1"/>
        <v>0.4</v>
      </c>
      <c r="S23" s="6" t="s">
        <v>45</v>
      </c>
      <c r="T23">
        <v>38</v>
      </c>
      <c r="U23">
        <v>21</v>
      </c>
      <c r="V23">
        <v>0</v>
      </c>
      <c r="W23" s="3">
        <f t="shared" si="2"/>
        <v>15.023342105263156</v>
      </c>
      <c r="X23" s="4">
        <f t="shared" si="3"/>
        <v>26.2</v>
      </c>
      <c r="Y23" s="4">
        <f t="shared" si="4"/>
        <v>11.500000000000004</v>
      </c>
      <c r="Z23">
        <v>0</v>
      </c>
    </row>
    <row r="24" spans="1:26" x14ac:dyDescent="0.3">
      <c r="A24" s="1" t="str">
        <f>'Jamal Murray'!A24</f>
        <v>@ IMP</v>
      </c>
      <c r="B24">
        <v>6</v>
      </c>
      <c r="C24">
        <v>4</v>
      </c>
      <c r="D24">
        <v>2</v>
      </c>
      <c r="E24">
        <v>1</v>
      </c>
      <c r="F24">
        <v>1</v>
      </c>
      <c r="G24">
        <v>0</v>
      </c>
      <c r="H24">
        <v>3</v>
      </c>
      <c r="I24">
        <v>3</v>
      </c>
      <c r="J24">
        <v>0</v>
      </c>
      <c r="K24">
        <v>0</v>
      </c>
      <c r="L24">
        <v>0</v>
      </c>
      <c r="M24">
        <v>0</v>
      </c>
      <c r="N24">
        <v>1</v>
      </c>
      <c r="O24">
        <v>2</v>
      </c>
      <c r="P24">
        <v>-20</v>
      </c>
      <c r="Q24" s="2">
        <f t="shared" si="0"/>
        <v>1</v>
      </c>
      <c r="R24" s="6" t="s">
        <v>45</v>
      </c>
      <c r="S24" s="6" t="s">
        <v>45</v>
      </c>
      <c r="T24">
        <v>26</v>
      </c>
      <c r="U24">
        <v>11</v>
      </c>
      <c r="V24">
        <v>0</v>
      </c>
      <c r="W24" s="3">
        <f t="shared" si="2"/>
        <v>18.043615384615382</v>
      </c>
      <c r="X24" s="4">
        <f t="shared" si="3"/>
        <v>19.8</v>
      </c>
      <c r="Y24" s="4">
        <f t="shared" si="4"/>
        <v>9</v>
      </c>
      <c r="Z24">
        <v>0</v>
      </c>
    </row>
    <row r="25" spans="1:26" x14ac:dyDescent="0.3">
      <c r="A25" s="1" t="str">
        <f>'Jamal Murray'!A25</f>
        <v>vs 3PT</v>
      </c>
      <c r="B25">
        <v>18</v>
      </c>
      <c r="C25">
        <v>12</v>
      </c>
      <c r="D25">
        <v>2</v>
      </c>
      <c r="E25">
        <v>0</v>
      </c>
      <c r="F25">
        <v>1</v>
      </c>
      <c r="G25">
        <v>0</v>
      </c>
      <c r="H25">
        <v>7</v>
      </c>
      <c r="I25">
        <v>14</v>
      </c>
      <c r="J25">
        <v>1</v>
      </c>
      <c r="K25">
        <v>1</v>
      </c>
      <c r="L25">
        <v>3</v>
      </c>
      <c r="M25">
        <v>3</v>
      </c>
      <c r="N25">
        <v>2</v>
      </c>
      <c r="O25">
        <v>1</v>
      </c>
      <c r="P25">
        <v>0</v>
      </c>
      <c r="Q25" s="2">
        <f t="shared" si="0"/>
        <v>0.5</v>
      </c>
      <c r="R25" s="2">
        <f t="shared" si="1"/>
        <v>1</v>
      </c>
      <c r="S25" s="2">
        <f t="shared" si="5"/>
        <v>1</v>
      </c>
      <c r="T25">
        <v>40</v>
      </c>
      <c r="U25">
        <v>23</v>
      </c>
      <c r="V25">
        <v>0</v>
      </c>
      <c r="W25" s="3">
        <f t="shared" si="2"/>
        <v>21.271475000000002</v>
      </c>
      <c r="X25" s="4">
        <f t="shared" si="3"/>
        <v>38.4</v>
      </c>
      <c r="Y25" s="4">
        <f t="shared" si="4"/>
        <v>17.400000000000002</v>
      </c>
      <c r="Z25">
        <v>0</v>
      </c>
    </row>
    <row r="26" spans="1:26" x14ac:dyDescent="0.3">
      <c r="A26" s="1" t="str">
        <f>'Jamal Murray'!A26</f>
        <v>@ DEF</v>
      </c>
      <c r="B26">
        <v>12</v>
      </c>
      <c r="C26">
        <v>3</v>
      </c>
      <c r="D26">
        <v>2</v>
      </c>
      <c r="E26">
        <v>0</v>
      </c>
      <c r="F26">
        <v>0</v>
      </c>
      <c r="G26">
        <v>1</v>
      </c>
      <c r="H26">
        <v>5</v>
      </c>
      <c r="I26">
        <v>7</v>
      </c>
      <c r="J26">
        <v>2</v>
      </c>
      <c r="K26">
        <v>3</v>
      </c>
      <c r="L26">
        <v>0</v>
      </c>
      <c r="M26">
        <v>0</v>
      </c>
      <c r="N26">
        <v>0</v>
      </c>
      <c r="O26">
        <v>0</v>
      </c>
      <c r="P26">
        <v>-23</v>
      </c>
      <c r="Q26" s="2">
        <f t="shared" si="0"/>
        <v>0.7142857142857143</v>
      </c>
      <c r="R26" s="2">
        <f t="shared" si="1"/>
        <v>0.66666666666666663</v>
      </c>
      <c r="S26" s="6" t="s">
        <v>45</v>
      </c>
      <c r="T26">
        <v>28</v>
      </c>
      <c r="U26">
        <v>18</v>
      </c>
      <c r="V26">
        <v>0</v>
      </c>
      <c r="W26" s="3">
        <f t="shared" si="2"/>
        <v>18.366499999999998</v>
      </c>
      <c r="X26" s="4">
        <f t="shared" si="3"/>
        <v>17.600000000000001</v>
      </c>
      <c r="Y26" s="4">
        <f t="shared" si="4"/>
        <v>10.400000000000002</v>
      </c>
      <c r="Z26">
        <v>0</v>
      </c>
    </row>
    <row r="27" spans="1:26" x14ac:dyDescent="0.3">
      <c r="A27" s="1" t="str">
        <f>'Jamal Murray'!A27</f>
        <v>vs OCE</v>
      </c>
      <c r="B27">
        <v>15</v>
      </c>
      <c r="C27">
        <v>2</v>
      </c>
      <c r="D27">
        <v>3</v>
      </c>
      <c r="E27">
        <v>2</v>
      </c>
      <c r="F27">
        <v>1</v>
      </c>
      <c r="G27">
        <v>3</v>
      </c>
      <c r="H27">
        <v>5</v>
      </c>
      <c r="I27">
        <v>7</v>
      </c>
      <c r="J27">
        <v>4</v>
      </c>
      <c r="K27">
        <v>5</v>
      </c>
      <c r="L27">
        <v>1</v>
      </c>
      <c r="M27">
        <v>2</v>
      </c>
      <c r="N27">
        <v>0</v>
      </c>
      <c r="O27">
        <v>1</v>
      </c>
      <c r="P27">
        <v>-6</v>
      </c>
      <c r="Q27" s="2">
        <f t="shared" si="0"/>
        <v>0.7142857142857143</v>
      </c>
      <c r="R27" s="2">
        <f t="shared" si="1"/>
        <v>0.8</v>
      </c>
      <c r="S27" s="2">
        <f t="shared" si="5"/>
        <v>0.5</v>
      </c>
      <c r="T27">
        <v>30</v>
      </c>
      <c r="U27">
        <v>21</v>
      </c>
      <c r="V27">
        <v>0</v>
      </c>
      <c r="W27" s="3">
        <f t="shared" si="2"/>
        <v>22.393633333333334</v>
      </c>
      <c r="X27" s="4">
        <f t="shared" si="3"/>
        <v>27.9</v>
      </c>
      <c r="Y27" s="4">
        <f t="shared" si="4"/>
        <v>13.400000000000002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10.76923076923077</v>
      </c>
      <c r="C47" s="4">
        <f t="shared" ref="C47:P47" si="7">AVERAGE(C2:C46)</f>
        <v>3.5</v>
      </c>
      <c r="D47" s="4">
        <f t="shared" si="7"/>
        <v>1.5769230769230769</v>
      </c>
      <c r="E47" s="4">
        <f t="shared" si="7"/>
        <v>0.42307692307692307</v>
      </c>
      <c r="F47" s="4">
        <f t="shared" si="7"/>
        <v>0.73076923076923073</v>
      </c>
      <c r="G47" s="4">
        <f t="shared" si="7"/>
        <v>0.69230769230769229</v>
      </c>
      <c r="H47" s="4">
        <f t="shared" si="7"/>
        <v>4.1923076923076925</v>
      </c>
      <c r="I47" s="4">
        <f t="shared" si="7"/>
        <v>7.4230769230769234</v>
      </c>
      <c r="J47" s="4">
        <f t="shared" si="7"/>
        <v>1.1153846153846154</v>
      </c>
      <c r="K47" s="4">
        <f t="shared" si="7"/>
        <v>2.0769230769230771</v>
      </c>
      <c r="L47" s="4">
        <f t="shared" si="7"/>
        <v>1.2692307692307692</v>
      </c>
      <c r="M47" s="4">
        <f t="shared" si="7"/>
        <v>1.7692307692307692</v>
      </c>
      <c r="N47" s="4">
        <f t="shared" si="7"/>
        <v>0.23076923076923078</v>
      </c>
      <c r="O47" s="4">
        <f t="shared" si="7"/>
        <v>1.1923076923076923</v>
      </c>
      <c r="P47" s="4">
        <f t="shared" si="7"/>
        <v>-0.92307692307692313</v>
      </c>
      <c r="Q47" s="2">
        <f>SUM(H2:H46)/SUM(I2:I46)</f>
        <v>0.56476683937823835</v>
      </c>
      <c r="R47" s="2">
        <f>SUM(J2:J46)/SUM(K2:K46)</f>
        <v>0.53703703703703709</v>
      </c>
      <c r="S47" s="2">
        <f>SUM(L2:L46)/SUM(M2:M46)</f>
        <v>0.71739130434782605</v>
      </c>
      <c r="T47" s="4">
        <f t="shared" ref="T47:V47" si="8">AVERAGE(T2:T46)</f>
        <v>31.615384615384617</v>
      </c>
      <c r="U47" s="4">
        <f t="shared" si="8"/>
        <v>14.423076923076923</v>
      </c>
      <c r="V47" s="4">
        <f t="shared" si="8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14.254829683698294</v>
      </c>
      <c r="X47" s="4">
        <f t="shared" si="3"/>
        <v>20.103846153846156</v>
      </c>
      <c r="Y47" s="4">
        <f t="shared" si="4"/>
        <v>9.1538461538461551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280</v>
      </c>
      <c r="C49">
        <f t="shared" ref="C49:P49" si="9">SUM(C2:C46)</f>
        <v>91</v>
      </c>
      <c r="D49">
        <f t="shared" si="9"/>
        <v>41</v>
      </c>
      <c r="E49">
        <f t="shared" si="9"/>
        <v>11</v>
      </c>
      <c r="F49">
        <f t="shared" si="9"/>
        <v>19</v>
      </c>
      <c r="G49">
        <f t="shared" si="9"/>
        <v>18</v>
      </c>
      <c r="H49">
        <f t="shared" si="9"/>
        <v>109</v>
      </c>
      <c r="I49">
        <f t="shared" si="9"/>
        <v>193</v>
      </c>
      <c r="J49">
        <f t="shared" si="9"/>
        <v>29</v>
      </c>
      <c r="K49">
        <f t="shared" si="9"/>
        <v>54</v>
      </c>
      <c r="L49">
        <f t="shared" si="9"/>
        <v>33</v>
      </c>
      <c r="M49">
        <f t="shared" si="9"/>
        <v>46</v>
      </c>
      <c r="N49">
        <f t="shared" si="9"/>
        <v>6</v>
      </c>
      <c r="O49">
        <f t="shared" si="9"/>
        <v>31</v>
      </c>
      <c r="P49">
        <f t="shared" si="9"/>
        <v>-24</v>
      </c>
      <c r="T49">
        <f>SUM(T2:T46)</f>
        <v>822</v>
      </c>
      <c r="U49">
        <f>SUM(U2:U46)</f>
        <v>375</v>
      </c>
      <c r="V49">
        <f>SUM(V2:V46)</f>
        <v>2</v>
      </c>
      <c r="X49" s="4">
        <f>SUM(X2:X46)</f>
        <v>522.69999999999993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8</v>
      </c>
      <c r="C2">
        <v>5</v>
      </c>
      <c r="D2">
        <v>2</v>
      </c>
      <c r="E2">
        <v>1</v>
      </c>
      <c r="F2">
        <v>0</v>
      </c>
      <c r="G2">
        <v>2</v>
      </c>
      <c r="H2">
        <v>3</v>
      </c>
      <c r="I2">
        <v>7</v>
      </c>
      <c r="J2">
        <v>2</v>
      </c>
      <c r="K2">
        <v>3</v>
      </c>
      <c r="L2">
        <v>0</v>
      </c>
      <c r="M2">
        <v>0</v>
      </c>
      <c r="N2">
        <v>0</v>
      </c>
      <c r="O2">
        <v>2</v>
      </c>
      <c r="P2">
        <v>-14</v>
      </c>
      <c r="Q2" s="2">
        <f t="shared" ref="Q2:Q46" si="0">H2/I2</f>
        <v>0.42857142857142855</v>
      </c>
      <c r="R2" s="2">
        <f t="shared" ref="R2:R46" si="1">J2/K2</f>
        <v>0.66666666666666663</v>
      </c>
      <c r="S2" s="2" t="e">
        <f>L2/M2</f>
        <v>#DIV/0!</v>
      </c>
      <c r="T2">
        <v>40</v>
      </c>
      <c r="U2">
        <v>13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6.110525</v>
      </c>
      <c r="X2" s="4">
        <f t="shared" ref="X2:X47" si="3">B2+(C2*1.2)+(D2*1.5)+(E2*3)+(F2*3)-G2</f>
        <v>18</v>
      </c>
      <c r="Y2" s="4">
        <f t="shared" ref="Y2:Y47" si="4">B2+0.4*H2-0.7*I2-0.4*(M2-L2)+0.7*N2+0.3*(C2-N2)+F2+D2*0.7+0.7*E2-0.4*O2-G2</f>
        <v>5.0999999999999996</v>
      </c>
      <c r="Z2">
        <v>0</v>
      </c>
    </row>
    <row r="3" spans="1:26" x14ac:dyDescent="0.3">
      <c r="A3" s="1" t="str">
        <f>'Jamal Murray'!A3</f>
        <v>@ OLD</v>
      </c>
      <c r="B3">
        <v>13</v>
      </c>
      <c r="C3">
        <v>3</v>
      </c>
      <c r="D3">
        <v>3</v>
      </c>
      <c r="E3">
        <v>1</v>
      </c>
      <c r="F3">
        <v>1</v>
      </c>
      <c r="G3">
        <v>0</v>
      </c>
      <c r="H3">
        <v>5</v>
      </c>
      <c r="I3">
        <v>10</v>
      </c>
      <c r="J3">
        <v>2</v>
      </c>
      <c r="K3">
        <v>5</v>
      </c>
      <c r="L3">
        <v>1</v>
      </c>
      <c r="M3">
        <v>2</v>
      </c>
      <c r="N3">
        <v>0</v>
      </c>
      <c r="O3">
        <v>0</v>
      </c>
      <c r="P3">
        <v>6</v>
      </c>
      <c r="Q3" s="2">
        <f t="shared" si="0"/>
        <v>0.5</v>
      </c>
      <c r="R3" s="2">
        <f t="shared" si="1"/>
        <v>0.4</v>
      </c>
      <c r="S3" s="2">
        <f>L3/M3</f>
        <v>0.5</v>
      </c>
      <c r="T3">
        <v>40</v>
      </c>
      <c r="U3">
        <v>20</v>
      </c>
      <c r="V3">
        <v>2</v>
      </c>
      <c r="W3" s="3">
        <f t="shared" si="2"/>
        <v>15.127674999999993</v>
      </c>
      <c r="X3" s="4">
        <f t="shared" si="3"/>
        <v>27.1</v>
      </c>
      <c r="Y3" s="4">
        <f t="shared" si="4"/>
        <v>12.299999999999999</v>
      </c>
      <c r="Z3">
        <v>0</v>
      </c>
    </row>
    <row r="4" spans="1:26" x14ac:dyDescent="0.3">
      <c r="A4" s="1" t="str">
        <f>'Jamal Murray'!A4</f>
        <v>vs USA</v>
      </c>
      <c r="B4">
        <v>17</v>
      </c>
      <c r="C4">
        <v>3</v>
      </c>
      <c r="D4">
        <v>4</v>
      </c>
      <c r="E4">
        <v>0</v>
      </c>
      <c r="F4">
        <v>1</v>
      </c>
      <c r="G4">
        <v>0</v>
      </c>
      <c r="H4">
        <v>7</v>
      </c>
      <c r="I4">
        <v>10</v>
      </c>
      <c r="J4">
        <v>2</v>
      </c>
      <c r="K4">
        <v>3</v>
      </c>
      <c r="L4">
        <v>1</v>
      </c>
      <c r="M4">
        <v>1</v>
      </c>
      <c r="N4">
        <v>0</v>
      </c>
      <c r="O4">
        <v>3</v>
      </c>
      <c r="P4">
        <v>9</v>
      </c>
      <c r="Q4" s="2">
        <f t="shared" si="0"/>
        <v>0.7</v>
      </c>
      <c r="R4" s="2">
        <f t="shared" si="1"/>
        <v>0.66666666666666663</v>
      </c>
      <c r="S4" s="2">
        <f>L4/M4</f>
        <v>1</v>
      </c>
      <c r="T4">
        <v>40</v>
      </c>
      <c r="U4">
        <v>26</v>
      </c>
      <c r="V4">
        <v>1</v>
      </c>
      <c r="W4" s="3">
        <f t="shared" si="2"/>
        <v>20.484075000000001</v>
      </c>
      <c r="X4" s="4">
        <f t="shared" si="3"/>
        <v>29.6</v>
      </c>
      <c r="Y4" s="4">
        <f t="shared" si="4"/>
        <v>16.3</v>
      </c>
      <c r="Z4">
        <v>0</v>
      </c>
    </row>
    <row r="5" spans="1:26" x14ac:dyDescent="0.3">
      <c r="A5" s="1" t="str">
        <f>'Jamal Murray'!A5</f>
        <v>@ SPA</v>
      </c>
      <c r="B5">
        <v>16</v>
      </c>
      <c r="C5">
        <v>7</v>
      </c>
      <c r="D5">
        <v>3</v>
      </c>
      <c r="E5">
        <v>0</v>
      </c>
      <c r="F5">
        <v>2</v>
      </c>
      <c r="G5">
        <v>0</v>
      </c>
      <c r="H5">
        <v>7</v>
      </c>
      <c r="I5">
        <v>9</v>
      </c>
      <c r="J5">
        <v>1</v>
      </c>
      <c r="K5">
        <v>2</v>
      </c>
      <c r="L5">
        <v>1</v>
      </c>
      <c r="M5">
        <v>1</v>
      </c>
      <c r="N5">
        <v>0</v>
      </c>
      <c r="O5">
        <v>2</v>
      </c>
      <c r="P5">
        <v>18</v>
      </c>
      <c r="Q5" s="2">
        <f t="shared" si="0"/>
        <v>0.77777777777777779</v>
      </c>
      <c r="R5" s="2">
        <f t="shared" si="1"/>
        <v>0.5</v>
      </c>
      <c r="S5" s="2">
        <f>L5/M5</f>
        <v>1</v>
      </c>
      <c r="T5">
        <v>38</v>
      </c>
      <c r="U5">
        <v>23</v>
      </c>
      <c r="V5">
        <v>4</v>
      </c>
      <c r="W5" s="3">
        <f t="shared" si="2"/>
        <v>23.737315789473687</v>
      </c>
      <c r="X5" s="4">
        <f t="shared" si="3"/>
        <v>34.9</v>
      </c>
      <c r="Y5" s="4">
        <f t="shared" si="4"/>
        <v>17.900000000000002</v>
      </c>
      <c r="Z5">
        <v>0</v>
      </c>
    </row>
    <row r="6" spans="1:26" x14ac:dyDescent="0.3">
      <c r="A6" s="1" t="str">
        <f>'Jamal Murray'!A6</f>
        <v>vs 6TH</v>
      </c>
      <c r="B6">
        <v>6</v>
      </c>
      <c r="C6">
        <v>4</v>
      </c>
      <c r="D6">
        <v>2</v>
      </c>
      <c r="E6">
        <v>2</v>
      </c>
      <c r="F6">
        <v>2</v>
      </c>
      <c r="G6">
        <v>0</v>
      </c>
      <c r="H6">
        <v>3</v>
      </c>
      <c r="I6">
        <v>7</v>
      </c>
      <c r="J6">
        <v>0</v>
      </c>
      <c r="K6">
        <v>2</v>
      </c>
      <c r="L6">
        <v>0</v>
      </c>
      <c r="M6">
        <v>0</v>
      </c>
      <c r="N6">
        <v>0</v>
      </c>
      <c r="O6">
        <v>1</v>
      </c>
      <c r="P6">
        <v>11</v>
      </c>
      <c r="Q6" s="2">
        <f t="shared" si="0"/>
        <v>0.42857142857142855</v>
      </c>
      <c r="R6" s="2">
        <f t="shared" si="1"/>
        <v>0</v>
      </c>
      <c r="S6" s="6" t="s">
        <v>45</v>
      </c>
      <c r="T6">
        <v>39</v>
      </c>
      <c r="U6">
        <v>10</v>
      </c>
      <c r="V6">
        <v>2</v>
      </c>
      <c r="W6" s="3">
        <f t="shared" si="2"/>
        <v>10.209025641025642</v>
      </c>
      <c r="X6" s="4">
        <f t="shared" si="3"/>
        <v>25.8</v>
      </c>
      <c r="Y6" s="4">
        <f t="shared" si="4"/>
        <v>7.9</v>
      </c>
      <c r="Z6">
        <v>0</v>
      </c>
    </row>
    <row r="7" spans="1:26" x14ac:dyDescent="0.3">
      <c r="A7" s="1" t="str">
        <f>'Jamal Murray'!A7</f>
        <v>@ CHI</v>
      </c>
      <c r="B7">
        <v>7</v>
      </c>
      <c r="C7">
        <v>5</v>
      </c>
      <c r="D7">
        <v>1</v>
      </c>
      <c r="E7">
        <v>0</v>
      </c>
      <c r="F7">
        <v>2</v>
      </c>
      <c r="G7">
        <v>0</v>
      </c>
      <c r="H7">
        <v>3</v>
      </c>
      <c r="I7">
        <v>6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-15</v>
      </c>
      <c r="Q7" s="2">
        <f t="shared" si="0"/>
        <v>0.5</v>
      </c>
      <c r="R7" s="2">
        <f t="shared" si="1"/>
        <v>0.33333333333333331</v>
      </c>
      <c r="S7" s="6" t="s">
        <v>45</v>
      </c>
      <c r="T7">
        <v>34</v>
      </c>
      <c r="U7">
        <v>10</v>
      </c>
      <c r="V7">
        <v>1</v>
      </c>
      <c r="W7" s="3">
        <f t="shared" si="2"/>
        <v>11.997735294117648</v>
      </c>
      <c r="X7" s="4">
        <f t="shared" si="3"/>
        <v>20.5</v>
      </c>
      <c r="Y7" s="4">
        <f t="shared" si="4"/>
        <v>8.1999999999999993</v>
      </c>
      <c r="Z7">
        <v>0</v>
      </c>
    </row>
    <row r="8" spans="1:26" x14ac:dyDescent="0.3">
      <c r="A8" s="1" t="str">
        <f>'Jamal Murray'!A8</f>
        <v>@ DNK</v>
      </c>
      <c r="B8">
        <v>7</v>
      </c>
      <c r="C8">
        <v>4</v>
      </c>
      <c r="D8">
        <v>3</v>
      </c>
      <c r="E8">
        <v>1</v>
      </c>
      <c r="F8">
        <v>0</v>
      </c>
      <c r="G8">
        <v>1</v>
      </c>
      <c r="H8">
        <v>3</v>
      </c>
      <c r="I8">
        <v>4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P8">
        <v>9</v>
      </c>
      <c r="Q8" s="2">
        <f t="shared" si="0"/>
        <v>0.75</v>
      </c>
      <c r="R8" s="2">
        <f t="shared" si="1"/>
        <v>0.5</v>
      </c>
      <c r="S8" s="6" t="s">
        <v>45</v>
      </c>
      <c r="T8">
        <v>36</v>
      </c>
      <c r="U8">
        <v>14</v>
      </c>
      <c r="V8">
        <v>2</v>
      </c>
      <c r="W8" s="3">
        <f t="shared" si="2"/>
        <v>11.623583333333336</v>
      </c>
      <c r="X8" s="4">
        <f t="shared" si="3"/>
        <v>18.3</v>
      </c>
      <c r="Y8" s="4">
        <f t="shared" si="4"/>
        <v>8.3999999999999986</v>
      </c>
      <c r="Z8">
        <v>0</v>
      </c>
    </row>
    <row r="9" spans="1:26" x14ac:dyDescent="0.3">
      <c r="A9" s="1" t="str">
        <f>'Jamal Murray'!A9</f>
        <v>vs IMP</v>
      </c>
      <c r="B9">
        <v>16</v>
      </c>
      <c r="C9">
        <v>5</v>
      </c>
      <c r="D9">
        <v>3</v>
      </c>
      <c r="E9">
        <v>2</v>
      </c>
      <c r="F9">
        <v>1</v>
      </c>
      <c r="G9">
        <v>1</v>
      </c>
      <c r="H9">
        <v>5</v>
      </c>
      <c r="I9">
        <v>9</v>
      </c>
      <c r="J9">
        <v>2</v>
      </c>
      <c r="K9">
        <v>3</v>
      </c>
      <c r="L9">
        <v>4</v>
      </c>
      <c r="M9">
        <v>4</v>
      </c>
      <c r="N9">
        <v>1</v>
      </c>
      <c r="O9">
        <v>1</v>
      </c>
      <c r="P9">
        <v>-16</v>
      </c>
      <c r="Q9" s="2">
        <f>H9/I9</f>
        <v>0.55555555555555558</v>
      </c>
      <c r="R9" s="2">
        <f>J9/K9</f>
        <v>0.66666666666666663</v>
      </c>
      <c r="S9" s="2">
        <f t="shared" ref="S9" si="5">L9/M9</f>
        <v>1</v>
      </c>
      <c r="T9">
        <v>41</v>
      </c>
      <c r="U9">
        <v>23</v>
      </c>
      <c r="V9">
        <v>1</v>
      </c>
      <c r="W9" s="3">
        <f>((H9*85.91) +(F9*53.897)+(J9*51.757)+(L9*46.845)+(E9*39.19)+(N9*39.19)+(D9*34.677)+((C9-N9)*14.707)-(O9*17.174)-((M9-L9)*20.091)-((I9-H9)*39.19)-(G9*53.897))/T9</f>
        <v>20.169243902439018</v>
      </c>
      <c r="X9" s="4">
        <f>B9+(C9*1.2)+(D9*1.5)+(E9*3)+(F9*3)-G9</f>
        <v>34.5</v>
      </c>
      <c r="Y9" s="4">
        <f>B9+0.4*H9-0.7*I9-0.4*(M9-L9)+0.7*N9+0.3*(C9-N9)+F9+D9*0.7+0.7*E9-0.4*O9-G9</f>
        <v>16.699999999999996</v>
      </c>
      <c r="Z9">
        <v>0</v>
      </c>
    </row>
    <row r="10" spans="1:26" x14ac:dyDescent="0.3">
      <c r="A10" s="1" t="str">
        <f>'Jamal Murray'!A10</f>
        <v>@ 3PT</v>
      </c>
      <c r="B10">
        <v>9</v>
      </c>
      <c r="C10">
        <v>4</v>
      </c>
      <c r="D10">
        <v>5</v>
      </c>
      <c r="E10">
        <v>0</v>
      </c>
      <c r="F10">
        <v>1</v>
      </c>
      <c r="G10">
        <v>0</v>
      </c>
      <c r="H10">
        <v>4</v>
      </c>
      <c r="I10">
        <v>4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4</v>
      </c>
      <c r="Q10" s="2">
        <f t="shared" si="0"/>
        <v>1</v>
      </c>
      <c r="R10" s="6" t="s">
        <v>45</v>
      </c>
      <c r="S10" s="2">
        <f t="shared" ref="S10:S46" si="6">L10/M10</f>
        <v>1</v>
      </c>
      <c r="T10">
        <v>39</v>
      </c>
      <c r="U10">
        <v>21</v>
      </c>
      <c r="V10">
        <v>0</v>
      </c>
      <c r="W10" s="3">
        <f t="shared" si="2"/>
        <v>16.908230769230766</v>
      </c>
      <c r="X10" s="4">
        <f t="shared" si="3"/>
        <v>24.3</v>
      </c>
      <c r="Y10" s="4">
        <f t="shared" si="4"/>
        <v>13.1</v>
      </c>
      <c r="Z10">
        <v>0</v>
      </c>
    </row>
    <row r="11" spans="1:26" x14ac:dyDescent="0.3">
      <c r="A11" s="1" t="str">
        <f>'Jamal Murray'!A11</f>
        <v>vs DEF</v>
      </c>
      <c r="B11">
        <v>20</v>
      </c>
      <c r="C11">
        <v>11</v>
      </c>
      <c r="D11">
        <v>1</v>
      </c>
      <c r="E11">
        <v>2</v>
      </c>
      <c r="F11">
        <v>2</v>
      </c>
      <c r="G11">
        <v>1</v>
      </c>
      <c r="H11">
        <v>8</v>
      </c>
      <c r="I11">
        <v>9</v>
      </c>
      <c r="J11">
        <v>4</v>
      </c>
      <c r="K11">
        <v>4</v>
      </c>
      <c r="L11">
        <v>0</v>
      </c>
      <c r="M11">
        <v>0</v>
      </c>
      <c r="N11">
        <v>0</v>
      </c>
      <c r="O11">
        <v>1</v>
      </c>
      <c r="P11">
        <v>8</v>
      </c>
      <c r="Q11" s="2">
        <f t="shared" si="0"/>
        <v>0.88888888888888884</v>
      </c>
      <c r="R11" s="2">
        <f t="shared" si="1"/>
        <v>1</v>
      </c>
      <c r="S11" s="6" t="s">
        <v>45</v>
      </c>
      <c r="T11">
        <v>37</v>
      </c>
      <c r="U11">
        <v>22</v>
      </c>
      <c r="V11">
        <v>2</v>
      </c>
      <c r="W11" s="3">
        <f t="shared" si="2"/>
        <v>31.531756756756756</v>
      </c>
      <c r="X11" s="4">
        <f t="shared" si="3"/>
        <v>45.7</v>
      </c>
      <c r="Y11" s="4">
        <f t="shared" si="4"/>
        <v>22.9</v>
      </c>
      <c r="Z11">
        <v>0</v>
      </c>
    </row>
    <row r="12" spans="1:26" x14ac:dyDescent="0.3">
      <c r="A12" s="1" t="str">
        <f>'Jamal Murray'!A12</f>
        <v>@ OCE</v>
      </c>
      <c r="B12">
        <v>12</v>
      </c>
      <c r="C12">
        <v>3</v>
      </c>
      <c r="D12">
        <v>5</v>
      </c>
      <c r="E12">
        <v>1</v>
      </c>
      <c r="F12">
        <v>1</v>
      </c>
      <c r="G12">
        <v>1</v>
      </c>
      <c r="H12">
        <v>5</v>
      </c>
      <c r="I12">
        <v>10</v>
      </c>
      <c r="J12">
        <v>2</v>
      </c>
      <c r="K12">
        <v>3</v>
      </c>
      <c r="L12">
        <v>0</v>
      </c>
      <c r="M12">
        <v>0</v>
      </c>
      <c r="N12">
        <v>0</v>
      </c>
      <c r="O12">
        <v>0</v>
      </c>
      <c r="P12">
        <v>12</v>
      </c>
      <c r="Q12" s="2">
        <f t="shared" si="0"/>
        <v>0.5</v>
      </c>
      <c r="R12" s="2">
        <f t="shared" si="1"/>
        <v>0.66666666666666663</v>
      </c>
      <c r="S12" s="6" t="s">
        <v>45</v>
      </c>
      <c r="T12">
        <v>36</v>
      </c>
      <c r="U12">
        <v>22</v>
      </c>
      <c r="V12">
        <v>0</v>
      </c>
      <c r="W12" s="3">
        <f t="shared" si="2"/>
        <v>16.494722222222219</v>
      </c>
      <c r="X12" s="4">
        <f t="shared" si="3"/>
        <v>28.1</v>
      </c>
      <c r="Y12" s="4">
        <f t="shared" si="4"/>
        <v>12.1</v>
      </c>
      <c r="Z12">
        <v>0</v>
      </c>
    </row>
    <row r="13" spans="1:26" x14ac:dyDescent="0.3">
      <c r="A13" s="1" t="str">
        <f>'Jamal Murray'!A13</f>
        <v>vs FRA</v>
      </c>
      <c r="B13">
        <v>5</v>
      </c>
      <c r="C13">
        <v>10</v>
      </c>
      <c r="D13">
        <v>2</v>
      </c>
      <c r="E13">
        <v>0</v>
      </c>
      <c r="F13">
        <v>1</v>
      </c>
      <c r="G13">
        <v>0</v>
      </c>
      <c r="H13">
        <v>2</v>
      </c>
      <c r="I13">
        <v>4</v>
      </c>
      <c r="J13">
        <v>1</v>
      </c>
      <c r="K13">
        <v>2</v>
      </c>
      <c r="L13">
        <v>0</v>
      </c>
      <c r="M13">
        <v>0</v>
      </c>
      <c r="N13">
        <v>1</v>
      </c>
      <c r="O13">
        <v>2</v>
      </c>
      <c r="P13">
        <v>-1</v>
      </c>
      <c r="Q13" s="2">
        <f t="shared" si="0"/>
        <v>0.5</v>
      </c>
      <c r="R13" s="2">
        <f t="shared" si="1"/>
        <v>0.5</v>
      </c>
      <c r="S13" s="6" t="s">
        <v>45</v>
      </c>
      <c r="T13">
        <v>38</v>
      </c>
      <c r="U13">
        <v>10</v>
      </c>
      <c r="V13">
        <v>0</v>
      </c>
      <c r="W13" s="3">
        <f t="shared" si="2"/>
        <v>10.675078947368419</v>
      </c>
      <c r="X13" s="4">
        <f t="shared" si="3"/>
        <v>23</v>
      </c>
      <c r="Y13" s="4">
        <f t="shared" si="4"/>
        <v>8</v>
      </c>
      <c r="Z13">
        <v>0</v>
      </c>
    </row>
    <row r="14" spans="1:26" x14ac:dyDescent="0.3">
      <c r="A14" s="1" t="str">
        <f>'Jamal Murray'!A14</f>
        <v>@ INJ</v>
      </c>
      <c r="B14">
        <v>10</v>
      </c>
      <c r="C14">
        <v>2</v>
      </c>
      <c r="D14">
        <v>2</v>
      </c>
      <c r="E14">
        <v>1</v>
      </c>
      <c r="F14">
        <v>0</v>
      </c>
      <c r="G14">
        <v>0</v>
      </c>
      <c r="H14">
        <v>4</v>
      </c>
      <c r="I14">
        <v>7</v>
      </c>
      <c r="J14">
        <v>2</v>
      </c>
      <c r="K14">
        <v>4</v>
      </c>
      <c r="L14">
        <v>0</v>
      </c>
      <c r="M14">
        <v>0</v>
      </c>
      <c r="N14">
        <v>0</v>
      </c>
      <c r="O14">
        <v>2</v>
      </c>
      <c r="P14">
        <v>-27</v>
      </c>
      <c r="Q14" s="2">
        <f t="shared" si="0"/>
        <v>0.5714285714285714</v>
      </c>
      <c r="R14" s="2">
        <f t="shared" si="1"/>
        <v>0.5</v>
      </c>
      <c r="S14" s="6" t="s">
        <v>45</v>
      </c>
      <c r="T14">
        <v>35</v>
      </c>
      <c r="U14">
        <v>15</v>
      </c>
      <c r="V14">
        <v>1</v>
      </c>
      <c r="W14" s="3">
        <f t="shared" si="2"/>
        <v>12.376971428571428</v>
      </c>
      <c r="X14" s="4">
        <f t="shared" si="3"/>
        <v>18.399999999999999</v>
      </c>
      <c r="Y14" s="4">
        <f t="shared" si="4"/>
        <v>8.5999999999999979</v>
      </c>
      <c r="Z14">
        <v>0</v>
      </c>
    </row>
    <row r="15" spans="1:26" x14ac:dyDescent="0.3">
      <c r="A15" s="1" t="str">
        <f>'Jamal Murray'!A15</f>
        <v>vs EUR</v>
      </c>
      <c r="B15">
        <v>12</v>
      </c>
      <c r="C15">
        <v>4</v>
      </c>
      <c r="D15">
        <v>5</v>
      </c>
      <c r="E15">
        <v>1</v>
      </c>
      <c r="F15">
        <v>1</v>
      </c>
      <c r="G15">
        <v>0</v>
      </c>
      <c r="H15">
        <v>4</v>
      </c>
      <c r="I15">
        <v>6</v>
      </c>
      <c r="J15">
        <v>2</v>
      </c>
      <c r="K15">
        <v>2</v>
      </c>
      <c r="L15">
        <v>2</v>
      </c>
      <c r="M15">
        <v>3</v>
      </c>
      <c r="N15">
        <v>1</v>
      </c>
      <c r="O15">
        <v>0</v>
      </c>
      <c r="P15">
        <v>8</v>
      </c>
      <c r="Q15" s="2">
        <f t="shared" si="0"/>
        <v>0.66666666666666663</v>
      </c>
      <c r="R15" s="2">
        <f t="shared" si="1"/>
        <v>1</v>
      </c>
      <c r="S15" s="2">
        <f t="shared" si="6"/>
        <v>0.66666666666666663</v>
      </c>
      <c r="T15">
        <v>38</v>
      </c>
      <c r="U15">
        <v>24</v>
      </c>
      <c r="V15">
        <v>0</v>
      </c>
      <c r="W15" s="3">
        <f t="shared" si="2"/>
        <v>20.84621052631579</v>
      </c>
      <c r="X15" s="4">
        <f t="shared" si="3"/>
        <v>30.3</v>
      </c>
      <c r="Y15" s="4">
        <f t="shared" si="4"/>
        <v>15.799999999999999</v>
      </c>
      <c r="Z15">
        <v>0</v>
      </c>
    </row>
    <row r="16" spans="1:26" x14ac:dyDescent="0.3">
      <c r="A16" s="1" t="str">
        <f>'Jamal Murray'!A16</f>
        <v>@ RKS</v>
      </c>
      <c r="B16">
        <v>3</v>
      </c>
      <c r="C16">
        <v>3</v>
      </c>
      <c r="D16">
        <v>2</v>
      </c>
      <c r="E16">
        <v>1</v>
      </c>
      <c r="F16">
        <v>1</v>
      </c>
      <c r="G16">
        <v>1</v>
      </c>
      <c r="H16">
        <v>1</v>
      </c>
      <c r="I16">
        <v>3</v>
      </c>
      <c r="J16">
        <v>1</v>
      </c>
      <c r="K16">
        <v>3</v>
      </c>
      <c r="L16">
        <v>0</v>
      </c>
      <c r="M16">
        <v>0</v>
      </c>
      <c r="N16">
        <v>0</v>
      </c>
      <c r="O16">
        <v>1</v>
      </c>
      <c r="P16">
        <v>-2</v>
      </c>
      <c r="Q16" s="2">
        <f t="shared" si="0"/>
        <v>0.33333333333333331</v>
      </c>
      <c r="R16" s="2">
        <f t="shared" si="1"/>
        <v>0.33333333333333331</v>
      </c>
      <c r="S16" s="6" t="s">
        <v>45</v>
      </c>
      <c r="T16">
        <v>40</v>
      </c>
      <c r="U16">
        <v>8</v>
      </c>
      <c r="V16">
        <v>0</v>
      </c>
      <c r="W16" s="3">
        <f t="shared" si="2"/>
        <v>4.8694500000000005</v>
      </c>
      <c r="X16" s="4">
        <f t="shared" si="3"/>
        <v>14.6</v>
      </c>
      <c r="Y16" s="4">
        <f t="shared" si="4"/>
        <v>3.8999999999999995</v>
      </c>
      <c r="Z16">
        <v>0</v>
      </c>
    </row>
    <row r="17" spans="1:26" x14ac:dyDescent="0.3">
      <c r="A17" s="1" t="str">
        <f>'Jamal Murray'!A17</f>
        <v>@ AFR</v>
      </c>
      <c r="B17">
        <v>9</v>
      </c>
      <c r="C17">
        <v>10</v>
      </c>
      <c r="D17">
        <v>3</v>
      </c>
      <c r="E17">
        <v>1</v>
      </c>
      <c r="F17">
        <v>0</v>
      </c>
      <c r="G17">
        <v>0</v>
      </c>
      <c r="H17">
        <v>4</v>
      </c>
      <c r="I17">
        <v>6</v>
      </c>
      <c r="J17">
        <v>1</v>
      </c>
      <c r="K17">
        <v>3</v>
      </c>
      <c r="L17">
        <v>0</v>
      </c>
      <c r="M17">
        <v>0</v>
      </c>
      <c r="N17">
        <v>0</v>
      </c>
      <c r="O17">
        <v>2</v>
      </c>
      <c r="P17">
        <v>-17</v>
      </c>
      <c r="Q17" s="2">
        <f t="shared" si="0"/>
        <v>0.66666666666666663</v>
      </c>
      <c r="R17" s="2">
        <f t="shared" si="1"/>
        <v>0.33333333333333331</v>
      </c>
      <c r="S17" s="6" t="s">
        <v>45</v>
      </c>
      <c r="T17">
        <v>36</v>
      </c>
      <c r="U17">
        <v>16</v>
      </c>
      <c r="V17">
        <v>1</v>
      </c>
      <c r="W17" s="3">
        <f t="shared" si="2"/>
        <v>15.915555555555553</v>
      </c>
      <c r="X17" s="4">
        <f t="shared" si="3"/>
        <v>28.5</v>
      </c>
      <c r="Y17" s="4">
        <f t="shared" si="4"/>
        <v>11.399999999999999</v>
      </c>
      <c r="Z17">
        <v>0</v>
      </c>
    </row>
    <row r="18" spans="1:26" x14ac:dyDescent="0.3">
      <c r="A18" s="1" t="str">
        <f>'Jamal Murray'!A18</f>
        <v>vs OLD</v>
      </c>
      <c r="B18">
        <v>12</v>
      </c>
      <c r="C18">
        <v>4</v>
      </c>
      <c r="D18">
        <v>4</v>
      </c>
      <c r="E18">
        <v>3</v>
      </c>
      <c r="F18">
        <v>0</v>
      </c>
      <c r="G18">
        <v>1</v>
      </c>
      <c r="H18">
        <v>5</v>
      </c>
      <c r="I18">
        <v>9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3</v>
      </c>
      <c r="Q18" s="2">
        <f t="shared" si="0"/>
        <v>0.55555555555555558</v>
      </c>
      <c r="R18" s="2">
        <f t="shared" si="1"/>
        <v>1</v>
      </c>
      <c r="S18" s="6" t="s">
        <v>45</v>
      </c>
      <c r="T18">
        <v>39</v>
      </c>
      <c r="U18">
        <v>20</v>
      </c>
      <c r="V18">
        <v>2</v>
      </c>
      <c r="W18" s="3">
        <f t="shared" si="2"/>
        <v>16.346487179487177</v>
      </c>
      <c r="X18" s="4">
        <f t="shared" si="3"/>
        <v>30.8</v>
      </c>
      <c r="Y18" s="4">
        <f t="shared" si="4"/>
        <v>12.799999999999999</v>
      </c>
      <c r="Z18">
        <v>0</v>
      </c>
    </row>
    <row r="19" spans="1:26" x14ac:dyDescent="0.3">
      <c r="A19" s="1" t="str">
        <f>'Jamal Murray'!A19</f>
        <v>@ USA</v>
      </c>
      <c r="B19">
        <v>9</v>
      </c>
      <c r="C19">
        <v>5</v>
      </c>
      <c r="D19">
        <v>1</v>
      </c>
      <c r="E19">
        <v>1</v>
      </c>
      <c r="F19">
        <v>1</v>
      </c>
      <c r="G19">
        <v>0</v>
      </c>
      <c r="H19">
        <v>2</v>
      </c>
      <c r="I19">
        <v>3</v>
      </c>
      <c r="J19">
        <v>1</v>
      </c>
      <c r="K19">
        <v>2</v>
      </c>
      <c r="L19">
        <v>4</v>
      </c>
      <c r="M19">
        <v>4</v>
      </c>
      <c r="N19">
        <v>0</v>
      </c>
      <c r="O19">
        <v>1</v>
      </c>
      <c r="P19">
        <v>8</v>
      </c>
      <c r="Q19" s="2">
        <f t="shared" si="0"/>
        <v>0.66666666666666663</v>
      </c>
      <c r="R19" s="2">
        <f t="shared" si="1"/>
        <v>0.5</v>
      </c>
      <c r="S19" s="2">
        <f t="shared" si="6"/>
        <v>1</v>
      </c>
      <c r="T19">
        <v>40</v>
      </c>
      <c r="U19">
        <v>12</v>
      </c>
      <c r="V19">
        <v>1</v>
      </c>
      <c r="W19" s="3">
        <f t="shared" si="2"/>
        <v>13.897300000000001</v>
      </c>
      <c r="X19" s="4">
        <f t="shared" si="3"/>
        <v>22.5</v>
      </c>
      <c r="Y19" s="4">
        <f t="shared" si="4"/>
        <v>11.2</v>
      </c>
      <c r="Z19">
        <v>0</v>
      </c>
    </row>
    <row r="20" spans="1:26" x14ac:dyDescent="0.3">
      <c r="A20" s="1" t="str">
        <f>'Jamal Murray'!A20</f>
        <v>vs SPA</v>
      </c>
      <c r="B20">
        <v>14</v>
      </c>
      <c r="C20">
        <v>2</v>
      </c>
      <c r="D20">
        <v>1</v>
      </c>
      <c r="E20">
        <v>0</v>
      </c>
      <c r="F20">
        <v>2</v>
      </c>
      <c r="G20">
        <v>0</v>
      </c>
      <c r="H20">
        <v>6</v>
      </c>
      <c r="I20">
        <v>8</v>
      </c>
      <c r="J20">
        <v>2</v>
      </c>
      <c r="K20">
        <v>2</v>
      </c>
      <c r="L20">
        <v>0</v>
      </c>
      <c r="M20">
        <v>0</v>
      </c>
      <c r="N20">
        <v>0</v>
      </c>
      <c r="O20">
        <v>4</v>
      </c>
      <c r="P20">
        <v>11</v>
      </c>
      <c r="Q20" s="2">
        <f t="shared" si="0"/>
        <v>0.75</v>
      </c>
      <c r="R20" s="2">
        <f t="shared" si="1"/>
        <v>1</v>
      </c>
      <c r="S20" s="6" t="s">
        <v>45</v>
      </c>
      <c r="T20">
        <v>37</v>
      </c>
      <c r="U20">
        <v>17</v>
      </c>
      <c r="V20">
        <v>0</v>
      </c>
      <c r="W20" s="3">
        <f t="shared" si="2"/>
        <v>17.399540540540542</v>
      </c>
      <c r="X20" s="4">
        <f t="shared" si="3"/>
        <v>23.9</v>
      </c>
      <c r="Y20" s="4">
        <f t="shared" si="4"/>
        <v>12.499999999999998</v>
      </c>
      <c r="Z20">
        <v>0</v>
      </c>
    </row>
    <row r="21" spans="1:26" x14ac:dyDescent="0.3">
      <c r="A21" s="1" t="str">
        <f>'Jamal Murray'!A21</f>
        <v>@ 6TH</v>
      </c>
      <c r="B21">
        <v>23</v>
      </c>
      <c r="C21">
        <v>7</v>
      </c>
      <c r="D21">
        <v>1</v>
      </c>
      <c r="E21">
        <v>2</v>
      </c>
      <c r="F21">
        <v>0</v>
      </c>
      <c r="G21">
        <v>1</v>
      </c>
      <c r="H21">
        <v>9</v>
      </c>
      <c r="I21">
        <v>11</v>
      </c>
      <c r="J21">
        <v>2</v>
      </c>
      <c r="K21">
        <v>3</v>
      </c>
      <c r="L21">
        <v>3</v>
      </c>
      <c r="M21">
        <v>4</v>
      </c>
      <c r="N21">
        <v>0</v>
      </c>
      <c r="O21">
        <v>1</v>
      </c>
      <c r="P21">
        <v>4</v>
      </c>
      <c r="Q21" s="2">
        <f t="shared" si="0"/>
        <v>0.81818181818181823</v>
      </c>
      <c r="R21" s="2">
        <f t="shared" si="1"/>
        <v>0.66666666666666663</v>
      </c>
      <c r="S21" s="2">
        <f t="shared" si="6"/>
        <v>0.75</v>
      </c>
      <c r="T21">
        <v>36</v>
      </c>
      <c r="U21">
        <v>25</v>
      </c>
      <c r="V21">
        <v>3</v>
      </c>
      <c r="W21" s="3">
        <f t="shared" si="2"/>
        <v>29.547305555555553</v>
      </c>
      <c r="X21" s="4">
        <f t="shared" si="3"/>
        <v>37.9</v>
      </c>
      <c r="Y21" s="4">
        <f t="shared" si="4"/>
        <v>21.300000000000004</v>
      </c>
      <c r="Z21">
        <v>0</v>
      </c>
    </row>
    <row r="22" spans="1:26" x14ac:dyDescent="0.3">
      <c r="A22" s="1" t="str">
        <f>'Jamal Murray'!A22</f>
        <v>vs CHI</v>
      </c>
      <c r="B22">
        <v>16</v>
      </c>
      <c r="C22">
        <v>6</v>
      </c>
      <c r="D22">
        <v>1</v>
      </c>
      <c r="E22">
        <v>1</v>
      </c>
      <c r="F22">
        <v>1</v>
      </c>
      <c r="G22">
        <v>0</v>
      </c>
      <c r="H22">
        <v>7</v>
      </c>
      <c r="I22">
        <v>9</v>
      </c>
      <c r="J22">
        <v>2</v>
      </c>
      <c r="K22">
        <v>2</v>
      </c>
      <c r="L22">
        <v>0</v>
      </c>
      <c r="M22">
        <v>0</v>
      </c>
      <c r="N22">
        <v>0</v>
      </c>
      <c r="O22">
        <v>1</v>
      </c>
      <c r="P22">
        <v>3</v>
      </c>
      <c r="Q22" s="2">
        <f t="shared" si="0"/>
        <v>0.77777777777777779</v>
      </c>
      <c r="R22" s="2">
        <f t="shared" si="1"/>
        <v>1</v>
      </c>
      <c r="S22" s="6" t="s">
        <v>45</v>
      </c>
      <c r="T22">
        <v>38</v>
      </c>
      <c r="U22">
        <v>18</v>
      </c>
      <c r="V22">
        <v>1</v>
      </c>
      <c r="W22" s="3">
        <f t="shared" si="2"/>
        <v>21.719368421052632</v>
      </c>
      <c r="X22" s="4">
        <f t="shared" si="3"/>
        <v>30.7</v>
      </c>
      <c r="Y22" s="4">
        <f t="shared" si="4"/>
        <v>16.3</v>
      </c>
      <c r="Z22">
        <v>0</v>
      </c>
    </row>
    <row r="23" spans="1:26" x14ac:dyDescent="0.3">
      <c r="A23" s="1" t="str">
        <f>'Jamal Murray'!A23</f>
        <v>vs DNK</v>
      </c>
      <c r="B23">
        <v>6</v>
      </c>
      <c r="C23">
        <v>3</v>
      </c>
      <c r="D23">
        <v>4</v>
      </c>
      <c r="E23">
        <v>1</v>
      </c>
      <c r="F23">
        <v>0</v>
      </c>
      <c r="G23">
        <v>3</v>
      </c>
      <c r="H23">
        <v>2</v>
      </c>
      <c r="I23">
        <v>9</v>
      </c>
      <c r="J23">
        <v>2</v>
      </c>
      <c r="K23">
        <v>8</v>
      </c>
      <c r="L23">
        <v>0</v>
      </c>
      <c r="M23">
        <v>0</v>
      </c>
      <c r="N23">
        <v>0</v>
      </c>
      <c r="O23">
        <v>1</v>
      </c>
      <c r="P23">
        <v>-13</v>
      </c>
      <c r="Q23" s="2">
        <f t="shared" si="0"/>
        <v>0.22222222222222221</v>
      </c>
      <c r="R23" s="2">
        <f t="shared" si="1"/>
        <v>0.25</v>
      </c>
      <c r="S23" s="6" t="s">
        <v>45</v>
      </c>
      <c r="T23">
        <v>38</v>
      </c>
      <c r="U23">
        <v>15</v>
      </c>
      <c r="V23">
        <v>0</v>
      </c>
      <c r="W23" s="3">
        <f t="shared" si="2"/>
        <v>1.162052631578947</v>
      </c>
      <c r="X23" s="4">
        <f t="shared" si="3"/>
        <v>15.600000000000001</v>
      </c>
      <c r="Y23" s="4">
        <f t="shared" si="4"/>
        <v>1.4999999999999991</v>
      </c>
      <c r="Z23">
        <v>0</v>
      </c>
    </row>
    <row r="24" spans="1:26" x14ac:dyDescent="0.3">
      <c r="A24" s="1" t="str">
        <f>'Jamal Murray'!A24</f>
        <v>@ IMP</v>
      </c>
      <c r="B24">
        <v>12</v>
      </c>
      <c r="C24">
        <v>3</v>
      </c>
      <c r="D24">
        <v>1</v>
      </c>
      <c r="E24">
        <v>0</v>
      </c>
      <c r="F24">
        <v>1</v>
      </c>
      <c r="G24">
        <v>1</v>
      </c>
      <c r="H24">
        <v>4</v>
      </c>
      <c r="I24">
        <v>8</v>
      </c>
      <c r="J24">
        <v>2</v>
      </c>
      <c r="K24">
        <v>3</v>
      </c>
      <c r="L24">
        <v>2</v>
      </c>
      <c r="M24">
        <v>2</v>
      </c>
      <c r="N24">
        <v>0</v>
      </c>
      <c r="O24">
        <v>3</v>
      </c>
      <c r="P24">
        <v>-15</v>
      </c>
      <c r="Q24" s="2">
        <f t="shared" si="0"/>
        <v>0.5</v>
      </c>
      <c r="R24" s="2">
        <f t="shared" si="1"/>
        <v>0.66666666666666663</v>
      </c>
      <c r="S24" s="2">
        <f t="shared" si="6"/>
        <v>1</v>
      </c>
      <c r="T24">
        <v>37</v>
      </c>
      <c r="U24">
        <v>15</v>
      </c>
      <c r="V24">
        <v>1</v>
      </c>
      <c r="W24" s="3">
        <f t="shared" si="2"/>
        <v>11.117837837837836</v>
      </c>
      <c r="X24" s="4">
        <f t="shared" si="3"/>
        <v>19.100000000000001</v>
      </c>
      <c r="Y24" s="4">
        <f t="shared" si="4"/>
        <v>8.3999999999999986</v>
      </c>
      <c r="Z24">
        <v>0</v>
      </c>
    </row>
    <row r="25" spans="1:26" x14ac:dyDescent="0.3">
      <c r="A25" s="1" t="str">
        <f>'Jamal Murray'!A25</f>
        <v>vs 3PT</v>
      </c>
      <c r="B25">
        <v>16</v>
      </c>
      <c r="C25">
        <v>16</v>
      </c>
      <c r="D25">
        <v>4</v>
      </c>
      <c r="E25">
        <v>0</v>
      </c>
      <c r="F25">
        <v>1</v>
      </c>
      <c r="G25">
        <v>0</v>
      </c>
      <c r="H25">
        <v>7</v>
      </c>
      <c r="I25">
        <v>9</v>
      </c>
      <c r="J25">
        <v>1</v>
      </c>
      <c r="K25">
        <v>3</v>
      </c>
      <c r="L25">
        <v>1</v>
      </c>
      <c r="M25">
        <v>1</v>
      </c>
      <c r="N25">
        <v>2</v>
      </c>
      <c r="O25">
        <v>3</v>
      </c>
      <c r="P25">
        <v>-7</v>
      </c>
      <c r="Q25" s="2">
        <f t="shared" si="0"/>
        <v>0.77777777777777779</v>
      </c>
      <c r="R25" s="2">
        <f t="shared" si="1"/>
        <v>0.33333333333333331</v>
      </c>
      <c r="S25" s="2">
        <f t="shared" si="6"/>
        <v>1</v>
      </c>
      <c r="T25">
        <v>44</v>
      </c>
      <c r="U25">
        <v>24</v>
      </c>
      <c r="V25">
        <v>3</v>
      </c>
      <c r="W25" s="3">
        <f t="shared" si="2"/>
        <v>23.794386363636363</v>
      </c>
      <c r="X25" s="4">
        <f t="shared" si="3"/>
        <v>44.2</v>
      </c>
      <c r="Y25" s="4">
        <f t="shared" si="4"/>
        <v>20.700000000000003</v>
      </c>
      <c r="Z25">
        <v>0</v>
      </c>
    </row>
    <row r="26" spans="1:26" x14ac:dyDescent="0.3">
      <c r="A26" s="1" t="str">
        <f>'Jamal Murray'!A26</f>
        <v>@ DEF</v>
      </c>
      <c r="B26">
        <v>7</v>
      </c>
      <c r="C26">
        <v>5</v>
      </c>
      <c r="D26">
        <v>0</v>
      </c>
      <c r="E26">
        <v>2</v>
      </c>
      <c r="F26">
        <v>0</v>
      </c>
      <c r="G26">
        <v>1</v>
      </c>
      <c r="H26">
        <v>3</v>
      </c>
      <c r="I26">
        <v>9</v>
      </c>
      <c r="J26">
        <v>1</v>
      </c>
      <c r="K26">
        <v>2</v>
      </c>
      <c r="L26">
        <v>0</v>
      </c>
      <c r="M26">
        <v>0</v>
      </c>
      <c r="N26">
        <v>0</v>
      </c>
      <c r="O26">
        <v>2</v>
      </c>
      <c r="P26">
        <v>-24</v>
      </c>
      <c r="Q26" s="2">
        <f t="shared" si="0"/>
        <v>0.33333333333333331</v>
      </c>
      <c r="R26" s="2">
        <f t="shared" si="1"/>
        <v>0.5</v>
      </c>
      <c r="S26" s="6" t="s">
        <v>45</v>
      </c>
      <c r="T26">
        <v>29</v>
      </c>
      <c r="U26">
        <v>7</v>
      </c>
      <c r="V26">
        <v>0</v>
      </c>
      <c r="W26" s="3">
        <f t="shared" si="2"/>
        <v>4.759206896551726</v>
      </c>
      <c r="X26" s="4">
        <f t="shared" si="3"/>
        <v>18</v>
      </c>
      <c r="Y26" s="4">
        <f t="shared" si="4"/>
        <v>2.9999999999999991</v>
      </c>
      <c r="Z26">
        <v>0</v>
      </c>
    </row>
    <row r="27" spans="1:26" x14ac:dyDescent="0.3">
      <c r="A27" s="1" t="str">
        <f>'Jamal Murray'!A27</f>
        <v>vs OCE</v>
      </c>
      <c r="B27">
        <v>12</v>
      </c>
      <c r="C27">
        <v>6</v>
      </c>
      <c r="D27">
        <v>1</v>
      </c>
      <c r="E27">
        <v>1</v>
      </c>
      <c r="F27">
        <v>0</v>
      </c>
      <c r="G27">
        <v>0</v>
      </c>
      <c r="H27">
        <v>5</v>
      </c>
      <c r="I27">
        <v>6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  <c r="P27">
        <v>-11</v>
      </c>
      <c r="Q27" s="2">
        <f t="shared" si="0"/>
        <v>0.83333333333333337</v>
      </c>
      <c r="R27" s="2">
        <f t="shared" si="1"/>
        <v>0.5</v>
      </c>
      <c r="S27" s="2">
        <f t="shared" si="6"/>
        <v>1</v>
      </c>
      <c r="T27">
        <v>39</v>
      </c>
      <c r="U27">
        <v>15</v>
      </c>
      <c r="V27">
        <v>1</v>
      </c>
      <c r="W27" s="3">
        <f t="shared" si="2"/>
        <v>16.881538461538458</v>
      </c>
      <c r="X27" s="4">
        <f t="shared" si="3"/>
        <v>23.7</v>
      </c>
      <c r="Y27" s="4">
        <f t="shared" si="4"/>
        <v>12.999999999999998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6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6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6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6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6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6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6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6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6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6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6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6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6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6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6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6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6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6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6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11.423076923076923</v>
      </c>
      <c r="C47" s="4">
        <f t="shared" ref="C47:P47" si="7">AVERAGE(C2:C46)</f>
        <v>5.384615384615385</v>
      </c>
      <c r="D47" s="4">
        <f t="shared" si="7"/>
        <v>2.4615384615384617</v>
      </c>
      <c r="E47" s="4">
        <f t="shared" si="7"/>
        <v>0.96153846153846156</v>
      </c>
      <c r="F47" s="4">
        <f t="shared" si="7"/>
        <v>0.84615384615384615</v>
      </c>
      <c r="G47" s="4">
        <f t="shared" si="7"/>
        <v>0.53846153846153844</v>
      </c>
      <c r="H47" s="4">
        <f t="shared" si="7"/>
        <v>4.5384615384615383</v>
      </c>
      <c r="I47" s="4">
        <f t="shared" si="7"/>
        <v>7.384615384615385</v>
      </c>
      <c r="J47" s="4">
        <f t="shared" si="7"/>
        <v>1.5384615384615385</v>
      </c>
      <c r="K47" s="4">
        <f t="shared" si="7"/>
        <v>2.8076923076923075</v>
      </c>
      <c r="L47" s="4">
        <f t="shared" si="7"/>
        <v>0.80769230769230771</v>
      </c>
      <c r="M47" s="4">
        <f t="shared" si="7"/>
        <v>0.92307692307692313</v>
      </c>
      <c r="N47" s="4">
        <f t="shared" si="7"/>
        <v>0.23076923076923078</v>
      </c>
      <c r="O47" s="4">
        <f t="shared" si="7"/>
        <v>1.3461538461538463</v>
      </c>
      <c r="P47" s="4">
        <f t="shared" si="7"/>
        <v>-1.8461538461538463</v>
      </c>
      <c r="Q47" s="2">
        <f>SUM(H2:H46)/SUM(I2:I46)</f>
        <v>0.61458333333333337</v>
      </c>
      <c r="R47" s="2">
        <f>SUM(J2:J46)/SUM(K2:K46)</f>
        <v>0.54794520547945202</v>
      </c>
      <c r="S47" s="2">
        <f>SUM(L2:L46)/SUM(M2:M46)</f>
        <v>0.875</v>
      </c>
      <c r="T47" s="4">
        <f t="shared" ref="T47:V47" si="8">AVERAGE(T2:T46)</f>
        <v>37.846153846153847</v>
      </c>
      <c r="U47" s="4">
        <f t="shared" si="8"/>
        <v>17.115384615384617</v>
      </c>
      <c r="V47" s="4">
        <f t="shared" si="8"/>
        <v>1.1153846153846154</v>
      </c>
      <c r="W47" s="3">
        <f>((H49*85.91) +(F49*53.897)+(J49*51.757)+(L49*46.845)+(E49*39.19)+(N49*39.19)+(D49*34.677)+((C49-N49)*14.707)-(O49*17.174)-((M49-L49)*20.091)-((I49-H49)*39.19)-(G49*53.897))/T49</f>
        <v>15.717595528455286</v>
      </c>
      <c r="X47" s="4">
        <f t="shared" si="3"/>
        <v>26.46153846153846</v>
      </c>
      <c r="Y47" s="4">
        <f t="shared" si="4"/>
        <v>11.896153846153847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297</v>
      </c>
      <c r="C49">
        <f t="shared" ref="C49:P49" si="9">SUM(C2:C46)</f>
        <v>140</v>
      </c>
      <c r="D49">
        <f t="shared" si="9"/>
        <v>64</v>
      </c>
      <c r="E49">
        <f t="shared" si="9"/>
        <v>25</v>
      </c>
      <c r="F49">
        <f t="shared" si="9"/>
        <v>22</v>
      </c>
      <c r="G49">
        <f t="shared" si="9"/>
        <v>14</v>
      </c>
      <c r="H49">
        <f t="shared" si="9"/>
        <v>118</v>
      </c>
      <c r="I49">
        <f t="shared" si="9"/>
        <v>192</v>
      </c>
      <c r="J49">
        <f t="shared" si="9"/>
        <v>40</v>
      </c>
      <c r="K49">
        <f t="shared" si="9"/>
        <v>73</v>
      </c>
      <c r="L49">
        <f t="shared" si="9"/>
        <v>21</v>
      </c>
      <c r="M49">
        <f t="shared" si="9"/>
        <v>24</v>
      </c>
      <c r="N49">
        <f t="shared" si="9"/>
        <v>6</v>
      </c>
      <c r="O49">
        <f t="shared" si="9"/>
        <v>35</v>
      </c>
      <c r="P49">
        <f t="shared" si="9"/>
        <v>-48</v>
      </c>
      <c r="T49">
        <f>SUM(T2:T46)</f>
        <v>984</v>
      </c>
      <c r="U49">
        <f>SUM(U2:U46)</f>
        <v>445</v>
      </c>
      <c r="V49">
        <f>SUM(V2:V46)</f>
        <v>29</v>
      </c>
      <c r="X49" s="4">
        <f>SUM(X2:X46)</f>
        <v>688.00000000000023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7</v>
      </c>
      <c r="C2">
        <v>4</v>
      </c>
      <c r="D2">
        <v>0</v>
      </c>
      <c r="E2">
        <v>0</v>
      </c>
      <c r="F2">
        <v>0</v>
      </c>
      <c r="G2">
        <v>0</v>
      </c>
      <c r="H2">
        <v>2</v>
      </c>
      <c r="I2">
        <v>5</v>
      </c>
      <c r="J2">
        <v>1</v>
      </c>
      <c r="K2">
        <v>1</v>
      </c>
      <c r="L2">
        <v>2</v>
      </c>
      <c r="M2">
        <v>2</v>
      </c>
      <c r="N2">
        <v>0</v>
      </c>
      <c r="O2">
        <v>2</v>
      </c>
      <c r="P2">
        <v>-10</v>
      </c>
      <c r="Q2" s="2">
        <f t="shared" ref="Q2:Q46" si="0">H2/I2</f>
        <v>0.4</v>
      </c>
      <c r="R2" s="2">
        <f t="shared" ref="R2:R46" si="1">J2/K2</f>
        <v>1</v>
      </c>
      <c r="S2" s="2">
        <f>L2/M2</f>
        <v>1</v>
      </c>
      <c r="T2">
        <v>37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6.0588378378378387</v>
      </c>
      <c r="X2" s="4">
        <f t="shared" ref="X2:X47" si="3">B2+(C2*1.2)+(D2*1.5)+(E2*3)+(F2*3)-G2</f>
        <v>11.8</v>
      </c>
      <c r="Y2" s="4">
        <f t="shared" ref="Y2:Y47" si="4">B2+0.4*H2-0.7*I2-0.4*(M2-L2)+0.7*N2+0.3*(C2-N2)+F2+D2*0.7+0.7*E2-0.4*O2-G2</f>
        <v>4.7</v>
      </c>
      <c r="Z2">
        <v>0</v>
      </c>
    </row>
    <row r="3" spans="1:26" x14ac:dyDescent="0.3">
      <c r="A3" s="1" t="str">
        <f>'Jamal Murray'!A3</f>
        <v>@ OLD</v>
      </c>
      <c r="B3">
        <v>11</v>
      </c>
      <c r="C3">
        <v>9</v>
      </c>
      <c r="D3">
        <v>1</v>
      </c>
      <c r="E3">
        <v>0</v>
      </c>
      <c r="F3">
        <v>0</v>
      </c>
      <c r="G3">
        <v>0</v>
      </c>
      <c r="H3">
        <v>4</v>
      </c>
      <c r="I3">
        <v>7</v>
      </c>
      <c r="J3">
        <v>1</v>
      </c>
      <c r="K3">
        <v>1</v>
      </c>
      <c r="L3">
        <v>2</v>
      </c>
      <c r="M3">
        <v>2</v>
      </c>
      <c r="N3">
        <v>2</v>
      </c>
      <c r="O3">
        <v>5</v>
      </c>
      <c r="P3">
        <v>5</v>
      </c>
      <c r="Q3" s="2">
        <f t="shared" si="0"/>
        <v>0.5714285714285714</v>
      </c>
      <c r="R3" s="2">
        <f t="shared" si="1"/>
        <v>1</v>
      </c>
      <c r="S3" s="2">
        <f>L3/M3</f>
        <v>1</v>
      </c>
      <c r="T3">
        <v>37</v>
      </c>
      <c r="U3">
        <v>13</v>
      </c>
      <c r="V3">
        <v>0</v>
      </c>
      <c r="W3" s="3">
        <f t="shared" si="2"/>
        <v>13.558189189189191</v>
      </c>
      <c r="X3" s="4">
        <f t="shared" si="3"/>
        <v>23.299999999999997</v>
      </c>
      <c r="Y3" s="4">
        <f t="shared" si="4"/>
        <v>9.8999999999999986</v>
      </c>
      <c r="Z3">
        <v>0</v>
      </c>
    </row>
    <row r="4" spans="1:26" x14ac:dyDescent="0.3">
      <c r="A4" s="1" t="str">
        <f>'Jamal Murray'!A4</f>
        <v>vs USA</v>
      </c>
      <c r="B4">
        <v>11</v>
      </c>
      <c r="C4">
        <v>5</v>
      </c>
      <c r="D4">
        <v>3</v>
      </c>
      <c r="E4">
        <v>0</v>
      </c>
      <c r="F4">
        <v>0</v>
      </c>
      <c r="G4">
        <v>1</v>
      </c>
      <c r="H4">
        <v>3</v>
      </c>
      <c r="I4">
        <v>3</v>
      </c>
      <c r="J4">
        <v>0</v>
      </c>
      <c r="K4">
        <v>0</v>
      </c>
      <c r="L4">
        <v>5</v>
      </c>
      <c r="M4">
        <v>5</v>
      </c>
      <c r="N4">
        <v>1</v>
      </c>
      <c r="O4">
        <v>4</v>
      </c>
      <c r="P4">
        <v>7</v>
      </c>
      <c r="Q4" s="2">
        <f t="shared" si="0"/>
        <v>1</v>
      </c>
      <c r="R4" s="6" t="s">
        <v>45</v>
      </c>
      <c r="S4" s="2">
        <f>L4/M4</f>
        <v>1</v>
      </c>
      <c r="T4">
        <v>39</v>
      </c>
      <c r="U4">
        <v>18</v>
      </c>
      <c r="V4">
        <v>1</v>
      </c>
      <c r="W4" s="3">
        <f t="shared" si="2"/>
        <v>14.651564102564098</v>
      </c>
      <c r="X4" s="4">
        <f t="shared" si="3"/>
        <v>20.5</v>
      </c>
      <c r="Y4" s="4">
        <f t="shared" si="4"/>
        <v>11.499999999999998</v>
      </c>
      <c r="Z4">
        <v>0</v>
      </c>
    </row>
    <row r="5" spans="1:26" x14ac:dyDescent="0.3">
      <c r="A5" s="1" t="str">
        <f>'Jamal Murray'!A5</f>
        <v>@ SPA</v>
      </c>
      <c r="B5">
        <v>6</v>
      </c>
      <c r="C5">
        <v>1</v>
      </c>
      <c r="D5">
        <v>2</v>
      </c>
      <c r="E5">
        <v>1</v>
      </c>
      <c r="F5">
        <v>1</v>
      </c>
      <c r="G5">
        <v>0</v>
      </c>
      <c r="H5">
        <v>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13</v>
      </c>
      <c r="Q5" s="2">
        <f t="shared" si="0"/>
        <v>0.75</v>
      </c>
      <c r="R5" s="6" t="s">
        <v>45</v>
      </c>
      <c r="S5" s="6" t="s">
        <v>45</v>
      </c>
      <c r="T5">
        <v>37</v>
      </c>
      <c r="U5">
        <v>11</v>
      </c>
      <c r="V5">
        <v>0</v>
      </c>
      <c r="W5" s="3">
        <f t="shared" si="2"/>
        <v>10.230108108108109</v>
      </c>
      <c r="X5" s="4">
        <f t="shared" si="3"/>
        <v>16.2</v>
      </c>
      <c r="Y5" s="4">
        <f t="shared" si="4"/>
        <v>7.3999999999999995</v>
      </c>
      <c r="Z5">
        <v>0</v>
      </c>
    </row>
    <row r="6" spans="1:26" x14ac:dyDescent="0.3">
      <c r="A6" s="1" t="str">
        <f>'Jamal Murray'!A6</f>
        <v>vs 6TH</v>
      </c>
      <c r="B6">
        <v>18</v>
      </c>
      <c r="C6">
        <v>5</v>
      </c>
      <c r="D6">
        <v>0</v>
      </c>
      <c r="E6">
        <v>0</v>
      </c>
      <c r="F6">
        <v>0</v>
      </c>
      <c r="G6">
        <v>0</v>
      </c>
      <c r="H6">
        <v>8</v>
      </c>
      <c r="I6">
        <v>11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6</v>
      </c>
      <c r="Q6" s="2">
        <f t="shared" si="0"/>
        <v>0.72727272727272729</v>
      </c>
      <c r="R6" s="2">
        <f t="shared" si="1"/>
        <v>1</v>
      </c>
      <c r="S6" s="2">
        <f t="shared" ref="S6:S46" si="5">L6/M6</f>
        <v>1</v>
      </c>
      <c r="T6">
        <v>38</v>
      </c>
      <c r="U6">
        <v>18</v>
      </c>
      <c r="V6">
        <v>0</v>
      </c>
      <c r="W6" s="3">
        <f t="shared" si="2"/>
        <v>19.714631578947365</v>
      </c>
      <c r="X6" s="4">
        <f t="shared" si="3"/>
        <v>24</v>
      </c>
      <c r="Y6" s="4">
        <f t="shared" si="4"/>
        <v>14.999999999999998</v>
      </c>
      <c r="Z6">
        <v>0</v>
      </c>
    </row>
    <row r="7" spans="1:26" x14ac:dyDescent="0.3">
      <c r="A7" s="1" t="str">
        <f>'Jamal Murray'!A7</f>
        <v>@ CHI</v>
      </c>
      <c r="B7">
        <v>2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-16</v>
      </c>
      <c r="Q7" s="2">
        <f t="shared" si="0"/>
        <v>0.25</v>
      </c>
      <c r="R7" s="6" t="s">
        <v>45</v>
      </c>
      <c r="S7" s="6" t="s">
        <v>45</v>
      </c>
      <c r="T7">
        <v>34</v>
      </c>
      <c r="U7">
        <v>4</v>
      </c>
      <c r="V7">
        <v>0</v>
      </c>
      <c r="W7" s="3">
        <f t="shared" si="2"/>
        <v>-1.5690294117647063</v>
      </c>
      <c r="X7" s="4">
        <f t="shared" si="3"/>
        <v>3.7</v>
      </c>
      <c r="Y7" s="4">
        <f t="shared" si="4"/>
        <v>-0.79999999999999993</v>
      </c>
      <c r="Z7">
        <v>0</v>
      </c>
    </row>
    <row r="8" spans="1:26" x14ac:dyDescent="0.3">
      <c r="A8" s="1" t="str">
        <f>'Jamal Murray'!A8</f>
        <v>@ DNK</v>
      </c>
      <c r="B8">
        <v>16</v>
      </c>
      <c r="C8">
        <v>6</v>
      </c>
      <c r="D8">
        <v>2</v>
      </c>
      <c r="E8">
        <v>0</v>
      </c>
      <c r="F8">
        <v>2</v>
      </c>
      <c r="G8">
        <v>0</v>
      </c>
      <c r="H8">
        <v>8</v>
      </c>
      <c r="I8">
        <v>10</v>
      </c>
      <c r="J8">
        <v>0</v>
      </c>
      <c r="K8">
        <v>0</v>
      </c>
      <c r="L8">
        <v>0</v>
      </c>
      <c r="M8">
        <v>0</v>
      </c>
      <c r="N8">
        <v>1</v>
      </c>
      <c r="O8">
        <v>3</v>
      </c>
      <c r="P8">
        <v>-2</v>
      </c>
      <c r="Q8" s="2">
        <f t="shared" si="0"/>
        <v>0.8</v>
      </c>
      <c r="R8" s="6" t="s">
        <v>45</v>
      </c>
      <c r="S8" s="6" t="s">
        <v>45</v>
      </c>
      <c r="T8">
        <v>38</v>
      </c>
      <c r="U8">
        <v>21</v>
      </c>
      <c r="V8">
        <v>0</v>
      </c>
      <c r="W8" s="3">
        <f t="shared" si="2"/>
        <v>22.296078947368418</v>
      </c>
      <c r="X8" s="4">
        <f t="shared" si="3"/>
        <v>32.200000000000003</v>
      </c>
      <c r="Y8" s="4">
        <f t="shared" si="4"/>
        <v>16.599999999999998</v>
      </c>
      <c r="Z8">
        <v>0</v>
      </c>
    </row>
    <row r="9" spans="1:26" x14ac:dyDescent="0.3">
      <c r="A9" s="1" t="str">
        <f>'Jamal Murray'!A9</f>
        <v>vs IMP</v>
      </c>
      <c r="B9">
        <v>10</v>
      </c>
      <c r="C9">
        <v>10</v>
      </c>
      <c r="D9">
        <v>1</v>
      </c>
      <c r="E9">
        <v>0</v>
      </c>
      <c r="F9">
        <v>0</v>
      </c>
      <c r="G9">
        <v>2</v>
      </c>
      <c r="H9">
        <v>4</v>
      </c>
      <c r="I9">
        <v>9</v>
      </c>
      <c r="J9">
        <v>0</v>
      </c>
      <c r="K9">
        <v>0</v>
      </c>
      <c r="L9">
        <v>2</v>
      </c>
      <c r="M9">
        <v>3</v>
      </c>
      <c r="N9">
        <v>2</v>
      </c>
      <c r="O9">
        <v>2</v>
      </c>
      <c r="P9">
        <v>-13</v>
      </c>
      <c r="Q9" s="2">
        <f>H9/I9</f>
        <v>0.44444444444444442</v>
      </c>
      <c r="R9" s="6" t="s">
        <v>45</v>
      </c>
      <c r="S9" s="2">
        <f>L9/M9</f>
        <v>0.66666666666666663</v>
      </c>
      <c r="T9">
        <v>35</v>
      </c>
      <c r="U9">
        <v>13</v>
      </c>
      <c r="V9">
        <v>0</v>
      </c>
      <c r="W9" s="3">
        <f>((H9*85.91) +(F9*53.897)+(J9*51.757)+(L9*46.845)+(E9*39.19)+(N9*39.19)+(D9*34.677)+((C9-N9)*14.707)-(O9*17.174)-((M9-L9)*20.091)-((I9-H9)*39.19)-(G9*53.897))/T9</f>
        <v>8.8531428571428616</v>
      </c>
      <c r="X9" s="4">
        <f>B9+(C9*1.2)+(D9*1.5)+(E9*3)+(F9*3)-G9</f>
        <v>21.5</v>
      </c>
      <c r="Y9" s="4">
        <f>B9+0.4*H9-0.7*I9-0.4*(M9-L9)+0.7*N9+0.3*(C9-N9)+F9+D9*0.7+0.7*E9-0.4*O9-G9</f>
        <v>6.5999999999999979</v>
      </c>
      <c r="Z9">
        <v>0</v>
      </c>
    </row>
    <row r="10" spans="1:26" x14ac:dyDescent="0.3">
      <c r="A10" s="1" t="str">
        <f>'Jamal Murray'!A10</f>
        <v>@ 3PT</v>
      </c>
      <c r="B10">
        <v>11</v>
      </c>
      <c r="C10">
        <v>8</v>
      </c>
      <c r="D10">
        <v>1</v>
      </c>
      <c r="E10">
        <v>2</v>
      </c>
      <c r="F10">
        <v>0</v>
      </c>
      <c r="G10">
        <v>0</v>
      </c>
      <c r="H10">
        <v>3</v>
      </c>
      <c r="I10">
        <v>7</v>
      </c>
      <c r="J10">
        <v>1</v>
      </c>
      <c r="K10">
        <v>1</v>
      </c>
      <c r="L10">
        <v>4</v>
      </c>
      <c r="M10">
        <v>5</v>
      </c>
      <c r="N10">
        <v>0</v>
      </c>
      <c r="O10">
        <v>1</v>
      </c>
      <c r="P10">
        <v>10</v>
      </c>
      <c r="Q10" s="2">
        <f t="shared" si="0"/>
        <v>0.42857142857142855</v>
      </c>
      <c r="R10" s="2">
        <f t="shared" si="1"/>
        <v>1</v>
      </c>
      <c r="S10" s="2">
        <f t="shared" si="5"/>
        <v>0.8</v>
      </c>
      <c r="T10">
        <v>37</v>
      </c>
      <c r="U10">
        <v>14</v>
      </c>
      <c r="V10">
        <v>0</v>
      </c>
      <c r="W10" s="3">
        <f t="shared" si="2"/>
        <v>14.420405405405409</v>
      </c>
      <c r="X10" s="4">
        <f t="shared" si="3"/>
        <v>28.1</v>
      </c>
      <c r="Y10" s="4">
        <f t="shared" si="4"/>
        <v>10.999999999999998</v>
      </c>
      <c r="Z10">
        <v>0</v>
      </c>
    </row>
    <row r="11" spans="1:26" x14ac:dyDescent="0.3">
      <c r="A11" s="1" t="str">
        <f>'Jamal Murray'!A11</f>
        <v>vs DEF</v>
      </c>
      <c r="B11">
        <v>7</v>
      </c>
      <c r="C11">
        <v>4</v>
      </c>
      <c r="D11">
        <v>0</v>
      </c>
      <c r="E11">
        <v>1</v>
      </c>
      <c r="F11">
        <v>2</v>
      </c>
      <c r="G11">
        <v>1</v>
      </c>
      <c r="H11">
        <v>3</v>
      </c>
      <c r="I11">
        <v>6</v>
      </c>
      <c r="J11">
        <v>0</v>
      </c>
      <c r="K11">
        <v>0</v>
      </c>
      <c r="L11">
        <v>1</v>
      </c>
      <c r="M11">
        <v>2</v>
      </c>
      <c r="N11">
        <v>1</v>
      </c>
      <c r="O11">
        <v>3</v>
      </c>
      <c r="P11">
        <v>8</v>
      </c>
      <c r="Q11" s="2">
        <f t="shared" si="0"/>
        <v>0.5</v>
      </c>
      <c r="R11" s="6" t="s">
        <v>45</v>
      </c>
      <c r="S11" s="2">
        <f t="shared" si="5"/>
        <v>0.5</v>
      </c>
      <c r="T11">
        <v>37</v>
      </c>
      <c r="U11">
        <v>7</v>
      </c>
      <c r="V11">
        <v>0</v>
      </c>
      <c r="W11" s="3">
        <f t="shared" si="2"/>
        <v>7.8862162162162166</v>
      </c>
      <c r="X11" s="4">
        <f t="shared" si="3"/>
        <v>19.8</v>
      </c>
      <c r="Y11" s="4">
        <f t="shared" si="4"/>
        <v>5.6999999999999993</v>
      </c>
      <c r="Z11">
        <v>0</v>
      </c>
    </row>
    <row r="12" spans="1:26" x14ac:dyDescent="0.3">
      <c r="A12" s="1" t="str">
        <f>'Jamal Murray'!A12</f>
        <v>@ OCE</v>
      </c>
      <c r="B12">
        <v>6</v>
      </c>
      <c r="C12">
        <v>4</v>
      </c>
      <c r="D12">
        <v>0</v>
      </c>
      <c r="E12">
        <v>0</v>
      </c>
      <c r="F12">
        <v>0</v>
      </c>
      <c r="G12">
        <v>0</v>
      </c>
      <c r="H12">
        <v>2</v>
      </c>
      <c r="I12">
        <v>4</v>
      </c>
      <c r="J12">
        <v>0</v>
      </c>
      <c r="K12">
        <v>1</v>
      </c>
      <c r="L12">
        <v>2</v>
      </c>
      <c r="M12">
        <v>2</v>
      </c>
      <c r="N12">
        <v>0</v>
      </c>
      <c r="O12">
        <v>1</v>
      </c>
      <c r="P12">
        <v>3</v>
      </c>
      <c r="Q12" s="2">
        <f t="shared" si="0"/>
        <v>0.5</v>
      </c>
      <c r="R12" s="2">
        <f t="shared" si="1"/>
        <v>0</v>
      </c>
      <c r="S12" s="2">
        <f t="shared" si="5"/>
        <v>1</v>
      </c>
      <c r="T12">
        <v>37</v>
      </c>
      <c r="U12">
        <v>6</v>
      </c>
      <c r="V12">
        <v>0</v>
      </c>
      <c r="W12" s="3">
        <f t="shared" si="2"/>
        <v>6.1833513513513507</v>
      </c>
      <c r="X12" s="4">
        <f t="shared" si="3"/>
        <v>10.8</v>
      </c>
      <c r="Y12" s="4">
        <f t="shared" si="4"/>
        <v>4.8</v>
      </c>
      <c r="Z12">
        <v>0</v>
      </c>
    </row>
    <row r="13" spans="1:26" x14ac:dyDescent="0.3">
      <c r="A13" s="1" t="str">
        <f>'Jamal Murray'!A13</f>
        <v>vs FRA</v>
      </c>
      <c r="B13">
        <v>12</v>
      </c>
      <c r="C13">
        <v>3</v>
      </c>
      <c r="D13">
        <v>1</v>
      </c>
      <c r="E13">
        <v>1</v>
      </c>
      <c r="F13">
        <v>1</v>
      </c>
      <c r="G13">
        <v>1</v>
      </c>
      <c r="H13">
        <v>5</v>
      </c>
      <c r="I13">
        <v>9</v>
      </c>
      <c r="J13">
        <v>0</v>
      </c>
      <c r="K13">
        <v>0</v>
      </c>
      <c r="L13">
        <v>2</v>
      </c>
      <c r="M13">
        <v>3</v>
      </c>
      <c r="N13">
        <v>0</v>
      </c>
      <c r="O13">
        <v>3</v>
      </c>
      <c r="P13">
        <v>-10</v>
      </c>
      <c r="Q13" s="2">
        <f t="shared" si="0"/>
        <v>0.55555555555555558</v>
      </c>
      <c r="R13" s="6" t="s">
        <v>45</v>
      </c>
      <c r="S13" s="2">
        <f t="shared" si="5"/>
        <v>0.66666666666666663</v>
      </c>
      <c r="T13">
        <v>35</v>
      </c>
      <c r="U13">
        <v>14</v>
      </c>
      <c r="V13">
        <v>1</v>
      </c>
      <c r="W13" s="3">
        <f t="shared" si="2"/>
        <v>11.795857142857141</v>
      </c>
      <c r="X13" s="4">
        <f t="shared" si="3"/>
        <v>22.1</v>
      </c>
      <c r="Y13" s="4">
        <f t="shared" si="4"/>
        <v>8.3999999999999986</v>
      </c>
      <c r="Z13">
        <v>0</v>
      </c>
    </row>
    <row r="14" spans="1:26" x14ac:dyDescent="0.3">
      <c r="A14" s="1" t="str">
        <f>'Jamal Murray'!A14</f>
        <v>@ INJ</v>
      </c>
      <c r="B14">
        <v>14</v>
      </c>
      <c r="C14">
        <v>5</v>
      </c>
      <c r="D14">
        <v>1</v>
      </c>
      <c r="E14">
        <v>2</v>
      </c>
      <c r="F14">
        <v>1</v>
      </c>
      <c r="G14">
        <v>1</v>
      </c>
      <c r="H14">
        <v>6</v>
      </c>
      <c r="I14">
        <v>9</v>
      </c>
      <c r="J14">
        <v>0</v>
      </c>
      <c r="K14">
        <v>1</v>
      </c>
      <c r="L14">
        <v>2</v>
      </c>
      <c r="M14">
        <v>2</v>
      </c>
      <c r="N14">
        <v>2</v>
      </c>
      <c r="O14">
        <v>1</v>
      </c>
      <c r="P14">
        <v>-23</v>
      </c>
      <c r="Q14" s="2">
        <f t="shared" si="0"/>
        <v>0.66666666666666663</v>
      </c>
      <c r="R14" s="2">
        <f t="shared" si="1"/>
        <v>0</v>
      </c>
      <c r="S14" s="2">
        <f t="shared" si="5"/>
        <v>1</v>
      </c>
      <c r="T14">
        <v>34</v>
      </c>
      <c r="U14">
        <v>16</v>
      </c>
      <c r="V14">
        <v>2</v>
      </c>
      <c r="W14" s="3">
        <f t="shared" si="2"/>
        <v>20.881294117647059</v>
      </c>
      <c r="X14" s="4">
        <f t="shared" si="3"/>
        <v>29.5</v>
      </c>
      <c r="Y14" s="4">
        <f t="shared" si="4"/>
        <v>14.099999999999998</v>
      </c>
      <c r="Z14">
        <v>0</v>
      </c>
    </row>
    <row r="15" spans="1:26" x14ac:dyDescent="0.3">
      <c r="A15" s="1" t="str">
        <f>'Jamal Murray'!A15</f>
        <v>vs EUR</v>
      </c>
      <c r="B15">
        <v>8</v>
      </c>
      <c r="C15">
        <v>5</v>
      </c>
      <c r="D15">
        <v>2</v>
      </c>
      <c r="E15">
        <v>0</v>
      </c>
      <c r="F15">
        <v>1</v>
      </c>
      <c r="G15">
        <v>0</v>
      </c>
      <c r="H15">
        <v>3</v>
      </c>
      <c r="I15">
        <v>3</v>
      </c>
      <c r="J15">
        <v>0</v>
      </c>
      <c r="K15">
        <v>0</v>
      </c>
      <c r="L15">
        <v>2</v>
      </c>
      <c r="M15">
        <v>2</v>
      </c>
      <c r="N15">
        <v>1</v>
      </c>
      <c r="O15">
        <v>3</v>
      </c>
      <c r="P15">
        <v>-1</v>
      </c>
      <c r="Q15" s="2">
        <f t="shared" si="0"/>
        <v>1</v>
      </c>
      <c r="R15" s="6" t="s">
        <v>45</v>
      </c>
      <c r="S15" s="2">
        <f t="shared" si="5"/>
        <v>1</v>
      </c>
      <c r="T15">
        <v>39</v>
      </c>
      <c r="U15">
        <v>13</v>
      </c>
      <c r="V15">
        <v>1</v>
      </c>
      <c r="W15" s="3">
        <f t="shared" si="2"/>
        <v>13.363256410256408</v>
      </c>
      <c r="X15" s="4">
        <f t="shared" si="3"/>
        <v>20</v>
      </c>
      <c r="Y15" s="4">
        <f t="shared" si="4"/>
        <v>10.199999999999999</v>
      </c>
      <c r="Z15">
        <v>0</v>
      </c>
    </row>
    <row r="16" spans="1:26" x14ac:dyDescent="0.3">
      <c r="A16" s="1" t="str">
        <f>'Jamal Murray'!A16</f>
        <v>@ RKS</v>
      </c>
      <c r="B16">
        <v>14</v>
      </c>
      <c r="C16">
        <v>9</v>
      </c>
      <c r="D16">
        <v>3</v>
      </c>
      <c r="E16">
        <v>1</v>
      </c>
      <c r="F16">
        <v>0</v>
      </c>
      <c r="G16">
        <v>0</v>
      </c>
      <c r="H16">
        <v>6</v>
      </c>
      <c r="I16">
        <v>8</v>
      </c>
      <c r="J16">
        <v>0</v>
      </c>
      <c r="K16">
        <v>0</v>
      </c>
      <c r="L16">
        <v>2</v>
      </c>
      <c r="M16">
        <v>2</v>
      </c>
      <c r="N16">
        <v>1</v>
      </c>
      <c r="O16">
        <v>2</v>
      </c>
      <c r="P16">
        <v>2</v>
      </c>
      <c r="Q16" s="2">
        <f t="shared" si="0"/>
        <v>0.75</v>
      </c>
      <c r="R16" s="6" t="s">
        <v>45</v>
      </c>
      <c r="S16" s="2">
        <f t="shared" si="5"/>
        <v>1</v>
      </c>
      <c r="T16">
        <v>37</v>
      </c>
      <c r="U16">
        <v>22</v>
      </c>
      <c r="V16">
        <v>1</v>
      </c>
      <c r="W16" s="3">
        <f t="shared" si="2"/>
        <v>21.526729729729734</v>
      </c>
      <c r="X16" s="4">
        <f t="shared" si="3"/>
        <v>32.299999999999997</v>
      </c>
      <c r="Y16" s="4">
        <f t="shared" si="4"/>
        <v>15.899999999999999</v>
      </c>
      <c r="Z16">
        <v>0</v>
      </c>
    </row>
    <row r="17" spans="1:26" x14ac:dyDescent="0.3">
      <c r="A17" s="1" t="str">
        <f>'Jamal Murray'!A17</f>
        <v>@ AFR</v>
      </c>
      <c r="B17">
        <v>6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3</v>
      </c>
      <c r="J17">
        <v>0</v>
      </c>
      <c r="K17">
        <v>0</v>
      </c>
      <c r="L17">
        <v>4</v>
      </c>
      <c r="M17">
        <v>4</v>
      </c>
      <c r="N17">
        <v>0</v>
      </c>
      <c r="O17">
        <v>4</v>
      </c>
      <c r="P17">
        <v>-17</v>
      </c>
      <c r="Q17" s="2">
        <f t="shared" si="0"/>
        <v>0.33333333333333331</v>
      </c>
      <c r="R17" s="6" t="s">
        <v>45</v>
      </c>
      <c r="S17" s="2">
        <f t="shared" si="5"/>
        <v>1</v>
      </c>
      <c r="T17">
        <v>32</v>
      </c>
      <c r="U17">
        <v>6</v>
      </c>
      <c r="V17">
        <v>0</v>
      </c>
      <c r="W17" s="3">
        <f t="shared" si="2"/>
        <v>3.4845937499999993</v>
      </c>
      <c r="X17" s="4">
        <f t="shared" si="3"/>
        <v>8</v>
      </c>
      <c r="Y17" s="4">
        <f t="shared" si="4"/>
        <v>2.4000000000000008</v>
      </c>
      <c r="Z17">
        <v>0</v>
      </c>
    </row>
    <row r="18" spans="1:26" x14ac:dyDescent="0.3">
      <c r="A18" s="1" t="str">
        <f>'Jamal Murray'!A18</f>
        <v>vs OLD</v>
      </c>
      <c r="B18">
        <v>17</v>
      </c>
      <c r="C18">
        <v>6</v>
      </c>
      <c r="D18">
        <v>2</v>
      </c>
      <c r="E18">
        <v>0</v>
      </c>
      <c r="F18">
        <v>0</v>
      </c>
      <c r="G18">
        <v>0</v>
      </c>
      <c r="H18">
        <v>8</v>
      </c>
      <c r="I18">
        <v>11</v>
      </c>
      <c r="J18">
        <v>0</v>
      </c>
      <c r="K18">
        <v>0</v>
      </c>
      <c r="L18">
        <v>1</v>
      </c>
      <c r="M18">
        <v>2</v>
      </c>
      <c r="N18">
        <v>1</v>
      </c>
      <c r="O18">
        <v>1</v>
      </c>
      <c r="P18">
        <v>-2</v>
      </c>
      <c r="Q18" s="2">
        <f t="shared" si="0"/>
        <v>0.72727272727272729</v>
      </c>
      <c r="R18" s="6" t="s">
        <v>45</v>
      </c>
      <c r="S18" s="2">
        <f t="shared" si="5"/>
        <v>0.5</v>
      </c>
      <c r="T18">
        <v>42</v>
      </c>
      <c r="U18">
        <v>22</v>
      </c>
      <c r="V18">
        <v>0</v>
      </c>
      <c r="W18" s="3">
        <f t="shared" si="2"/>
        <v>18.127833333333335</v>
      </c>
      <c r="X18" s="4">
        <f t="shared" si="3"/>
        <v>27.2</v>
      </c>
      <c r="Y18" s="4">
        <f t="shared" si="4"/>
        <v>15.299999999999999</v>
      </c>
      <c r="Z18">
        <v>0</v>
      </c>
    </row>
    <row r="19" spans="1:26" x14ac:dyDescent="0.3">
      <c r="A19" s="1" t="str">
        <f>'Jamal Murray'!A19</f>
        <v>@ USA</v>
      </c>
      <c r="B19">
        <v>10</v>
      </c>
      <c r="C19">
        <v>9</v>
      </c>
      <c r="D19">
        <v>2</v>
      </c>
      <c r="E19">
        <v>2</v>
      </c>
      <c r="F19">
        <v>2</v>
      </c>
      <c r="G19">
        <v>1</v>
      </c>
      <c r="H19">
        <v>3</v>
      </c>
      <c r="I19">
        <v>8</v>
      </c>
      <c r="J19">
        <v>0</v>
      </c>
      <c r="K19">
        <v>0</v>
      </c>
      <c r="L19">
        <v>4</v>
      </c>
      <c r="M19">
        <v>4</v>
      </c>
      <c r="N19">
        <v>2</v>
      </c>
      <c r="O19">
        <v>4</v>
      </c>
      <c r="P19">
        <v>5</v>
      </c>
      <c r="Q19" s="2">
        <f t="shared" si="0"/>
        <v>0.375</v>
      </c>
      <c r="R19" s="6" t="s">
        <v>45</v>
      </c>
      <c r="S19" s="2">
        <f t="shared" si="5"/>
        <v>1</v>
      </c>
      <c r="T19">
        <v>40</v>
      </c>
      <c r="U19">
        <v>15</v>
      </c>
      <c r="V19">
        <v>0</v>
      </c>
      <c r="W19" s="3">
        <f t="shared" si="2"/>
        <v>14.085600000000003</v>
      </c>
      <c r="X19" s="4">
        <f t="shared" si="3"/>
        <v>34.799999999999997</v>
      </c>
      <c r="Y19" s="4">
        <f t="shared" si="4"/>
        <v>11.3</v>
      </c>
      <c r="Z19">
        <v>0</v>
      </c>
    </row>
    <row r="20" spans="1:26" x14ac:dyDescent="0.3">
      <c r="A20" s="1" t="str">
        <f>'Jamal Murray'!A20</f>
        <v>vs SPA</v>
      </c>
      <c r="B20">
        <v>9</v>
      </c>
      <c r="C20">
        <v>10</v>
      </c>
      <c r="D20">
        <v>3</v>
      </c>
      <c r="E20">
        <v>0</v>
      </c>
      <c r="F20">
        <v>0</v>
      </c>
      <c r="G20">
        <v>1</v>
      </c>
      <c r="H20">
        <v>4</v>
      </c>
      <c r="I20">
        <v>8</v>
      </c>
      <c r="J20">
        <v>0</v>
      </c>
      <c r="K20">
        <v>0</v>
      </c>
      <c r="L20">
        <v>1</v>
      </c>
      <c r="M20">
        <v>1</v>
      </c>
      <c r="N20">
        <v>2</v>
      </c>
      <c r="O20">
        <v>3</v>
      </c>
      <c r="P20">
        <v>1</v>
      </c>
      <c r="Q20" s="2">
        <f t="shared" si="0"/>
        <v>0.5</v>
      </c>
      <c r="R20" s="6" t="s">
        <v>45</v>
      </c>
      <c r="S20" s="2">
        <f t="shared" si="5"/>
        <v>1</v>
      </c>
      <c r="T20">
        <v>38</v>
      </c>
      <c r="U20">
        <v>17</v>
      </c>
      <c r="V20">
        <v>0</v>
      </c>
      <c r="W20" s="3">
        <f t="shared" si="2"/>
        <v>11.272973684210523</v>
      </c>
      <c r="X20" s="4">
        <f t="shared" si="3"/>
        <v>24.5</v>
      </c>
      <c r="Y20" s="4">
        <f t="shared" si="4"/>
        <v>8.6999999999999993</v>
      </c>
      <c r="Z20">
        <v>0</v>
      </c>
    </row>
    <row r="21" spans="1:26" x14ac:dyDescent="0.3">
      <c r="A21" s="1" t="str">
        <f>'Jamal Murray'!A21</f>
        <v>@ 6TH</v>
      </c>
      <c r="B21">
        <v>26</v>
      </c>
      <c r="C21">
        <v>6</v>
      </c>
      <c r="D21">
        <v>1</v>
      </c>
      <c r="E21">
        <v>2</v>
      </c>
      <c r="F21">
        <v>0</v>
      </c>
      <c r="G21">
        <v>2</v>
      </c>
      <c r="H21">
        <v>10</v>
      </c>
      <c r="I21">
        <v>13</v>
      </c>
      <c r="J21">
        <v>0</v>
      </c>
      <c r="K21">
        <v>0</v>
      </c>
      <c r="L21">
        <v>6</v>
      </c>
      <c r="M21">
        <v>6</v>
      </c>
      <c r="N21">
        <v>1</v>
      </c>
      <c r="O21">
        <v>2</v>
      </c>
      <c r="P21">
        <v>11</v>
      </c>
      <c r="Q21" s="2">
        <f t="shared" si="0"/>
        <v>0.76923076923076927</v>
      </c>
      <c r="R21" s="6" t="s">
        <v>45</v>
      </c>
      <c r="S21" s="2">
        <f t="shared" si="5"/>
        <v>1</v>
      </c>
      <c r="T21">
        <v>38</v>
      </c>
      <c r="U21">
        <v>28</v>
      </c>
      <c r="V21">
        <v>3</v>
      </c>
      <c r="W21" s="3">
        <f t="shared" si="2"/>
        <v>29.111578947368415</v>
      </c>
      <c r="X21" s="4">
        <f t="shared" si="3"/>
        <v>38.700000000000003</v>
      </c>
      <c r="Y21" s="4">
        <f t="shared" si="4"/>
        <v>22.399999999999995</v>
      </c>
      <c r="Z21">
        <v>0</v>
      </c>
    </row>
    <row r="22" spans="1:26" x14ac:dyDescent="0.3">
      <c r="A22" s="1" t="str">
        <f>'Jamal Murray'!A22</f>
        <v>vs CHI</v>
      </c>
      <c r="B22">
        <v>4</v>
      </c>
      <c r="C22">
        <v>6</v>
      </c>
      <c r="D22">
        <v>2</v>
      </c>
      <c r="E22">
        <v>0</v>
      </c>
      <c r="F22">
        <v>0</v>
      </c>
      <c r="G22">
        <v>1</v>
      </c>
      <c r="H22">
        <v>1</v>
      </c>
      <c r="I22">
        <v>6</v>
      </c>
      <c r="J22">
        <v>0</v>
      </c>
      <c r="K22">
        <v>0</v>
      </c>
      <c r="L22">
        <v>2</v>
      </c>
      <c r="M22">
        <v>2</v>
      </c>
      <c r="N22">
        <v>1</v>
      </c>
      <c r="O22">
        <v>5</v>
      </c>
      <c r="P22">
        <v>-7</v>
      </c>
      <c r="Q22" s="2">
        <f t="shared" si="0"/>
        <v>0.16666666666666666</v>
      </c>
      <c r="R22" s="6" t="s">
        <v>45</v>
      </c>
      <c r="S22" s="2">
        <f t="shared" si="5"/>
        <v>1</v>
      </c>
      <c r="T22">
        <v>37</v>
      </c>
      <c r="U22">
        <v>8</v>
      </c>
      <c r="V22">
        <v>0</v>
      </c>
      <c r="W22" s="3">
        <f t="shared" si="2"/>
        <v>0.70167567567567524</v>
      </c>
      <c r="X22" s="4">
        <f t="shared" si="3"/>
        <v>13.2</v>
      </c>
      <c r="Y22" s="4">
        <f t="shared" si="4"/>
        <v>0.80000000000000115</v>
      </c>
      <c r="Z22">
        <v>0</v>
      </c>
    </row>
    <row r="23" spans="1:26" x14ac:dyDescent="0.3">
      <c r="A23" s="1" t="str">
        <f>'Jamal Murray'!A23</f>
        <v>vs DNK</v>
      </c>
      <c r="B23">
        <v>11</v>
      </c>
      <c r="C23">
        <v>4</v>
      </c>
      <c r="D23">
        <v>2</v>
      </c>
      <c r="E23">
        <v>2</v>
      </c>
      <c r="F23">
        <v>0</v>
      </c>
      <c r="G23">
        <v>0</v>
      </c>
      <c r="H23">
        <v>5</v>
      </c>
      <c r="I23">
        <v>7</v>
      </c>
      <c r="J23">
        <v>0</v>
      </c>
      <c r="K23">
        <v>0</v>
      </c>
      <c r="L23">
        <v>1</v>
      </c>
      <c r="M23">
        <v>1</v>
      </c>
      <c r="N23">
        <v>1</v>
      </c>
      <c r="O23">
        <v>2</v>
      </c>
      <c r="P23">
        <v>-8</v>
      </c>
      <c r="Q23" s="2">
        <f t="shared" si="0"/>
        <v>0.7142857142857143</v>
      </c>
      <c r="R23" s="6" t="s">
        <v>45</v>
      </c>
      <c r="S23" s="2">
        <f t="shared" si="5"/>
        <v>1</v>
      </c>
      <c r="T23">
        <v>34</v>
      </c>
      <c r="U23">
        <v>17</v>
      </c>
      <c r="V23">
        <v>2</v>
      </c>
      <c r="W23" s="3">
        <f t="shared" si="2"/>
        <v>17.491529411764706</v>
      </c>
      <c r="X23" s="4">
        <f t="shared" si="3"/>
        <v>24.8</v>
      </c>
      <c r="Y23" s="4">
        <f t="shared" si="4"/>
        <v>11.700000000000001</v>
      </c>
      <c r="Z23">
        <v>0</v>
      </c>
    </row>
    <row r="24" spans="1:26" x14ac:dyDescent="0.3">
      <c r="A24" s="1" t="str">
        <f>'Jamal Murray'!A24</f>
        <v>@ IMP</v>
      </c>
      <c r="B24">
        <v>9</v>
      </c>
      <c r="C24">
        <v>4</v>
      </c>
      <c r="D24">
        <v>2</v>
      </c>
      <c r="E24">
        <v>0</v>
      </c>
      <c r="F24">
        <v>1</v>
      </c>
      <c r="G24">
        <v>0</v>
      </c>
      <c r="H24">
        <v>3</v>
      </c>
      <c r="I24">
        <v>8</v>
      </c>
      <c r="J24">
        <v>0</v>
      </c>
      <c r="K24">
        <v>0</v>
      </c>
      <c r="L24">
        <v>3</v>
      </c>
      <c r="M24">
        <v>4</v>
      </c>
      <c r="N24">
        <v>1</v>
      </c>
      <c r="O24">
        <v>0</v>
      </c>
      <c r="P24">
        <v>-15</v>
      </c>
      <c r="Q24" s="2">
        <f t="shared" si="0"/>
        <v>0.375</v>
      </c>
      <c r="R24" s="6" t="s">
        <v>45</v>
      </c>
      <c r="S24" s="2">
        <f t="shared" si="5"/>
        <v>0.75</v>
      </c>
      <c r="T24">
        <v>34</v>
      </c>
      <c r="U24">
        <v>14</v>
      </c>
      <c r="V24">
        <v>0</v>
      </c>
      <c r="W24" s="3">
        <f t="shared" si="2"/>
        <v>11.434882352941177</v>
      </c>
      <c r="X24" s="4">
        <f t="shared" si="3"/>
        <v>19.8</v>
      </c>
      <c r="Y24" s="4">
        <f t="shared" si="4"/>
        <v>8.1999999999999993</v>
      </c>
      <c r="Z24">
        <v>0</v>
      </c>
    </row>
    <row r="25" spans="1:26" x14ac:dyDescent="0.3">
      <c r="A25" s="1" t="str">
        <f>'Jamal Murray'!A25</f>
        <v>vs 3PT</v>
      </c>
      <c r="B25">
        <v>11</v>
      </c>
      <c r="C25">
        <v>9</v>
      </c>
      <c r="D25">
        <v>1</v>
      </c>
      <c r="E25">
        <v>2</v>
      </c>
      <c r="F25">
        <v>1</v>
      </c>
      <c r="G25">
        <v>3</v>
      </c>
      <c r="H25">
        <v>4</v>
      </c>
      <c r="I25">
        <v>9</v>
      </c>
      <c r="J25">
        <v>0</v>
      </c>
      <c r="K25">
        <v>0</v>
      </c>
      <c r="L25">
        <v>3</v>
      </c>
      <c r="M25">
        <v>4</v>
      </c>
      <c r="N25">
        <v>2</v>
      </c>
      <c r="O25">
        <v>4</v>
      </c>
      <c r="P25">
        <v>1</v>
      </c>
      <c r="Q25" s="2">
        <f t="shared" si="0"/>
        <v>0.44444444444444442</v>
      </c>
      <c r="R25" s="6" t="s">
        <v>45</v>
      </c>
      <c r="S25" s="2">
        <f t="shared" si="5"/>
        <v>0.75</v>
      </c>
      <c r="T25">
        <v>50</v>
      </c>
      <c r="U25">
        <v>13</v>
      </c>
      <c r="V25">
        <v>1</v>
      </c>
      <c r="W25" s="3">
        <f t="shared" si="2"/>
        <v>7.7205999999999992</v>
      </c>
      <c r="X25" s="4">
        <f t="shared" si="3"/>
        <v>29.299999999999997</v>
      </c>
      <c r="Y25" s="4">
        <f t="shared" si="4"/>
        <v>7.8999999999999986</v>
      </c>
      <c r="Z25">
        <v>0</v>
      </c>
    </row>
    <row r="26" spans="1:26" x14ac:dyDescent="0.3">
      <c r="A26" s="1" t="str">
        <f>'Jamal Murray'!A26</f>
        <v>@ DEF</v>
      </c>
      <c r="B26">
        <v>7</v>
      </c>
      <c r="C26">
        <v>6</v>
      </c>
      <c r="D26">
        <v>1</v>
      </c>
      <c r="E26">
        <v>0</v>
      </c>
      <c r="F26">
        <v>1</v>
      </c>
      <c r="G26">
        <v>1</v>
      </c>
      <c r="H26">
        <v>3</v>
      </c>
      <c r="I26">
        <v>6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-35</v>
      </c>
      <c r="Q26" s="2">
        <f t="shared" si="0"/>
        <v>0.5</v>
      </c>
      <c r="R26" s="2">
        <f t="shared" si="1"/>
        <v>0</v>
      </c>
      <c r="S26" s="2">
        <f t="shared" si="5"/>
        <v>1</v>
      </c>
      <c r="T26">
        <v>31</v>
      </c>
      <c r="U26">
        <v>9</v>
      </c>
      <c r="V26">
        <v>1</v>
      </c>
      <c r="W26" s="3">
        <f t="shared" si="2"/>
        <v>10.233322580645163</v>
      </c>
      <c r="X26" s="4">
        <f t="shared" si="3"/>
        <v>17.7</v>
      </c>
      <c r="Y26" s="4">
        <f t="shared" si="4"/>
        <v>6.5</v>
      </c>
      <c r="Z26">
        <v>0</v>
      </c>
    </row>
    <row r="27" spans="1:26" x14ac:dyDescent="0.3">
      <c r="A27" s="1" t="str">
        <f>'Jamal Murray'!A27</f>
        <v>vs OCE</v>
      </c>
      <c r="B27">
        <v>10</v>
      </c>
      <c r="C27">
        <v>5</v>
      </c>
      <c r="D27">
        <v>0</v>
      </c>
      <c r="E27">
        <v>0</v>
      </c>
      <c r="F27">
        <v>0</v>
      </c>
      <c r="G27">
        <v>0</v>
      </c>
      <c r="H27">
        <v>3</v>
      </c>
      <c r="I27">
        <v>6</v>
      </c>
      <c r="J27">
        <v>0</v>
      </c>
      <c r="K27">
        <v>0</v>
      </c>
      <c r="L27">
        <v>4</v>
      </c>
      <c r="M27">
        <v>4</v>
      </c>
      <c r="N27">
        <v>0</v>
      </c>
      <c r="O27">
        <v>4</v>
      </c>
      <c r="P27">
        <v>-7</v>
      </c>
      <c r="Q27" s="2">
        <f t="shared" si="0"/>
        <v>0.5</v>
      </c>
      <c r="R27" s="6" t="s">
        <v>45</v>
      </c>
      <c r="S27" s="2">
        <f t="shared" si="5"/>
        <v>1</v>
      </c>
      <c r="T27">
        <v>37</v>
      </c>
      <c r="U27">
        <v>10</v>
      </c>
      <c r="V27">
        <v>1</v>
      </c>
      <c r="W27" s="3">
        <f t="shared" si="2"/>
        <v>8.9832162162162152</v>
      </c>
      <c r="X27" s="4">
        <f t="shared" si="3"/>
        <v>16</v>
      </c>
      <c r="Y27" s="4">
        <f t="shared" si="4"/>
        <v>6.9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10.5</v>
      </c>
      <c r="C47" s="4">
        <f t="shared" ref="C47:P47" si="6">AVERAGE(C2:C46)</f>
        <v>5.5384615384615383</v>
      </c>
      <c r="D47" s="4">
        <f t="shared" si="6"/>
        <v>1.3076923076923077</v>
      </c>
      <c r="E47" s="4">
        <f t="shared" si="6"/>
        <v>0.65384615384615385</v>
      </c>
      <c r="F47" s="4">
        <f t="shared" si="6"/>
        <v>0.5</v>
      </c>
      <c r="G47" s="4">
        <f t="shared" si="6"/>
        <v>0.65384615384615385</v>
      </c>
      <c r="H47" s="4">
        <f t="shared" si="6"/>
        <v>4.0769230769230766</v>
      </c>
      <c r="I47" s="4">
        <f t="shared" si="6"/>
        <v>7.0769230769230766</v>
      </c>
      <c r="J47" s="4">
        <f t="shared" si="6"/>
        <v>0.15384615384615385</v>
      </c>
      <c r="K47" s="4">
        <f t="shared" si="6"/>
        <v>0.26923076923076922</v>
      </c>
      <c r="L47" s="4">
        <f t="shared" si="6"/>
        <v>2.1923076923076925</v>
      </c>
      <c r="M47" s="4">
        <f t="shared" si="6"/>
        <v>2.4615384615384617</v>
      </c>
      <c r="N47" s="4">
        <f t="shared" si="6"/>
        <v>0.92307692307692313</v>
      </c>
      <c r="O47" s="4">
        <f t="shared" si="6"/>
        <v>2.4230769230769229</v>
      </c>
      <c r="P47" s="4">
        <f t="shared" si="6"/>
        <v>-3.6153846153846154</v>
      </c>
      <c r="Q47" s="2">
        <f>SUM(H2:H46)/SUM(I2:I46)</f>
        <v>0.57608695652173914</v>
      </c>
      <c r="R47" s="2">
        <f>SUM(J2:J46)/SUM(K2:K46)</f>
        <v>0.5714285714285714</v>
      </c>
      <c r="S47" s="2">
        <f>SUM(L2:L46)/SUM(M2:M46)</f>
        <v>0.890625</v>
      </c>
      <c r="T47" s="4">
        <f t="shared" ref="T47:V47" si="7">AVERAGE(T2:T46)</f>
        <v>37.07692307692308</v>
      </c>
      <c r="U47" s="4">
        <f t="shared" si="7"/>
        <v>13.692307692307692</v>
      </c>
      <c r="V47" s="4">
        <f t="shared" si="7"/>
        <v>0.53846153846153844</v>
      </c>
      <c r="W47" s="3">
        <f>((H49*85.91) +(F49*53.897)+(J49*51.757)+(L49*46.845)+(E49*39.19)+(N49*39.19)+(D49*34.677)+((C49-N49)*14.707)-(O49*17.174)-((M49-L49)*20.091)-((I49-H49)*39.19)-(G49*53.897))/T49</f>
        <v>12.488894190871369</v>
      </c>
      <c r="X47" s="4">
        <f t="shared" si="3"/>
        <v>21.91538461538461</v>
      </c>
      <c r="Y47" s="4">
        <f t="shared" si="4"/>
        <v>9.3500000000000014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273</v>
      </c>
      <c r="C49">
        <f t="shared" ref="C49:P49" si="8">SUM(C2:C46)</f>
        <v>144</v>
      </c>
      <c r="D49">
        <f t="shared" si="8"/>
        <v>34</v>
      </c>
      <c r="E49">
        <f t="shared" si="8"/>
        <v>17</v>
      </c>
      <c r="F49">
        <f t="shared" si="8"/>
        <v>13</v>
      </c>
      <c r="G49">
        <f t="shared" si="8"/>
        <v>17</v>
      </c>
      <c r="H49">
        <f t="shared" si="8"/>
        <v>106</v>
      </c>
      <c r="I49">
        <f t="shared" si="8"/>
        <v>184</v>
      </c>
      <c r="J49">
        <f t="shared" si="8"/>
        <v>4</v>
      </c>
      <c r="K49">
        <f t="shared" si="8"/>
        <v>7</v>
      </c>
      <c r="L49">
        <f t="shared" si="8"/>
        <v>57</v>
      </c>
      <c r="M49">
        <f t="shared" si="8"/>
        <v>64</v>
      </c>
      <c r="N49">
        <f t="shared" si="8"/>
        <v>24</v>
      </c>
      <c r="O49">
        <f t="shared" si="8"/>
        <v>63</v>
      </c>
      <c r="P49">
        <f t="shared" si="8"/>
        <v>-94</v>
      </c>
      <c r="T49">
        <f>SUM(T2:T46)</f>
        <v>964</v>
      </c>
      <c r="U49">
        <f>SUM(U2:U46)</f>
        <v>356</v>
      </c>
      <c r="V49">
        <f>SUM(V2:V46)</f>
        <v>14</v>
      </c>
      <c r="X49" s="4">
        <f>SUM(X2:X46)</f>
        <v>569.80000000000007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5</v>
      </c>
      <c r="C2">
        <v>2</v>
      </c>
      <c r="D2">
        <v>2</v>
      </c>
      <c r="E2">
        <v>0</v>
      </c>
      <c r="F2">
        <v>1</v>
      </c>
      <c r="G2">
        <v>1</v>
      </c>
      <c r="H2">
        <v>2</v>
      </c>
      <c r="I2">
        <v>3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-8</v>
      </c>
      <c r="Q2" s="2">
        <f t="shared" ref="Q2:Q46" si="0">H2/I2</f>
        <v>0.66666666666666663</v>
      </c>
      <c r="R2" s="2">
        <f t="shared" ref="R2:R46" si="1">J2/K2</f>
        <v>0.5</v>
      </c>
      <c r="S2" s="6" t="s">
        <v>45</v>
      </c>
      <c r="T2">
        <v>13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21.781153846153845</v>
      </c>
      <c r="X2" s="4">
        <f t="shared" ref="X2:X47" si="3">B2+(C2*1.2)+(D2*1.5)+(E2*3)+(F2*3)-G2</f>
        <v>12.4</v>
      </c>
      <c r="Y2" s="4">
        <f t="shared" ref="Y2:Y47" si="4">B2+0.4*H2-0.7*I2-0.4*(M2-L2)+0.7*N2+0.3*(C2-N2)+F2+D2*0.7+0.7*E2-0.4*O2-G2</f>
        <v>5.6999999999999993</v>
      </c>
      <c r="Z2">
        <v>0</v>
      </c>
    </row>
    <row r="3" spans="1:26" x14ac:dyDescent="0.3">
      <c r="A3" s="1" t="str">
        <f>'Jamal Murray'!A3</f>
        <v>@ OLD</v>
      </c>
      <c r="B3">
        <v>8</v>
      </c>
      <c r="C3">
        <v>1</v>
      </c>
      <c r="D3">
        <v>1</v>
      </c>
      <c r="E3">
        <v>0</v>
      </c>
      <c r="F3">
        <v>1</v>
      </c>
      <c r="G3">
        <v>1</v>
      </c>
      <c r="H3">
        <v>3</v>
      </c>
      <c r="I3">
        <v>5</v>
      </c>
      <c r="J3">
        <v>2</v>
      </c>
      <c r="K3">
        <v>4</v>
      </c>
      <c r="L3">
        <v>0</v>
      </c>
      <c r="M3">
        <v>0</v>
      </c>
      <c r="N3">
        <v>1</v>
      </c>
      <c r="O3">
        <v>0</v>
      </c>
      <c r="P3">
        <v>-11</v>
      </c>
      <c r="Q3" s="2">
        <f t="shared" si="0"/>
        <v>0.6</v>
      </c>
      <c r="R3" s="2">
        <f t="shared" si="1"/>
        <v>0.5</v>
      </c>
      <c r="S3" s="6" t="s">
        <v>45</v>
      </c>
      <c r="T3">
        <v>14</v>
      </c>
      <c r="U3">
        <v>10</v>
      </c>
      <c r="V3">
        <v>0</v>
      </c>
      <c r="W3" s="3">
        <f t="shared" si="2"/>
        <v>25.480785714285719</v>
      </c>
      <c r="X3" s="4">
        <f t="shared" si="3"/>
        <v>12.7</v>
      </c>
      <c r="Y3" s="4">
        <f t="shared" si="4"/>
        <v>7.1</v>
      </c>
      <c r="Z3">
        <v>0</v>
      </c>
    </row>
    <row r="4" spans="1:26" x14ac:dyDescent="0.3">
      <c r="A4" s="1" t="str">
        <f>'Jamal Murray'!A4</f>
        <v>vs USA</v>
      </c>
      <c r="B4">
        <v>3</v>
      </c>
      <c r="C4">
        <v>3</v>
      </c>
      <c r="D4">
        <v>0</v>
      </c>
      <c r="E4">
        <v>1</v>
      </c>
      <c r="F4">
        <v>0</v>
      </c>
      <c r="G4">
        <v>1</v>
      </c>
      <c r="H4">
        <v>1</v>
      </c>
      <c r="I4">
        <v>4</v>
      </c>
      <c r="J4">
        <v>1</v>
      </c>
      <c r="K4">
        <v>3</v>
      </c>
      <c r="L4">
        <v>0</v>
      </c>
      <c r="M4">
        <v>0</v>
      </c>
      <c r="N4">
        <v>0</v>
      </c>
      <c r="O4">
        <v>3</v>
      </c>
      <c r="P4">
        <v>-7</v>
      </c>
      <c r="Q4" s="2">
        <f t="shared" si="0"/>
        <v>0.25</v>
      </c>
      <c r="R4" s="2">
        <f t="shared" si="1"/>
        <v>0.33333333333333331</v>
      </c>
      <c r="S4" s="6" t="s">
        <v>45</v>
      </c>
      <c r="T4">
        <v>19</v>
      </c>
      <c r="U4">
        <v>3</v>
      </c>
      <c r="V4">
        <v>0</v>
      </c>
      <c r="W4" s="3">
        <f t="shared" si="2"/>
        <v>-0.10584210526315654</v>
      </c>
      <c r="X4" s="4">
        <f t="shared" si="3"/>
        <v>8.6</v>
      </c>
      <c r="Y4" s="4">
        <f t="shared" si="4"/>
        <v>0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3</v>
      </c>
      <c r="L5">
        <v>0</v>
      </c>
      <c r="M5">
        <v>0</v>
      </c>
      <c r="N5">
        <v>0</v>
      </c>
      <c r="O5">
        <v>1</v>
      </c>
      <c r="P5">
        <v>-8</v>
      </c>
      <c r="Q5" s="2">
        <f t="shared" si="0"/>
        <v>0</v>
      </c>
      <c r="R5" s="2">
        <f t="shared" si="1"/>
        <v>0</v>
      </c>
      <c r="S5" s="6" t="s">
        <v>45</v>
      </c>
      <c r="T5">
        <v>13</v>
      </c>
      <c r="U5">
        <v>0</v>
      </c>
      <c r="V5">
        <v>0</v>
      </c>
      <c r="W5" s="3">
        <f t="shared" si="2"/>
        <v>-12.248230769230767</v>
      </c>
      <c r="X5" s="4">
        <f t="shared" si="3"/>
        <v>1.2</v>
      </c>
      <c r="Y5" s="4">
        <f t="shared" si="4"/>
        <v>-2.9</v>
      </c>
      <c r="Z5">
        <v>0</v>
      </c>
    </row>
    <row r="6" spans="1:26" x14ac:dyDescent="0.3">
      <c r="A6" s="1" t="str">
        <f>'Jamal Murray'!A6</f>
        <v>vs 6TH</v>
      </c>
      <c r="B6">
        <v>7</v>
      </c>
      <c r="C6">
        <v>1</v>
      </c>
      <c r="D6">
        <v>0</v>
      </c>
      <c r="E6">
        <v>1</v>
      </c>
      <c r="F6">
        <v>1</v>
      </c>
      <c r="G6">
        <v>0</v>
      </c>
      <c r="H6">
        <v>3</v>
      </c>
      <c r="I6">
        <v>4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4</v>
      </c>
      <c r="Q6" s="2">
        <f t="shared" si="0"/>
        <v>0.75</v>
      </c>
      <c r="R6" s="2">
        <f t="shared" si="1"/>
        <v>0</v>
      </c>
      <c r="S6" s="2">
        <f t="shared" ref="S6:S46" si="5">L6/M6</f>
        <v>1</v>
      </c>
      <c r="T6">
        <v>13</v>
      </c>
      <c r="U6">
        <v>7</v>
      </c>
      <c r="V6">
        <v>0</v>
      </c>
      <c r="W6" s="3">
        <f t="shared" si="2"/>
        <v>28.706076923076921</v>
      </c>
      <c r="X6" s="4">
        <f t="shared" si="3"/>
        <v>14.2</v>
      </c>
      <c r="Y6" s="4">
        <f t="shared" si="4"/>
        <v>7.3999999999999995</v>
      </c>
      <c r="Z6">
        <v>0</v>
      </c>
    </row>
    <row r="7" spans="1:26" x14ac:dyDescent="0.3">
      <c r="A7" s="1" t="str">
        <f>'Jamal Murray'!A7</f>
        <v>@ CHI</v>
      </c>
      <c r="B7">
        <v>3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5</v>
      </c>
      <c r="J7">
        <v>1</v>
      </c>
      <c r="K7">
        <v>3</v>
      </c>
      <c r="L7">
        <v>0</v>
      </c>
      <c r="M7">
        <v>0</v>
      </c>
      <c r="N7">
        <v>0</v>
      </c>
      <c r="O7">
        <v>2</v>
      </c>
      <c r="P7">
        <v>-1</v>
      </c>
      <c r="Q7" s="2">
        <f t="shared" si="0"/>
        <v>0.2</v>
      </c>
      <c r="R7" s="2">
        <f t="shared" si="1"/>
        <v>0.33333333333333331</v>
      </c>
      <c r="S7" s="6" t="s">
        <v>45</v>
      </c>
      <c r="T7">
        <v>20</v>
      </c>
      <c r="U7">
        <v>3</v>
      </c>
      <c r="V7">
        <v>0</v>
      </c>
      <c r="W7" s="3">
        <f t="shared" si="2"/>
        <v>-3.896199999999999</v>
      </c>
      <c r="X7" s="4">
        <f t="shared" si="3"/>
        <v>4.4000000000000004</v>
      </c>
      <c r="Y7" s="4">
        <f t="shared" si="4"/>
        <v>-1.3000000000000003</v>
      </c>
      <c r="Z7">
        <v>0</v>
      </c>
    </row>
    <row r="8" spans="1:26" x14ac:dyDescent="0.3">
      <c r="A8" s="1" t="str">
        <f>'Jamal Murray'!A8</f>
        <v>@ DNK</v>
      </c>
      <c r="B8">
        <v>5</v>
      </c>
      <c r="C8">
        <v>2</v>
      </c>
      <c r="D8">
        <v>1</v>
      </c>
      <c r="E8">
        <v>1</v>
      </c>
      <c r="F8">
        <v>0</v>
      </c>
      <c r="G8">
        <v>1</v>
      </c>
      <c r="H8">
        <v>2</v>
      </c>
      <c r="I8">
        <v>6</v>
      </c>
      <c r="J8">
        <v>1</v>
      </c>
      <c r="K8">
        <v>3</v>
      </c>
      <c r="L8">
        <v>0</v>
      </c>
      <c r="M8">
        <v>0</v>
      </c>
      <c r="N8">
        <v>0</v>
      </c>
      <c r="O8">
        <v>1</v>
      </c>
      <c r="P8">
        <v>-4</v>
      </c>
      <c r="Q8" s="2">
        <f t="shared" si="0"/>
        <v>0.33333333333333331</v>
      </c>
      <c r="R8" s="2">
        <f t="shared" si="1"/>
        <v>0.33333333333333331</v>
      </c>
      <c r="S8" s="6" t="s">
        <v>45</v>
      </c>
      <c r="T8">
        <v>19</v>
      </c>
      <c r="U8">
        <v>8</v>
      </c>
      <c r="V8">
        <v>0</v>
      </c>
      <c r="W8" s="3">
        <f t="shared" si="2"/>
        <v>5.2119473684210549</v>
      </c>
      <c r="X8" s="4">
        <f t="shared" si="3"/>
        <v>10.9</v>
      </c>
      <c r="Y8" s="4">
        <f t="shared" si="4"/>
        <v>2.2000000000000006</v>
      </c>
      <c r="Z8">
        <v>0</v>
      </c>
    </row>
    <row r="9" spans="1:26" x14ac:dyDescent="0.3">
      <c r="A9" s="1" t="str">
        <f>'Jamal Murray'!A9</f>
        <v>vs IMP</v>
      </c>
      <c r="B9">
        <v>9</v>
      </c>
      <c r="C9">
        <v>1</v>
      </c>
      <c r="D9">
        <v>1</v>
      </c>
      <c r="E9">
        <v>0</v>
      </c>
      <c r="F9">
        <v>0</v>
      </c>
      <c r="G9">
        <v>1</v>
      </c>
      <c r="H9">
        <v>4</v>
      </c>
      <c r="I9">
        <v>8</v>
      </c>
      <c r="J9">
        <v>1</v>
      </c>
      <c r="K9">
        <v>3</v>
      </c>
      <c r="L9">
        <v>0</v>
      </c>
      <c r="M9">
        <v>0</v>
      </c>
      <c r="N9">
        <v>0</v>
      </c>
      <c r="O9">
        <v>1</v>
      </c>
      <c r="P9">
        <v>-13</v>
      </c>
      <c r="Q9" s="2">
        <f>H9/I9</f>
        <v>0.5</v>
      </c>
      <c r="R9" s="2">
        <f>J9/K9</f>
        <v>0.33333333333333331</v>
      </c>
      <c r="S9" s="6" t="s">
        <v>45</v>
      </c>
      <c r="T9">
        <v>21</v>
      </c>
      <c r="U9">
        <v>12</v>
      </c>
      <c r="V9">
        <v>0</v>
      </c>
      <c r="W9" s="3">
        <f>((H9*85.91) +(F9*53.897)+(J9*51.757)+(L9*46.845)+(E9*39.19)+(N9*39.19)+(D9*34.677)+((C9-N9)*14.707)-(O9*17.174)-((M9-L9)*20.091)-((I9-H9)*39.19)-(G9*53.897))/T9</f>
        <v>10.330952380952382</v>
      </c>
      <c r="X9" s="4">
        <f>B9+(C9*1.2)+(D9*1.5)+(E9*3)+(F9*3)-G9</f>
        <v>10.7</v>
      </c>
      <c r="Y9" s="4">
        <f>B9+0.4*H9-0.7*I9-0.4*(M9-L9)+0.7*N9+0.3*(C9-N9)+F9+D9*0.7+0.7*E9-0.4*O9-G9</f>
        <v>4.5999999999999996</v>
      </c>
      <c r="Z9">
        <v>0</v>
      </c>
    </row>
    <row r="10" spans="1:26" x14ac:dyDescent="0.3">
      <c r="A10" s="1" t="str">
        <f>'Jamal Murray'!A10</f>
        <v>@ 3PT</v>
      </c>
      <c r="B10">
        <v>5</v>
      </c>
      <c r="C10">
        <v>2</v>
      </c>
      <c r="D10">
        <v>0</v>
      </c>
      <c r="E10">
        <v>1</v>
      </c>
      <c r="F10">
        <v>0</v>
      </c>
      <c r="G10">
        <v>0</v>
      </c>
      <c r="H10">
        <v>2</v>
      </c>
      <c r="I10">
        <v>7</v>
      </c>
      <c r="J10">
        <v>1</v>
      </c>
      <c r="K10">
        <v>4</v>
      </c>
      <c r="L10">
        <v>0</v>
      </c>
      <c r="M10">
        <v>0</v>
      </c>
      <c r="N10">
        <v>0</v>
      </c>
      <c r="O10">
        <v>0</v>
      </c>
      <c r="P10">
        <v>3</v>
      </c>
      <c r="Q10" s="2">
        <f t="shared" si="0"/>
        <v>0.2857142857142857</v>
      </c>
      <c r="R10" s="2">
        <f t="shared" si="1"/>
        <v>0.25</v>
      </c>
      <c r="S10" s="6" t="s">
        <v>45</v>
      </c>
      <c r="T10">
        <v>19</v>
      </c>
      <c r="U10">
        <v>5</v>
      </c>
      <c r="V10">
        <v>0</v>
      </c>
      <c r="W10" s="3">
        <f t="shared" si="2"/>
        <v>5.0647894736842103</v>
      </c>
      <c r="X10" s="4">
        <f t="shared" si="3"/>
        <v>10.4</v>
      </c>
      <c r="Y10" s="4">
        <f t="shared" si="4"/>
        <v>2.2000000000000002</v>
      </c>
      <c r="Z10">
        <v>0</v>
      </c>
    </row>
    <row r="11" spans="1:26" x14ac:dyDescent="0.3">
      <c r="A11" s="1" t="str">
        <f>'Jamal Murray'!A11</f>
        <v>vs DEF</v>
      </c>
      <c r="B11">
        <v>4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-10</v>
      </c>
      <c r="Q11" s="2">
        <f t="shared" si="0"/>
        <v>0.5</v>
      </c>
      <c r="R11" s="6" t="s">
        <v>45</v>
      </c>
      <c r="S11" s="6" t="s">
        <v>45</v>
      </c>
      <c r="T11">
        <v>14</v>
      </c>
      <c r="U11">
        <v>4</v>
      </c>
      <c r="V11">
        <v>0</v>
      </c>
      <c r="W11" s="3">
        <f t="shared" si="2"/>
        <v>7.7247857142857139</v>
      </c>
      <c r="X11" s="4">
        <f t="shared" si="3"/>
        <v>5.2</v>
      </c>
      <c r="Y11" s="4">
        <f t="shared" si="4"/>
        <v>2.2999999999999998</v>
      </c>
      <c r="Z11">
        <v>0</v>
      </c>
    </row>
    <row r="12" spans="1:26" x14ac:dyDescent="0.3">
      <c r="A12" s="1" t="str">
        <f>'Jamal Murray'!A12</f>
        <v>@ OCE</v>
      </c>
      <c r="B12">
        <v>8</v>
      </c>
      <c r="C12">
        <v>3</v>
      </c>
      <c r="D12">
        <v>0</v>
      </c>
      <c r="E12">
        <v>0</v>
      </c>
      <c r="F12">
        <v>0</v>
      </c>
      <c r="G12">
        <v>0</v>
      </c>
      <c r="H12">
        <v>4</v>
      </c>
      <c r="I12">
        <v>5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-9</v>
      </c>
      <c r="Q12" s="2">
        <f t="shared" si="0"/>
        <v>0.8</v>
      </c>
      <c r="R12" s="2">
        <f t="shared" si="1"/>
        <v>0</v>
      </c>
      <c r="S12" s="6" t="s">
        <v>45</v>
      </c>
      <c r="T12">
        <v>19</v>
      </c>
      <c r="U12">
        <v>8</v>
      </c>
      <c r="V12">
        <v>0</v>
      </c>
      <c r="W12" s="3">
        <f t="shared" si="2"/>
        <v>19.634421052631577</v>
      </c>
      <c r="X12" s="4">
        <f t="shared" si="3"/>
        <v>11.6</v>
      </c>
      <c r="Y12" s="4">
        <f t="shared" si="4"/>
        <v>7.3999999999999995</v>
      </c>
      <c r="Z12">
        <v>0</v>
      </c>
    </row>
    <row r="13" spans="1:26" x14ac:dyDescent="0.3">
      <c r="A13" s="1" t="str">
        <f>'Jamal Murray'!A13</f>
        <v>vs FRA</v>
      </c>
      <c r="B13">
        <v>5</v>
      </c>
      <c r="C13">
        <v>2</v>
      </c>
      <c r="D13">
        <v>4</v>
      </c>
      <c r="E13">
        <v>0</v>
      </c>
      <c r="F13">
        <v>1</v>
      </c>
      <c r="G13">
        <v>0</v>
      </c>
      <c r="H13">
        <v>2</v>
      </c>
      <c r="I13">
        <v>6</v>
      </c>
      <c r="J13">
        <v>1</v>
      </c>
      <c r="K13">
        <v>4</v>
      </c>
      <c r="L13">
        <v>0</v>
      </c>
      <c r="M13">
        <v>0</v>
      </c>
      <c r="N13">
        <v>0</v>
      </c>
      <c r="O13">
        <v>1</v>
      </c>
      <c r="P13">
        <v>1</v>
      </c>
      <c r="Q13" s="2">
        <f t="shared" si="0"/>
        <v>0.33333333333333331</v>
      </c>
      <c r="R13" s="2">
        <f t="shared" si="1"/>
        <v>0.25</v>
      </c>
      <c r="S13" s="6" t="s">
        <v>45</v>
      </c>
      <c r="T13">
        <v>19</v>
      </c>
      <c r="U13">
        <v>15</v>
      </c>
      <c r="V13">
        <v>0</v>
      </c>
      <c r="W13" s="3">
        <f t="shared" si="2"/>
        <v>14.298000000000002</v>
      </c>
      <c r="X13" s="4">
        <f t="shared" si="3"/>
        <v>16.399999999999999</v>
      </c>
      <c r="Y13" s="4">
        <f t="shared" si="4"/>
        <v>5.6</v>
      </c>
      <c r="Z13">
        <v>0</v>
      </c>
    </row>
    <row r="14" spans="1:26" x14ac:dyDescent="0.3">
      <c r="A14" s="1" t="str">
        <f>'Jamal Murray'!A14</f>
        <v>@ INJ</v>
      </c>
      <c r="B14">
        <v>3</v>
      </c>
      <c r="C14">
        <v>2</v>
      </c>
      <c r="D14">
        <v>5</v>
      </c>
      <c r="E14">
        <v>0</v>
      </c>
      <c r="F14">
        <v>0</v>
      </c>
      <c r="G14">
        <v>3</v>
      </c>
      <c r="H14">
        <v>1</v>
      </c>
      <c r="I14">
        <v>2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-5</v>
      </c>
      <c r="Q14" s="2">
        <f t="shared" si="0"/>
        <v>0.5</v>
      </c>
      <c r="R14" s="2">
        <f t="shared" si="1"/>
        <v>1</v>
      </c>
      <c r="S14" s="6" t="s">
        <v>45</v>
      </c>
      <c r="T14">
        <v>17</v>
      </c>
      <c r="U14">
        <v>17</v>
      </c>
      <c r="V14">
        <v>0</v>
      </c>
      <c r="W14" s="3">
        <f t="shared" si="2"/>
        <v>8.2108823529411765</v>
      </c>
      <c r="X14" s="4">
        <f t="shared" si="3"/>
        <v>9.9</v>
      </c>
      <c r="Y14" s="4">
        <f t="shared" si="4"/>
        <v>3.0999999999999996</v>
      </c>
      <c r="Z14">
        <v>0</v>
      </c>
    </row>
    <row r="15" spans="1:26" x14ac:dyDescent="0.3">
      <c r="A15" s="1" t="str">
        <f>'Jamal Murray'!A15</f>
        <v>vs EUR</v>
      </c>
      <c r="B15">
        <v>7</v>
      </c>
      <c r="C15">
        <v>2</v>
      </c>
      <c r="D15">
        <v>1</v>
      </c>
      <c r="E15">
        <v>0</v>
      </c>
      <c r="F15">
        <v>0</v>
      </c>
      <c r="G15">
        <v>1</v>
      </c>
      <c r="H15">
        <v>3</v>
      </c>
      <c r="I15">
        <v>8</v>
      </c>
      <c r="J15">
        <v>1</v>
      </c>
      <c r="K15">
        <v>5</v>
      </c>
      <c r="L15">
        <v>0</v>
      </c>
      <c r="M15">
        <v>0</v>
      </c>
      <c r="N15">
        <v>0</v>
      </c>
      <c r="O15">
        <v>2</v>
      </c>
      <c r="P15">
        <v>-18</v>
      </c>
      <c r="Q15" s="2">
        <f t="shared" si="0"/>
        <v>0.375</v>
      </c>
      <c r="R15" s="2">
        <f t="shared" si="1"/>
        <v>0.2</v>
      </c>
      <c r="S15" s="6" t="s">
        <v>45</v>
      </c>
      <c r="T15">
        <v>21</v>
      </c>
      <c r="U15">
        <v>9</v>
      </c>
      <c r="V15">
        <v>0</v>
      </c>
      <c r="W15" s="3">
        <f t="shared" si="2"/>
        <v>4.2563333333333349</v>
      </c>
      <c r="X15" s="4">
        <f t="shared" si="3"/>
        <v>9.9</v>
      </c>
      <c r="Y15" s="4">
        <f t="shared" si="4"/>
        <v>2.0999999999999996</v>
      </c>
      <c r="Z15">
        <v>0</v>
      </c>
    </row>
    <row r="16" spans="1:26" x14ac:dyDescent="0.3">
      <c r="A16" s="1" t="str">
        <f>'Jamal Murray'!A16</f>
        <v>@ RKS</v>
      </c>
      <c r="B16">
        <v>5</v>
      </c>
      <c r="C16">
        <v>1</v>
      </c>
      <c r="D16">
        <v>2</v>
      </c>
      <c r="E16">
        <v>1</v>
      </c>
      <c r="F16">
        <v>1</v>
      </c>
      <c r="G16">
        <v>0</v>
      </c>
      <c r="H16">
        <v>2</v>
      </c>
      <c r="I16">
        <v>6</v>
      </c>
      <c r="J16">
        <v>1</v>
      </c>
      <c r="K16">
        <v>3</v>
      </c>
      <c r="L16">
        <v>0</v>
      </c>
      <c r="M16">
        <v>0</v>
      </c>
      <c r="N16">
        <v>0</v>
      </c>
      <c r="O16">
        <v>0</v>
      </c>
      <c r="P16">
        <v>-2</v>
      </c>
      <c r="Q16" s="2">
        <f t="shared" si="0"/>
        <v>0.33333333333333331</v>
      </c>
      <c r="R16" s="2">
        <f t="shared" si="1"/>
        <v>0.33333333333333331</v>
      </c>
      <c r="S16" s="6" t="s">
        <v>45</v>
      </c>
      <c r="T16">
        <v>13</v>
      </c>
      <c r="U16">
        <v>9</v>
      </c>
      <c r="V16">
        <v>0</v>
      </c>
      <c r="W16" s="3">
        <f t="shared" si="2"/>
        <v>18.76653846153846</v>
      </c>
      <c r="X16" s="4">
        <f t="shared" si="3"/>
        <v>15.2</v>
      </c>
      <c r="Y16" s="4">
        <f t="shared" si="4"/>
        <v>5.0000000000000009</v>
      </c>
      <c r="Z16">
        <v>0</v>
      </c>
    </row>
    <row r="17" spans="1:26" x14ac:dyDescent="0.3">
      <c r="A17" s="1" t="str">
        <f>'Jamal Murray'!A17</f>
        <v>@ AFR</v>
      </c>
      <c r="B17">
        <v>2</v>
      </c>
      <c r="C17">
        <v>1</v>
      </c>
      <c r="D17">
        <v>2</v>
      </c>
      <c r="E17">
        <v>0</v>
      </c>
      <c r="F17">
        <v>0</v>
      </c>
      <c r="G17">
        <v>2</v>
      </c>
      <c r="H17">
        <v>1</v>
      </c>
      <c r="I17">
        <v>6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-8</v>
      </c>
      <c r="Q17" s="2">
        <f t="shared" si="0"/>
        <v>0.16666666666666666</v>
      </c>
      <c r="R17" s="2">
        <f t="shared" si="1"/>
        <v>0</v>
      </c>
      <c r="S17" s="6" t="s">
        <v>45</v>
      </c>
      <c r="T17">
        <v>14</v>
      </c>
      <c r="U17">
        <v>7</v>
      </c>
      <c r="V17">
        <v>0</v>
      </c>
      <c r="W17" s="3">
        <f t="shared" si="2"/>
        <v>-10.259857142857141</v>
      </c>
      <c r="X17" s="4">
        <f t="shared" si="3"/>
        <v>4.2</v>
      </c>
      <c r="Y17" s="4">
        <f t="shared" si="4"/>
        <v>-2.4999999999999996</v>
      </c>
      <c r="Z17">
        <v>0</v>
      </c>
    </row>
    <row r="18" spans="1:26" x14ac:dyDescent="0.3">
      <c r="A18" s="1" t="str">
        <f>'Jamal Murray'!A18</f>
        <v>vs OLD</v>
      </c>
      <c r="B18">
        <v>5</v>
      </c>
      <c r="C18">
        <v>2</v>
      </c>
      <c r="D18">
        <v>0</v>
      </c>
      <c r="E18">
        <v>0</v>
      </c>
      <c r="F18">
        <v>0</v>
      </c>
      <c r="G18">
        <v>0</v>
      </c>
      <c r="H18">
        <v>2</v>
      </c>
      <c r="I18">
        <v>4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 s="2">
        <f t="shared" si="0"/>
        <v>0.5</v>
      </c>
      <c r="R18" s="2">
        <f t="shared" si="1"/>
        <v>0.33333333333333331</v>
      </c>
      <c r="S18" s="6" t="s">
        <v>45</v>
      </c>
      <c r="T18">
        <v>13</v>
      </c>
      <c r="U18">
        <v>5</v>
      </c>
      <c r="V18">
        <v>0</v>
      </c>
      <c r="W18" s="3">
        <f t="shared" si="2"/>
        <v>13.431615384615384</v>
      </c>
      <c r="X18" s="4">
        <f t="shared" si="3"/>
        <v>7.4</v>
      </c>
      <c r="Y18" s="4">
        <f t="shared" si="4"/>
        <v>3.6</v>
      </c>
      <c r="Z18">
        <v>0</v>
      </c>
    </row>
    <row r="19" spans="1:26" x14ac:dyDescent="0.3">
      <c r="A19" s="1" t="str">
        <f>'Jamal Murray'!A19</f>
        <v>@ USA</v>
      </c>
      <c r="B19">
        <v>7</v>
      </c>
      <c r="C19">
        <v>2</v>
      </c>
      <c r="D19">
        <v>2</v>
      </c>
      <c r="E19">
        <v>0</v>
      </c>
      <c r="F19">
        <v>0</v>
      </c>
      <c r="G19">
        <v>1</v>
      </c>
      <c r="H19">
        <v>3</v>
      </c>
      <c r="I19">
        <v>5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 s="2">
        <f t="shared" si="0"/>
        <v>0.6</v>
      </c>
      <c r="R19" s="2">
        <f t="shared" si="1"/>
        <v>1</v>
      </c>
      <c r="S19" s="6" t="s">
        <v>45</v>
      </c>
      <c r="T19">
        <v>17</v>
      </c>
      <c r="U19">
        <v>12</v>
      </c>
      <c r="V19">
        <v>0</v>
      </c>
      <c r="W19" s="3">
        <f t="shared" si="2"/>
        <v>16.234000000000002</v>
      </c>
      <c r="X19" s="4">
        <f t="shared" si="3"/>
        <v>11.4</v>
      </c>
      <c r="Y19" s="4">
        <f t="shared" si="4"/>
        <v>5.6999999999999993</v>
      </c>
      <c r="Z19">
        <v>0</v>
      </c>
    </row>
    <row r="20" spans="1:26" x14ac:dyDescent="0.3">
      <c r="A20" s="1" t="str">
        <f>'Jamal Murray'!A20</f>
        <v>vs SPA</v>
      </c>
      <c r="B20">
        <v>8</v>
      </c>
      <c r="C20">
        <v>1</v>
      </c>
      <c r="D20">
        <v>2</v>
      </c>
      <c r="E20">
        <v>0</v>
      </c>
      <c r="F20">
        <v>0</v>
      </c>
      <c r="G20">
        <v>2</v>
      </c>
      <c r="H20">
        <v>3</v>
      </c>
      <c r="I20">
        <v>5</v>
      </c>
      <c r="J20">
        <v>2</v>
      </c>
      <c r="K20">
        <v>3</v>
      </c>
      <c r="L20">
        <v>0</v>
      </c>
      <c r="M20">
        <v>0</v>
      </c>
      <c r="N20">
        <v>0</v>
      </c>
      <c r="O20">
        <v>0</v>
      </c>
      <c r="P20">
        <v>-9</v>
      </c>
      <c r="Q20" s="2">
        <f t="shared" si="0"/>
        <v>0.6</v>
      </c>
      <c r="R20" s="2">
        <f t="shared" si="1"/>
        <v>0.66666666666666663</v>
      </c>
      <c r="S20" s="6" t="s">
        <v>45</v>
      </c>
      <c r="T20">
        <v>21</v>
      </c>
      <c r="U20">
        <v>12</v>
      </c>
      <c r="V20">
        <v>0</v>
      </c>
      <c r="W20" s="3">
        <f t="shared" si="2"/>
        <v>12.33957142857143</v>
      </c>
      <c r="X20" s="4">
        <f t="shared" si="3"/>
        <v>10.199999999999999</v>
      </c>
      <c r="Y20" s="4">
        <f t="shared" si="4"/>
        <v>5.3999999999999986</v>
      </c>
      <c r="Z20">
        <v>0</v>
      </c>
    </row>
    <row r="21" spans="1:26" x14ac:dyDescent="0.3">
      <c r="A21" s="1" t="str">
        <f>'Jamal Murray'!A21</f>
        <v>@ 6TH</v>
      </c>
      <c r="B21">
        <v>8</v>
      </c>
      <c r="C21">
        <v>1</v>
      </c>
      <c r="D21">
        <v>0</v>
      </c>
      <c r="E21">
        <v>0</v>
      </c>
      <c r="F21">
        <v>1</v>
      </c>
      <c r="G21">
        <v>0</v>
      </c>
      <c r="H21">
        <v>3</v>
      </c>
      <c r="I21">
        <v>5</v>
      </c>
      <c r="J21">
        <v>0</v>
      </c>
      <c r="K21">
        <v>1</v>
      </c>
      <c r="L21">
        <v>2</v>
      </c>
      <c r="M21">
        <v>3</v>
      </c>
      <c r="N21">
        <v>0</v>
      </c>
      <c r="O21">
        <v>0</v>
      </c>
      <c r="P21">
        <v>4</v>
      </c>
      <c r="Q21" s="2">
        <f t="shared" si="0"/>
        <v>0.6</v>
      </c>
      <c r="R21" s="2">
        <f t="shared" si="1"/>
        <v>0</v>
      </c>
      <c r="S21" s="2">
        <f t="shared" si="5"/>
        <v>0.66666666666666663</v>
      </c>
      <c r="T21">
        <v>13</v>
      </c>
      <c r="U21">
        <v>8</v>
      </c>
      <c r="V21">
        <v>0</v>
      </c>
      <c r="W21" s="3">
        <f t="shared" si="2"/>
        <v>24.734846153846153</v>
      </c>
      <c r="X21" s="4">
        <f t="shared" si="3"/>
        <v>12.2</v>
      </c>
      <c r="Y21" s="4">
        <f t="shared" si="4"/>
        <v>6.5999999999999988</v>
      </c>
      <c r="Z21">
        <v>0</v>
      </c>
    </row>
    <row r="22" spans="1:26" x14ac:dyDescent="0.3">
      <c r="A22" s="1" t="str">
        <f>'Jamal Murray'!A22</f>
        <v>vs CHI</v>
      </c>
      <c r="B22">
        <v>2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5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-7</v>
      </c>
      <c r="Q22" s="2">
        <f t="shared" si="0"/>
        <v>0.2</v>
      </c>
      <c r="R22" s="2">
        <f t="shared" si="1"/>
        <v>0</v>
      </c>
      <c r="S22" s="6" t="s">
        <v>45</v>
      </c>
      <c r="T22">
        <v>14</v>
      </c>
      <c r="U22">
        <v>2</v>
      </c>
      <c r="V22">
        <v>0</v>
      </c>
      <c r="W22" s="3">
        <f t="shared" si="2"/>
        <v>-5.2369285714285718</v>
      </c>
      <c r="X22" s="4">
        <f t="shared" si="3"/>
        <v>3.2</v>
      </c>
      <c r="Y22" s="4">
        <f t="shared" si="4"/>
        <v>-1.2000000000000002</v>
      </c>
      <c r="Z22">
        <v>0</v>
      </c>
    </row>
    <row r="23" spans="1:26" x14ac:dyDescent="0.3">
      <c r="A23" s="1" t="str">
        <f>'Jamal Murray'!A23</f>
        <v>vs DNK</v>
      </c>
      <c r="B23">
        <v>5</v>
      </c>
      <c r="C23">
        <v>0</v>
      </c>
      <c r="D23">
        <v>1</v>
      </c>
      <c r="E23">
        <v>0</v>
      </c>
      <c r="F23">
        <v>0</v>
      </c>
      <c r="G23">
        <v>0</v>
      </c>
      <c r="H23">
        <v>2</v>
      </c>
      <c r="I23">
        <v>3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-6</v>
      </c>
      <c r="Q23" s="2">
        <f t="shared" si="0"/>
        <v>0.66666666666666663</v>
      </c>
      <c r="R23" s="2">
        <f t="shared" si="1"/>
        <v>0.5</v>
      </c>
      <c r="S23" s="6" t="s">
        <v>45</v>
      </c>
      <c r="T23">
        <v>11</v>
      </c>
      <c r="U23">
        <v>7</v>
      </c>
      <c r="V23">
        <v>0</v>
      </c>
      <c r="W23" s="3">
        <f t="shared" si="2"/>
        <v>19.914909090909092</v>
      </c>
      <c r="X23" s="4">
        <f t="shared" si="3"/>
        <v>6.5</v>
      </c>
      <c r="Y23" s="4">
        <f t="shared" si="4"/>
        <v>4.4000000000000004</v>
      </c>
      <c r="Z23">
        <v>0</v>
      </c>
    </row>
    <row r="24" spans="1:26" x14ac:dyDescent="0.3">
      <c r="A24" s="1" t="str">
        <f>'Jamal Murray'!A24</f>
        <v>@ IMP</v>
      </c>
      <c r="B24">
        <v>2</v>
      </c>
      <c r="C24">
        <v>3</v>
      </c>
      <c r="D24">
        <v>0</v>
      </c>
      <c r="E24">
        <v>2</v>
      </c>
      <c r="F24">
        <v>1</v>
      </c>
      <c r="G24">
        <v>1</v>
      </c>
      <c r="H24">
        <v>1</v>
      </c>
      <c r="I24">
        <v>5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-6</v>
      </c>
      <c r="Q24" s="2">
        <f t="shared" si="0"/>
        <v>0.2</v>
      </c>
      <c r="R24" s="2">
        <f t="shared" si="1"/>
        <v>0</v>
      </c>
      <c r="S24" s="6" t="s">
        <v>45</v>
      </c>
      <c r="T24">
        <v>19</v>
      </c>
      <c r="U24">
        <v>2</v>
      </c>
      <c r="V24">
        <v>0</v>
      </c>
      <c r="W24" s="3">
        <f t="shared" si="2"/>
        <v>2.7184736842105264</v>
      </c>
      <c r="X24" s="4">
        <f t="shared" si="3"/>
        <v>13.6</v>
      </c>
      <c r="Y24" s="4">
        <f t="shared" si="4"/>
        <v>1.1999999999999997</v>
      </c>
      <c r="Z24">
        <v>0</v>
      </c>
    </row>
    <row r="25" spans="1:26" x14ac:dyDescent="0.3">
      <c r="A25" s="1" t="str">
        <f>'Jamal Murray'!A25</f>
        <v>vs 3PT</v>
      </c>
      <c r="B25">
        <v>0</v>
      </c>
      <c r="C25">
        <v>3</v>
      </c>
      <c r="D25">
        <v>1</v>
      </c>
      <c r="E25">
        <v>0</v>
      </c>
      <c r="F25">
        <v>0</v>
      </c>
      <c r="G25">
        <v>1</v>
      </c>
      <c r="H25">
        <v>0</v>
      </c>
      <c r="I25">
        <v>6</v>
      </c>
      <c r="J25">
        <v>0</v>
      </c>
      <c r="K25">
        <v>3</v>
      </c>
      <c r="L25">
        <v>0</v>
      </c>
      <c r="M25">
        <v>0</v>
      </c>
      <c r="N25">
        <v>0</v>
      </c>
      <c r="O25">
        <v>1</v>
      </c>
      <c r="P25">
        <v>1</v>
      </c>
      <c r="Q25" s="2">
        <f t="shared" si="0"/>
        <v>0</v>
      </c>
      <c r="R25" s="2">
        <f t="shared" si="1"/>
        <v>0</v>
      </c>
      <c r="S25" s="6" t="s">
        <v>45</v>
      </c>
      <c r="T25">
        <v>19</v>
      </c>
      <c r="U25">
        <v>2</v>
      </c>
      <c r="V25">
        <v>0</v>
      </c>
      <c r="W25" s="3">
        <f t="shared" si="2"/>
        <v>-11.969105263157894</v>
      </c>
      <c r="X25" s="4">
        <f t="shared" si="3"/>
        <v>4.0999999999999996</v>
      </c>
      <c r="Y25" s="4">
        <f t="shared" si="4"/>
        <v>-3.9999999999999996</v>
      </c>
      <c r="Z25">
        <v>0</v>
      </c>
    </row>
    <row r="26" spans="1:26" x14ac:dyDescent="0.3">
      <c r="A26" s="1" t="str">
        <f>'Jamal Murray'!A26</f>
        <v>@ DEF</v>
      </c>
      <c r="B26">
        <v>0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3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-14</v>
      </c>
      <c r="Q26" s="2">
        <f t="shared" si="0"/>
        <v>0</v>
      </c>
      <c r="R26" s="2">
        <f t="shared" si="1"/>
        <v>0</v>
      </c>
      <c r="S26" s="6" t="s">
        <v>45</v>
      </c>
      <c r="T26">
        <v>12</v>
      </c>
      <c r="U26">
        <v>0</v>
      </c>
      <c r="V26">
        <v>0</v>
      </c>
      <c r="W26" s="3">
        <f t="shared" si="2"/>
        <v>-3.6695833333333332</v>
      </c>
      <c r="X26" s="4">
        <f t="shared" si="3"/>
        <v>6</v>
      </c>
      <c r="Y26" s="4">
        <f t="shared" si="4"/>
        <v>-0.59999999999999964</v>
      </c>
      <c r="Z26">
        <v>0</v>
      </c>
    </row>
    <row r="27" spans="1:26" x14ac:dyDescent="0.3">
      <c r="A27" s="1" t="str">
        <f>'Jamal Murray'!A27</f>
        <v>vs OCE</v>
      </c>
      <c r="B27">
        <v>3</v>
      </c>
      <c r="C27">
        <v>1</v>
      </c>
      <c r="D27">
        <v>2</v>
      </c>
      <c r="E27">
        <v>1</v>
      </c>
      <c r="F27">
        <v>0</v>
      </c>
      <c r="G27">
        <v>2</v>
      </c>
      <c r="H27">
        <v>1</v>
      </c>
      <c r="I27">
        <v>2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-5</v>
      </c>
      <c r="Q27" s="2">
        <f t="shared" si="0"/>
        <v>0.5</v>
      </c>
      <c r="R27" s="2">
        <f t="shared" si="1"/>
        <v>1</v>
      </c>
      <c r="S27" s="6" t="s">
        <v>45</v>
      </c>
      <c r="T27">
        <v>17</v>
      </c>
      <c r="U27">
        <v>9</v>
      </c>
      <c r="V27">
        <v>0</v>
      </c>
      <c r="W27" s="3">
        <f t="shared" si="2"/>
        <v>6.7020000000000008</v>
      </c>
      <c r="X27" s="4">
        <f t="shared" si="3"/>
        <v>8.1999999999999993</v>
      </c>
      <c r="Y27" s="4">
        <f t="shared" si="4"/>
        <v>2.3999999999999995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4.5769230769230766</v>
      </c>
      <c r="C47" s="4">
        <f t="shared" ref="C47:P47" si="6">AVERAGE(C2:C46)</f>
        <v>1.7692307692307692</v>
      </c>
      <c r="D47" s="4">
        <f t="shared" si="6"/>
        <v>1.0384615384615385</v>
      </c>
      <c r="E47" s="4">
        <f t="shared" si="6"/>
        <v>0.30769230769230771</v>
      </c>
      <c r="F47" s="4">
        <f t="shared" si="6"/>
        <v>0.26923076923076922</v>
      </c>
      <c r="G47" s="4">
        <f t="shared" si="6"/>
        <v>0.73076923076923073</v>
      </c>
      <c r="H47" s="4">
        <f t="shared" si="6"/>
        <v>1.8846153846153846</v>
      </c>
      <c r="I47" s="4">
        <f t="shared" si="6"/>
        <v>4.8461538461538458</v>
      </c>
      <c r="J47" s="4">
        <f t="shared" si="6"/>
        <v>0.69230769230769229</v>
      </c>
      <c r="K47" s="4">
        <f t="shared" si="6"/>
        <v>2.3461538461538463</v>
      </c>
      <c r="L47" s="4">
        <f t="shared" si="6"/>
        <v>0.11538461538461539</v>
      </c>
      <c r="M47" s="4">
        <f t="shared" si="6"/>
        <v>0.15384615384615385</v>
      </c>
      <c r="N47" s="4">
        <f t="shared" si="6"/>
        <v>0.11538461538461539</v>
      </c>
      <c r="O47" s="4">
        <f t="shared" si="6"/>
        <v>0.57692307692307687</v>
      </c>
      <c r="P47" s="4">
        <f t="shared" si="6"/>
        <v>-5.2692307692307692</v>
      </c>
      <c r="Q47" s="2">
        <f>SUM(H2:H46)/SUM(I2:I46)</f>
        <v>0.3888888888888889</v>
      </c>
      <c r="R47" s="2">
        <f>SUM(J2:J46)/SUM(K2:K46)</f>
        <v>0.29508196721311475</v>
      </c>
      <c r="S47" s="2">
        <f>SUM(L2:L46)/SUM(M2:M46)</f>
        <v>0.75</v>
      </c>
      <c r="T47" s="4">
        <f t="shared" ref="T47:V47" si="7">AVERAGE(T2:T46)</f>
        <v>16.307692307692307</v>
      </c>
      <c r="U47" s="4">
        <f t="shared" si="7"/>
        <v>7.1538461538461542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7.8760047169811349</v>
      </c>
      <c r="X47" s="4">
        <f t="shared" si="3"/>
        <v>9.2576923076923094</v>
      </c>
      <c r="Y47" s="4">
        <f t="shared" si="4"/>
        <v>2.7500000000000004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119</v>
      </c>
      <c r="C49">
        <f t="shared" ref="C49:P49" si="8">SUM(C2:C46)</f>
        <v>46</v>
      </c>
      <c r="D49">
        <f t="shared" si="8"/>
        <v>27</v>
      </c>
      <c r="E49">
        <f t="shared" si="8"/>
        <v>8</v>
      </c>
      <c r="F49">
        <f t="shared" si="8"/>
        <v>7</v>
      </c>
      <c r="G49">
        <f t="shared" si="8"/>
        <v>19</v>
      </c>
      <c r="H49">
        <f t="shared" si="8"/>
        <v>49</v>
      </c>
      <c r="I49">
        <f t="shared" si="8"/>
        <v>126</v>
      </c>
      <c r="J49">
        <f t="shared" si="8"/>
        <v>18</v>
      </c>
      <c r="K49">
        <f t="shared" si="8"/>
        <v>61</v>
      </c>
      <c r="L49">
        <f t="shared" si="8"/>
        <v>3</v>
      </c>
      <c r="M49">
        <f t="shared" si="8"/>
        <v>4</v>
      </c>
      <c r="N49">
        <f t="shared" si="8"/>
        <v>3</v>
      </c>
      <c r="O49">
        <f t="shared" si="8"/>
        <v>15</v>
      </c>
      <c r="P49">
        <f t="shared" si="8"/>
        <v>-137</v>
      </c>
      <c r="T49">
        <f>SUM(T2:T46)</f>
        <v>424</v>
      </c>
      <c r="U49">
        <f>SUM(U2:U46)</f>
        <v>186</v>
      </c>
      <c r="V49">
        <f>SUM(V2:V46)</f>
        <v>0</v>
      </c>
      <c r="X49" s="4">
        <f>SUM(X2:X46)</f>
        <v>240.69999999999996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3</v>
      </c>
      <c r="Q2" s="2">
        <f t="shared" ref="Q2:Q46" si="0">H2/I2</f>
        <v>1</v>
      </c>
      <c r="R2" s="2">
        <f t="shared" ref="R2:R46" si="1">J2/K2</f>
        <v>1</v>
      </c>
      <c r="S2" s="6" t="s">
        <v>45</v>
      </c>
      <c r="T2">
        <v>4</v>
      </c>
      <c r="U2">
        <v>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38.093499999999999</v>
      </c>
      <c r="X2" s="4">
        <f t="shared" ref="X2:X47" si="3">B2+(C2*1.2)+(D2*1.5)+(E2*3)+(F2*3)-G2</f>
        <v>4.2</v>
      </c>
      <c r="Y2" s="4">
        <f t="shared" ref="Y2:Y47" si="4">B2+0.4*H2-0.7*I2-0.4*(M2-L2)+0.7*N2+0.3*(C2-N2)+F2+D2*0.7+0.7*E2-0.4*O2-G2</f>
        <v>3</v>
      </c>
      <c r="Z2">
        <v>0</v>
      </c>
    </row>
    <row r="3" spans="1:26" x14ac:dyDescent="0.3">
      <c r="A3" s="1" t="str">
        <f>'Jamal Murray'!A3</f>
        <v>@ OLD</v>
      </c>
      <c r="B3">
        <v>7</v>
      </c>
      <c r="C3">
        <v>0</v>
      </c>
      <c r="D3">
        <v>1</v>
      </c>
      <c r="E3">
        <v>0</v>
      </c>
      <c r="F3">
        <v>0</v>
      </c>
      <c r="G3">
        <v>1</v>
      </c>
      <c r="H3">
        <v>3</v>
      </c>
      <c r="I3">
        <v>4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4</v>
      </c>
      <c r="Q3" s="2">
        <f t="shared" si="0"/>
        <v>0.75</v>
      </c>
      <c r="R3" s="2">
        <f t="shared" si="1"/>
        <v>0.5</v>
      </c>
      <c r="S3" s="6" t="s">
        <v>45</v>
      </c>
      <c r="T3">
        <v>10</v>
      </c>
      <c r="U3">
        <v>10</v>
      </c>
      <c r="V3">
        <v>0</v>
      </c>
      <c r="W3" s="3">
        <f t="shared" si="2"/>
        <v>25.107700000000005</v>
      </c>
      <c r="X3" s="4">
        <f t="shared" si="3"/>
        <v>7.5</v>
      </c>
      <c r="Y3" s="4">
        <f t="shared" si="4"/>
        <v>5.0999999999999996</v>
      </c>
      <c r="Z3">
        <v>0</v>
      </c>
    </row>
    <row r="4" spans="1:26" x14ac:dyDescent="0.3">
      <c r="A4" s="1" t="str">
        <f>'Jamal Murray'!A4</f>
        <v>vs USA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-8</v>
      </c>
      <c r="Q4" s="2">
        <f t="shared" si="0"/>
        <v>0</v>
      </c>
      <c r="R4" s="6" t="s">
        <v>45</v>
      </c>
      <c r="S4" s="6" t="s">
        <v>45</v>
      </c>
      <c r="T4">
        <v>8</v>
      </c>
      <c r="U4">
        <v>0</v>
      </c>
      <c r="V4">
        <v>0</v>
      </c>
      <c r="W4" s="3">
        <f t="shared" si="2"/>
        <v>-5.2071249999999996</v>
      </c>
      <c r="X4" s="4">
        <f t="shared" si="3"/>
        <v>3.2</v>
      </c>
      <c r="Y4" s="4">
        <f t="shared" si="4"/>
        <v>-0.79999999999999993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0</v>
      </c>
      <c r="R5" s="2">
        <f t="shared" si="1"/>
        <v>0</v>
      </c>
      <c r="S5" s="6" t="s">
        <v>45</v>
      </c>
      <c r="T5">
        <v>9</v>
      </c>
      <c r="U5">
        <v>0</v>
      </c>
      <c r="V5">
        <v>0</v>
      </c>
      <c r="W5" s="3">
        <f t="shared" si="2"/>
        <v>-17.417777777777776</v>
      </c>
      <c r="X5" s="4">
        <f t="shared" si="3"/>
        <v>0</v>
      </c>
      <c r="Y5" s="4">
        <f t="shared" si="4"/>
        <v>-2.8</v>
      </c>
      <c r="Z5">
        <v>0</v>
      </c>
    </row>
    <row r="6" spans="1:26" x14ac:dyDescent="0.3">
      <c r="A6" s="1" t="str">
        <f>'Jamal Murray'!A6</f>
        <v>vs 6TH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4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0.25</v>
      </c>
      <c r="R6" s="2">
        <f t="shared" si="1"/>
        <v>0.5</v>
      </c>
      <c r="S6" s="6" t="s">
        <v>45</v>
      </c>
      <c r="T6">
        <v>8</v>
      </c>
      <c r="U6">
        <v>3</v>
      </c>
      <c r="V6">
        <v>0</v>
      </c>
      <c r="W6" s="3">
        <f t="shared" si="2"/>
        <v>4.3505000000000003</v>
      </c>
      <c r="X6" s="4">
        <f t="shared" si="3"/>
        <v>4.2</v>
      </c>
      <c r="Y6" s="4">
        <f t="shared" si="4"/>
        <v>0.90000000000000013</v>
      </c>
      <c r="Z6">
        <v>0</v>
      </c>
    </row>
    <row r="7" spans="1:26" x14ac:dyDescent="0.3">
      <c r="A7" s="1" t="str">
        <f>'Jamal Murray'!A7</f>
        <v>@ CHI</v>
      </c>
      <c r="B7">
        <v>2</v>
      </c>
      <c r="C7">
        <v>1</v>
      </c>
      <c r="D7">
        <v>2</v>
      </c>
      <c r="E7">
        <v>0</v>
      </c>
      <c r="F7">
        <v>0</v>
      </c>
      <c r="G7">
        <v>0</v>
      </c>
      <c r="H7">
        <v>1</v>
      </c>
      <c r="I7">
        <v>4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0"/>
        <v>0.25</v>
      </c>
      <c r="R7" s="2">
        <f t="shared" si="1"/>
        <v>0</v>
      </c>
      <c r="S7" s="6" t="s">
        <v>45</v>
      </c>
      <c r="T7">
        <v>12</v>
      </c>
      <c r="U7">
        <v>8</v>
      </c>
      <c r="V7">
        <v>0</v>
      </c>
      <c r="W7" s="3">
        <f t="shared" si="2"/>
        <v>4.3667500000000006</v>
      </c>
      <c r="X7" s="4">
        <f t="shared" si="3"/>
        <v>6.2</v>
      </c>
      <c r="Y7" s="4">
        <f t="shared" si="4"/>
        <v>1.3</v>
      </c>
      <c r="Z7">
        <v>0</v>
      </c>
    </row>
    <row r="8" spans="1:26" x14ac:dyDescent="0.3">
      <c r="A8" s="1" t="str">
        <f>'Jamal Murray'!A8</f>
        <v>@ DNK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3</v>
      </c>
      <c r="Q8" s="2">
        <f t="shared" si="0"/>
        <v>0</v>
      </c>
      <c r="R8" s="2">
        <f t="shared" si="1"/>
        <v>0</v>
      </c>
      <c r="S8" s="6" t="s">
        <v>45</v>
      </c>
      <c r="T8">
        <v>8</v>
      </c>
      <c r="U8">
        <v>2</v>
      </c>
      <c r="V8">
        <v>0</v>
      </c>
      <c r="W8" s="3">
        <f t="shared" si="2"/>
        <v>-3.6244999999999994</v>
      </c>
      <c r="X8" s="4">
        <f t="shared" si="3"/>
        <v>2.7</v>
      </c>
      <c r="Y8" s="4">
        <f t="shared" si="4"/>
        <v>-0.39999999999999991</v>
      </c>
      <c r="Z8">
        <v>0</v>
      </c>
    </row>
    <row r="9" spans="1:26" x14ac:dyDescent="0.3">
      <c r="A9" s="1" t="str">
        <f>'Jamal Murray'!A9</f>
        <v>vs IMP</v>
      </c>
      <c r="B9">
        <v>9</v>
      </c>
      <c r="C9">
        <v>1</v>
      </c>
      <c r="D9">
        <v>1</v>
      </c>
      <c r="E9">
        <v>1</v>
      </c>
      <c r="F9">
        <v>0</v>
      </c>
      <c r="G9">
        <v>0</v>
      </c>
      <c r="H9">
        <v>3</v>
      </c>
      <c r="I9">
        <v>5</v>
      </c>
      <c r="J9">
        <v>3</v>
      </c>
      <c r="K9">
        <v>4</v>
      </c>
      <c r="L9">
        <v>0</v>
      </c>
      <c r="M9">
        <v>0</v>
      </c>
      <c r="N9">
        <v>0</v>
      </c>
      <c r="O9">
        <v>1</v>
      </c>
      <c r="P9">
        <v>8</v>
      </c>
      <c r="Q9" s="2">
        <f>H9/I9</f>
        <v>0.6</v>
      </c>
      <c r="R9" s="2">
        <f>J9/K9</f>
        <v>0.75</v>
      </c>
      <c r="S9" s="6" t="s">
        <v>45</v>
      </c>
      <c r="T9">
        <v>10</v>
      </c>
      <c r="U9">
        <v>11</v>
      </c>
      <c r="V9">
        <v>0</v>
      </c>
      <c r="W9" s="3">
        <f>((H9*85.91) +(F9*53.897)+(J9*51.757)+(L9*46.845)+(E9*39.19)+(N9*39.19)+(D9*34.677)+((C9-N9)*14.707)-(O9*17.174)-((M9-L9)*20.091)-((I9-H9)*39.19)-(G9*53.897))/T9</f>
        <v>40.6021</v>
      </c>
      <c r="X9" s="4">
        <f>B9+(C9*1.2)+(D9*1.5)+(E9*3)+(F9*3)-G9</f>
        <v>14.7</v>
      </c>
      <c r="Y9" s="4">
        <f>B9+0.4*H9-0.7*I9-0.4*(M9-L9)+0.7*N9+0.3*(C9-N9)+F9+D9*0.7+0.7*E9-0.4*O9-G9</f>
        <v>7.9999999999999982</v>
      </c>
      <c r="Z9">
        <v>0</v>
      </c>
    </row>
    <row r="10" spans="1:26" x14ac:dyDescent="0.3">
      <c r="A10" s="1" t="str">
        <f>'Jamal Murray'!A10</f>
        <v>@ 3PT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0</v>
      </c>
      <c r="K10">
        <v>2</v>
      </c>
      <c r="L10">
        <v>1</v>
      </c>
      <c r="M10">
        <v>1</v>
      </c>
      <c r="N10">
        <v>0</v>
      </c>
      <c r="O10">
        <v>0</v>
      </c>
      <c r="P10">
        <v>-2</v>
      </c>
      <c r="Q10" s="2">
        <f t="shared" si="0"/>
        <v>0.4</v>
      </c>
      <c r="R10" s="2">
        <f t="shared" si="1"/>
        <v>0</v>
      </c>
      <c r="S10" s="2">
        <f t="shared" ref="S10:S46" si="5">L10/M10</f>
        <v>1</v>
      </c>
      <c r="T10">
        <v>7</v>
      </c>
      <c r="U10">
        <v>5</v>
      </c>
      <c r="V10">
        <v>0</v>
      </c>
      <c r="W10" s="3">
        <f t="shared" si="2"/>
        <v>16.543142857142858</v>
      </c>
      <c r="X10" s="4">
        <f t="shared" si="3"/>
        <v>6.2</v>
      </c>
      <c r="Y10" s="4">
        <f t="shared" si="4"/>
        <v>2.5999999999999996</v>
      </c>
      <c r="Z10">
        <v>0</v>
      </c>
    </row>
    <row r="11" spans="1:26" x14ac:dyDescent="0.3">
      <c r="A11" s="1" t="str">
        <f>'Jamal Murray'!A11</f>
        <v>vs DEF</v>
      </c>
      <c r="B11">
        <v>3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0"/>
        <v>0.5</v>
      </c>
      <c r="R11" s="2">
        <f t="shared" si="1"/>
        <v>0.5</v>
      </c>
      <c r="S11" s="6" t="s">
        <v>45</v>
      </c>
      <c r="T11">
        <v>9</v>
      </c>
      <c r="U11">
        <v>5</v>
      </c>
      <c r="V11">
        <v>0</v>
      </c>
      <c r="W11" s="3">
        <f t="shared" si="2"/>
        <v>14.794888888888888</v>
      </c>
      <c r="X11" s="4">
        <f t="shared" si="3"/>
        <v>4.5</v>
      </c>
      <c r="Y11" s="4">
        <f t="shared" si="4"/>
        <v>2.7</v>
      </c>
      <c r="Z11">
        <v>0</v>
      </c>
    </row>
    <row r="12" spans="1:26" x14ac:dyDescent="0.3">
      <c r="A12" s="1" t="str">
        <f>'Jamal Murray'!A12</f>
        <v>@ OCE</v>
      </c>
      <c r="B12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3</v>
      </c>
      <c r="I12">
        <v>5</v>
      </c>
      <c r="J12">
        <v>2</v>
      </c>
      <c r="K12">
        <v>3</v>
      </c>
      <c r="L12">
        <v>2</v>
      </c>
      <c r="M12">
        <v>2</v>
      </c>
      <c r="N12">
        <v>0</v>
      </c>
      <c r="O12">
        <v>0</v>
      </c>
      <c r="P12">
        <v>-1</v>
      </c>
      <c r="Q12" s="2">
        <f t="shared" si="0"/>
        <v>0.6</v>
      </c>
      <c r="R12" s="2">
        <f t="shared" si="1"/>
        <v>0.66666666666666663</v>
      </c>
      <c r="S12" s="2">
        <f t="shared" si="5"/>
        <v>1</v>
      </c>
      <c r="T12">
        <v>11</v>
      </c>
      <c r="U12">
        <v>13</v>
      </c>
      <c r="V12">
        <v>0</v>
      </c>
      <c r="W12" s="3">
        <f t="shared" si="2"/>
        <v>37.384636363636368</v>
      </c>
      <c r="X12" s="4">
        <f t="shared" si="3"/>
        <v>11.5</v>
      </c>
      <c r="Y12" s="4">
        <f t="shared" si="4"/>
        <v>8.3999999999999986</v>
      </c>
      <c r="Z12">
        <v>0</v>
      </c>
    </row>
    <row r="13" spans="1:26" x14ac:dyDescent="0.3">
      <c r="A13" s="1" t="str">
        <f>'Jamal Murray'!A13</f>
        <v>vs FRA</v>
      </c>
      <c r="B13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3</v>
      </c>
      <c r="J13">
        <v>1</v>
      </c>
      <c r="K13">
        <v>2</v>
      </c>
      <c r="L13">
        <v>2</v>
      </c>
      <c r="M13">
        <v>2</v>
      </c>
      <c r="N13">
        <v>0</v>
      </c>
      <c r="O13">
        <v>0</v>
      </c>
      <c r="P13">
        <v>-3</v>
      </c>
      <c r="Q13" s="2">
        <f t="shared" si="0"/>
        <v>0.66666666666666663</v>
      </c>
      <c r="R13" s="2">
        <f t="shared" si="1"/>
        <v>0.5</v>
      </c>
      <c r="S13" s="2">
        <f t="shared" si="5"/>
        <v>1</v>
      </c>
      <c r="T13">
        <v>9</v>
      </c>
      <c r="U13">
        <v>7</v>
      </c>
      <c r="V13">
        <v>0</v>
      </c>
      <c r="W13" s="3">
        <f t="shared" si="2"/>
        <v>30.897444444444446</v>
      </c>
      <c r="X13" s="4">
        <f t="shared" si="3"/>
        <v>7</v>
      </c>
      <c r="Y13" s="4">
        <f t="shared" si="4"/>
        <v>5.7</v>
      </c>
      <c r="Z13">
        <v>0</v>
      </c>
    </row>
    <row r="14" spans="1:26" x14ac:dyDescent="0.3">
      <c r="A14" s="1" t="str">
        <f>'Jamal Murray'!A14</f>
        <v>@ INJ</v>
      </c>
      <c r="B14">
        <v>11</v>
      </c>
      <c r="C14">
        <v>1</v>
      </c>
      <c r="D14">
        <v>0</v>
      </c>
      <c r="E14">
        <v>0</v>
      </c>
      <c r="F14">
        <v>0</v>
      </c>
      <c r="G14">
        <v>0</v>
      </c>
      <c r="H14">
        <v>4</v>
      </c>
      <c r="I14">
        <v>5</v>
      </c>
      <c r="J14">
        <v>2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 s="2">
        <f t="shared" si="0"/>
        <v>0.8</v>
      </c>
      <c r="R14" s="2">
        <f t="shared" si="1"/>
        <v>0.66666666666666663</v>
      </c>
      <c r="S14" s="6" t="s">
        <v>45</v>
      </c>
      <c r="T14">
        <v>12</v>
      </c>
      <c r="U14">
        <v>11</v>
      </c>
      <c r="V14">
        <v>0</v>
      </c>
      <c r="W14" s="3">
        <f t="shared" si="2"/>
        <v>37.262833333333333</v>
      </c>
      <c r="X14" s="4">
        <f t="shared" si="3"/>
        <v>12.2</v>
      </c>
      <c r="Y14" s="4">
        <f t="shared" si="4"/>
        <v>9.7999999999999989</v>
      </c>
      <c r="Z14">
        <v>0</v>
      </c>
    </row>
    <row r="15" spans="1:26" x14ac:dyDescent="0.3">
      <c r="A15" s="1" t="str">
        <f>'Jamal Murray'!A15</f>
        <v>vs EUR</v>
      </c>
      <c r="B15">
        <v>5</v>
      </c>
      <c r="C15">
        <v>2</v>
      </c>
      <c r="D15">
        <v>1</v>
      </c>
      <c r="E15">
        <v>0</v>
      </c>
      <c r="F15">
        <v>0</v>
      </c>
      <c r="G15">
        <v>0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-5</v>
      </c>
      <c r="Q15" s="2">
        <f t="shared" si="0"/>
        <v>1</v>
      </c>
      <c r="R15" s="2">
        <f t="shared" si="1"/>
        <v>1</v>
      </c>
      <c r="S15" s="6" t="s">
        <v>45</v>
      </c>
      <c r="T15">
        <v>8</v>
      </c>
      <c r="U15">
        <v>8</v>
      </c>
      <c r="V15">
        <v>0</v>
      </c>
      <c r="W15" s="3">
        <f t="shared" si="2"/>
        <v>33.811750000000004</v>
      </c>
      <c r="X15" s="4">
        <f t="shared" si="3"/>
        <v>8.9</v>
      </c>
      <c r="Y15" s="4">
        <f t="shared" si="4"/>
        <v>5.3</v>
      </c>
      <c r="Z15">
        <v>0</v>
      </c>
    </row>
    <row r="16" spans="1:26" x14ac:dyDescent="0.3">
      <c r="A16" s="1" t="str">
        <f>'Jamal Murray'!A16</f>
        <v>@ RKS</v>
      </c>
      <c r="B16">
        <v>9</v>
      </c>
      <c r="C16">
        <v>0</v>
      </c>
      <c r="D16">
        <v>2</v>
      </c>
      <c r="E16">
        <v>0</v>
      </c>
      <c r="F16">
        <v>0</v>
      </c>
      <c r="G16">
        <v>0</v>
      </c>
      <c r="H16">
        <v>3</v>
      </c>
      <c r="I16">
        <v>4</v>
      </c>
      <c r="J16">
        <v>3</v>
      </c>
      <c r="K16">
        <v>4</v>
      </c>
      <c r="L16">
        <v>0</v>
      </c>
      <c r="M16">
        <v>0</v>
      </c>
      <c r="N16">
        <v>0</v>
      </c>
      <c r="O16">
        <v>0</v>
      </c>
      <c r="P16">
        <v>3</v>
      </c>
      <c r="Q16" s="2">
        <f t="shared" si="0"/>
        <v>0.75</v>
      </c>
      <c r="R16" s="2">
        <f t="shared" si="1"/>
        <v>0.75</v>
      </c>
      <c r="S16" s="6" t="s">
        <v>45</v>
      </c>
      <c r="T16">
        <v>14</v>
      </c>
      <c r="U16">
        <v>13</v>
      </c>
      <c r="V16">
        <v>0</v>
      </c>
      <c r="W16" s="3">
        <f t="shared" si="2"/>
        <v>31.654642857142854</v>
      </c>
      <c r="X16" s="4">
        <f t="shared" si="3"/>
        <v>12</v>
      </c>
      <c r="Y16" s="4">
        <f t="shared" si="4"/>
        <v>8.7999999999999989</v>
      </c>
      <c r="Z16">
        <v>0</v>
      </c>
    </row>
    <row r="17" spans="1:26" x14ac:dyDescent="0.3">
      <c r="A17" s="1" t="str">
        <f>'Jamal Murray'!A17</f>
        <v>@ AFR</v>
      </c>
      <c r="B17">
        <v>5</v>
      </c>
      <c r="C17">
        <v>2</v>
      </c>
      <c r="D17">
        <v>1</v>
      </c>
      <c r="E17">
        <v>0</v>
      </c>
      <c r="F17">
        <v>1</v>
      </c>
      <c r="G17">
        <v>0</v>
      </c>
      <c r="H17">
        <v>2</v>
      </c>
      <c r="I17">
        <v>5</v>
      </c>
      <c r="J17">
        <v>1</v>
      </c>
      <c r="K17">
        <v>2</v>
      </c>
      <c r="L17">
        <v>0</v>
      </c>
      <c r="M17">
        <v>0</v>
      </c>
      <c r="N17">
        <v>1</v>
      </c>
      <c r="O17">
        <v>0</v>
      </c>
      <c r="P17">
        <v>-1</v>
      </c>
      <c r="Q17" s="2">
        <f t="shared" si="0"/>
        <v>0.4</v>
      </c>
      <c r="R17" s="2">
        <f t="shared" si="1"/>
        <v>0.5</v>
      </c>
      <c r="S17" s="6" t="s">
        <v>45</v>
      </c>
      <c r="T17">
        <v>11</v>
      </c>
      <c r="U17">
        <v>7</v>
      </c>
      <c r="V17">
        <v>0</v>
      </c>
      <c r="W17" s="3">
        <f t="shared" si="2"/>
        <v>22.588909090909091</v>
      </c>
      <c r="X17" s="4">
        <f t="shared" si="3"/>
        <v>11.9</v>
      </c>
      <c r="Y17" s="4">
        <f t="shared" si="4"/>
        <v>5</v>
      </c>
      <c r="Z17">
        <v>0</v>
      </c>
    </row>
    <row r="18" spans="1:26" x14ac:dyDescent="0.3">
      <c r="A18" s="1" t="str">
        <f>'Jamal Murray'!A18</f>
        <v>vs OLD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7</v>
      </c>
      <c r="Q18" s="2">
        <f t="shared" si="0"/>
        <v>1</v>
      </c>
      <c r="R18" s="6" t="s">
        <v>45</v>
      </c>
      <c r="S18" s="2">
        <f t="shared" ref="S18" si="6">L18/M18</f>
        <v>0</v>
      </c>
      <c r="T18">
        <v>4</v>
      </c>
      <c r="U18">
        <v>4</v>
      </c>
      <c r="V18">
        <v>0</v>
      </c>
      <c r="W18" s="3">
        <f t="shared" si="2"/>
        <v>28.800749999999994</v>
      </c>
      <c r="X18" s="4">
        <f t="shared" si="3"/>
        <v>4.7</v>
      </c>
      <c r="Y18" s="4">
        <f t="shared" si="4"/>
        <v>2.2999999999999998</v>
      </c>
      <c r="Z18">
        <v>0</v>
      </c>
    </row>
    <row r="19" spans="1:26" x14ac:dyDescent="0.3">
      <c r="A19" s="1" t="str">
        <f>'Jamal Murray'!A19</f>
        <v>@ USA</v>
      </c>
      <c r="B19">
        <v>6</v>
      </c>
      <c r="C19">
        <v>0</v>
      </c>
      <c r="D19">
        <v>2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2</v>
      </c>
      <c r="M19">
        <v>2</v>
      </c>
      <c r="N19">
        <v>0</v>
      </c>
      <c r="O19">
        <v>0</v>
      </c>
      <c r="P19">
        <v>-4</v>
      </c>
      <c r="Q19" s="2">
        <f t="shared" si="0"/>
        <v>1</v>
      </c>
      <c r="R19" s="6" t="s">
        <v>45</v>
      </c>
      <c r="S19" s="2">
        <f t="shared" si="5"/>
        <v>1</v>
      </c>
      <c r="T19">
        <v>11</v>
      </c>
      <c r="U19">
        <v>11</v>
      </c>
      <c r="V19">
        <v>0</v>
      </c>
      <c r="W19" s="3">
        <f t="shared" si="2"/>
        <v>30.442181818181815</v>
      </c>
      <c r="X19" s="4">
        <f t="shared" si="3"/>
        <v>9</v>
      </c>
      <c r="Y19" s="4">
        <f t="shared" si="4"/>
        <v>6.8000000000000007</v>
      </c>
      <c r="Z19">
        <v>0</v>
      </c>
    </row>
    <row r="20" spans="1:26" x14ac:dyDescent="0.3">
      <c r="A20" s="1" t="str">
        <f>'Jamal Murray'!A20</f>
        <v>vs SPA</v>
      </c>
      <c r="B20">
        <v>4</v>
      </c>
      <c r="C20">
        <v>0</v>
      </c>
      <c r="D20">
        <v>1</v>
      </c>
      <c r="E20">
        <v>0</v>
      </c>
      <c r="F20">
        <v>0</v>
      </c>
      <c r="G20">
        <v>1</v>
      </c>
      <c r="H20">
        <v>2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</v>
      </c>
      <c r="Q20" s="2">
        <f t="shared" si="0"/>
        <v>1</v>
      </c>
      <c r="R20" s="6" t="s">
        <v>45</v>
      </c>
      <c r="S20" s="6" t="s">
        <v>45</v>
      </c>
      <c r="T20">
        <v>10</v>
      </c>
      <c r="U20">
        <v>7</v>
      </c>
      <c r="V20">
        <v>0</v>
      </c>
      <c r="W20" s="3">
        <f t="shared" si="2"/>
        <v>15.26</v>
      </c>
      <c r="X20" s="4">
        <f t="shared" si="3"/>
        <v>4.5</v>
      </c>
      <c r="Y20" s="4">
        <f t="shared" si="4"/>
        <v>3.0999999999999996</v>
      </c>
      <c r="Z20">
        <v>0</v>
      </c>
    </row>
    <row r="21" spans="1:26" x14ac:dyDescent="0.3">
      <c r="A21" s="1" t="str">
        <f>'Jamal Murray'!A21</f>
        <v>@ 6TH</v>
      </c>
      <c r="B21">
        <v>0</v>
      </c>
      <c r="C21">
        <v>2</v>
      </c>
      <c r="D21">
        <v>2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17</v>
      </c>
      <c r="Q21" s="6" t="s">
        <v>45</v>
      </c>
      <c r="R21" s="6" t="s">
        <v>45</v>
      </c>
      <c r="S21" s="6" t="s">
        <v>45</v>
      </c>
      <c r="T21">
        <v>12</v>
      </c>
      <c r="U21">
        <v>5</v>
      </c>
      <c r="V21">
        <v>0</v>
      </c>
      <c r="W21" s="3">
        <f t="shared" si="2"/>
        <v>6.7995000000000019</v>
      </c>
      <c r="X21" s="4">
        <f t="shared" si="3"/>
        <v>7.4</v>
      </c>
      <c r="Y21" s="4">
        <f t="shared" si="4"/>
        <v>1.6</v>
      </c>
      <c r="Z21">
        <v>0</v>
      </c>
    </row>
    <row r="22" spans="1:26" x14ac:dyDescent="0.3">
      <c r="A22" s="1" t="str">
        <f>'Jamal Murray'!A22</f>
        <v>vs CHI</v>
      </c>
      <c r="B22">
        <v>2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3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2</v>
      </c>
      <c r="Q22" s="2">
        <f t="shared" si="0"/>
        <v>0.33333333333333331</v>
      </c>
      <c r="R22" s="2">
        <f t="shared" si="1"/>
        <v>0</v>
      </c>
      <c r="S22" s="6" t="s">
        <v>45</v>
      </c>
      <c r="T22">
        <v>10</v>
      </c>
      <c r="U22">
        <v>4</v>
      </c>
      <c r="V22">
        <v>0</v>
      </c>
      <c r="W22" s="3">
        <f t="shared" si="2"/>
        <v>3.973999999999998</v>
      </c>
      <c r="X22" s="4">
        <f t="shared" si="3"/>
        <v>4.7</v>
      </c>
      <c r="Y22" s="4">
        <f t="shared" si="4"/>
        <v>0.90000000000000024</v>
      </c>
      <c r="Z22">
        <v>0</v>
      </c>
    </row>
    <row r="23" spans="1:26" x14ac:dyDescent="0.3">
      <c r="A23" s="1" t="str">
        <f>'Jamal Murray'!A23</f>
        <v>vs DNK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-8</v>
      </c>
      <c r="Q23" s="2">
        <f t="shared" si="0"/>
        <v>0</v>
      </c>
      <c r="R23" s="6" t="s">
        <v>45</v>
      </c>
      <c r="S23" s="6" t="s">
        <v>45</v>
      </c>
      <c r="T23">
        <v>8</v>
      </c>
      <c r="U23">
        <v>2</v>
      </c>
      <c r="V23">
        <v>0</v>
      </c>
      <c r="W23" s="3">
        <f t="shared" si="2"/>
        <v>-12.2</v>
      </c>
      <c r="X23" s="4">
        <f t="shared" si="3"/>
        <v>0.5</v>
      </c>
      <c r="Y23" s="4">
        <f t="shared" si="4"/>
        <v>-1.7</v>
      </c>
      <c r="Z23">
        <v>0</v>
      </c>
    </row>
    <row r="24" spans="1:26" x14ac:dyDescent="0.3">
      <c r="A24" s="1" t="str">
        <f>'Jamal Murray'!A24</f>
        <v>@ IMP</v>
      </c>
      <c r="B24">
        <v>2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4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1</v>
      </c>
      <c r="Q24" s="2">
        <f t="shared" si="0"/>
        <v>0.25</v>
      </c>
      <c r="R24" s="2">
        <f t="shared" si="1"/>
        <v>0</v>
      </c>
      <c r="S24" s="6" t="s">
        <v>45</v>
      </c>
      <c r="T24">
        <v>13</v>
      </c>
      <c r="U24">
        <v>2</v>
      </c>
      <c r="V24">
        <v>0</v>
      </c>
      <c r="W24" s="3">
        <f t="shared" si="2"/>
        <v>-1.3040769230769234</v>
      </c>
      <c r="X24" s="4">
        <f t="shared" si="3"/>
        <v>3.2</v>
      </c>
      <c r="Y24" s="4">
        <f t="shared" si="4"/>
        <v>-9.9999999999999922E-2</v>
      </c>
      <c r="Z24">
        <v>0</v>
      </c>
    </row>
    <row r="25" spans="1:26" x14ac:dyDescent="0.3">
      <c r="A25" s="1" t="str">
        <f>'Jamal Murray'!A25</f>
        <v>vs 3PT</v>
      </c>
      <c r="B25">
        <v>15</v>
      </c>
      <c r="C25">
        <v>1</v>
      </c>
      <c r="D25">
        <v>0</v>
      </c>
      <c r="E25">
        <v>1</v>
      </c>
      <c r="F25">
        <v>0</v>
      </c>
      <c r="G25">
        <v>0</v>
      </c>
      <c r="H25">
        <v>5</v>
      </c>
      <c r="I25">
        <v>5</v>
      </c>
      <c r="J25">
        <v>5</v>
      </c>
      <c r="K25">
        <v>5</v>
      </c>
      <c r="L25">
        <v>0</v>
      </c>
      <c r="M25">
        <v>0</v>
      </c>
      <c r="N25">
        <v>0</v>
      </c>
      <c r="O25">
        <v>0</v>
      </c>
      <c r="P25">
        <v>3</v>
      </c>
      <c r="Q25" s="2">
        <f t="shared" si="0"/>
        <v>1</v>
      </c>
      <c r="R25" s="2">
        <f t="shared" si="1"/>
        <v>1</v>
      </c>
      <c r="S25" s="6" t="s">
        <v>45</v>
      </c>
      <c r="T25">
        <v>10</v>
      </c>
      <c r="U25">
        <v>15</v>
      </c>
      <c r="V25">
        <v>0</v>
      </c>
      <c r="W25" s="3">
        <f t="shared" si="2"/>
        <v>74.223199999999991</v>
      </c>
      <c r="X25" s="4">
        <f t="shared" si="3"/>
        <v>19.2</v>
      </c>
      <c r="Y25" s="4">
        <f t="shared" si="4"/>
        <v>14.5</v>
      </c>
      <c r="Z25">
        <v>0</v>
      </c>
    </row>
    <row r="26" spans="1:26" x14ac:dyDescent="0.3">
      <c r="A26" s="1" t="str">
        <f>'Jamal Murray'!A26</f>
        <v>@ DEF</v>
      </c>
      <c r="B26">
        <v>10</v>
      </c>
      <c r="C26">
        <v>3</v>
      </c>
      <c r="D26">
        <v>3</v>
      </c>
      <c r="E26">
        <v>0</v>
      </c>
      <c r="F26">
        <v>0</v>
      </c>
      <c r="G26">
        <v>1</v>
      </c>
      <c r="H26">
        <v>4</v>
      </c>
      <c r="I26">
        <v>7</v>
      </c>
      <c r="J26">
        <v>2</v>
      </c>
      <c r="K26">
        <v>3</v>
      </c>
      <c r="L26">
        <v>0</v>
      </c>
      <c r="M26">
        <v>0</v>
      </c>
      <c r="N26">
        <v>0</v>
      </c>
      <c r="O26">
        <v>0</v>
      </c>
      <c r="P26">
        <v>11</v>
      </c>
      <c r="Q26" s="2">
        <f t="shared" si="0"/>
        <v>0.5714285714285714</v>
      </c>
      <c r="R26" s="2">
        <f t="shared" si="1"/>
        <v>0.66666666666666663</v>
      </c>
      <c r="S26" s="6" t="s">
        <v>45</v>
      </c>
      <c r="T26">
        <v>16</v>
      </c>
      <c r="U26">
        <v>17</v>
      </c>
      <c r="V26">
        <v>0</v>
      </c>
      <c r="W26" s="3">
        <f t="shared" si="2"/>
        <v>26.489937499999996</v>
      </c>
      <c r="X26" s="4">
        <f t="shared" si="3"/>
        <v>17.100000000000001</v>
      </c>
      <c r="Y26" s="4">
        <f t="shared" si="4"/>
        <v>8.6999999999999993</v>
      </c>
      <c r="Z26">
        <v>0</v>
      </c>
    </row>
    <row r="27" spans="1:26" x14ac:dyDescent="0.3">
      <c r="A27" s="1" t="str">
        <f>'Jamal Murray'!A27</f>
        <v>vs OCE</v>
      </c>
      <c r="B27">
        <v>3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4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-9</v>
      </c>
      <c r="Q27" s="2">
        <f t="shared" si="0"/>
        <v>0.25</v>
      </c>
      <c r="R27" s="2">
        <f t="shared" si="1"/>
        <v>0.5</v>
      </c>
      <c r="S27" s="6" t="s">
        <v>45</v>
      </c>
      <c r="T27">
        <v>10</v>
      </c>
      <c r="U27">
        <v>5</v>
      </c>
      <c r="V27">
        <v>0</v>
      </c>
      <c r="W27" s="3">
        <f t="shared" si="2"/>
        <v>6.9480999999999993</v>
      </c>
      <c r="X27" s="4">
        <f t="shared" si="3"/>
        <v>5.7</v>
      </c>
      <c r="Y27" s="4">
        <f t="shared" si="4"/>
        <v>1.6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4.7307692307692308</v>
      </c>
      <c r="C47" s="4">
        <f t="shared" ref="C47:P47" si="7">AVERAGE(C2:C46)</f>
        <v>0.84615384615384615</v>
      </c>
      <c r="D47" s="4">
        <f t="shared" si="7"/>
        <v>0.88461538461538458</v>
      </c>
      <c r="E47" s="4">
        <f t="shared" si="7"/>
        <v>7.6923076923076927E-2</v>
      </c>
      <c r="F47" s="4">
        <f t="shared" si="7"/>
        <v>0.11538461538461539</v>
      </c>
      <c r="G47" s="4">
        <f t="shared" si="7"/>
        <v>0.23076923076923078</v>
      </c>
      <c r="H47" s="4">
        <f t="shared" si="7"/>
        <v>1.7307692307692308</v>
      </c>
      <c r="I47" s="4">
        <f t="shared" si="7"/>
        <v>3.3076923076923075</v>
      </c>
      <c r="J47" s="4">
        <f t="shared" si="7"/>
        <v>0.96153846153846156</v>
      </c>
      <c r="K47" s="4">
        <f t="shared" si="7"/>
        <v>1.8461538461538463</v>
      </c>
      <c r="L47" s="4">
        <f t="shared" si="7"/>
        <v>0.26923076923076922</v>
      </c>
      <c r="M47" s="4">
        <f t="shared" si="7"/>
        <v>0.30769230769230771</v>
      </c>
      <c r="N47" s="4">
        <f t="shared" si="7"/>
        <v>7.6923076923076927E-2</v>
      </c>
      <c r="O47" s="4">
        <f t="shared" si="7"/>
        <v>0.19230769230769232</v>
      </c>
      <c r="P47" s="4">
        <f t="shared" si="7"/>
        <v>1</v>
      </c>
      <c r="Q47" s="2">
        <f>SUM(H2:H46)/SUM(I2:I46)</f>
        <v>0.52325581395348841</v>
      </c>
      <c r="R47" s="2">
        <f>SUM(J2:J46)/SUM(K2:K46)</f>
        <v>0.52083333333333337</v>
      </c>
      <c r="S47" s="2">
        <f>SUM(L2:L46)/SUM(M2:M46)</f>
        <v>0.875</v>
      </c>
      <c r="T47" s="4">
        <f t="shared" ref="T47:V47" si="8">AVERAGE(T2:T46)</f>
        <v>9.7692307692307701</v>
      </c>
      <c r="U47" s="4">
        <f t="shared" si="8"/>
        <v>6.8461538461538458</v>
      </c>
      <c r="V47" s="4">
        <f t="shared" si="8"/>
        <v>0</v>
      </c>
      <c r="W47" s="3">
        <f>((H49*85.91) +(F49*53.897)+(J49*51.757)+(L49*46.845)+(E49*39.19)+(N49*39.19)+(D49*34.677)+((C49-N49)*14.707)-(O49*17.174)-((M49-L49)*20.091)-((I49-H49)*39.19)-(G49*53.897))/T49</f>
        <v>19.141019685039371</v>
      </c>
      <c r="X47" s="4">
        <f t="shared" si="3"/>
        <v>7.4192307692307686</v>
      </c>
      <c r="Y47" s="4">
        <f t="shared" si="4"/>
        <v>3.8576923076923082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123</v>
      </c>
      <c r="C49">
        <f t="shared" ref="C49:P49" si="9">SUM(C2:C46)</f>
        <v>22</v>
      </c>
      <c r="D49">
        <f t="shared" si="9"/>
        <v>23</v>
      </c>
      <c r="E49">
        <f t="shared" si="9"/>
        <v>2</v>
      </c>
      <c r="F49">
        <f t="shared" si="9"/>
        <v>3</v>
      </c>
      <c r="G49">
        <f t="shared" si="9"/>
        <v>6</v>
      </c>
      <c r="H49">
        <f t="shared" si="9"/>
        <v>45</v>
      </c>
      <c r="I49">
        <f t="shared" si="9"/>
        <v>86</v>
      </c>
      <c r="J49">
        <f t="shared" si="9"/>
        <v>25</v>
      </c>
      <c r="K49">
        <f t="shared" si="9"/>
        <v>48</v>
      </c>
      <c r="L49">
        <f t="shared" si="9"/>
        <v>7</v>
      </c>
      <c r="M49">
        <f t="shared" si="9"/>
        <v>8</v>
      </c>
      <c r="N49">
        <f t="shared" si="9"/>
        <v>2</v>
      </c>
      <c r="O49">
        <f t="shared" si="9"/>
        <v>5</v>
      </c>
      <c r="P49">
        <f t="shared" si="9"/>
        <v>26</v>
      </c>
      <c r="T49">
        <f>SUM(T2:T46)</f>
        <v>254</v>
      </c>
      <c r="U49">
        <f>SUM(U2:U46)</f>
        <v>178</v>
      </c>
      <c r="V49">
        <f>SUM(V2:V46)</f>
        <v>0</v>
      </c>
      <c r="X49" s="4">
        <f>SUM(X2:X46)</f>
        <v>192.89999999999998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-8</v>
      </c>
      <c r="Q2" s="2">
        <f t="shared" ref="Q2:Q46" si="0">H2/I2</f>
        <v>0.5</v>
      </c>
      <c r="R2" s="2">
        <f t="shared" ref="R2:R46" si="1">J2/K2</f>
        <v>0</v>
      </c>
      <c r="S2" s="6" t="s">
        <v>45</v>
      </c>
      <c r="T2">
        <v>7</v>
      </c>
      <c r="U2">
        <v>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6.6742857142857144</v>
      </c>
      <c r="X2" s="4">
        <f t="shared" ref="X2:X47" si="3">B2+(C2*1.2)+(D2*1.5)+(E2*3)+(F2*3)-G2</f>
        <v>2</v>
      </c>
      <c r="Y2" s="4">
        <f t="shared" ref="Y2:Y47" si="4">B2+0.4*H2-0.7*I2-0.4*(M2-L2)+0.7*N2+0.3*(C2-N2)+F2+D2*0.7+0.7*E2-0.4*O2-G2</f>
        <v>1</v>
      </c>
      <c r="Z2">
        <v>0</v>
      </c>
    </row>
    <row r="3" spans="1:26" x14ac:dyDescent="0.3">
      <c r="A3" s="1" t="str">
        <f>'Jamal Murray'!A3</f>
        <v>@ OLD</v>
      </c>
      <c r="B3">
        <v>5</v>
      </c>
      <c r="C3">
        <v>2</v>
      </c>
      <c r="D3">
        <v>0</v>
      </c>
      <c r="E3">
        <v>0</v>
      </c>
      <c r="F3">
        <v>0</v>
      </c>
      <c r="G3">
        <v>0</v>
      </c>
      <c r="H3">
        <v>2</v>
      </c>
      <c r="I3">
        <v>4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-3</v>
      </c>
      <c r="Q3" s="2">
        <f t="shared" si="0"/>
        <v>0.5</v>
      </c>
      <c r="R3" s="6" t="s">
        <v>45</v>
      </c>
      <c r="S3" s="2">
        <f>L3/M3</f>
        <v>1</v>
      </c>
      <c r="T3">
        <v>8</v>
      </c>
      <c r="U3">
        <v>5</v>
      </c>
      <c r="V3">
        <v>0</v>
      </c>
      <c r="W3" s="3">
        <f t="shared" si="2"/>
        <v>21.212375000000002</v>
      </c>
      <c r="X3" s="4">
        <f t="shared" si="3"/>
        <v>7.4</v>
      </c>
      <c r="Y3" s="4">
        <f t="shared" si="4"/>
        <v>3.6</v>
      </c>
      <c r="Z3">
        <v>0</v>
      </c>
    </row>
    <row r="4" spans="1:26" x14ac:dyDescent="0.3">
      <c r="A4" s="1" t="str">
        <f>'Jamal Murray'!A4</f>
        <v>vs USA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-4</v>
      </c>
      <c r="Q4" s="2">
        <f t="shared" si="0"/>
        <v>1</v>
      </c>
      <c r="R4" s="6" t="s">
        <v>45</v>
      </c>
      <c r="S4" s="6" t="s">
        <v>45</v>
      </c>
      <c r="T4">
        <v>8</v>
      </c>
      <c r="U4">
        <v>8</v>
      </c>
      <c r="V4">
        <v>0</v>
      </c>
      <c r="W4" s="3">
        <f t="shared" si="2"/>
        <v>42.954999999999998</v>
      </c>
      <c r="X4" s="4">
        <f t="shared" si="3"/>
        <v>8</v>
      </c>
      <c r="Y4" s="4">
        <f t="shared" si="4"/>
        <v>6.8</v>
      </c>
      <c r="Z4">
        <v>0</v>
      </c>
    </row>
    <row r="5" spans="1:26" x14ac:dyDescent="0.3">
      <c r="A5" s="1" t="str">
        <f>'Jamal Murray'!A5</f>
        <v>@ SPA</v>
      </c>
      <c r="B5">
        <v>5</v>
      </c>
      <c r="C5">
        <v>3</v>
      </c>
      <c r="D5">
        <v>1</v>
      </c>
      <c r="E5">
        <v>0</v>
      </c>
      <c r="F5">
        <v>0</v>
      </c>
      <c r="G5">
        <v>1</v>
      </c>
      <c r="H5">
        <v>2</v>
      </c>
      <c r="I5">
        <v>4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3</v>
      </c>
      <c r="Q5" s="2">
        <f t="shared" si="0"/>
        <v>0.5</v>
      </c>
      <c r="R5" s="2">
        <f t="shared" si="1"/>
        <v>0.5</v>
      </c>
      <c r="S5" s="6" t="s">
        <v>45</v>
      </c>
      <c r="T5">
        <v>10</v>
      </c>
      <c r="U5">
        <v>7</v>
      </c>
      <c r="V5">
        <v>0</v>
      </c>
      <c r="W5" s="3">
        <f t="shared" si="2"/>
        <v>17.009800000000002</v>
      </c>
      <c r="X5" s="4">
        <f t="shared" si="3"/>
        <v>9.1</v>
      </c>
      <c r="Y5" s="4">
        <f t="shared" si="4"/>
        <v>3.5999999999999996</v>
      </c>
      <c r="Z5">
        <v>0</v>
      </c>
    </row>
    <row r="6" spans="1:26" x14ac:dyDescent="0.3">
      <c r="A6" s="1" t="str">
        <f>'Jamal Murray'!A6</f>
        <v>vs 6TH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1</v>
      </c>
      <c r="R6" s="2" t="e">
        <f t="shared" si="1"/>
        <v>#DIV/0!</v>
      </c>
      <c r="S6" s="6" t="s">
        <v>45</v>
      </c>
      <c r="T6">
        <v>7</v>
      </c>
      <c r="U6">
        <v>4</v>
      </c>
      <c r="V6">
        <v>0</v>
      </c>
      <c r="W6" s="3">
        <f t="shared" si="2"/>
        <v>24.545714285714286</v>
      </c>
      <c r="X6" s="4">
        <f t="shared" si="3"/>
        <v>4</v>
      </c>
      <c r="Y6" s="4">
        <f t="shared" si="4"/>
        <v>3.4</v>
      </c>
      <c r="Z6">
        <v>0</v>
      </c>
    </row>
    <row r="7" spans="1:26" x14ac:dyDescent="0.3">
      <c r="A7" s="1" t="str">
        <f>'Jamal Murray'!A7</f>
        <v>@ CHI</v>
      </c>
      <c r="B7">
        <v>11</v>
      </c>
      <c r="C7">
        <v>1</v>
      </c>
      <c r="D7">
        <v>1</v>
      </c>
      <c r="E7">
        <v>0</v>
      </c>
      <c r="F7">
        <v>0</v>
      </c>
      <c r="G7">
        <v>0</v>
      </c>
      <c r="H7">
        <v>5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0.83333333333333337</v>
      </c>
      <c r="R7" s="2">
        <f t="shared" si="1"/>
        <v>1</v>
      </c>
      <c r="S7" s="6" t="s">
        <v>45</v>
      </c>
      <c r="T7">
        <v>11</v>
      </c>
      <c r="U7">
        <v>14</v>
      </c>
      <c r="V7">
        <v>0</v>
      </c>
      <c r="W7" s="3">
        <f t="shared" si="2"/>
        <v>44.68190909090908</v>
      </c>
      <c r="X7" s="4">
        <f t="shared" si="3"/>
        <v>13.7</v>
      </c>
      <c r="Y7" s="4">
        <f t="shared" si="4"/>
        <v>9.8000000000000007</v>
      </c>
      <c r="Z7">
        <v>0</v>
      </c>
    </row>
    <row r="8" spans="1:26" x14ac:dyDescent="0.3">
      <c r="A8" s="1" t="str">
        <f>'Jamal Murray'!A8</f>
        <v>@ DNK</v>
      </c>
      <c r="B8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4</v>
      </c>
      <c r="I8">
        <v>6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-10</v>
      </c>
      <c r="Q8" s="2">
        <f t="shared" si="0"/>
        <v>0.66666666666666663</v>
      </c>
      <c r="R8" s="2">
        <f t="shared" si="1"/>
        <v>1</v>
      </c>
      <c r="S8" s="6" t="s">
        <v>45</v>
      </c>
      <c r="T8">
        <v>10</v>
      </c>
      <c r="U8">
        <v>9</v>
      </c>
      <c r="V8">
        <v>0</v>
      </c>
      <c r="W8" s="3">
        <f t="shared" si="2"/>
        <v>31.701699999999999</v>
      </c>
      <c r="X8" s="4">
        <f t="shared" si="3"/>
        <v>9</v>
      </c>
      <c r="Y8" s="4">
        <f t="shared" si="4"/>
        <v>6.4</v>
      </c>
      <c r="Z8">
        <v>0</v>
      </c>
    </row>
    <row r="9" spans="1:26" x14ac:dyDescent="0.3">
      <c r="A9" s="1" t="str">
        <f>'Jamal Murray'!A9</f>
        <v>vs IMP</v>
      </c>
      <c r="B9">
        <v>0</v>
      </c>
      <c r="C9">
        <v>2</v>
      </c>
      <c r="D9">
        <v>1</v>
      </c>
      <c r="E9">
        <v>0</v>
      </c>
      <c r="F9">
        <v>0</v>
      </c>
      <c r="G9">
        <v>2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4</v>
      </c>
      <c r="Q9" s="2">
        <f>H9/I9</f>
        <v>0</v>
      </c>
      <c r="R9" s="2">
        <f>J9/K9</f>
        <v>0</v>
      </c>
      <c r="S9" s="6" t="s">
        <v>45</v>
      </c>
      <c r="T9">
        <v>9</v>
      </c>
      <c r="U9">
        <v>2</v>
      </c>
      <c r="V9">
        <v>0</v>
      </c>
      <c r="W9" s="3">
        <f>((H9*85.91) +(F9*53.897)+(J9*51.757)+(L9*46.845)+(E9*39.19)+(N9*39.19)+(D9*34.677)+((C9-N9)*14.707)-(O9*17.174)-((M9-L9)*20.091)-((I9-H9)*39.19)-(G9*53.897))/T9</f>
        <v>-9.210333333333331</v>
      </c>
      <c r="X9" s="4">
        <f>B9+(C9*1.2)+(D9*1.5)+(E9*3)+(F9*3)-G9</f>
        <v>1.9</v>
      </c>
      <c r="Y9" s="4">
        <f>B9+0.4*H9-0.7*I9-0.4*(M9-L9)+0.7*N9+0.3*(C9-N9)+F9+D9*0.7+0.7*E9-0.4*O9-G9</f>
        <v>-1.4</v>
      </c>
      <c r="Z9">
        <v>0</v>
      </c>
    </row>
    <row r="10" spans="1:26" x14ac:dyDescent="0.3">
      <c r="A10" s="1" t="str">
        <f>'Jamal Murray'!A10</f>
        <v>@ 3PT</v>
      </c>
      <c r="B10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3</v>
      </c>
      <c r="I10">
        <v>4</v>
      </c>
      <c r="J10">
        <v>0</v>
      </c>
      <c r="K10">
        <v>0</v>
      </c>
      <c r="L10">
        <v>3</v>
      </c>
      <c r="M10">
        <v>4</v>
      </c>
      <c r="N10">
        <v>0</v>
      </c>
      <c r="O10">
        <v>1</v>
      </c>
      <c r="P10">
        <v>3</v>
      </c>
      <c r="Q10" s="2">
        <f t="shared" si="0"/>
        <v>0.75</v>
      </c>
      <c r="R10" s="6" t="s">
        <v>45</v>
      </c>
      <c r="S10" s="2">
        <f t="shared" ref="S10:S46" si="5">L10/M10</f>
        <v>0.75</v>
      </c>
      <c r="T10">
        <v>9</v>
      </c>
      <c r="U10">
        <v>9</v>
      </c>
      <c r="V10">
        <v>0</v>
      </c>
      <c r="W10" s="3">
        <f t="shared" si="2"/>
        <v>37.390777777777778</v>
      </c>
      <c r="X10" s="4">
        <f t="shared" si="3"/>
        <v>10.199999999999999</v>
      </c>
      <c r="Y10" s="4">
        <f t="shared" si="4"/>
        <v>6.8999999999999986</v>
      </c>
      <c r="Z10">
        <v>0</v>
      </c>
    </row>
    <row r="11" spans="1:26" x14ac:dyDescent="0.3">
      <c r="A11" s="1" t="str">
        <f>'Jamal Murray'!A11</f>
        <v>vs DEF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-6</v>
      </c>
      <c r="Q11" s="6" t="s">
        <v>45</v>
      </c>
      <c r="R11" s="6" t="s">
        <v>45</v>
      </c>
      <c r="S11" s="6" t="s">
        <v>45</v>
      </c>
      <c r="T11">
        <v>7</v>
      </c>
      <c r="U11">
        <v>0</v>
      </c>
      <c r="V11">
        <v>0</v>
      </c>
      <c r="W11" s="3">
        <f t="shared" si="2"/>
        <v>2.101</v>
      </c>
      <c r="X11" s="4">
        <f t="shared" si="3"/>
        <v>1.2</v>
      </c>
      <c r="Y11" s="4">
        <f t="shared" si="4"/>
        <v>0.3</v>
      </c>
      <c r="Z11">
        <v>0</v>
      </c>
    </row>
    <row r="12" spans="1:26" x14ac:dyDescent="0.3">
      <c r="A12" s="1" t="str">
        <f>'Jamal Murray'!A12</f>
        <v>@ OCE</v>
      </c>
      <c r="B12">
        <v>3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-3</v>
      </c>
      <c r="Q12" s="2">
        <f t="shared" si="0"/>
        <v>1</v>
      </c>
      <c r="R12" s="2">
        <f t="shared" si="1"/>
        <v>1</v>
      </c>
      <c r="S12" s="6" t="s">
        <v>45</v>
      </c>
      <c r="T12">
        <v>7</v>
      </c>
      <c r="U12">
        <v>3</v>
      </c>
      <c r="V12">
        <v>0</v>
      </c>
      <c r="W12" s="3">
        <f t="shared" si="2"/>
        <v>11.967142857142859</v>
      </c>
      <c r="X12" s="4">
        <f t="shared" si="3"/>
        <v>2</v>
      </c>
      <c r="Y12" s="4">
        <f t="shared" si="4"/>
        <v>1.7000000000000002</v>
      </c>
      <c r="Z12">
        <v>0</v>
      </c>
    </row>
    <row r="13" spans="1:26" x14ac:dyDescent="0.3">
      <c r="A13" s="1" t="str">
        <f>'Jamal Murray'!A13</f>
        <v>vs FRA</v>
      </c>
      <c r="B13">
        <v>4</v>
      </c>
      <c r="C13">
        <v>1</v>
      </c>
      <c r="D13">
        <v>1</v>
      </c>
      <c r="E13">
        <v>1</v>
      </c>
      <c r="F13">
        <v>0</v>
      </c>
      <c r="G13">
        <v>0</v>
      </c>
      <c r="H13">
        <v>2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</v>
      </c>
      <c r="Q13" s="2">
        <f t="shared" si="0"/>
        <v>0.5</v>
      </c>
      <c r="R13" s="6" t="s">
        <v>45</v>
      </c>
      <c r="S13" s="6" t="s">
        <v>45</v>
      </c>
      <c r="T13">
        <v>11</v>
      </c>
      <c r="U13">
        <v>6</v>
      </c>
      <c r="V13">
        <v>0</v>
      </c>
      <c r="W13" s="3">
        <f t="shared" si="2"/>
        <v>16.546727272727274</v>
      </c>
      <c r="X13" s="4">
        <f t="shared" si="3"/>
        <v>9.6999999999999993</v>
      </c>
      <c r="Y13" s="4">
        <f t="shared" si="4"/>
        <v>3.7</v>
      </c>
      <c r="Z13">
        <v>0</v>
      </c>
    </row>
    <row r="14" spans="1:26" x14ac:dyDescent="0.3">
      <c r="A14" s="1" t="str">
        <f>'Jamal Murray'!A14</f>
        <v>@ INJ</v>
      </c>
      <c r="B14">
        <v>8</v>
      </c>
      <c r="C14">
        <v>2</v>
      </c>
      <c r="D14">
        <v>0</v>
      </c>
      <c r="E14">
        <v>0</v>
      </c>
      <c r="F14">
        <v>0</v>
      </c>
      <c r="G14">
        <v>1</v>
      </c>
      <c r="H14">
        <v>3</v>
      </c>
      <c r="I14">
        <v>4</v>
      </c>
      <c r="J14">
        <v>2</v>
      </c>
      <c r="K14">
        <v>3</v>
      </c>
      <c r="L14">
        <v>0</v>
      </c>
      <c r="M14">
        <v>0</v>
      </c>
      <c r="N14">
        <v>0</v>
      </c>
      <c r="O14">
        <v>0</v>
      </c>
      <c r="P14">
        <v>-2</v>
      </c>
      <c r="Q14" s="2">
        <f t="shared" si="0"/>
        <v>0.75</v>
      </c>
      <c r="R14" s="2">
        <f t="shared" si="1"/>
        <v>0.66666666666666663</v>
      </c>
      <c r="S14" s="6" t="s">
        <v>45</v>
      </c>
      <c r="T14">
        <v>12</v>
      </c>
      <c r="U14">
        <v>8</v>
      </c>
      <c r="V14">
        <v>0</v>
      </c>
      <c r="W14" s="3">
        <f t="shared" si="2"/>
        <v>24.797583333333336</v>
      </c>
      <c r="X14" s="4">
        <f t="shared" si="3"/>
        <v>9.4</v>
      </c>
      <c r="Y14" s="4">
        <f t="shared" si="4"/>
        <v>5.9999999999999991</v>
      </c>
      <c r="Z14">
        <v>0</v>
      </c>
    </row>
    <row r="15" spans="1:26" x14ac:dyDescent="0.3">
      <c r="A15" s="1" t="str">
        <f>'Jamal Murray'!A15</f>
        <v>vs EUR</v>
      </c>
      <c r="B15">
        <v>8</v>
      </c>
      <c r="C15">
        <v>1</v>
      </c>
      <c r="D15">
        <v>1</v>
      </c>
      <c r="E15">
        <v>0</v>
      </c>
      <c r="F15">
        <v>0</v>
      </c>
      <c r="G15">
        <v>0</v>
      </c>
      <c r="H15">
        <v>3</v>
      </c>
      <c r="I15">
        <v>5</v>
      </c>
      <c r="J15">
        <v>1</v>
      </c>
      <c r="K15">
        <v>2</v>
      </c>
      <c r="L15">
        <v>1</v>
      </c>
      <c r="M15">
        <v>1</v>
      </c>
      <c r="N15">
        <v>0</v>
      </c>
      <c r="O15">
        <v>1</v>
      </c>
      <c r="P15">
        <v>-15</v>
      </c>
      <c r="Q15" s="2">
        <f t="shared" si="0"/>
        <v>0.6</v>
      </c>
      <c r="R15" s="2">
        <f t="shared" si="1"/>
        <v>0.5</v>
      </c>
      <c r="S15" s="2">
        <f t="shared" si="5"/>
        <v>1</v>
      </c>
      <c r="T15">
        <v>14</v>
      </c>
      <c r="U15">
        <v>11</v>
      </c>
      <c r="V15">
        <v>0</v>
      </c>
      <c r="W15" s="3">
        <f t="shared" si="2"/>
        <v>22.154428571428575</v>
      </c>
      <c r="X15" s="4">
        <f t="shared" si="3"/>
        <v>10.7</v>
      </c>
      <c r="Y15" s="4">
        <f t="shared" si="4"/>
        <v>6.2999999999999989</v>
      </c>
      <c r="Z15">
        <v>0</v>
      </c>
    </row>
    <row r="16" spans="1:26" x14ac:dyDescent="0.3">
      <c r="A16" s="1" t="str">
        <f>'Jamal Murray'!A16</f>
        <v>@ RKS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3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 s="2">
        <f t="shared" si="0"/>
        <v>0.75</v>
      </c>
      <c r="R16" s="6" t="s">
        <v>45</v>
      </c>
      <c r="S16" s="6" t="s">
        <v>45</v>
      </c>
      <c r="T16">
        <v>11</v>
      </c>
      <c r="U16">
        <v>8</v>
      </c>
      <c r="V16">
        <v>0</v>
      </c>
      <c r="W16" s="3">
        <f t="shared" si="2"/>
        <v>16.558727272727278</v>
      </c>
      <c r="X16" s="4">
        <f t="shared" si="3"/>
        <v>6.5</v>
      </c>
      <c r="Y16" s="4">
        <f t="shared" si="4"/>
        <v>3.7</v>
      </c>
      <c r="Z16">
        <v>0</v>
      </c>
    </row>
    <row r="17" spans="1:26" x14ac:dyDescent="0.3">
      <c r="A17" s="1" t="str">
        <f>'Jamal Murray'!A17</f>
        <v>@ AFR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-3</v>
      </c>
      <c r="Q17" s="2">
        <f t="shared" si="0"/>
        <v>0.66666666666666663</v>
      </c>
      <c r="R17" s="2">
        <f t="shared" si="1"/>
        <v>0</v>
      </c>
      <c r="S17" s="6" t="s">
        <v>45</v>
      </c>
      <c r="T17">
        <v>12</v>
      </c>
      <c r="U17">
        <v>4</v>
      </c>
      <c r="V17">
        <v>0</v>
      </c>
      <c r="W17" s="3">
        <f t="shared" si="2"/>
        <v>11.0525</v>
      </c>
      <c r="X17" s="4">
        <f t="shared" si="3"/>
        <v>4</v>
      </c>
      <c r="Y17" s="4">
        <f t="shared" si="4"/>
        <v>2.7</v>
      </c>
      <c r="Z17">
        <v>0</v>
      </c>
    </row>
    <row r="18" spans="1:26" x14ac:dyDescent="0.3">
      <c r="A18" s="1" t="str">
        <f>'Jamal Murray'!A18</f>
        <v>vs OLD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-3</v>
      </c>
      <c r="Q18" s="2">
        <f t="shared" si="0"/>
        <v>1</v>
      </c>
      <c r="R18" s="6" t="s">
        <v>45</v>
      </c>
      <c r="S18" s="6" t="s">
        <v>45</v>
      </c>
      <c r="T18">
        <v>7</v>
      </c>
      <c r="U18">
        <v>4</v>
      </c>
      <c r="V18">
        <v>0</v>
      </c>
      <c r="W18" s="3">
        <f t="shared" si="2"/>
        <v>22.092285714285712</v>
      </c>
      <c r="X18" s="4">
        <f t="shared" si="3"/>
        <v>4</v>
      </c>
      <c r="Y18" s="4">
        <f t="shared" si="4"/>
        <v>3</v>
      </c>
      <c r="Z18">
        <v>0</v>
      </c>
    </row>
    <row r="19" spans="1:26" x14ac:dyDescent="0.3">
      <c r="A19" s="1" t="str">
        <f>'Jamal Murray'!A19</f>
        <v>@ USA</v>
      </c>
      <c r="B19">
        <v>2</v>
      </c>
      <c r="C19">
        <v>1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 s="2">
        <f t="shared" si="0"/>
        <v>1</v>
      </c>
      <c r="R19" s="6" t="s">
        <v>45</v>
      </c>
      <c r="S19" s="6" t="s">
        <v>45</v>
      </c>
      <c r="T19">
        <v>7</v>
      </c>
      <c r="U19">
        <v>2</v>
      </c>
      <c r="V19">
        <v>0</v>
      </c>
      <c r="W19" s="3">
        <f t="shared" si="2"/>
        <v>19.972428571428569</v>
      </c>
      <c r="X19" s="4">
        <f t="shared" si="3"/>
        <v>6.2</v>
      </c>
      <c r="Y19" s="4">
        <f t="shared" si="4"/>
        <v>2.7</v>
      </c>
      <c r="Z19">
        <v>0</v>
      </c>
    </row>
    <row r="20" spans="1:26" x14ac:dyDescent="0.3">
      <c r="A20" s="1" t="str">
        <f>'Jamal Murray'!A20</f>
        <v>vs SPA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3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-10</v>
      </c>
      <c r="Q20" s="2">
        <f t="shared" si="0"/>
        <v>0.33333333333333331</v>
      </c>
      <c r="R20" s="6" t="s">
        <v>45</v>
      </c>
      <c r="S20" s="2">
        <f t="shared" si="5"/>
        <v>1</v>
      </c>
      <c r="T20">
        <v>8</v>
      </c>
      <c r="U20">
        <v>3</v>
      </c>
      <c r="V20">
        <v>0</v>
      </c>
      <c r="W20" s="3">
        <f t="shared" si="2"/>
        <v>6.796875</v>
      </c>
      <c r="X20" s="4">
        <f t="shared" si="3"/>
        <v>3</v>
      </c>
      <c r="Y20" s="4">
        <f t="shared" si="4"/>
        <v>1.3000000000000003</v>
      </c>
      <c r="Z20">
        <v>0</v>
      </c>
    </row>
    <row r="21" spans="1:26" x14ac:dyDescent="0.3">
      <c r="A21" s="1" t="str">
        <f>'Jamal Murray'!A21</f>
        <v>@ 6TH</v>
      </c>
      <c r="B21">
        <v>6</v>
      </c>
      <c r="C21">
        <v>0</v>
      </c>
      <c r="D21">
        <v>0</v>
      </c>
      <c r="E21">
        <v>0</v>
      </c>
      <c r="F21">
        <v>1</v>
      </c>
      <c r="G21">
        <v>0</v>
      </c>
      <c r="H21">
        <v>2</v>
      </c>
      <c r="I21">
        <v>3</v>
      </c>
      <c r="J21">
        <v>0</v>
      </c>
      <c r="K21">
        <v>0</v>
      </c>
      <c r="L21">
        <v>2</v>
      </c>
      <c r="M21">
        <v>2</v>
      </c>
      <c r="N21">
        <v>0</v>
      </c>
      <c r="O21">
        <v>0</v>
      </c>
      <c r="P21">
        <v>2</v>
      </c>
      <c r="Q21" s="2">
        <f t="shared" si="0"/>
        <v>0.66666666666666663</v>
      </c>
      <c r="R21" s="6" t="s">
        <v>45</v>
      </c>
      <c r="S21" s="2">
        <f t="shared" si="5"/>
        <v>1</v>
      </c>
      <c r="T21">
        <v>11</v>
      </c>
      <c r="U21">
        <v>6</v>
      </c>
      <c r="V21">
        <v>0</v>
      </c>
      <c r="W21" s="3">
        <f t="shared" si="2"/>
        <v>25.474272727272727</v>
      </c>
      <c r="X21" s="4">
        <f t="shared" si="3"/>
        <v>9</v>
      </c>
      <c r="Y21" s="4">
        <f t="shared" si="4"/>
        <v>5.7</v>
      </c>
      <c r="Z21">
        <v>0</v>
      </c>
    </row>
    <row r="22" spans="1:26" x14ac:dyDescent="0.3">
      <c r="A22" s="1" t="str">
        <f>'Jamal Murray'!A22</f>
        <v>vs CHI</v>
      </c>
      <c r="B22">
        <v>2</v>
      </c>
      <c r="C22">
        <v>1</v>
      </c>
      <c r="D22">
        <v>2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2">
        <f t="shared" si="0"/>
        <v>1</v>
      </c>
      <c r="R22" s="6" t="s">
        <v>45</v>
      </c>
      <c r="S22" s="6" t="s">
        <v>45</v>
      </c>
      <c r="T22">
        <v>12</v>
      </c>
      <c r="U22">
        <v>7</v>
      </c>
      <c r="V22">
        <v>0</v>
      </c>
      <c r="W22" s="3">
        <f t="shared" si="2"/>
        <v>14.164250000000001</v>
      </c>
      <c r="X22" s="4">
        <f t="shared" si="3"/>
        <v>8.1999999999999993</v>
      </c>
      <c r="Y22" s="4">
        <f t="shared" si="4"/>
        <v>3.4000000000000004</v>
      </c>
      <c r="Z22">
        <v>0</v>
      </c>
    </row>
    <row r="23" spans="1:26" x14ac:dyDescent="0.3">
      <c r="A23" s="1" t="str">
        <f>'Jamal Murray'!A23</f>
        <v>vs DNK</v>
      </c>
      <c r="B23">
        <v>6</v>
      </c>
      <c r="C23">
        <v>1</v>
      </c>
      <c r="D23">
        <v>0</v>
      </c>
      <c r="E23">
        <v>0</v>
      </c>
      <c r="F23">
        <v>0</v>
      </c>
      <c r="G23">
        <v>0</v>
      </c>
      <c r="H23">
        <v>2</v>
      </c>
      <c r="I23">
        <v>3</v>
      </c>
      <c r="J23">
        <v>0</v>
      </c>
      <c r="K23">
        <v>1</v>
      </c>
      <c r="L23">
        <v>2</v>
      </c>
      <c r="M23">
        <v>2</v>
      </c>
      <c r="N23">
        <v>0</v>
      </c>
      <c r="O23">
        <v>1</v>
      </c>
      <c r="P23">
        <v>2</v>
      </c>
      <c r="Q23" s="2">
        <f t="shared" si="0"/>
        <v>0.66666666666666663</v>
      </c>
      <c r="R23" s="2">
        <f t="shared" si="1"/>
        <v>0</v>
      </c>
      <c r="S23" s="2">
        <f t="shared" si="5"/>
        <v>1</v>
      </c>
      <c r="T23">
        <v>7</v>
      </c>
      <c r="U23">
        <v>6</v>
      </c>
      <c r="V23">
        <v>0</v>
      </c>
      <c r="W23" s="3">
        <f t="shared" si="2"/>
        <v>31.979000000000003</v>
      </c>
      <c r="X23" s="4">
        <f t="shared" si="3"/>
        <v>7.2</v>
      </c>
      <c r="Y23" s="4">
        <f t="shared" si="4"/>
        <v>4.5999999999999996</v>
      </c>
      <c r="Z23">
        <v>0</v>
      </c>
    </row>
    <row r="24" spans="1:26" x14ac:dyDescent="0.3">
      <c r="A24" s="1" t="str">
        <f>'Jamal Murray'!A24</f>
        <v>@ IMP</v>
      </c>
      <c r="B24">
        <v>11</v>
      </c>
      <c r="C24">
        <v>2</v>
      </c>
      <c r="D24">
        <v>0</v>
      </c>
      <c r="E24">
        <v>0</v>
      </c>
      <c r="F24">
        <v>0</v>
      </c>
      <c r="G24">
        <v>0</v>
      </c>
      <c r="H24">
        <v>4</v>
      </c>
      <c r="I24">
        <v>5</v>
      </c>
      <c r="J24">
        <v>2</v>
      </c>
      <c r="K24">
        <v>2</v>
      </c>
      <c r="L24">
        <v>1</v>
      </c>
      <c r="M24">
        <v>1</v>
      </c>
      <c r="N24">
        <v>1</v>
      </c>
      <c r="O24">
        <v>0</v>
      </c>
      <c r="P24">
        <v>3</v>
      </c>
      <c r="Q24" s="2">
        <f t="shared" si="0"/>
        <v>0.8</v>
      </c>
      <c r="R24" s="2">
        <f t="shared" si="1"/>
        <v>1</v>
      </c>
      <c r="S24" s="2">
        <f t="shared" si="5"/>
        <v>1</v>
      </c>
      <c r="T24">
        <v>7</v>
      </c>
      <c r="U24">
        <v>11</v>
      </c>
      <c r="V24">
        <v>0</v>
      </c>
      <c r="W24" s="3">
        <f t="shared" si="2"/>
        <v>72.672285714285721</v>
      </c>
      <c r="X24" s="4">
        <f t="shared" si="3"/>
        <v>13.4</v>
      </c>
      <c r="Y24" s="4">
        <f t="shared" si="4"/>
        <v>10.1</v>
      </c>
      <c r="Z24">
        <v>0</v>
      </c>
    </row>
    <row r="25" spans="1:26" x14ac:dyDescent="0.3">
      <c r="A25" s="1" t="str">
        <f>'Jamal Murray'!A25</f>
        <v>vs 3PT</v>
      </c>
      <c r="B25">
        <v>2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2</v>
      </c>
      <c r="M25">
        <v>2</v>
      </c>
      <c r="N25">
        <v>0</v>
      </c>
      <c r="O25">
        <v>0</v>
      </c>
      <c r="P25">
        <v>0</v>
      </c>
      <c r="Q25" s="2">
        <f t="shared" si="0"/>
        <v>0</v>
      </c>
      <c r="R25" s="6" t="s">
        <v>45</v>
      </c>
      <c r="S25" s="2">
        <f t="shared" si="5"/>
        <v>1</v>
      </c>
      <c r="T25">
        <v>9</v>
      </c>
      <c r="U25">
        <v>2</v>
      </c>
      <c r="V25">
        <v>0</v>
      </c>
      <c r="W25" s="3">
        <f t="shared" si="2"/>
        <v>9.3237777777777779</v>
      </c>
      <c r="X25" s="4">
        <f t="shared" si="3"/>
        <v>4.4000000000000004</v>
      </c>
      <c r="Y25" s="4">
        <f t="shared" si="4"/>
        <v>1.9</v>
      </c>
      <c r="Z25">
        <v>0</v>
      </c>
    </row>
    <row r="26" spans="1:26" x14ac:dyDescent="0.3">
      <c r="A26" s="1" t="str">
        <f>'Jamal Murray'!A26</f>
        <v>@ DEF</v>
      </c>
      <c r="B26">
        <v>4</v>
      </c>
      <c r="C26">
        <v>0</v>
      </c>
      <c r="D26">
        <v>1</v>
      </c>
      <c r="E26">
        <v>0</v>
      </c>
      <c r="F26">
        <v>0</v>
      </c>
      <c r="G26">
        <v>0</v>
      </c>
      <c r="H26">
        <v>2</v>
      </c>
      <c r="I26">
        <v>3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-5</v>
      </c>
      <c r="Q26" s="2">
        <f t="shared" si="0"/>
        <v>0.66666666666666663</v>
      </c>
      <c r="R26" s="2">
        <f t="shared" si="1"/>
        <v>0</v>
      </c>
      <c r="S26" s="6" t="s">
        <v>45</v>
      </c>
      <c r="T26">
        <v>16</v>
      </c>
      <c r="U26">
        <v>6</v>
      </c>
      <c r="V26">
        <v>0</v>
      </c>
      <c r="W26" s="3">
        <f t="shared" si="2"/>
        <v>9.3833124999999988</v>
      </c>
      <c r="X26" s="4">
        <f t="shared" si="3"/>
        <v>5.5</v>
      </c>
      <c r="Y26" s="4">
        <f t="shared" si="4"/>
        <v>3.0000000000000004</v>
      </c>
      <c r="Z26">
        <v>0</v>
      </c>
    </row>
    <row r="27" spans="1:26" x14ac:dyDescent="0.3">
      <c r="A27" s="1" t="str">
        <f>'Jamal Murray'!A27</f>
        <v>vs OCE</v>
      </c>
      <c r="B27">
        <v>2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-3</v>
      </c>
      <c r="Q27" s="2">
        <f t="shared" si="0"/>
        <v>0.33333333333333331</v>
      </c>
      <c r="R27" s="6" t="s">
        <v>45</v>
      </c>
      <c r="S27" s="6" t="s">
        <v>45</v>
      </c>
      <c r="T27">
        <v>10</v>
      </c>
      <c r="U27">
        <v>4</v>
      </c>
      <c r="V27">
        <v>0</v>
      </c>
      <c r="W27" s="3">
        <f t="shared" si="2"/>
        <v>5.6913999999999989</v>
      </c>
      <c r="X27" s="4">
        <f t="shared" si="3"/>
        <v>4.7</v>
      </c>
      <c r="Y27" s="4">
        <f t="shared" si="4"/>
        <v>1.3000000000000003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4.9230769230769234</v>
      </c>
      <c r="C47" s="4">
        <f t="shared" ref="C47:P47" si="6">AVERAGE(C2:C46)</f>
        <v>0.84615384615384615</v>
      </c>
      <c r="D47" s="4">
        <f t="shared" si="6"/>
        <v>0.38461538461538464</v>
      </c>
      <c r="E47" s="4">
        <f t="shared" si="6"/>
        <v>7.6923076923076927E-2</v>
      </c>
      <c r="F47" s="4">
        <f t="shared" si="6"/>
        <v>7.6923076923076927E-2</v>
      </c>
      <c r="G47" s="4">
        <f t="shared" si="6"/>
        <v>0.26923076923076922</v>
      </c>
      <c r="H47" s="4">
        <f t="shared" si="6"/>
        <v>2.0384615384615383</v>
      </c>
      <c r="I47" s="4">
        <f t="shared" si="6"/>
        <v>3.0384615384615383</v>
      </c>
      <c r="J47" s="4">
        <f t="shared" si="6"/>
        <v>0.34615384615384615</v>
      </c>
      <c r="K47" s="4">
        <f t="shared" si="6"/>
        <v>0.65384615384615385</v>
      </c>
      <c r="L47" s="4">
        <f t="shared" si="6"/>
        <v>0.5</v>
      </c>
      <c r="M47" s="4">
        <f t="shared" si="6"/>
        <v>0.53846153846153844</v>
      </c>
      <c r="N47" s="4">
        <f t="shared" si="6"/>
        <v>3.8461538461538464E-2</v>
      </c>
      <c r="O47" s="4">
        <f t="shared" si="6"/>
        <v>0.23076923076923078</v>
      </c>
      <c r="P47" s="4">
        <f t="shared" si="6"/>
        <v>-2.0384615384615383</v>
      </c>
      <c r="Q47" s="2">
        <f>SUM(H2:H46)/SUM(I2:I46)</f>
        <v>0.67088607594936711</v>
      </c>
      <c r="R47" s="2">
        <f>SUM(J2:J46)/SUM(K2:K46)</f>
        <v>0.52941176470588236</v>
      </c>
      <c r="S47" s="2">
        <f>SUM(L2:L46)/SUM(M2:M46)</f>
        <v>0.9285714285714286</v>
      </c>
      <c r="T47" s="4">
        <f t="shared" ref="T47:V47" si="7">AVERAGE(T2:T46)</f>
        <v>9.5</v>
      </c>
      <c r="U47" s="4">
        <f t="shared" si="7"/>
        <v>5.8076923076923075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20.201032388663965</v>
      </c>
      <c r="X47" s="4">
        <f t="shared" si="3"/>
        <v>6.7076923076923078</v>
      </c>
      <c r="Y47" s="4">
        <f t="shared" si="4"/>
        <v>3.9038461538461551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128</v>
      </c>
      <c r="C49">
        <f t="shared" ref="C49:P49" si="8">SUM(C2:C46)</f>
        <v>22</v>
      </c>
      <c r="D49">
        <f t="shared" si="8"/>
        <v>10</v>
      </c>
      <c r="E49">
        <f t="shared" si="8"/>
        <v>2</v>
      </c>
      <c r="F49">
        <f t="shared" si="8"/>
        <v>2</v>
      </c>
      <c r="G49">
        <f t="shared" si="8"/>
        <v>7</v>
      </c>
      <c r="H49">
        <f t="shared" si="8"/>
        <v>53</v>
      </c>
      <c r="I49">
        <f t="shared" si="8"/>
        <v>79</v>
      </c>
      <c r="J49">
        <f t="shared" si="8"/>
        <v>9</v>
      </c>
      <c r="K49">
        <f t="shared" si="8"/>
        <v>17</v>
      </c>
      <c r="L49">
        <f t="shared" si="8"/>
        <v>13</v>
      </c>
      <c r="M49">
        <f t="shared" si="8"/>
        <v>14</v>
      </c>
      <c r="N49">
        <f t="shared" si="8"/>
        <v>1</v>
      </c>
      <c r="O49">
        <f t="shared" si="8"/>
        <v>6</v>
      </c>
      <c r="P49">
        <f t="shared" si="8"/>
        <v>-53</v>
      </c>
      <c r="T49">
        <f>SUM(T2:T46)</f>
        <v>247</v>
      </c>
      <c r="U49">
        <f>SUM(U2:U46)</f>
        <v>151</v>
      </c>
      <c r="V49">
        <f>SUM(V2:V46)</f>
        <v>0</v>
      </c>
      <c r="X49" s="4">
        <f>SUM(X2:X46)</f>
        <v>174.39999999999998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4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-12</v>
      </c>
      <c r="Q2" s="2">
        <f t="shared" ref="Q2:Q46" si="0">H2/I2</f>
        <v>0.5</v>
      </c>
      <c r="R2" s="2">
        <f t="shared" ref="R2:R46" si="1">J2/K2</f>
        <v>0</v>
      </c>
      <c r="S2" s="6" t="s">
        <v>45</v>
      </c>
      <c r="T2">
        <v>9</v>
      </c>
      <c r="U2">
        <v>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10.382222222222222</v>
      </c>
      <c r="X2" s="4">
        <f t="shared" ref="X2:X47" si="3">B2+(C2*1.2)+(D2*1.5)+(E2*3)+(F2*3)-G2</f>
        <v>4</v>
      </c>
      <c r="Y2" s="4">
        <f t="shared" ref="Y2:Y47" si="4">B2+0.4*H2-0.7*I2-0.4*(M2-L2)+0.7*N2+0.3*(C2-N2)+F2+D2*0.7+0.7*E2-0.4*O2-G2</f>
        <v>2</v>
      </c>
      <c r="Z2">
        <v>0</v>
      </c>
    </row>
    <row r="3" spans="1:26" x14ac:dyDescent="0.3">
      <c r="A3" s="1" t="str">
        <f>'Jamal Murray'!A3</f>
        <v>@ OLD</v>
      </c>
      <c r="B3">
        <v>7</v>
      </c>
      <c r="C3">
        <v>0</v>
      </c>
      <c r="D3">
        <v>0</v>
      </c>
      <c r="E3">
        <v>0</v>
      </c>
      <c r="F3">
        <v>1</v>
      </c>
      <c r="G3">
        <v>2</v>
      </c>
      <c r="H3">
        <v>2</v>
      </c>
      <c r="I3">
        <v>2</v>
      </c>
      <c r="J3">
        <v>0</v>
      </c>
      <c r="K3">
        <v>0</v>
      </c>
      <c r="L3">
        <v>3</v>
      </c>
      <c r="M3">
        <v>3</v>
      </c>
      <c r="N3">
        <v>0</v>
      </c>
      <c r="O3">
        <v>0</v>
      </c>
      <c r="P3">
        <v>-3</v>
      </c>
      <c r="Q3" s="2">
        <f t="shared" si="0"/>
        <v>1</v>
      </c>
      <c r="R3" s="6" t="s">
        <v>45</v>
      </c>
      <c r="S3" s="2">
        <f>L3/M3</f>
        <v>1</v>
      </c>
      <c r="T3">
        <v>8</v>
      </c>
      <c r="U3">
        <v>7</v>
      </c>
      <c r="V3">
        <v>0</v>
      </c>
      <c r="W3" s="3">
        <f t="shared" si="2"/>
        <v>32.307249999999996</v>
      </c>
      <c r="X3" s="4">
        <f t="shared" si="3"/>
        <v>8</v>
      </c>
      <c r="Y3" s="4">
        <f t="shared" si="4"/>
        <v>5.4</v>
      </c>
      <c r="Z3">
        <v>0</v>
      </c>
    </row>
    <row r="4" spans="1:26" x14ac:dyDescent="0.3">
      <c r="A4" s="1" t="str">
        <f>'Jamal Murray'!A4</f>
        <v>vs USA</v>
      </c>
      <c r="B4">
        <v>0</v>
      </c>
      <c r="C4">
        <v>2</v>
      </c>
      <c r="D4">
        <v>0</v>
      </c>
      <c r="E4">
        <v>1</v>
      </c>
      <c r="F4">
        <v>0</v>
      </c>
      <c r="G4">
        <v>1</v>
      </c>
      <c r="H4">
        <v>0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-5</v>
      </c>
      <c r="Q4" s="2">
        <f t="shared" si="0"/>
        <v>0</v>
      </c>
      <c r="R4" s="2">
        <f t="shared" si="1"/>
        <v>0</v>
      </c>
      <c r="S4" s="6" t="s">
        <v>45</v>
      </c>
      <c r="T4">
        <v>8</v>
      </c>
      <c r="U4">
        <v>0</v>
      </c>
      <c r="V4">
        <v>0</v>
      </c>
      <c r="W4" s="3">
        <f t="shared" si="2"/>
        <v>-7.9591249999999993</v>
      </c>
      <c r="X4" s="4">
        <f t="shared" si="3"/>
        <v>4.4000000000000004</v>
      </c>
      <c r="Y4" s="4">
        <f t="shared" si="4"/>
        <v>-1.1000000000000001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-3</v>
      </c>
      <c r="Q5" s="6" t="s">
        <v>45</v>
      </c>
      <c r="R5" s="6" t="s">
        <v>45</v>
      </c>
      <c r="S5" s="6" t="s">
        <v>45</v>
      </c>
      <c r="T5">
        <v>11</v>
      </c>
      <c r="U5">
        <v>3</v>
      </c>
      <c r="V5">
        <v>0</v>
      </c>
      <c r="W5" s="3">
        <f t="shared" si="2"/>
        <v>2.9281818181818182</v>
      </c>
      <c r="X5" s="4">
        <f t="shared" si="3"/>
        <v>2.7</v>
      </c>
      <c r="Y5" s="4">
        <f t="shared" si="4"/>
        <v>0.6</v>
      </c>
      <c r="Z5">
        <v>0</v>
      </c>
    </row>
    <row r="6" spans="1:26" x14ac:dyDescent="0.3">
      <c r="A6" s="1" t="str">
        <f>'Jamal Murray'!A6</f>
        <v>vs 6TH</v>
      </c>
      <c r="B6">
        <v>2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 s="2">
        <f t="shared" si="0"/>
        <v>1</v>
      </c>
      <c r="R6" s="6" t="s">
        <v>45</v>
      </c>
      <c r="S6" s="6" t="s">
        <v>45</v>
      </c>
      <c r="T6">
        <v>6</v>
      </c>
      <c r="U6">
        <v>4</v>
      </c>
      <c r="V6">
        <v>0</v>
      </c>
      <c r="W6" s="3">
        <f t="shared" si="2"/>
        <v>31.531833333333328</v>
      </c>
      <c r="X6" s="4">
        <f t="shared" si="3"/>
        <v>7.7</v>
      </c>
      <c r="Y6" s="4">
        <f t="shared" si="4"/>
        <v>3.7</v>
      </c>
      <c r="Z6">
        <v>0</v>
      </c>
    </row>
    <row r="7" spans="1:26" x14ac:dyDescent="0.3">
      <c r="A7" s="1" t="str">
        <f>'Jamal Murray'!A7</f>
        <v>@ CHI</v>
      </c>
      <c r="B7">
        <v>5</v>
      </c>
      <c r="C7">
        <v>2</v>
      </c>
      <c r="D7">
        <v>1</v>
      </c>
      <c r="E7">
        <v>1</v>
      </c>
      <c r="F7">
        <v>1</v>
      </c>
      <c r="G7">
        <v>0</v>
      </c>
      <c r="H7">
        <v>2</v>
      </c>
      <c r="I7">
        <v>5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-3</v>
      </c>
      <c r="Q7" s="2">
        <f t="shared" si="0"/>
        <v>0.4</v>
      </c>
      <c r="R7" s="2">
        <f t="shared" si="1"/>
        <v>0.33333333333333331</v>
      </c>
      <c r="S7" s="6" t="s">
        <v>45</v>
      </c>
      <c r="T7">
        <v>10</v>
      </c>
      <c r="U7">
        <v>8</v>
      </c>
      <c r="V7">
        <v>0</v>
      </c>
      <c r="W7" s="3">
        <f t="shared" si="2"/>
        <v>26.3185</v>
      </c>
      <c r="X7" s="4">
        <f t="shared" si="3"/>
        <v>14.9</v>
      </c>
      <c r="Y7" s="4">
        <f t="shared" si="4"/>
        <v>5.3</v>
      </c>
      <c r="Z7">
        <v>0</v>
      </c>
    </row>
    <row r="8" spans="1:26" x14ac:dyDescent="0.3">
      <c r="A8" s="1" t="str">
        <f>'Jamal Murray'!A8</f>
        <v>@ DNK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-10</v>
      </c>
      <c r="Q8" s="2">
        <f t="shared" si="0"/>
        <v>1</v>
      </c>
      <c r="R8" s="6" t="s">
        <v>45</v>
      </c>
      <c r="S8" s="6" t="s">
        <v>45</v>
      </c>
      <c r="T8">
        <v>9</v>
      </c>
      <c r="U8">
        <v>2</v>
      </c>
      <c r="V8">
        <v>0</v>
      </c>
      <c r="W8" s="3">
        <f t="shared" si="2"/>
        <v>9.5455555555555556</v>
      </c>
      <c r="X8" s="4">
        <f t="shared" si="3"/>
        <v>2</v>
      </c>
      <c r="Y8" s="4">
        <f t="shared" si="4"/>
        <v>1.7</v>
      </c>
      <c r="Z8">
        <v>0</v>
      </c>
    </row>
    <row r="9" spans="1:26" x14ac:dyDescent="0.3">
      <c r="A9" s="1" t="str">
        <f>'Jamal Murray'!A9</f>
        <v>vs IMP</v>
      </c>
      <c r="B9">
        <v>0</v>
      </c>
      <c r="C9">
        <v>1</v>
      </c>
      <c r="D9">
        <v>3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2</v>
      </c>
      <c r="P9">
        <v>2</v>
      </c>
      <c r="Q9" s="2">
        <f>H9/I9</f>
        <v>0</v>
      </c>
      <c r="R9" s="2">
        <f t="shared" si="1"/>
        <v>0</v>
      </c>
      <c r="S9" s="6" t="s">
        <v>45</v>
      </c>
      <c r="T9">
        <v>8</v>
      </c>
      <c r="U9">
        <v>9</v>
      </c>
      <c r="V9">
        <v>0</v>
      </c>
      <c r="W9" s="3">
        <f>((H9*85.91) +(F9*53.897)+(J9*51.757)+(L9*46.845)+(E9*39.19)+(N9*39.19)+(D9*34.677)+((C9-N9)*14.707)-(O9*17.174)-((M9-L9)*20.091)-((I9-H9)*39.19)-(G9*53.897))/T9</f>
        <v>0.75125000000000064</v>
      </c>
      <c r="X9" s="4">
        <f>B9+(C9*1.2)+(D9*1.5)+(E9*3)+(F9*3)-G9</f>
        <v>5.7</v>
      </c>
      <c r="Y9" s="4">
        <f>B9+0.4*H9-0.7*I9-0.4*(M9-L9)+0.7*N9+0.3*(C9-N9)+F9+D9*0.7+0.7*E9-0.4*O9-G9</f>
        <v>0.19999999999999973</v>
      </c>
      <c r="Z9">
        <v>0</v>
      </c>
    </row>
    <row r="10" spans="1:26" x14ac:dyDescent="0.3">
      <c r="A10" s="1" t="str">
        <f>'Jamal Murray'!A10</f>
        <v>@ 3PT</v>
      </c>
      <c r="B10">
        <v>3</v>
      </c>
      <c r="C10">
        <v>3</v>
      </c>
      <c r="D10">
        <v>0</v>
      </c>
      <c r="E10">
        <v>2</v>
      </c>
      <c r="F10">
        <v>0</v>
      </c>
      <c r="G10">
        <v>0</v>
      </c>
      <c r="H10">
        <v>1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7</v>
      </c>
      <c r="Q10" s="2">
        <f t="shared" si="0"/>
        <v>0.5</v>
      </c>
      <c r="R10" s="2">
        <f t="shared" si="1"/>
        <v>1</v>
      </c>
      <c r="S10" s="6" t="s">
        <v>45</v>
      </c>
      <c r="T10">
        <v>6</v>
      </c>
      <c r="U10">
        <v>3</v>
      </c>
      <c r="V10">
        <v>0</v>
      </c>
      <c r="W10" s="3">
        <f t="shared" si="2"/>
        <v>36.829666666666668</v>
      </c>
      <c r="X10" s="4">
        <f t="shared" si="3"/>
        <v>12.6</v>
      </c>
      <c r="Y10" s="4">
        <f t="shared" si="4"/>
        <v>4.3</v>
      </c>
      <c r="Z10">
        <v>0</v>
      </c>
    </row>
    <row r="11" spans="1:26" x14ac:dyDescent="0.3">
      <c r="A11" s="1" t="str">
        <f>'Jamal Murray'!A11</f>
        <v>vs DEF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2</v>
      </c>
      <c r="M11">
        <v>4</v>
      </c>
      <c r="N11">
        <v>0</v>
      </c>
      <c r="O11">
        <v>0</v>
      </c>
      <c r="P11">
        <v>-10</v>
      </c>
      <c r="Q11" s="6" t="s">
        <v>45</v>
      </c>
      <c r="R11" s="6" t="s">
        <v>45</v>
      </c>
      <c r="S11" s="2">
        <f t="shared" ref="S11:S46" si="5">L11/M11</f>
        <v>0.5</v>
      </c>
      <c r="T11">
        <v>8</v>
      </c>
      <c r="U11">
        <v>2</v>
      </c>
      <c r="V11">
        <v>0</v>
      </c>
      <c r="W11" s="3">
        <f t="shared" si="2"/>
        <v>-4.8625000000000362E-2</v>
      </c>
      <c r="X11" s="4">
        <f t="shared" si="3"/>
        <v>1</v>
      </c>
      <c r="Y11" s="4">
        <f t="shared" si="4"/>
        <v>0.19999999999999996</v>
      </c>
      <c r="Z11">
        <v>0</v>
      </c>
    </row>
    <row r="12" spans="1:26" x14ac:dyDescent="0.3">
      <c r="A12" s="1" t="str">
        <f>'Jamal Murray'!A12</f>
        <v>@ OCE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-2</v>
      </c>
      <c r="Q12" s="2">
        <f t="shared" si="0"/>
        <v>0</v>
      </c>
      <c r="R12" s="6" t="s">
        <v>45</v>
      </c>
      <c r="S12" s="6" t="s">
        <v>45</v>
      </c>
      <c r="T12">
        <v>9</v>
      </c>
      <c r="U12">
        <v>0</v>
      </c>
      <c r="V12">
        <v>0</v>
      </c>
      <c r="W12" s="3">
        <f t="shared" si="2"/>
        <v>-4.6285555555555549</v>
      </c>
      <c r="X12" s="4">
        <f t="shared" si="3"/>
        <v>1.2</v>
      </c>
      <c r="Y12" s="4">
        <f t="shared" si="4"/>
        <v>-0.8</v>
      </c>
      <c r="Z12">
        <v>0</v>
      </c>
    </row>
    <row r="13" spans="1:26" x14ac:dyDescent="0.3">
      <c r="A13" s="1" t="str">
        <f>'Jamal Murray'!A13</f>
        <v>vs FRA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-6</v>
      </c>
      <c r="Q13" s="6" t="s">
        <v>45</v>
      </c>
      <c r="R13" s="6" t="s">
        <v>45</v>
      </c>
      <c r="S13" s="6" t="s">
        <v>45</v>
      </c>
      <c r="T13">
        <v>8</v>
      </c>
      <c r="U13">
        <v>0</v>
      </c>
      <c r="V13">
        <v>0</v>
      </c>
      <c r="W13" s="3">
        <f t="shared" si="2"/>
        <v>0</v>
      </c>
      <c r="X13" s="4">
        <f t="shared" si="3"/>
        <v>0</v>
      </c>
      <c r="Y13" s="4">
        <f t="shared" si="4"/>
        <v>0</v>
      </c>
      <c r="Z13">
        <v>0</v>
      </c>
    </row>
    <row r="14" spans="1:26" x14ac:dyDescent="0.3">
      <c r="A14" s="1" t="str">
        <f>'Jamal Murray'!A14</f>
        <v>@ INJ</v>
      </c>
      <c r="B14">
        <v>2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3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0.33333333333333331</v>
      </c>
      <c r="R14" s="2">
        <f t="shared" si="1"/>
        <v>0</v>
      </c>
      <c r="S14" s="6" t="s">
        <v>45</v>
      </c>
      <c r="T14">
        <v>10</v>
      </c>
      <c r="U14">
        <v>2</v>
      </c>
      <c r="V14">
        <v>0</v>
      </c>
      <c r="W14" s="3">
        <f t="shared" si="2"/>
        <v>-4.6366999999999994</v>
      </c>
      <c r="X14" s="4">
        <f t="shared" si="3"/>
        <v>1</v>
      </c>
      <c r="Y14" s="4">
        <f t="shared" si="4"/>
        <v>-0.69999999999999973</v>
      </c>
      <c r="Z14">
        <v>0</v>
      </c>
    </row>
    <row r="15" spans="1:26" x14ac:dyDescent="0.3">
      <c r="A15" s="1" t="str">
        <f>'Jamal Murray'!A15</f>
        <v>vs EUR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-10</v>
      </c>
      <c r="Q15" s="2">
        <f t="shared" si="0"/>
        <v>0</v>
      </c>
      <c r="R15" s="2">
        <f t="shared" si="1"/>
        <v>0</v>
      </c>
      <c r="S15" s="6" t="s">
        <v>45</v>
      </c>
      <c r="T15">
        <v>8</v>
      </c>
      <c r="U15">
        <v>2</v>
      </c>
      <c r="V15">
        <v>0</v>
      </c>
      <c r="W15" s="3">
        <f t="shared" si="2"/>
        <v>-14.34675</v>
      </c>
      <c r="X15" s="4">
        <f t="shared" si="3"/>
        <v>0.5</v>
      </c>
      <c r="Y15" s="4">
        <f t="shared" si="4"/>
        <v>-2.1</v>
      </c>
      <c r="Z15">
        <v>0</v>
      </c>
    </row>
    <row r="16" spans="1:26" x14ac:dyDescent="0.3">
      <c r="A16" s="1" t="str">
        <f>'Jamal Murray'!A16</f>
        <v>@ RKS</v>
      </c>
      <c r="B16">
        <v>0</v>
      </c>
      <c r="C16">
        <v>4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 s="6" t="s">
        <v>45</v>
      </c>
      <c r="R16" s="6" t="s">
        <v>45</v>
      </c>
      <c r="S16" s="6" t="s">
        <v>45</v>
      </c>
      <c r="T16">
        <v>8</v>
      </c>
      <c r="U16">
        <v>3</v>
      </c>
      <c r="V16">
        <v>0</v>
      </c>
      <c r="W16" s="3">
        <f t="shared" si="2"/>
        <v>7.7029999999999985</v>
      </c>
      <c r="X16" s="4">
        <f t="shared" si="3"/>
        <v>8.3000000000000007</v>
      </c>
      <c r="Y16" s="4">
        <f t="shared" si="4"/>
        <v>1.1999999999999997</v>
      </c>
      <c r="Z16">
        <v>0</v>
      </c>
    </row>
    <row r="17" spans="1:26" x14ac:dyDescent="0.3">
      <c r="A17" s="1" t="str">
        <f>'Jamal Murray'!A17</f>
        <v>@ AFR</v>
      </c>
      <c r="B17">
        <v>6</v>
      </c>
      <c r="C17">
        <v>1</v>
      </c>
      <c r="D17">
        <v>2</v>
      </c>
      <c r="E17">
        <v>1</v>
      </c>
      <c r="F17">
        <v>1</v>
      </c>
      <c r="G17">
        <v>0</v>
      </c>
      <c r="H17">
        <v>3</v>
      </c>
      <c r="I17">
        <v>5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-5</v>
      </c>
      <c r="Q17" s="2">
        <f t="shared" si="0"/>
        <v>0.6</v>
      </c>
      <c r="R17" s="6" t="s">
        <v>45</v>
      </c>
      <c r="S17" s="2">
        <f t="shared" si="5"/>
        <v>0</v>
      </c>
      <c r="T17">
        <v>12</v>
      </c>
      <c r="U17">
        <v>10</v>
      </c>
      <c r="V17">
        <v>0</v>
      </c>
      <c r="W17" s="3">
        <f t="shared" si="2"/>
        <v>30.074166666666667</v>
      </c>
      <c r="X17" s="4">
        <f t="shared" si="3"/>
        <v>16.2</v>
      </c>
      <c r="Y17" s="4">
        <f t="shared" si="4"/>
        <v>7.1000000000000005</v>
      </c>
      <c r="Z17">
        <v>0</v>
      </c>
    </row>
    <row r="18" spans="1:26" x14ac:dyDescent="0.3">
      <c r="A18" s="1" t="str">
        <f>'Jamal Murray'!A18</f>
        <v>vs OLD</v>
      </c>
      <c r="B18">
        <v>3</v>
      </c>
      <c r="C18">
        <v>0</v>
      </c>
      <c r="D18">
        <v>2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-3</v>
      </c>
      <c r="Q18" s="2">
        <f t="shared" si="0"/>
        <v>1</v>
      </c>
      <c r="R18" s="6" t="s">
        <v>45</v>
      </c>
      <c r="S18" s="2">
        <f t="shared" si="5"/>
        <v>1</v>
      </c>
      <c r="T18">
        <v>7</v>
      </c>
      <c r="U18">
        <v>7</v>
      </c>
      <c r="V18">
        <v>0</v>
      </c>
      <c r="W18" s="3">
        <f t="shared" si="2"/>
        <v>28.872714285714284</v>
      </c>
      <c r="X18" s="4">
        <f t="shared" si="3"/>
        <v>6</v>
      </c>
      <c r="Y18" s="4">
        <f t="shared" si="4"/>
        <v>4.0999999999999996</v>
      </c>
      <c r="Z18">
        <v>0</v>
      </c>
    </row>
    <row r="19" spans="1:26" x14ac:dyDescent="0.3">
      <c r="A19" s="1" t="str">
        <f>'Jamal Murray'!A19</f>
        <v>@ USA</v>
      </c>
      <c r="B19"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-1</v>
      </c>
      <c r="Q19" s="2">
        <f t="shared" si="0"/>
        <v>0.5</v>
      </c>
      <c r="R19" s="2">
        <f t="shared" si="1"/>
        <v>0</v>
      </c>
      <c r="S19" s="6" t="s">
        <v>45</v>
      </c>
      <c r="T19">
        <v>6</v>
      </c>
      <c r="U19">
        <v>5</v>
      </c>
      <c r="V19">
        <v>0</v>
      </c>
      <c r="W19" s="3">
        <f t="shared" si="2"/>
        <v>16.01733333333333</v>
      </c>
      <c r="X19" s="4">
        <f t="shared" si="3"/>
        <v>4.7</v>
      </c>
      <c r="Y19" s="4">
        <f t="shared" si="4"/>
        <v>2</v>
      </c>
      <c r="Z19">
        <v>0</v>
      </c>
    </row>
    <row r="20" spans="1:26" x14ac:dyDescent="0.3">
      <c r="A20" s="1" t="str">
        <f>'Jamal Murray'!A20</f>
        <v>vs SPA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-10</v>
      </c>
      <c r="Q20" s="2">
        <f t="shared" si="0"/>
        <v>0.33333333333333331</v>
      </c>
      <c r="R20" s="2">
        <f t="shared" si="1"/>
        <v>0</v>
      </c>
      <c r="S20" s="6" t="s">
        <v>45</v>
      </c>
      <c r="T20">
        <v>8</v>
      </c>
      <c r="U20">
        <v>2</v>
      </c>
      <c r="V20">
        <v>0</v>
      </c>
      <c r="W20" s="3">
        <f t="shared" si="2"/>
        <v>0.94125000000000014</v>
      </c>
      <c r="X20" s="4">
        <f t="shared" si="3"/>
        <v>2</v>
      </c>
      <c r="Y20" s="4">
        <f t="shared" si="4"/>
        <v>0.30000000000000027</v>
      </c>
      <c r="Z20">
        <v>0</v>
      </c>
    </row>
    <row r="21" spans="1:26" x14ac:dyDescent="0.3">
      <c r="A21" s="1" t="str">
        <f>'Jamal Murray'!A21</f>
        <v>@ 6TH</v>
      </c>
      <c r="B21">
        <v>0</v>
      </c>
      <c r="C21">
        <v>1</v>
      </c>
      <c r="D21">
        <v>2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 s="2">
        <f t="shared" si="0"/>
        <v>0</v>
      </c>
      <c r="R21" s="6" t="s">
        <v>45</v>
      </c>
      <c r="S21" s="6" t="s">
        <v>45</v>
      </c>
      <c r="T21">
        <v>9</v>
      </c>
      <c r="U21">
        <v>4</v>
      </c>
      <c r="V21">
        <v>0</v>
      </c>
      <c r="W21" s="3">
        <f t="shared" si="2"/>
        <v>9.3401111111111117</v>
      </c>
      <c r="X21" s="4">
        <f t="shared" si="3"/>
        <v>7.2</v>
      </c>
      <c r="Y21" s="4">
        <f t="shared" si="4"/>
        <v>1.7</v>
      </c>
      <c r="Z21">
        <v>0</v>
      </c>
    </row>
    <row r="22" spans="1:26" x14ac:dyDescent="0.3">
      <c r="A22" s="1" t="str">
        <f>'Jamal Murray'!A22</f>
        <v>vs CHI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 s="6" t="s">
        <v>45</v>
      </c>
      <c r="R22" s="6" t="s">
        <v>45</v>
      </c>
      <c r="S22" s="6" t="s">
        <v>45</v>
      </c>
      <c r="T22">
        <v>8</v>
      </c>
      <c r="U22">
        <v>2</v>
      </c>
      <c r="V22">
        <v>0</v>
      </c>
      <c r="W22" s="3">
        <f t="shared" si="2"/>
        <v>4.334625</v>
      </c>
      <c r="X22" s="4">
        <f t="shared" si="3"/>
        <v>1.5</v>
      </c>
      <c r="Y22" s="4">
        <f t="shared" si="4"/>
        <v>0.7</v>
      </c>
      <c r="Z22">
        <v>0</v>
      </c>
    </row>
    <row r="23" spans="1:26" x14ac:dyDescent="0.3">
      <c r="A23" s="1" t="str">
        <f>'Jamal Murray'!A23</f>
        <v>vs DNK</v>
      </c>
      <c r="B23">
        <v>2</v>
      </c>
      <c r="C23">
        <v>1</v>
      </c>
      <c r="D23">
        <v>2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3</v>
      </c>
      <c r="Q23" s="2">
        <f t="shared" si="0"/>
        <v>1</v>
      </c>
      <c r="R23" s="6" t="s">
        <v>45</v>
      </c>
      <c r="S23" s="6" t="s">
        <v>45</v>
      </c>
      <c r="T23">
        <v>8</v>
      </c>
      <c r="U23">
        <v>7</v>
      </c>
      <c r="V23">
        <v>0</v>
      </c>
      <c r="W23" s="3">
        <f t="shared" si="2"/>
        <v>12.362500000000001</v>
      </c>
      <c r="X23" s="4">
        <f t="shared" si="3"/>
        <v>5.2</v>
      </c>
      <c r="Y23" s="4">
        <f t="shared" si="4"/>
        <v>2</v>
      </c>
      <c r="Z23">
        <v>0</v>
      </c>
    </row>
    <row r="24" spans="1:26" x14ac:dyDescent="0.3">
      <c r="A24" s="1" t="str">
        <f>'Jamal Murray'!A24</f>
        <v>@ IMP</v>
      </c>
      <c r="B24">
        <v>4</v>
      </c>
      <c r="C24">
        <v>2</v>
      </c>
      <c r="D24">
        <v>2</v>
      </c>
      <c r="E24">
        <v>0</v>
      </c>
      <c r="F24">
        <v>1</v>
      </c>
      <c r="G24">
        <v>2</v>
      </c>
      <c r="H24">
        <v>2</v>
      </c>
      <c r="I24">
        <v>3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3</v>
      </c>
      <c r="Q24" s="2">
        <f t="shared" si="0"/>
        <v>0.66666666666666663</v>
      </c>
      <c r="R24" s="6" t="s">
        <v>45</v>
      </c>
      <c r="S24" s="6" t="s">
        <v>45</v>
      </c>
      <c r="T24">
        <v>8</v>
      </c>
      <c r="U24">
        <v>9</v>
      </c>
      <c r="V24">
        <v>1</v>
      </c>
      <c r="W24" s="3">
        <f t="shared" si="2"/>
        <v>25.247999999999998</v>
      </c>
      <c r="X24" s="4">
        <f t="shared" si="3"/>
        <v>10.4</v>
      </c>
      <c r="Y24" s="4">
        <f t="shared" si="4"/>
        <v>4.0999999999999996</v>
      </c>
      <c r="Z24">
        <v>0</v>
      </c>
    </row>
    <row r="25" spans="1:26" x14ac:dyDescent="0.3">
      <c r="A25" s="1" t="str">
        <f>'Jamal Murray'!A25</f>
        <v>vs 3PT</v>
      </c>
      <c r="B25">
        <v>2</v>
      </c>
      <c r="C25">
        <v>1</v>
      </c>
      <c r="D25">
        <v>2</v>
      </c>
      <c r="E25">
        <v>0</v>
      </c>
      <c r="F25">
        <v>0</v>
      </c>
      <c r="G25">
        <v>0</v>
      </c>
      <c r="H25">
        <v>1</v>
      </c>
      <c r="I25">
        <v>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3</v>
      </c>
      <c r="Q25" s="2">
        <f t="shared" si="0"/>
        <v>0.5</v>
      </c>
      <c r="R25" s="2">
        <f t="shared" si="1"/>
        <v>0</v>
      </c>
      <c r="S25" s="6" t="s">
        <v>45</v>
      </c>
      <c r="T25">
        <v>9</v>
      </c>
      <c r="U25">
        <v>7</v>
      </c>
      <c r="V25">
        <v>0</v>
      </c>
      <c r="W25" s="3">
        <f t="shared" si="2"/>
        <v>14.531222222222222</v>
      </c>
      <c r="X25" s="4">
        <f t="shared" si="3"/>
        <v>6.2</v>
      </c>
      <c r="Y25" s="4">
        <f t="shared" si="4"/>
        <v>2.7</v>
      </c>
      <c r="Z25">
        <v>0</v>
      </c>
    </row>
    <row r="26" spans="1:26" x14ac:dyDescent="0.3">
      <c r="A26" s="1" t="str">
        <f>'Jamal Murray'!A26</f>
        <v>@ DEF</v>
      </c>
      <c r="B26">
        <v>10</v>
      </c>
      <c r="C26">
        <v>2</v>
      </c>
      <c r="D26">
        <v>2</v>
      </c>
      <c r="E26">
        <v>1</v>
      </c>
      <c r="F26">
        <v>0</v>
      </c>
      <c r="G26">
        <v>1</v>
      </c>
      <c r="H26">
        <v>3</v>
      </c>
      <c r="I26">
        <v>6</v>
      </c>
      <c r="J26">
        <v>1</v>
      </c>
      <c r="K26">
        <v>1</v>
      </c>
      <c r="L26">
        <v>3</v>
      </c>
      <c r="M26">
        <v>4</v>
      </c>
      <c r="N26">
        <v>1</v>
      </c>
      <c r="O26">
        <v>0</v>
      </c>
      <c r="P26">
        <v>-2</v>
      </c>
      <c r="Q26" s="2">
        <f t="shared" si="0"/>
        <v>0.5</v>
      </c>
      <c r="R26" s="2">
        <f t="shared" si="1"/>
        <v>1</v>
      </c>
      <c r="S26" s="2">
        <f t="shared" si="5"/>
        <v>0.75</v>
      </c>
      <c r="T26">
        <v>17</v>
      </c>
      <c r="U26">
        <v>16</v>
      </c>
      <c r="V26">
        <v>0</v>
      </c>
      <c r="W26" s="3">
        <f t="shared" si="2"/>
        <v>24.759117647058829</v>
      </c>
      <c r="X26" s="4">
        <f t="shared" si="3"/>
        <v>17.399999999999999</v>
      </c>
      <c r="Y26" s="4">
        <f t="shared" si="4"/>
        <v>8.6999999999999993</v>
      </c>
      <c r="Z26">
        <v>0</v>
      </c>
    </row>
    <row r="27" spans="1:26" x14ac:dyDescent="0.3">
      <c r="A27" s="1" t="str">
        <f>'Jamal Murray'!A27</f>
        <v>vs OCE</v>
      </c>
      <c r="B27">
        <v>2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-4</v>
      </c>
      <c r="Q27" s="2">
        <f t="shared" si="0"/>
        <v>1</v>
      </c>
      <c r="R27" s="6" t="s">
        <v>45</v>
      </c>
      <c r="S27" s="6" t="s">
        <v>45</v>
      </c>
      <c r="T27">
        <v>7</v>
      </c>
      <c r="U27">
        <v>4</v>
      </c>
      <c r="V27">
        <v>0</v>
      </c>
      <c r="W27" s="3">
        <f t="shared" si="2"/>
        <v>19.327714285714283</v>
      </c>
      <c r="X27" s="4">
        <f t="shared" si="3"/>
        <v>4.7</v>
      </c>
      <c r="Y27" s="4">
        <f t="shared" si="4"/>
        <v>2.7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2.3076923076923075</v>
      </c>
      <c r="C47" s="4">
        <f t="shared" ref="C47:P47" si="6">AVERAGE(C2:C46)</f>
        <v>0.96153846153846156</v>
      </c>
      <c r="D47" s="4">
        <f t="shared" si="6"/>
        <v>0.96153846153846156</v>
      </c>
      <c r="E47" s="4">
        <f t="shared" si="6"/>
        <v>0.30769230769230771</v>
      </c>
      <c r="F47" s="4">
        <f t="shared" si="6"/>
        <v>0.19230769230769232</v>
      </c>
      <c r="G47" s="4">
        <f t="shared" si="6"/>
        <v>0.42307692307692307</v>
      </c>
      <c r="H47" s="4">
        <f t="shared" si="6"/>
        <v>0.92307692307692313</v>
      </c>
      <c r="I47" s="4">
        <f t="shared" si="6"/>
        <v>1.9230769230769231</v>
      </c>
      <c r="J47" s="4">
        <f t="shared" si="6"/>
        <v>0.11538461538461539</v>
      </c>
      <c r="K47" s="4">
        <f t="shared" si="6"/>
        <v>0.53846153846153844</v>
      </c>
      <c r="L47" s="4">
        <f t="shared" si="6"/>
        <v>0.34615384615384615</v>
      </c>
      <c r="M47" s="4">
        <f t="shared" si="6"/>
        <v>0.5</v>
      </c>
      <c r="N47" s="4">
        <f t="shared" si="6"/>
        <v>0.11538461538461539</v>
      </c>
      <c r="O47" s="4">
        <f t="shared" si="6"/>
        <v>0.26923076923076922</v>
      </c>
      <c r="P47" s="4">
        <f t="shared" si="6"/>
        <v>-2.3461538461538463</v>
      </c>
      <c r="Q47" s="2">
        <f>SUM(H2:H46)/SUM(I2:I46)</f>
        <v>0.48</v>
      </c>
      <c r="R47" s="2">
        <f>SUM(J2:J46)/SUM(K2:K46)</f>
        <v>0.21428571428571427</v>
      </c>
      <c r="S47" s="2">
        <f>SUM(L2:L46)/SUM(M2:M46)</f>
        <v>0.69230769230769229</v>
      </c>
      <c r="T47" s="4">
        <f t="shared" ref="T47:V47" si="7">AVERAGE(T2:T46)</f>
        <v>8.6538461538461533</v>
      </c>
      <c r="U47" s="4">
        <f t="shared" si="7"/>
        <v>4.6923076923076925</v>
      </c>
      <c r="V47" s="4">
        <f t="shared" si="7"/>
        <v>3.8461538461538464E-2</v>
      </c>
      <c r="W47" s="3">
        <f>((H49*85.91) +(F49*53.897)+(J49*51.757)+(L49*46.845)+(E49*39.19)+(N49*39.19)+(D49*34.677)+((C49-N49)*14.707)-(O49*17.174)-((M49-L49)*20.091)-((I49-H49)*39.19)-(G49*53.897))/T49</f>
        <v>12.077248888888894</v>
      </c>
      <c r="X47" s="4">
        <f t="shared" si="3"/>
        <v>5.9807692307692299</v>
      </c>
      <c r="Y47" s="4">
        <f t="shared" si="4"/>
        <v>2.1538461538461537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60</v>
      </c>
      <c r="C49">
        <f t="shared" ref="C49:P49" si="8">SUM(C2:C46)</f>
        <v>25</v>
      </c>
      <c r="D49">
        <f t="shared" si="8"/>
        <v>25</v>
      </c>
      <c r="E49">
        <f t="shared" si="8"/>
        <v>8</v>
      </c>
      <c r="F49">
        <f t="shared" si="8"/>
        <v>5</v>
      </c>
      <c r="G49">
        <f t="shared" si="8"/>
        <v>11</v>
      </c>
      <c r="H49">
        <f t="shared" si="8"/>
        <v>24</v>
      </c>
      <c r="I49">
        <f t="shared" si="8"/>
        <v>50</v>
      </c>
      <c r="J49">
        <f t="shared" si="8"/>
        <v>3</v>
      </c>
      <c r="K49">
        <f t="shared" si="8"/>
        <v>14</v>
      </c>
      <c r="L49">
        <f t="shared" si="8"/>
        <v>9</v>
      </c>
      <c r="M49">
        <f t="shared" si="8"/>
        <v>13</v>
      </c>
      <c r="N49">
        <f t="shared" si="8"/>
        <v>3</v>
      </c>
      <c r="O49">
        <f t="shared" si="8"/>
        <v>7</v>
      </c>
      <c r="P49">
        <f t="shared" si="8"/>
        <v>-61</v>
      </c>
      <c r="T49">
        <f>SUM(T2:T46)</f>
        <v>225</v>
      </c>
      <c r="U49">
        <f>SUM(U2:U46)</f>
        <v>122</v>
      </c>
      <c r="V49">
        <f>SUM(V2:V46)</f>
        <v>1</v>
      </c>
      <c r="X49" s="4">
        <f>SUM(X2:X46)</f>
        <v>155.5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Jamal Murray</vt:lpstr>
      <vt:lpstr>Shai Gilgeous-Alexander</vt:lpstr>
      <vt:lpstr>R.J. Barrett</vt:lpstr>
      <vt:lpstr>Andrew Wiggins</vt:lpstr>
      <vt:lpstr>Kelly Olynyk</vt:lpstr>
      <vt:lpstr>Nickeil Alexander-Walker</vt:lpstr>
      <vt:lpstr>Luguentz Dort</vt:lpstr>
      <vt:lpstr>Dillon Brooks</vt:lpstr>
      <vt:lpstr>Brandon Clarke</vt:lpstr>
      <vt:lpstr>Trey Lyles</vt:lpstr>
      <vt:lpstr>Dwight Powell</vt:lpstr>
      <vt:lpstr>Cory Joseph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2024-04-25T07:59:46Z</dcterms:modified>
</cp:coreProperties>
</file>