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664B7591-AAA6-43C2-B489-5B67B0E8B74A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Ja Morant" sheetId="4" r:id="rId1"/>
    <sheet name="Donovan Mitchell" sheetId="1" r:id="rId2"/>
    <sheet name="Zach LaVine" sheetId="3" r:id="rId3"/>
    <sheet name="Miles Bridges" sheetId="12" r:id="rId4"/>
    <sheet name="Zion Williamson" sheetId="5" r:id="rId5"/>
    <sheet name="Larry Nance Jr." sheetId="2" r:id="rId6"/>
    <sheet name="John Collins" sheetId="10" r:id="rId7"/>
    <sheet name="John Wall" sheetId="6" r:id="rId8"/>
    <sheet name="Aaron Gordon" sheetId="8" r:id="rId9"/>
    <sheet name="Dennis Smith Jr." sheetId="15" r:id="rId10"/>
    <sheet name="Hamidou Diallo" sheetId="9" r:id="rId11"/>
    <sheet name="Derrick Jones Jr.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4" l="1"/>
  <c r="Z27" i="14"/>
  <c r="Y27" i="14"/>
  <c r="X27" i="14"/>
  <c r="Q27" i="14"/>
  <c r="AA27" i="13"/>
  <c r="Z27" i="13"/>
  <c r="Y27" i="13"/>
  <c r="X27" i="13"/>
  <c r="Q27" i="13"/>
  <c r="AA25" i="14"/>
  <c r="Z25" i="14"/>
  <c r="Y25" i="14"/>
  <c r="X25" i="14"/>
  <c r="Q25" i="14"/>
  <c r="AA25" i="13"/>
  <c r="Z25" i="13"/>
  <c r="Y25" i="13"/>
  <c r="X25" i="13"/>
  <c r="Q25" i="13"/>
  <c r="AA24" i="14"/>
  <c r="Z24" i="14"/>
  <c r="Y24" i="14"/>
  <c r="X24" i="14"/>
  <c r="Q24" i="14"/>
  <c r="AA24" i="13"/>
  <c r="Z24" i="13"/>
  <c r="Y24" i="13"/>
  <c r="X24" i="13"/>
  <c r="Q24" i="13"/>
  <c r="AA22" i="14"/>
  <c r="Z22" i="14"/>
  <c r="Y22" i="14"/>
  <c r="X22" i="14"/>
  <c r="Q22" i="14"/>
  <c r="AA22" i="13"/>
  <c r="Z22" i="13"/>
  <c r="Y22" i="13"/>
  <c r="X22" i="13"/>
  <c r="Q22" i="13"/>
  <c r="AA20" i="14"/>
  <c r="Z20" i="14"/>
  <c r="Y20" i="14"/>
  <c r="X20" i="14"/>
  <c r="Q20" i="14"/>
  <c r="AA20" i="13"/>
  <c r="Z20" i="13"/>
  <c r="Y20" i="13"/>
  <c r="X20" i="13"/>
  <c r="Q20" i="13"/>
  <c r="W20" i="4"/>
  <c r="AA18" i="14"/>
  <c r="Z18" i="14"/>
  <c r="Y18" i="14"/>
  <c r="X18" i="14"/>
  <c r="Q18" i="14"/>
  <c r="AA18" i="13"/>
  <c r="Z18" i="13"/>
  <c r="Y18" i="13"/>
  <c r="X18" i="13"/>
  <c r="Q18" i="13"/>
  <c r="Q16" i="13"/>
  <c r="AA15" i="14" l="1"/>
  <c r="Z15" i="14"/>
  <c r="Y15" i="14"/>
  <c r="X15" i="14"/>
  <c r="Q15" i="14"/>
  <c r="AA15" i="13"/>
  <c r="Z15" i="13"/>
  <c r="Y15" i="13"/>
  <c r="X15" i="13"/>
  <c r="Q15" i="13"/>
  <c r="Q15" i="9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8" i="14"/>
  <c r="Z8" i="14"/>
  <c r="Y8" i="14"/>
  <c r="X8" i="14"/>
  <c r="Q8" i="14"/>
  <c r="AA8" i="13"/>
  <c r="Z8" i="13"/>
  <c r="Y8" i="13"/>
  <c r="X8" i="13"/>
  <c r="Q8" i="13"/>
  <c r="W8" i="11" l="1"/>
  <c r="Y8" i="11"/>
  <c r="Q8" i="11"/>
  <c r="X8" i="11"/>
  <c r="W8" i="9"/>
  <c r="Y8" i="9"/>
  <c r="Q8" i="9"/>
  <c r="X8" i="9"/>
  <c r="W8" i="15"/>
  <c r="R8" i="15"/>
  <c r="Y8" i="15"/>
  <c r="Q8" i="15"/>
  <c r="X8" i="15"/>
  <c r="W8" i="8"/>
  <c r="R8" i="8"/>
  <c r="Y8" i="8"/>
  <c r="Q8" i="8"/>
  <c r="X8" i="8"/>
  <c r="W8" i="6"/>
  <c r="S8" i="6"/>
  <c r="Y8" i="6"/>
  <c r="Q8" i="6"/>
  <c r="X8" i="6"/>
  <c r="W8" i="10"/>
  <c r="Y8" i="10"/>
  <c r="R8" i="10"/>
  <c r="Q8" i="10"/>
  <c r="X8" i="10"/>
  <c r="W8" i="2"/>
  <c r="Y8" i="2"/>
  <c r="X8" i="2"/>
  <c r="W8" i="5"/>
  <c r="S8" i="5"/>
  <c r="Y8" i="5"/>
  <c r="Q8" i="5"/>
  <c r="X8" i="5"/>
  <c r="W8" i="12"/>
  <c r="Y8" i="12"/>
  <c r="R8" i="12"/>
  <c r="Q8" i="12"/>
  <c r="X8" i="12"/>
  <c r="W8" i="3"/>
  <c r="Y8" i="3"/>
  <c r="S8" i="3"/>
  <c r="R8" i="3"/>
  <c r="Q8" i="3"/>
  <c r="X8" i="3"/>
  <c r="W8" i="1"/>
  <c r="Y8" i="1"/>
  <c r="S8" i="1"/>
  <c r="R8" i="1"/>
  <c r="Q8" i="1"/>
  <c r="X8" i="1"/>
  <c r="Y8" i="4"/>
  <c r="X8" i="4"/>
  <c r="W8" i="4"/>
  <c r="S8" i="4"/>
  <c r="R8" i="4"/>
  <c r="Q8" i="4"/>
  <c r="AA6" i="14" l="1"/>
  <c r="Z6" i="14"/>
  <c r="Y6" i="14"/>
  <c r="X6" i="14"/>
  <c r="Q6" i="14"/>
  <c r="AA6" i="13"/>
  <c r="Z6" i="13"/>
  <c r="Y6" i="13"/>
  <c r="X6" i="13"/>
  <c r="Q6" i="13"/>
  <c r="AA4" i="14"/>
  <c r="Z4" i="14"/>
  <c r="Y4" i="14"/>
  <c r="X4" i="14"/>
  <c r="Q4" i="14"/>
  <c r="AA4" i="13"/>
  <c r="Z4" i="13"/>
  <c r="Y4" i="13"/>
  <c r="X4" i="13"/>
  <c r="Q4" i="13"/>
  <c r="Q4" i="2" l="1"/>
  <c r="Q3" i="2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47" i="3"/>
  <c r="B49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AA2" i="14"/>
  <c r="Z2" i="14"/>
  <c r="Y2" i="14"/>
  <c r="X2" i="14"/>
  <c r="Q2" i="14"/>
  <c r="AA2" i="13"/>
  <c r="Z2" i="13"/>
  <c r="Y2" i="13"/>
  <c r="X2" i="13"/>
  <c r="Q2" i="13"/>
  <c r="Q2" i="2"/>
  <c r="W2" i="2"/>
  <c r="X2" i="2"/>
  <c r="Y2" i="2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6" i="14"/>
  <c r="Z26" i="14"/>
  <c r="Y26" i="14"/>
  <c r="X26" i="14"/>
  <c r="Q26" i="14"/>
  <c r="AA23" i="14"/>
  <c r="Z23" i="14"/>
  <c r="Y23" i="14"/>
  <c r="X23" i="14"/>
  <c r="Q23" i="14"/>
  <c r="AA21" i="14"/>
  <c r="Z21" i="14"/>
  <c r="Y21" i="14"/>
  <c r="X21" i="14"/>
  <c r="Q21" i="14"/>
  <c r="AA19" i="14"/>
  <c r="Z19" i="14"/>
  <c r="Y19" i="14"/>
  <c r="X19" i="14"/>
  <c r="Q19" i="14"/>
  <c r="AA17" i="14"/>
  <c r="Z17" i="14"/>
  <c r="Y17" i="14"/>
  <c r="X17" i="14"/>
  <c r="Q17" i="14"/>
  <c r="AA16" i="14"/>
  <c r="Z16" i="14"/>
  <c r="Y16" i="14"/>
  <c r="X16" i="14"/>
  <c r="Q16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9" i="14"/>
  <c r="Z9" i="14"/>
  <c r="Y9" i="14"/>
  <c r="X9" i="14"/>
  <c r="Q9" i="14"/>
  <c r="AA7" i="14"/>
  <c r="Z7" i="14"/>
  <c r="Y7" i="14"/>
  <c r="X7" i="14"/>
  <c r="Q7" i="14"/>
  <c r="AA5" i="14"/>
  <c r="Z5" i="14"/>
  <c r="Y5" i="14"/>
  <c r="X5" i="14"/>
  <c r="Q5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R28" i="11"/>
  <c r="Q28" i="11"/>
  <c r="Y27" i="11"/>
  <c r="X27" i="11"/>
  <c r="W27" i="11"/>
  <c r="Q27" i="11"/>
  <c r="Y26" i="11"/>
  <c r="X26" i="11"/>
  <c r="W26" i="11"/>
  <c r="Q26" i="11"/>
  <c r="Y25" i="11"/>
  <c r="X25" i="11"/>
  <c r="W25" i="11"/>
  <c r="Y24" i="11"/>
  <c r="X24" i="11"/>
  <c r="W24" i="11"/>
  <c r="Y23" i="11"/>
  <c r="X23" i="11"/>
  <c r="W23" i="11"/>
  <c r="Y22" i="11"/>
  <c r="X22" i="11"/>
  <c r="W22" i="11"/>
  <c r="Y21" i="11"/>
  <c r="X21" i="11"/>
  <c r="W21" i="11"/>
  <c r="Y20" i="11"/>
  <c r="X20" i="11"/>
  <c r="W20" i="11"/>
  <c r="Y19" i="11"/>
  <c r="X19" i="11"/>
  <c r="W19" i="11"/>
  <c r="Y18" i="11"/>
  <c r="X18" i="11"/>
  <c r="W18" i="11"/>
  <c r="R18" i="11"/>
  <c r="Q18" i="11"/>
  <c r="Y17" i="11"/>
  <c r="X17" i="11"/>
  <c r="W17" i="11"/>
  <c r="Y16" i="11"/>
  <c r="X16" i="11"/>
  <c r="W16" i="11"/>
  <c r="R16" i="11"/>
  <c r="Q16" i="11"/>
  <c r="Y15" i="11"/>
  <c r="X15" i="11"/>
  <c r="W15" i="11"/>
  <c r="Y14" i="11"/>
  <c r="X14" i="11"/>
  <c r="W14" i="11"/>
  <c r="Q14" i="11"/>
  <c r="Y13" i="11"/>
  <c r="X13" i="11"/>
  <c r="W13" i="11"/>
  <c r="Q13" i="11"/>
  <c r="Y12" i="11"/>
  <c r="X12" i="11"/>
  <c r="W12" i="11"/>
  <c r="Q12" i="11"/>
  <c r="Y11" i="11"/>
  <c r="X11" i="11"/>
  <c r="W11" i="11"/>
  <c r="Q11" i="11"/>
  <c r="Y10" i="11"/>
  <c r="X10" i="11"/>
  <c r="W10" i="11"/>
  <c r="Y9" i="11"/>
  <c r="X9" i="11"/>
  <c r="W9" i="11"/>
  <c r="Q9" i="11"/>
  <c r="Y7" i="11"/>
  <c r="X7" i="11"/>
  <c r="W7" i="11"/>
  <c r="Q7" i="11"/>
  <c r="Y6" i="11"/>
  <c r="X6" i="11"/>
  <c r="W6" i="11"/>
  <c r="Y5" i="11"/>
  <c r="X5" i="11"/>
  <c r="W5" i="11"/>
  <c r="R5" i="11"/>
  <c r="Q5" i="11"/>
  <c r="Y4" i="11"/>
  <c r="X4" i="11"/>
  <c r="W4" i="11"/>
  <c r="Y3" i="11"/>
  <c r="X3" i="11"/>
  <c r="W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R28" i="9"/>
  <c r="Q28" i="9"/>
  <c r="Y27" i="9"/>
  <c r="X27" i="9"/>
  <c r="W27" i="9"/>
  <c r="R27" i="9"/>
  <c r="Q27" i="9"/>
  <c r="Y26" i="9"/>
  <c r="X26" i="9"/>
  <c r="W26" i="9"/>
  <c r="R26" i="9"/>
  <c r="Q26" i="9"/>
  <c r="Y25" i="9"/>
  <c r="X25" i="9"/>
  <c r="W25" i="9"/>
  <c r="Y24" i="9"/>
  <c r="X24" i="9"/>
  <c r="W24" i="9"/>
  <c r="Y23" i="9"/>
  <c r="X23" i="9"/>
  <c r="W23" i="9"/>
  <c r="Y22" i="9"/>
  <c r="X22" i="9"/>
  <c r="W22" i="9"/>
  <c r="R22" i="9"/>
  <c r="Q22" i="9"/>
  <c r="Y21" i="9"/>
  <c r="X21" i="9"/>
  <c r="W21" i="9"/>
  <c r="S21" i="9"/>
  <c r="R21" i="9"/>
  <c r="Q21" i="9"/>
  <c r="Y20" i="9"/>
  <c r="X20" i="9"/>
  <c r="W20" i="9"/>
  <c r="Q20" i="9"/>
  <c r="Y19" i="9"/>
  <c r="X19" i="9"/>
  <c r="W19" i="9"/>
  <c r="S19" i="9"/>
  <c r="Q19" i="9"/>
  <c r="Y18" i="9"/>
  <c r="X18" i="9"/>
  <c r="W18" i="9"/>
  <c r="S18" i="9"/>
  <c r="R18" i="9"/>
  <c r="Q18" i="9"/>
  <c r="Y17" i="9"/>
  <c r="X17" i="9"/>
  <c r="W17" i="9"/>
  <c r="R17" i="9"/>
  <c r="Q17" i="9"/>
  <c r="Y16" i="9"/>
  <c r="X16" i="9"/>
  <c r="W16" i="9"/>
  <c r="Q16" i="9"/>
  <c r="Y15" i="9"/>
  <c r="X15" i="9"/>
  <c r="W15" i="9"/>
  <c r="S15" i="9"/>
  <c r="Y14" i="9"/>
  <c r="X14" i="9"/>
  <c r="W14" i="9"/>
  <c r="Q14" i="9"/>
  <c r="Y13" i="9"/>
  <c r="X13" i="9"/>
  <c r="W13" i="9"/>
  <c r="Q13" i="9"/>
  <c r="Y12" i="9"/>
  <c r="X12" i="9"/>
  <c r="W12" i="9"/>
  <c r="R12" i="9"/>
  <c r="Q12" i="9"/>
  <c r="Y11" i="9"/>
  <c r="X11" i="9"/>
  <c r="W11" i="9"/>
  <c r="Q11" i="9"/>
  <c r="Y10" i="9"/>
  <c r="X10" i="9"/>
  <c r="W10" i="9"/>
  <c r="Q10" i="9"/>
  <c r="Y9" i="9"/>
  <c r="X9" i="9"/>
  <c r="W9" i="9"/>
  <c r="S9" i="9"/>
  <c r="R9" i="9"/>
  <c r="Q9" i="9"/>
  <c r="Y7" i="9"/>
  <c r="X7" i="9"/>
  <c r="W7" i="9"/>
  <c r="Q7" i="9"/>
  <c r="Y6" i="9"/>
  <c r="X6" i="9"/>
  <c r="W6" i="9"/>
  <c r="S6" i="9"/>
  <c r="Q6" i="9"/>
  <c r="Y5" i="9"/>
  <c r="X5" i="9"/>
  <c r="W5" i="9"/>
  <c r="R5" i="9"/>
  <c r="Q5" i="9"/>
  <c r="Y4" i="9"/>
  <c r="X4" i="9"/>
  <c r="W4" i="9"/>
  <c r="Q4" i="9"/>
  <c r="Y3" i="9"/>
  <c r="X3" i="9"/>
  <c r="W3" i="9"/>
  <c r="S3" i="9"/>
  <c r="Q3" i="9"/>
  <c r="Y2" i="9"/>
  <c r="X2" i="9"/>
  <c r="W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R28" i="8"/>
  <c r="Q28" i="8"/>
  <c r="Y27" i="8"/>
  <c r="X27" i="8"/>
  <c r="W27" i="8"/>
  <c r="R27" i="8"/>
  <c r="Q27" i="8"/>
  <c r="Y26" i="8"/>
  <c r="X26" i="8"/>
  <c r="W26" i="8"/>
  <c r="Q26" i="8"/>
  <c r="Y25" i="8"/>
  <c r="X25" i="8"/>
  <c r="W25" i="8"/>
  <c r="R25" i="8"/>
  <c r="Q25" i="8"/>
  <c r="Y24" i="8"/>
  <c r="X24" i="8"/>
  <c r="W24" i="8"/>
  <c r="R24" i="8"/>
  <c r="Q24" i="8"/>
  <c r="Y23" i="8"/>
  <c r="X23" i="8"/>
  <c r="W23" i="8"/>
  <c r="S23" i="8"/>
  <c r="R23" i="8"/>
  <c r="Q23" i="8"/>
  <c r="Y22" i="8"/>
  <c r="X22" i="8"/>
  <c r="W22" i="8"/>
  <c r="Q22" i="8"/>
  <c r="Y21" i="8"/>
  <c r="X21" i="8"/>
  <c r="W21" i="8"/>
  <c r="R21" i="8"/>
  <c r="Q21" i="8"/>
  <c r="Y20" i="8"/>
  <c r="X20" i="8"/>
  <c r="W20" i="8"/>
  <c r="R20" i="8"/>
  <c r="Q20" i="8"/>
  <c r="Y19" i="8"/>
  <c r="X19" i="8"/>
  <c r="W19" i="8"/>
  <c r="Y18" i="8"/>
  <c r="X18" i="8"/>
  <c r="W18" i="8"/>
  <c r="Q18" i="8"/>
  <c r="Y17" i="8"/>
  <c r="X17" i="8"/>
  <c r="W17" i="8"/>
  <c r="S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R11" i="8"/>
  <c r="Q11" i="8"/>
  <c r="Y10" i="8"/>
  <c r="X10" i="8"/>
  <c r="W10" i="8"/>
  <c r="Q10" i="8"/>
  <c r="Y9" i="8"/>
  <c r="X9" i="8"/>
  <c r="W9" i="8"/>
  <c r="S9" i="8"/>
  <c r="R9" i="8"/>
  <c r="Q9" i="8"/>
  <c r="Y7" i="8"/>
  <c r="X7" i="8"/>
  <c r="W7" i="8"/>
  <c r="R7" i="8"/>
  <c r="Q7" i="8"/>
  <c r="Y6" i="8"/>
  <c r="X6" i="8"/>
  <c r="W6" i="8"/>
  <c r="Q6" i="8"/>
  <c r="Y5" i="8"/>
  <c r="X5" i="8"/>
  <c r="W5" i="8"/>
  <c r="Q5" i="8"/>
  <c r="Y4" i="8"/>
  <c r="X4" i="8"/>
  <c r="W4" i="8"/>
  <c r="S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R24" i="12"/>
  <c r="Q24" i="12"/>
  <c r="Y23" i="12"/>
  <c r="X23" i="12"/>
  <c r="W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R15" i="12"/>
  <c r="Q15" i="12"/>
  <c r="Y14" i="12"/>
  <c r="X14" i="12"/>
  <c r="W14" i="12"/>
  <c r="S14" i="12"/>
  <c r="R14" i="12"/>
  <c r="Q14" i="12"/>
  <c r="Y13" i="12"/>
  <c r="X13" i="12"/>
  <c r="W13" i="12"/>
  <c r="R13" i="12"/>
  <c r="Q13" i="12"/>
  <c r="Y12" i="12"/>
  <c r="X12" i="12"/>
  <c r="W12" i="12"/>
  <c r="R12" i="12"/>
  <c r="Q12" i="12"/>
  <c r="Y11" i="12"/>
  <c r="X11" i="12"/>
  <c r="W11" i="12"/>
  <c r="S11" i="12"/>
  <c r="R11" i="12"/>
  <c r="Q11" i="12"/>
  <c r="Y10" i="12"/>
  <c r="X10" i="12"/>
  <c r="W10" i="12"/>
  <c r="S10" i="12"/>
  <c r="R10" i="12"/>
  <c r="Q10" i="12"/>
  <c r="Y9" i="12"/>
  <c r="X9" i="12"/>
  <c r="W9" i="12"/>
  <c r="R9" i="12"/>
  <c r="Q9" i="12"/>
  <c r="Y7" i="12"/>
  <c r="X7" i="12"/>
  <c r="W7" i="12"/>
  <c r="R7" i="12"/>
  <c r="Q7" i="12"/>
  <c r="Y6" i="12"/>
  <c r="X6" i="12"/>
  <c r="W6" i="12"/>
  <c r="S6" i="12"/>
  <c r="R6" i="12"/>
  <c r="Q6" i="12"/>
  <c r="Y5" i="12"/>
  <c r="X5" i="12"/>
  <c r="W5" i="12"/>
  <c r="S5" i="12"/>
  <c r="R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Q28" i="15"/>
  <c r="Y27" i="15"/>
  <c r="X27" i="15"/>
  <c r="W27" i="15"/>
  <c r="R27" i="15"/>
  <c r="Q27" i="15"/>
  <c r="Y26" i="15"/>
  <c r="X26" i="15"/>
  <c r="W26" i="15"/>
  <c r="S26" i="15"/>
  <c r="Q26" i="15"/>
  <c r="Y25" i="15"/>
  <c r="X25" i="15"/>
  <c r="W25" i="15"/>
  <c r="Y24" i="15"/>
  <c r="X24" i="15"/>
  <c r="W24" i="15"/>
  <c r="R24" i="15"/>
  <c r="Q24" i="15"/>
  <c r="Y23" i="15"/>
  <c r="X23" i="15"/>
  <c r="W23" i="15"/>
  <c r="R23" i="15"/>
  <c r="Q23" i="15"/>
  <c r="Y22" i="15"/>
  <c r="X22" i="15"/>
  <c r="W22" i="15"/>
  <c r="R22" i="15"/>
  <c r="Q22" i="15"/>
  <c r="Y21" i="15"/>
  <c r="X21" i="15"/>
  <c r="W21" i="15"/>
  <c r="S21" i="15"/>
  <c r="R21" i="15"/>
  <c r="Q21" i="15"/>
  <c r="Y20" i="15"/>
  <c r="X20" i="15"/>
  <c r="W20" i="15"/>
  <c r="R20" i="15"/>
  <c r="Q20" i="15"/>
  <c r="Y19" i="15"/>
  <c r="X19" i="15"/>
  <c r="W19" i="15"/>
  <c r="R19" i="15"/>
  <c r="Q19" i="15"/>
  <c r="Y18" i="15"/>
  <c r="X18" i="15"/>
  <c r="W18" i="15"/>
  <c r="S18" i="15"/>
  <c r="R18" i="15"/>
  <c r="Q18" i="15"/>
  <c r="Y17" i="15"/>
  <c r="X17" i="15"/>
  <c r="W17" i="15"/>
  <c r="Q17" i="15"/>
  <c r="Y16" i="15"/>
  <c r="X16" i="15"/>
  <c r="W16" i="15"/>
  <c r="R16" i="15"/>
  <c r="Q16" i="15"/>
  <c r="Y15" i="15"/>
  <c r="X15" i="15"/>
  <c r="W15" i="15"/>
  <c r="R15" i="15"/>
  <c r="Q15" i="15"/>
  <c r="Y14" i="15"/>
  <c r="X14" i="15"/>
  <c r="W14" i="15"/>
  <c r="R14" i="15"/>
  <c r="Q14" i="15"/>
  <c r="Y13" i="15"/>
  <c r="X13" i="15"/>
  <c r="W13" i="15"/>
  <c r="R13" i="15"/>
  <c r="Q13" i="15"/>
  <c r="Y12" i="15"/>
  <c r="X12" i="15"/>
  <c r="W12" i="15"/>
  <c r="S12" i="15"/>
  <c r="R12" i="15"/>
  <c r="Q12" i="15"/>
  <c r="Y11" i="15"/>
  <c r="X11" i="15"/>
  <c r="W11" i="15"/>
  <c r="Q11" i="15"/>
  <c r="Y10" i="15"/>
  <c r="X10" i="15"/>
  <c r="W10" i="15"/>
  <c r="S10" i="15"/>
  <c r="R10" i="15"/>
  <c r="Q10" i="15"/>
  <c r="Y9" i="15"/>
  <c r="X9" i="15"/>
  <c r="W9" i="15"/>
  <c r="S9" i="15"/>
  <c r="R9" i="15"/>
  <c r="Q9" i="15"/>
  <c r="Y7" i="15"/>
  <c r="X7" i="15"/>
  <c r="W7" i="15"/>
  <c r="S7" i="15"/>
  <c r="R7" i="15"/>
  <c r="Q7" i="15"/>
  <c r="Y6" i="15"/>
  <c r="X6" i="15"/>
  <c r="W6" i="15"/>
  <c r="R6" i="15"/>
  <c r="Q6" i="15"/>
  <c r="Y5" i="15"/>
  <c r="X5" i="15"/>
  <c r="W5" i="15"/>
  <c r="R5" i="15"/>
  <c r="Q5" i="15"/>
  <c r="Y4" i="15"/>
  <c r="X4" i="15"/>
  <c r="W4" i="15"/>
  <c r="Q4" i="15"/>
  <c r="Y3" i="15"/>
  <c r="X3" i="15"/>
  <c r="W3" i="15"/>
  <c r="S3" i="15"/>
  <c r="Q3" i="15"/>
  <c r="Y2" i="15"/>
  <c r="X2" i="15"/>
  <c r="W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Y26" i="6"/>
  <c r="X26" i="6"/>
  <c r="W26" i="6"/>
  <c r="Q26" i="6"/>
  <c r="Y25" i="6"/>
  <c r="X25" i="6"/>
  <c r="W25" i="6"/>
  <c r="Y24" i="6"/>
  <c r="X24" i="6"/>
  <c r="W24" i="6"/>
  <c r="S24" i="6"/>
  <c r="Q24" i="6"/>
  <c r="Y23" i="6"/>
  <c r="X23" i="6"/>
  <c r="W23" i="6"/>
  <c r="Q23" i="6"/>
  <c r="Y22" i="6"/>
  <c r="X22" i="6"/>
  <c r="W22" i="6"/>
  <c r="S22" i="6"/>
  <c r="Q22" i="6"/>
  <c r="Y21" i="6"/>
  <c r="X21" i="6"/>
  <c r="W21" i="6"/>
  <c r="S21" i="6"/>
  <c r="R21" i="6"/>
  <c r="Q21" i="6"/>
  <c r="Y20" i="6"/>
  <c r="X20" i="6"/>
  <c r="W20" i="6"/>
  <c r="Q20" i="6"/>
  <c r="Y19" i="6"/>
  <c r="X19" i="6"/>
  <c r="W19" i="6"/>
  <c r="S19" i="6"/>
  <c r="Q19" i="6"/>
  <c r="Y18" i="6"/>
  <c r="X18" i="6"/>
  <c r="W18" i="6"/>
  <c r="S18" i="6"/>
  <c r="R18" i="6"/>
  <c r="Q18" i="6"/>
  <c r="Y17" i="6"/>
  <c r="X17" i="6"/>
  <c r="W17" i="6"/>
  <c r="R17" i="6"/>
  <c r="Q17" i="6"/>
  <c r="Y16" i="6"/>
  <c r="X16" i="6"/>
  <c r="W16" i="6"/>
  <c r="S16" i="6"/>
  <c r="R16" i="6"/>
  <c r="Q16" i="6"/>
  <c r="Y15" i="6"/>
  <c r="X15" i="6"/>
  <c r="W15" i="6"/>
  <c r="S15" i="6"/>
  <c r="Q15" i="6"/>
  <c r="Y14" i="6"/>
  <c r="X14" i="6"/>
  <c r="W14" i="6"/>
  <c r="S14" i="6"/>
  <c r="Q14" i="6"/>
  <c r="Y13" i="6"/>
  <c r="X13" i="6"/>
  <c r="W13" i="6"/>
  <c r="R13" i="6"/>
  <c r="Q13" i="6"/>
  <c r="Y12" i="6"/>
  <c r="X12" i="6"/>
  <c r="W12" i="6"/>
  <c r="S12" i="6"/>
  <c r="Q12" i="6"/>
  <c r="Y11" i="6"/>
  <c r="X11" i="6"/>
  <c r="W11" i="6"/>
  <c r="S11" i="6"/>
  <c r="R11" i="6"/>
  <c r="Q11" i="6"/>
  <c r="Y10" i="6"/>
  <c r="X10" i="6"/>
  <c r="W10" i="6"/>
  <c r="Q10" i="6"/>
  <c r="Y9" i="6"/>
  <c r="X9" i="6"/>
  <c r="W9" i="6"/>
  <c r="Q9" i="6"/>
  <c r="Y7" i="6"/>
  <c r="X7" i="6"/>
  <c r="W7" i="6"/>
  <c r="Q7" i="6"/>
  <c r="Y6" i="6"/>
  <c r="X6" i="6"/>
  <c r="W6" i="6"/>
  <c r="Q6" i="6"/>
  <c r="Y5" i="6"/>
  <c r="X5" i="6"/>
  <c r="W5" i="6"/>
  <c r="S5" i="6"/>
  <c r="R5" i="6"/>
  <c r="Q5" i="6"/>
  <c r="Y4" i="6"/>
  <c r="X4" i="6"/>
  <c r="W4" i="6"/>
  <c r="S4" i="6"/>
  <c r="R4" i="6"/>
  <c r="Q4" i="6"/>
  <c r="Y3" i="6"/>
  <c r="X3" i="6"/>
  <c r="W3" i="6"/>
  <c r="S3" i="6"/>
  <c r="Q3" i="6"/>
  <c r="Y2" i="6"/>
  <c r="X2" i="6"/>
  <c r="W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Q28" i="2"/>
  <c r="Y27" i="2"/>
  <c r="X27" i="2"/>
  <c r="W27" i="2"/>
  <c r="S27" i="2"/>
  <c r="Q27" i="2"/>
  <c r="Y26" i="2"/>
  <c r="X26" i="2"/>
  <c r="W26" i="2"/>
  <c r="Q26" i="2"/>
  <c r="Y25" i="2"/>
  <c r="X25" i="2"/>
  <c r="W25" i="2"/>
  <c r="S25" i="2"/>
  <c r="Q25" i="2"/>
  <c r="Y24" i="2"/>
  <c r="X24" i="2"/>
  <c r="W24" i="2"/>
  <c r="Q24" i="2"/>
  <c r="Y23" i="2"/>
  <c r="X23" i="2"/>
  <c r="W23" i="2"/>
  <c r="S23" i="2"/>
  <c r="Q23" i="2"/>
  <c r="Y22" i="2"/>
  <c r="X22" i="2"/>
  <c r="W22" i="2"/>
  <c r="Q22" i="2"/>
  <c r="Y21" i="2"/>
  <c r="X21" i="2"/>
  <c r="W21" i="2"/>
  <c r="Q21" i="2"/>
  <c r="Y20" i="2"/>
  <c r="X20" i="2"/>
  <c r="W20" i="2"/>
  <c r="Y19" i="2"/>
  <c r="X19" i="2"/>
  <c r="W19" i="2"/>
  <c r="S19" i="2"/>
  <c r="Q19" i="2"/>
  <c r="Y18" i="2"/>
  <c r="X18" i="2"/>
  <c r="W18" i="2"/>
  <c r="S18" i="2"/>
  <c r="Q18" i="2"/>
  <c r="Y17" i="2"/>
  <c r="X17" i="2"/>
  <c r="W17" i="2"/>
  <c r="S17" i="2"/>
  <c r="Q17" i="2"/>
  <c r="Y16" i="2"/>
  <c r="X16" i="2"/>
  <c r="W16" i="2"/>
  <c r="Y15" i="2"/>
  <c r="X15" i="2"/>
  <c r="W15" i="2"/>
  <c r="Q15" i="2"/>
  <c r="Y14" i="2"/>
  <c r="X14" i="2"/>
  <c r="W14" i="2"/>
  <c r="Y13" i="2"/>
  <c r="X13" i="2"/>
  <c r="W13" i="2"/>
  <c r="S13" i="2"/>
  <c r="Q13" i="2"/>
  <c r="Y12" i="2"/>
  <c r="X12" i="2"/>
  <c r="W12" i="2"/>
  <c r="Q12" i="2"/>
  <c r="Y11" i="2"/>
  <c r="X11" i="2"/>
  <c r="W11" i="2"/>
  <c r="S11" i="2"/>
  <c r="Q11" i="2"/>
  <c r="Y10" i="2"/>
  <c r="X10" i="2"/>
  <c r="W10" i="2"/>
  <c r="S10" i="2"/>
  <c r="Q10" i="2"/>
  <c r="Y9" i="2"/>
  <c r="X9" i="2"/>
  <c r="W9" i="2"/>
  <c r="Q9" i="2"/>
  <c r="Y7" i="2"/>
  <c r="X7" i="2"/>
  <c r="W7" i="2"/>
  <c r="Q7" i="2"/>
  <c r="Y6" i="2"/>
  <c r="X6" i="2"/>
  <c r="W6" i="2"/>
  <c r="S6" i="2"/>
  <c r="Q6" i="2"/>
  <c r="Y5" i="2"/>
  <c r="X5" i="2"/>
  <c r="W5" i="2"/>
  <c r="Q5" i="2"/>
  <c r="Y4" i="2"/>
  <c r="X4" i="2"/>
  <c r="W4" i="2"/>
  <c r="S4" i="2"/>
  <c r="Y3" i="2"/>
  <c r="X3" i="2"/>
  <c r="W3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Q28" i="5"/>
  <c r="Y27" i="5"/>
  <c r="X27" i="5"/>
  <c r="W27" i="5"/>
  <c r="S27" i="5"/>
  <c r="Q27" i="5"/>
  <c r="Y26" i="5"/>
  <c r="X26" i="5"/>
  <c r="W26" i="5"/>
  <c r="S26" i="5"/>
  <c r="R26" i="5"/>
  <c r="Q26" i="5"/>
  <c r="Y25" i="5"/>
  <c r="X25" i="5"/>
  <c r="W25" i="5"/>
  <c r="S25" i="5"/>
  <c r="Q25" i="5"/>
  <c r="Y24" i="5"/>
  <c r="X24" i="5"/>
  <c r="W24" i="5"/>
  <c r="S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Q21" i="5"/>
  <c r="Y20" i="5"/>
  <c r="X20" i="5"/>
  <c r="W20" i="5"/>
  <c r="S20" i="5"/>
  <c r="Q20" i="5"/>
  <c r="Y19" i="5"/>
  <c r="X19" i="5"/>
  <c r="W19" i="5"/>
  <c r="Q19" i="5"/>
  <c r="Y18" i="5"/>
  <c r="X18" i="5"/>
  <c r="W18" i="5"/>
  <c r="S18" i="5"/>
  <c r="Q18" i="5"/>
  <c r="Y17" i="5"/>
  <c r="X17" i="5"/>
  <c r="W17" i="5"/>
  <c r="S17" i="5"/>
  <c r="Q17" i="5"/>
  <c r="Y16" i="5"/>
  <c r="X16" i="5"/>
  <c r="W16" i="5"/>
  <c r="S16" i="5"/>
  <c r="R16" i="5"/>
  <c r="Q16" i="5"/>
  <c r="Y15" i="5"/>
  <c r="X15" i="5"/>
  <c r="W15" i="5"/>
  <c r="S15" i="5"/>
  <c r="Q15" i="5"/>
  <c r="Y14" i="5"/>
  <c r="X14" i="5"/>
  <c r="W14" i="5"/>
  <c r="S14" i="5"/>
  <c r="Q14" i="5"/>
  <c r="Y13" i="5"/>
  <c r="X13" i="5"/>
  <c r="W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S10" i="5"/>
  <c r="R10" i="5"/>
  <c r="Q10" i="5"/>
  <c r="Y9" i="5"/>
  <c r="X9" i="5"/>
  <c r="W9" i="5"/>
  <c r="S9" i="5"/>
  <c r="Q9" i="5"/>
  <c r="Y7" i="5"/>
  <c r="X7" i="5"/>
  <c r="W7" i="5"/>
  <c r="S7" i="5"/>
  <c r="Q7" i="5"/>
  <c r="Y6" i="5"/>
  <c r="X6" i="5"/>
  <c r="W6" i="5"/>
  <c r="S6" i="5"/>
  <c r="Q6" i="5"/>
  <c r="Y5" i="5"/>
  <c r="X5" i="5"/>
  <c r="W5" i="5"/>
  <c r="Q5" i="5"/>
  <c r="Y4" i="5"/>
  <c r="X4" i="5"/>
  <c r="W4" i="5"/>
  <c r="S4" i="5"/>
  <c r="Q4" i="5"/>
  <c r="Y3" i="5"/>
  <c r="X3" i="5"/>
  <c r="W3" i="5"/>
  <c r="Q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R21" i="4"/>
  <c r="Q21" i="4"/>
  <c r="Y20" i="4"/>
  <c r="X20" i="4"/>
  <c r="S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R28" i="3"/>
  <c r="Q28" i="3"/>
  <c r="Y27" i="3"/>
  <c r="X27" i="3"/>
  <c r="W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R9" i="3"/>
  <c r="Q9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R28" i="10"/>
  <c r="Q28" i="10"/>
  <c r="Y27" i="10"/>
  <c r="X27" i="10"/>
  <c r="W27" i="10"/>
  <c r="S27" i="10"/>
  <c r="Q27" i="10"/>
  <c r="Y26" i="10"/>
  <c r="X26" i="10"/>
  <c r="W26" i="10"/>
  <c r="R26" i="10"/>
  <c r="Q26" i="10"/>
  <c r="Y25" i="10"/>
  <c r="X25" i="10"/>
  <c r="W25" i="10"/>
  <c r="R25" i="10"/>
  <c r="Q25" i="10"/>
  <c r="Y24" i="10"/>
  <c r="X24" i="10"/>
  <c r="W24" i="10"/>
  <c r="R24" i="10"/>
  <c r="Q24" i="10"/>
  <c r="Y23" i="10"/>
  <c r="X23" i="10"/>
  <c r="W23" i="10"/>
  <c r="R23" i="10"/>
  <c r="Q23" i="10"/>
  <c r="Y22" i="10"/>
  <c r="X22" i="10"/>
  <c r="W22" i="10"/>
  <c r="R22" i="10"/>
  <c r="Q22" i="10"/>
  <c r="Y21" i="10"/>
  <c r="X21" i="10"/>
  <c r="W21" i="10"/>
  <c r="R21" i="10"/>
  <c r="Q21" i="10"/>
  <c r="Y20" i="10"/>
  <c r="X20" i="10"/>
  <c r="W20" i="10"/>
  <c r="S20" i="10"/>
  <c r="R20" i="10"/>
  <c r="Q20" i="10"/>
  <c r="Y19" i="10"/>
  <c r="X19" i="10"/>
  <c r="W19" i="10"/>
  <c r="S19" i="10"/>
  <c r="R19" i="10"/>
  <c r="Q19" i="10"/>
  <c r="Y18" i="10"/>
  <c r="X18" i="10"/>
  <c r="W18" i="10"/>
  <c r="R18" i="10"/>
  <c r="Q18" i="10"/>
  <c r="Y17" i="10"/>
  <c r="X17" i="10"/>
  <c r="W17" i="10"/>
  <c r="S17" i="10"/>
  <c r="R17" i="10"/>
  <c r="Q17" i="10"/>
  <c r="Y16" i="10"/>
  <c r="X16" i="10"/>
  <c r="W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R13" i="10"/>
  <c r="Q13" i="10"/>
  <c r="Y12" i="10"/>
  <c r="X12" i="10"/>
  <c r="W12" i="10"/>
  <c r="S12" i="10"/>
  <c r="R12" i="10"/>
  <c r="Q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R9" i="10"/>
  <c r="Q9" i="10"/>
  <c r="Y7" i="10"/>
  <c r="X7" i="10"/>
  <c r="W7" i="10"/>
  <c r="R7" i="10"/>
  <c r="Q7" i="10"/>
  <c r="Y6" i="10"/>
  <c r="X6" i="10"/>
  <c r="W6" i="10"/>
  <c r="R6" i="10"/>
  <c r="Q6" i="10"/>
  <c r="Y5" i="10"/>
  <c r="X5" i="10"/>
  <c r="W5" i="10"/>
  <c r="R5" i="10"/>
  <c r="Q5" i="10"/>
  <c r="Y4" i="10"/>
  <c r="X4" i="10"/>
  <c r="W4" i="10"/>
  <c r="R4" i="10"/>
  <c r="Q4" i="10"/>
  <c r="Y3" i="10"/>
  <c r="X3" i="10"/>
  <c r="W3" i="10"/>
  <c r="S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1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9" i="1"/>
  <c r="R9" i="1"/>
  <c r="S9" i="1"/>
  <c r="W9" i="1"/>
  <c r="X9" i="1"/>
  <c r="Y9" i="1"/>
  <c r="Q10" i="1"/>
  <c r="R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Y47" i="11" l="1"/>
  <c r="X47" i="11"/>
  <c r="X47" i="9"/>
  <c r="Y47" i="9"/>
  <c r="X47" i="15"/>
  <c r="Y47" i="15"/>
  <c r="X47" i="8"/>
  <c r="Y47" i="8"/>
  <c r="X47" i="6"/>
  <c r="Y47" i="6"/>
  <c r="X47" i="10"/>
  <c r="Y47" i="10"/>
  <c r="X47" i="2"/>
  <c r="Y47" i="2"/>
  <c r="Y47" i="5"/>
  <c r="X47" i="5"/>
  <c r="X47" i="12"/>
  <c r="Y47" i="12"/>
  <c r="Y47" i="3"/>
  <c r="X47" i="3"/>
  <c r="X47" i="4"/>
  <c r="Y47" i="4"/>
  <c r="Q49" i="14"/>
  <c r="AA47" i="14"/>
  <c r="W47" i="11"/>
  <c r="W47" i="9"/>
  <c r="W47" i="15"/>
  <c r="W47" i="8"/>
  <c r="W47" i="6"/>
  <c r="W47" i="10"/>
  <c r="W47" i="2"/>
  <c r="W47" i="5"/>
  <c r="W47" i="12"/>
  <c r="W47" i="3"/>
  <c r="W47" i="4"/>
  <c r="AA49" i="14"/>
  <c r="X49" i="1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B54" i="13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6" i="13"/>
  <c r="X26" i="13"/>
  <c r="Y26" i="13"/>
  <c r="Z26" i="13"/>
  <c r="AA26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5" i="13"/>
  <c r="X5" i="13"/>
  <c r="Y5" i="13"/>
  <c r="Z5" i="13"/>
  <c r="AA5" i="13"/>
  <c r="Q7" i="13"/>
  <c r="X7" i="13"/>
  <c r="Y7" i="13"/>
  <c r="Z7" i="13"/>
  <c r="AA7" i="13"/>
  <c r="Q9" i="13"/>
  <c r="X9" i="13"/>
  <c r="Y9" i="13"/>
  <c r="Z9" i="13"/>
  <c r="AA9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X16" i="13"/>
  <c r="Y16" i="13"/>
  <c r="Z16" i="13"/>
  <c r="AA16" i="13"/>
  <c r="Q17" i="13"/>
  <c r="X17" i="13"/>
  <c r="Y17" i="13"/>
  <c r="Z17" i="13"/>
  <c r="AA17" i="13"/>
  <c r="Q19" i="13"/>
  <c r="X19" i="13"/>
  <c r="Y19" i="13"/>
  <c r="Z19" i="13"/>
  <c r="AA19" i="13"/>
  <c r="Q21" i="13"/>
  <c r="X21" i="13"/>
  <c r="Y21" i="13"/>
  <c r="Z21" i="13"/>
  <c r="AA21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<sst xmlns="http://schemas.openxmlformats.org/spreadsheetml/2006/main" count="1094" uniqueCount="72">
  <si>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</si>
  <si>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</si>
  <si>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</si>
  <si>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</si>
  <si>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</si>
  <si>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</si>
  <si>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</si>
  <si>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</si>
  <si>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</si>
  <si>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</si>
  <si>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</si>
  <si>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</si>
  <si>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</si>
  <si>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</si>
  <si>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</si>
  <si>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</si>
  <si>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</si>
  <si>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</si>
  <si>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</si>
  <si>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</si>
  <si>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</si>
  <si>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</si>
  <si>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</si>
  <si>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</si>
  <si>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</si>
  <si>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</si>
  <si>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</si>
  <si>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</si>
  <si>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</si>
  <si>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</si>
  <si>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</si>
  <si>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</si>
  <si>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</si>
  <si>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</si>
  <si>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</si>
  <si>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</si>
  <si>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</si>
  <si>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</si>
  <si>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</si>
  <si>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</si>
  <si>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</si>
  <si>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</si>
  <si>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</si>
  <si>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</si>
  <si>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RKS</t>
  </si>
  <si>
    <t>-</t>
  </si>
  <si>
    <t>@ AFR</t>
  </si>
  <si>
    <t>vs OLD</t>
  </si>
  <si>
    <t>@ USA</t>
  </si>
  <si>
    <t>vs SPA</t>
  </si>
  <si>
    <t>@ 6TH</t>
  </si>
  <si>
    <t>@ CHI</t>
  </si>
  <si>
    <t>@ IMP</t>
  </si>
  <si>
    <t>vs CAN</t>
  </si>
  <si>
    <t>vs 3PT</t>
  </si>
  <si>
    <t>@ DEF</t>
  </si>
  <si>
    <t>vs OCE</t>
  </si>
  <si>
    <t>@ FRA</t>
  </si>
  <si>
    <t>vs INJ</t>
  </si>
  <si>
    <t>@ EUR</t>
  </si>
  <si>
    <t>@ RKS</t>
  </si>
  <si>
    <t>vs AFR</t>
  </si>
  <si>
    <t>@ OLD</t>
  </si>
  <si>
    <t>vs USA</t>
  </si>
  <si>
    <t>@ SPA</t>
  </si>
  <si>
    <t>vs 6TH</t>
  </si>
  <si>
    <t>@ CAN</t>
  </si>
  <si>
    <t>vs CHI</t>
  </si>
  <si>
    <t>vs IMP</t>
  </si>
  <si>
    <t>@ 3PT</t>
  </si>
  <si>
    <t>vs DEF</t>
  </si>
  <si>
    <t>@ 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</si>
</sst>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11</v>
      </c>
      <c r="C2">
        <v>0</v>
      </c>
      <c r="D2">
        <v>8</v>
      </c>
      <c r="E2">
        <v>0</v>
      </c>
      <c r="F2">
        <v>0</v>
      </c>
      <c r="G2">
        <v>1</v>
      </c>
      <c r="H2">
        <v>5</v>
      </c>
      <c r="I2">
        <v>10</v>
      </c>
      <c r="J2">
        <v>0</v>
      </c>
      <c r="K2">
        <v>2</v>
      </c>
      <c r="L2">
        <v>1</v>
      </c>
      <c r="M2">
        <v>1</v>
      </c>
      <c r="N2">
        <v>0</v>
      </c>
      <c r="O2">
        <v>0</v>
      </c>
      <c r="P2">
        <v>-8</v>
      </c>
      <c r="Q2" s="2">
        <f t="shared" ref="Q2:Q46" si="0">H2/I2</f>
        <v>0.5</v>
      </c>
      <c r="R2" s="2">
        <f t="shared" ref="R2:R46" si="1">J2/K2</f>
        <v>0</v>
      </c>
      <c r="S2" s="2">
        <f>L2/M2</f>
        <v>1</v>
      </c>
      <c r="T2">
        <v>29</v>
      </c>
      <c r="U2">
        <v>32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17.378068965517237</v>
      </c>
      <c r="X2" s="4">
        <f t="shared" ref="X2:X46" si="3">B2+(C2*1.2)+(D2*1.5)+(E2*3)+(F2*3)-G2</f>
        <v>22</v>
      </c>
      <c r="Y2" s="4">
        <f t="shared" ref="Y2:Y46" si="4">B2+0.4*H2-0.7*I2-0.4*(M2-L2)+0.7*N2+0.3*(C2-N2)+F2+D2*0.7+0.7*E2-0.4*O2-G2</f>
        <v>10.6</v>
      </c>
      <c r="Z2">
        <v>0</v>
      </c>
    </row>
    <row r="3" spans="1:26" x14ac:dyDescent="0.3">
      <c r="A3" s="1" t="s">
        <v>46</v>
      </c>
      <c r="B3">
        <v>15</v>
      </c>
      <c r="C3">
        <v>4</v>
      </c>
      <c r="D3">
        <v>6</v>
      </c>
      <c r="E3">
        <v>0</v>
      </c>
      <c r="F3">
        <v>0</v>
      </c>
      <c r="G3">
        <v>3</v>
      </c>
      <c r="H3">
        <v>5</v>
      </c>
      <c r="I3">
        <v>9</v>
      </c>
      <c r="J3">
        <v>2</v>
      </c>
      <c r="K3">
        <v>2</v>
      </c>
      <c r="L3">
        <v>3</v>
      </c>
      <c r="M3">
        <v>3</v>
      </c>
      <c r="N3">
        <v>0</v>
      </c>
      <c r="O3">
        <v>0</v>
      </c>
      <c r="P3">
        <v>-22</v>
      </c>
      <c r="Q3" s="2">
        <f t="shared" si="0"/>
        <v>0.55555555555555558</v>
      </c>
      <c r="R3" s="2">
        <f t="shared" si="1"/>
        <v>1</v>
      </c>
      <c r="S3" s="2">
        <f>L3/M3</f>
        <v>1</v>
      </c>
      <c r="T3">
        <v>31</v>
      </c>
      <c r="U3">
        <v>28</v>
      </c>
      <c r="V3">
        <v>1</v>
      </c>
      <c r="W3" s="3">
        <f t="shared" si="2"/>
        <v>20.065741935483867</v>
      </c>
      <c r="X3" s="4">
        <f t="shared" si="3"/>
        <v>25.8</v>
      </c>
      <c r="Y3" s="4">
        <f t="shared" si="4"/>
        <v>13.099999999999998</v>
      </c>
      <c r="Z3">
        <v>0</v>
      </c>
    </row>
    <row r="4" spans="1:26" x14ac:dyDescent="0.3">
      <c r="A4" s="1" t="s">
        <v>47</v>
      </c>
      <c r="B4">
        <v>27</v>
      </c>
      <c r="C4">
        <v>4</v>
      </c>
      <c r="D4">
        <v>10</v>
      </c>
      <c r="E4">
        <v>1</v>
      </c>
      <c r="F4">
        <v>2</v>
      </c>
      <c r="G4">
        <v>3</v>
      </c>
      <c r="H4">
        <v>10</v>
      </c>
      <c r="I4">
        <v>16</v>
      </c>
      <c r="J4">
        <v>1</v>
      </c>
      <c r="K4">
        <v>4</v>
      </c>
      <c r="L4">
        <v>6</v>
      </c>
      <c r="M4">
        <v>6</v>
      </c>
      <c r="N4">
        <v>1</v>
      </c>
      <c r="O4">
        <v>1</v>
      </c>
      <c r="P4">
        <v>12</v>
      </c>
      <c r="Q4" s="2">
        <f t="shared" si="0"/>
        <v>0.625</v>
      </c>
      <c r="R4" s="2">
        <f t="shared" si="1"/>
        <v>0.25</v>
      </c>
      <c r="S4" s="2">
        <f>L4/M4</f>
        <v>1</v>
      </c>
      <c r="T4">
        <v>35</v>
      </c>
      <c r="U4">
        <v>49</v>
      </c>
      <c r="V4">
        <v>5</v>
      </c>
      <c r="W4" s="3">
        <f t="shared" si="2"/>
        <v>38.713914285714282</v>
      </c>
      <c r="X4" s="4">
        <f t="shared" si="3"/>
        <v>52.8</v>
      </c>
      <c r="Y4" s="4">
        <f t="shared" si="4"/>
        <v>27.7</v>
      </c>
      <c r="Z4">
        <v>1</v>
      </c>
    </row>
    <row r="5" spans="1:26" x14ac:dyDescent="0.3">
      <c r="A5" s="1" t="s">
        <v>48</v>
      </c>
      <c r="B5">
        <v>8</v>
      </c>
      <c r="C5">
        <v>4</v>
      </c>
      <c r="D5">
        <v>8</v>
      </c>
      <c r="E5">
        <v>0</v>
      </c>
      <c r="F5">
        <v>0</v>
      </c>
      <c r="G5">
        <v>2</v>
      </c>
      <c r="H5">
        <v>1</v>
      </c>
      <c r="I5">
        <v>3</v>
      </c>
      <c r="J5">
        <v>0</v>
      </c>
      <c r="K5">
        <v>0</v>
      </c>
      <c r="L5">
        <v>6</v>
      </c>
      <c r="M5">
        <v>8</v>
      </c>
      <c r="N5">
        <v>0</v>
      </c>
      <c r="O5">
        <v>3</v>
      </c>
      <c r="P5">
        <v>-5</v>
      </c>
      <c r="Q5" s="2">
        <f t="shared" si="0"/>
        <v>0.33333333333333331</v>
      </c>
      <c r="R5" s="6" t="s">
        <v>45</v>
      </c>
      <c r="S5" s="2">
        <f>L5/M5</f>
        <v>0.75</v>
      </c>
      <c r="T5">
        <v>35</v>
      </c>
      <c r="U5">
        <v>26</v>
      </c>
      <c r="V5">
        <v>0</v>
      </c>
      <c r="W5" s="3">
        <f t="shared" si="2"/>
        <v>12.152742857142854</v>
      </c>
      <c r="X5" s="4">
        <f t="shared" si="3"/>
        <v>22.8</v>
      </c>
      <c r="Y5" s="4">
        <f t="shared" si="4"/>
        <v>9.1000000000000014</v>
      </c>
      <c r="Z5">
        <v>0</v>
      </c>
    </row>
    <row r="6" spans="1:26" x14ac:dyDescent="0.3">
      <c r="A6" s="1" t="s">
        <v>49</v>
      </c>
      <c r="B6">
        <v>21</v>
      </c>
      <c r="C6">
        <v>6</v>
      </c>
      <c r="D6">
        <v>4</v>
      </c>
      <c r="E6">
        <v>0</v>
      </c>
      <c r="F6">
        <v>2</v>
      </c>
      <c r="G6">
        <v>2</v>
      </c>
      <c r="H6">
        <v>8</v>
      </c>
      <c r="I6">
        <v>13</v>
      </c>
      <c r="J6">
        <v>3</v>
      </c>
      <c r="K6">
        <v>3</v>
      </c>
      <c r="L6">
        <v>2</v>
      </c>
      <c r="M6">
        <v>3</v>
      </c>
      <c r="N6">
        <v>0</v>
      </c>
      <c r="O6">
        <v>2</v>
      </c>
      <c r="P6">
        <v>-15</v>
      </c>
      <c r="Q6" s="2">
        <f t="shared" si="0"/>
        <v>0.61538461538461542</v>
      </c>
      <c r="R6" s="2">
        <f t="shared" si="1"/>
        <v>1</v>
      </c>
      <c r="S6" s="2">
        <f t="shared" ref="S6:S46" si="5">L6/M6</f>
        <v>0.66666666666666663</v>
      </c>
      <c r="T6">
        <v>46</v>
      </c>
      <c r="U6">
        <v>29</v>
      </c>
      <c r="V6">
        <v>3</v>
      </c>
      <c r="W6" s="3">
        <f t="shared" si="2"/>
        <v>19.843521739130434</v>
      </c>
      <c r="X6" s="4">
        <f t="shared" si="3"/>
        <v>38.200000000000003</v>
      </c>
      <c r="Y6" s="4">
        <f t="shared" si="4"/>
        <v>18.5</v>
      </c>
      <c r="Z6">
        <v>0</v>
      </c>
    </row>
    <row r="7" spans="1:26" x14ac:dyDescent="0.3">
      <c r="A7" s="1" t="s">
        <v>50</v>
      </c>
      <c r="B7">
        <v>17</v>
      </c>
      <c r="C7">
        <v>4</v>
      </c>
      <c r="D7">
        <v>9</v>
      </c>
      <c r="E7">
        <v>1</v>
      </c>
      <c r="F7">
        <v>1</v>
      </c>
      <c r="G7">
        <v>3</v>
      </c>
      <c r="H7">
        <v>7</v>
      </c>
      <c r="I7">
        <v>9</v>
      </c>
      <c r="J7">
        <v>1</v>
      </c>
      <c r="K7">
        <v>1</v>
      </c>
      <c r="L7">
        <v>2</v>
      </c>
      <c r="M7">
        <v>2</v>
      </c>
      <c r="N7">
        <v>0</v>
      </c>
      <c r="O7">
        <v>1</v>
      </c>
      <c r="P7">
        <v>9</v>
      </c>
      <c r="Q7" s="2">
        <f t="shared" si="0"/>
        <v>0.77777777777777779</v>
      </c>
      <c r="R7" s="2">
        <f t="shared" si="1"/>
        <v>1</v>
      </c>
      <c r="S7" s="2">
        <f t="shared" si="5"/>
        <v>1</v>
      </c>
      <c r="T7">
        <v>35</v>
      </c>
      <c r="U7">
        <v>37</v>
      </c>
      <c r="V7">
        <v>1</v>
      </c>
      <c r="W7" s="3">
        <f t="shared" si="2"/>
        <v>27.245142857142863</v>
      </c>
      <c r="X7" s="4">
        <f t="shared" si="3"/>
        <v>38.299999999999997</v>
      </c>
      <c r="Y7" s="4">
        <f t="shared" si="4"/>
        <v>19.3</v>
      </c>
      <c r="Z7">
        <v>0</v>
      </c>
    </row>
    <row r="8" spans="1:26" x14ac:dyDescent="0.3">
      <c r="A8" s="1" t="s">
        <v>53</v>
      </c>
      <c r="B8">
        <v>11</v>
      </c>
      <c r="C8">
        <v>4</v>
      </c>
      <c r="D8">
        <v>15</v>
      </c>
      <c r="E8">
        <v>0</v>
      </c>
      <c r="F8">
        <v>0</v>
      </c>
      <c r="G8">
        <v>0</v>
      </c>
      <c r="H8">
        <v>5</v>
      </c>
      <c r="I8">
        <v>11</v>
      </c>
      <c r="J8">
        <v>0</v>
      </c>
      <c r="K8">
        <v>1</v>
      </c>
      <c r="L8">
        <v>1</v>
      </c>
      <c r="M8">
        <v>1</v>
      </c>
      <c r="N8">
        <v>0</v>
      </c>
      <c r="O8">
        <v>2</v>
      </c>
      <c r="P8">
        <v>2</v>
      </c>
      <c r="Q8" s="2">
        <f t="shared" si="0"/>
        <v>0.45454545454545453</v>
      </c>
      <c r="R8" s="2">
        <f t="shared" si="1"/>
        <v>0</v>
      </c>
      <c r="S8" s="2">
        <f t="shared" si="5"/>
        <v>1</v>
      </c>
      <c r="T8">
        <v>41</v>
      </c>
      <c r="U8">
        <v>44</v>
      </c>
      <c r="V8">
        <v>0</v>
      </c>
      <c r="W8" s="3">
        <f t="shared" si="2"/>
        <v>19.168048780487805</v>
      </c>
      <c r="X8" s="4">
        <f t="shared" si="3"/>
        <v>38.299999999999997</v>
      </c>
      <c r="Y8" s="4">
        <f t="shared" si="4"/>
        <v>16.2</v>
      </c>
      <c r="Z8">
        <v>0</v>
      </c>
    </row>
    <row r="9" spans="1:26" x14ac:dyDescent="0.3">
      <c r="A9" s="1" t="s">
        <v>51</v>
      </c>
      <c r="B9">
        <v>13</v>
      </c>
      <c r="C9">
        <v>3</v>
      </c>
      <c r="D9">
        <v>11</v>
      </c>
      <c r="E9">
        <v>0</v>
      </c>
      <c r="F9">
        <v>0</v>
      </c>
      <c r="G9">
        <v>1</v>
      </c>
      <c r="H9">
        <v>4</v>
      </c>
      <c r="I9">
        <v>10</v>
      </c>
      <c r="J9">
        <v>1</v>
      </c>
      <c r="K9">
        <v>2</v>
      </c>
      <c r="L9">
        <v>4</v>
      </c>
      <c r="M9">
        <v>4</v>
      </c>
      <c r="N9">
        <v>0</v>
      </c>
      <c r="O9">
        <v>3</v>
      </c>
      <c r="P9">
        <v>-19</v>
      </c>
      <c r="Q9" s="2">
        <f>H9/I9</f>
        <v>0.4</v>
      </c>
      <c r="R9" s="2">
        <f>J9/K9</f>
        <v>0.5</v>
      </c>
      <c r="S9" s="2">
        <f>L9/M9</f>
        <v>1</v>
      </c>
      <c r="T9">
        <v>36</v>
      </c>
      <c r="U9">
        <v>36</v>
      </c>
      <c r="V9">
        <v>1</v>
      </c>
      <c r="W9" s="3">
        <f>((H9*85.91) +(F9*53.897)+(J9*51.757)+(L9*46.845)+(E9*39.19)+(N9*39.19)+(D9*34.677)+((C9-N9)*14.707)-(O9*17.174)-((M9-L9)*20.091)-((I9-H9)*39.19)-(G9*53.897))/T9</f>
        <v>18.549611111111108</v>
      </c>
      <c r="X9" s="4">
        <f>B9+(C9*1.2)+(D9*1.5)+(E9*3)+(F9*3)-G9</f>
        <v>32.1</v>
      </c>
      <c r="Y9" s="4">
        <f>B9+0.4*H9-0.7*I9-0.4*(M9-L9)+0.7*N9+0.3*(C9-N9)+F9+D9*0.7+0.7*E9-0.4*O9-G9</f>
        <v>14</v>
      </c>
      <c r="Z9">
        <v>0</v>
      </c>
    </row>
    <row r="10" spans="1:26" x14ac:dyDescent="0.3">
      <c r="A10" s="1" t="s">
        <v>52</v>
      </c>
      <c r="B10">
        <v>16</v>
      </c>
      <c r="C10">
        <v>3</v>
      </c>
      <c r="D10">
        <v>11</v>
      </c>
      <c r="E10">
        <v>0</v>
      </c>
      <c r="F10">
        <v>0</v>
      </c>
      <c r="G10">
        <v>5</v>
      </c>
      <c r="H10">
        <v>4</v>
      </c>
      <c r="I10">
        <v>7</v>
      </c>
      <c r="J10">
        <v>1</v>
      </c>
      <c r="K10">
        <v>2</v>
      </c>
      <c r="L10">
        <v>7</v>
      </c>
      <c r="M10">
        <v>8</v>
      </c>
      <c r="N10">
        <v>1</v>
      </c>
      <c r="O10">
        <v>0</v>
      </c>
      <c r="P10">
        <v>-4</v>
      </c>
      <c r="Q10" s="2">
        <f>H10/I10</f>
        <v>0.5714285714285714</v>
      </c>
      <c r="R10" s="2">
        <f>J10/K10</f>
        <v>0.5</v>
      </c>
      <c r="S10" s="2">
        <f>L10/M10</f>
        <v>0.875</v>
      </c>
      <c r="T10">
        <v>32</v>
      </c>
      <c r="U10">
        <v>42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23.944281250000007</v>
      </c>
      <c r="X10" s="4">
        <f>B10+(C10*1.2)+(D10*1.5)+(E10*3)+(F10*3)-G10</f>
        <v>31.1</v>
      </c>
      <c r="Y10" s="4">
        <f>B10+0.4*H10-0.7*I10-0.4*(M10-L10)+0.7*N10+0.3*(C10-N10)+F10+D10*0.7+0.7*E10-0.4*O10-G10</f>
        <v>16.3</v>
      </c>
      <c r="Z10">
        <v>0</v>
      </c>
    </row>
    <row r="11" spans="1:26" x14ac:dyDescent="0.3">
      <c r="A11" t="s">
        <v>54</v>
      </c>
      <c r="B11">
        <v>15</v>
      </c>
      <c r="C11">
        <v>7</v>
      </c>
      <c r="D11">
        <v>12</v>
      </c>
      <c r="E11">
        <v>2</v>
      </c>
      <c r="F11">
        <v>0</v>
      </c>
      <c r="G11">
        <v>4</v>
      </c>
      <c r="H11">
        <v>7</v>
      </c>
      <c r="I11">
        <v>11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-2</v>
      </c>
      <c r="Q11" s="2">
        <f t="shared" si="0"/>
        <v>0.63636363636363635</v>
      </c>
      <c r="R11" s="2">
        <f t="shared" si="1"/>
        <v>0</v>
      </c>
      <c r="S11" s="2">
        <f t="shared" si="5"/>
        <v>1</v>
      </c>
      <c r="T11">
        <v>37</v>
      </c>
      <c r="U11">
        <v>44</v>
      </c>
      <c r="V11">
        <v>1</v>
      </c>
      <c r="W11" s="3">
        <f t="shared" si="2"/>
        <v>23.800783783783789</v>
      </c>
      <c r="X11" s="4">
        <f t="shared" si="3"/>
        <v>43.4</v>
      </c>
      <c r="Y11" s="4">
        <f t="shared" si="4"/>
        <v>18</v>
      </c>
      <c r="Z11">
        <v>0</v>
      </c>
    </row>
    <row r="12" spans="1:26" x14ac:dyDescent="0.3">
      <c r="A12" s="1" t="s">
        <v>55</v>
      </c>
      <c r="B12">
        <v>11</v>
      </c>
      <c r="C12">
        <v>4</v>
      </c>
      <c r="D12">
        <v>11</v>
      </c>
      <c r="E12">
        <v>1</v>
      </c>
      <c r="F12">
        <v>1</v>
      </c>
      <c r="G12">
        <v>6</v>
      </c>
      <c r="H12">
        <v>5</v>
      </c>
      <c r="I12">
        <v>11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-11</v>
      </c>
      <c r="Q12" s="2">
        <f t="shared" si="0"/>
        <v>0.45454545454545453</v>
      </c>
      <c r="R12" s="2">
        <f t="shared" si="1"/>
        <v>0</v>
      </c>
      <c r="S12" s="2">
        <f t="shared" si="5"/>
        <v>0.5</v>
      </c>
      <c r="T12">
        <v>32</v>
      </c>
      <c r="U12">
        <v>38</v>
      </c>
      <c r="V12">
        <v>0</v>
      </c>
      <c r="W12" s="3">
        <f t="shared" si="2"/>
        <v>13.473249999999998</v>
      </c>
      <c r="X12" s="4">
        <f t="shared" si="3"/>
        <v>32.299999999999997</v>
      </c>
      <c r="Y12" s="4">
        <f t="shared" si="4"/>
        <v>9.5</v>
      </c>
      <c r="Z12">
        <v>0</v>
      </c>
    </row>
    <row r="13" spans="1:26" x14ac:dyDescent="0.3">
      <c r="A13" t="s">
        <v>56</v>
      </c>
      <c r="B13">
        <v>13</v>
      </c>
      <c r="C13">
        <v>3</v>
      </c>
      <c r="D13">
        <v>5</v>
      </c>
      <c r="E13">
        <v>1</v>
      </c>
      <c r="F13">
        <v>1</v>
      </c>
      <c r="G13">
        <v>4</v>
      </c>
      <c r="H13">
        <v>6</v>
      </c>
      <c r="I13">
        <v>8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-14</v>
      </c>
      <c r="Q13" s="2">
        <f t="shared" si="0"/>
        <v>0.75</v>
      </c>
      <c r="R13" s="6" t="s">
        <v>45</v>
      </c>
      <c r="S13" s="2">
        <f t="shared" si="5"/>
        <v>1</v>
      </c>
      <c r="T13">
        <v>26</v>
      </c>
      <c r="U13">
        <v>24</v>
      </c>
      <c r="V13">
        <v>2</v>
      </c>
      <c r="W13" s="3">
        <f t="shared" si="2"/>
        <v>23.208192307692311</v>
      </c>
      <c r="X13" s="4">
        <f t="shared" si="3"/>
        <v>26.1</v>
      </c>
      <c r="Y13" s="4">
        <f t="shared" si="4"/>
        <v>12.3</v>
      </c>
      <c r="Z13">
        <v>0</v>
      </c>
    </row>
    <row r="14" spans="1:26" x14ac:dyDescent="0.3">
      <c r="A14" s="1" t="s">
        <v>57</v>
      </c>
      <c r="B14">
        <v>20</v>
      </c>
      <c r="C14">
        <v>7</v>
      </c>
      <c r="D14">
        <v>12</v>
      </c>
      <c r="E14">
        <v>0</v>
      </c>
      <c r="F14">
        <v>1</v>
      </c>
      <c r="G14">
        <v>5</v>
      </c>
      <c r="H14">
        <v>8</v>
      </c>
      <c r="I14">
        <v>14</v>
      </c>
      <c r="J14">
        <v>1</v>
      </c>
      <c r="K14">
        <v>2</v>
      </c>
      <c r="L14">
        <v>3</v>
      </c>
      <c r="M14">
        <v>3</v>
      </c>
      <c r="N14">
        <v>1</v>
      </c>
      <c r="O14">
        <v>2</v>
      </c>
      <c r="P14">
        <v>7</v>
      </c>
      <c r="Q14" s="2">
        <f t="shared" si="0"/>
        <v>0.5714285714285714</v>
      </c>
      <c r="R14" s="2">
        <f t="shared" si="1"/>
        <v>0.5</v>
      </c>
      <c r="S14" s="2">
        <f t="shared" si="5"/>
        <v>1</v>
      </c>
      <c r="T14">
        <v>41</v>
      </c>
      <c r="U14">
        <v>46</v>
      </c>
      <c r="V14">
        <v>2</v>
      </c>
      <c r="W14" s="3">
        <f t="shared" si="2"/>
        <v>22.879317073170725</v>
      </c>
      <c r="X14" s="4">
        <f t="shared" si="3"/>
        <v>44.4</v>
      </c>
      <c r="Y14" s="4">
        <f t="shared" si="4"/>
        <v>19.499999999999996</v>
      </c>
      <c r="Z14">
        <v>0</v>
      </c>
    </row>
    <row r="15" spans="1:26" x14ac:dyDescent="0.3">
      <c r="A15" t="s">
        <v>58</v>
      </c>
      <c r="B15">
        <v>18</v>
      </c>
      <c r="C15">
        <v>3</v>
      </c>
      <c r="D15">
        <v>8</v>
      </c>
      <c r="E15">
        <v>0</v>
      </c>
      <c r="F15">
        <v>0</v>
      </c>
      <c r="G15">
        <v>0</v>
      </c>
      <c r="H15">
        <v>6</v>
      </c>
      <c r="I15">
        <v>11</v>
      </c>
      <c r="J15">
        <v>2</v>
      </c>
      <c r="K15">
        <v>3</v>
      </c>
      <c r="L15">
        <v>4</v>
      </c>
      <c r="M15">
        <v>4</v>
      </c>
      <c r="N15">
        <v>0</v>
      </c>
      <c r="O15">
        <v>2</v>
      </c>
      <c r="P15">
        <v>-18</v>
      </c>
      <c r="Q15" s="2">
        <f t="shared" si="0"/>
        <v>0.54545454545454541</v>
      </c>
      <c r="R15" s="2">
        <f t="shared" si="1"/>
        <v>0.66666666666666663</v>
      </c>
      <c r="S15" s="2">
        <f t="shared" si="5"/>
        <v>1</v>
      </c>
      <c r="T15">
        <v>35</v>
      </c>
      <c r="U15">
        <v>37</v>
      </c>
      <c r="V15">
        <v>0</v>
      </c>
      <c r="W15" s="3">
        <f t="shared" si="2"/>
        <v>25.645514285714288</v>
      </c>
      <c r="X15" s="4">
        <f t="shared" si="3"/>
        <v>33.6</v>
      </c>
      <c r="Y15" s="4">
        <f t="shared" si="4"/>
        <v>18.399999999999999</v>
      </c>
      <c r="Z15">
        <v>0</v>
      </c>
    </row>
    <row r="16" spans="1:26" x14ac:dyDescent="0.3">
      <c r="A16" s="1" t="s">
        <v>59</v>
      </c>
      <c r="B16">
        <v>14</v>
      </c>
      <c r="C16">
        <v>3</v>
      </c>
      <c r="D16">
        <v>9</v>
      </c>
      <c r="E16">
        <v>1</v>
      </c>
      <c r="F16">
        <v>2</v>
      </c>
      <c r="G16">
        <v>3</v>
      </c>
      <c r="H16">
        <v>6</v>
      </c>
      <c r="I16">
        <v>11</v>
      </c>
      <c r="J16">
        <v>1</v>
      </c>
      <c r="K16">
        <v>3</v>
      </c>
      <c r="L16">
        <v>1</v>
      </c>
      <c r="M16">
        <v>2</v>
      </c>
      <c r="N16">
        <v>0</v>
      </c>
      <c r="O16">
        <v>1</v>
      </c>
      <c r="P16">
        <v>-17</v>
      </c>
      <c r="Q16" s="2">
        <f t="shared" si="0"/>
        <v>0.54545454545454541</v>
      </c>
      <c r="R16" s="2">
        <f t="shared" si="1"/>
        <v>0.33333333333333331</v>
      </c>
      <c r="S16" s="2">
        <f t="shared" si="5"/>
        <v>0.5</v>
      </c>
      <c r="T16">
        <v>34</v>
      </c>
      <c r="U16">
        <v>35</v>
      </c>
      <c r="V16">
        <v>2</v>
      </c>
      <c r="W16" s="3">
        <f t="shared" si="2"/>
        <v>21.245705882352951</v>
      </c>
      <c r="X16" s="4">
        <f t="shared" si="3"/>
        <v>37.1</v>
      </c>
      <c r="Y16" s="4">
        <f t="shared" si="4"/>
        <v>14.8</v>
      </c>
      <c r="Z16">
        <v>0</v>
      </c>
    </row>
    <row r="17" spans="1:26" x14ac:dyDescent="0.3">
      <c r="A17" s="1" t="s">
        <v>60</v>
      </c>
      <c r="B17">
        <v>13</v>
      </c>
      <c r="C17">
        <v>2</v>
      </c>
      <c r="D17">
        <v>9</v>
      </c>
      <c r="E17">
        <v>0</v>
      </c>
      <c r="F17">
        <v>1</v>
      </c>
      <c r="G17">
        <v>3</v>
      </c>
      <c r="H17">
        <v>5</v>
      </c>
      <c r="I17">
        <v>9</v>
      </c>
      <c r="J17">
        <v>1</v>
      </c>
      <c r="K17">
        <v>1</v>
      </c>
      <c r="L17">
        <v>2</v>
      </c>
      <c r="M17">
        <v>3</v>
      </c>
      <c r="N17">
        <v>0</v>
      </c>
      <c r="O17">
        <v>1</v>
      </c>
      <c r="P17">
        <v>6</v>
      </c>
      <c r="Q17" s="2">
        <f t="shared" si="0"/>
        <v>0.55555555555555558</v>
      </c>
      <c r="R17" s="2">
        <f t="shared" si="1"/>
        <v>1</v>
      </c>
      <c r="S17" s="2">
        <f t="shared" si="5"/>
        <v>0.66666666666666663</v>
      </c>
      <c r="T17">
        <v>34</v>
      </c>
      <c r="U17">
        <v>32</v>
      </c>
      <c r="V17">
        <v>2</v>
      </c>
      <c r="W17" s="3">
        <f t="shared" si="2"/>
        <v>18.078970588235297</v>
      </c>
      <c r="X17" s="4">
        <f t="shared" si="3"/>
        <v>28.9</v>
      </c>
      <c r="Y17" s="4">
        <f t="shared" si="4"/>
        <v>12.799999999999999</v>
      </c>
      <c r="Z17">
        <v>0</v>
      </c>
    </row>
    <row r="18" spans="1:26" x14ac:dyDescent="0.3">
      <c r="A18" t="s">
        <v>61</v>
      </c>
      <c r="B18">
        <v>15</v>
      </c>
      <c r="C18">
        <v>3</v>
      </c>
      <c r="D18">
        <v>8</v>
      </c>
      <c r="E18">
        <v>0</v>
      </c>
      <c r="F18">
        <v>0</v>
      </c>
      <c r="G18">
        <v>1</v>
      </c>
      <c r="H18">
        <v>6</v>
      </c>
      <c r="I18">
        <v>13</v>
      </c>
      <c r="J18">
        <v>2</v>
      </c>
      <c r="K18">
        <v>2</v>
      </c>
      <c r="L18">
        <v>1</v>
      </c>
      <c r="M18">
        <v>1</v>
      </c>
      <c r="N18">
        <v>0</v>
      </c>
      <c r="O18">
        <v>1</v>
      </c>
      <c r="P18">
        <v>-9</v>
      </c>
      <c r="Q18" s="2">
        <f t="shared" si="0"/>
        <v>0.46153846153846156</v>
      </c>
      <c r="R18" s="2">
        <f t="shared" si="1"/>
        <v>1</v>
      </c>
      <c r="S18" s="2">
        <f t="shared" si="5"/>
        <v>1</v>
      </c>
      <c r="T18">
        <v>25</v>
      </c>
      <c r="U18">
        <v>33</v>
      </c>
      <c r="V18">
        <v>0</v>
      </c>
      <c r="W18" s="3">
        <f t="shared" si="2"/>
        <v>25.6782</v>
      </c>
      <c r="X18" s="4">
        <f t="shared" si="3"/>
        <v>29.6</v>
      </c>
      <c r="Y18" s="4">
        <f t="shared" si="4"/>
        <v>13.399999999999999</v>
      </c>
      <c r="Z18">
        <v>0</v>
      </c>
    </row>
    <row r="19" spans="1:26" x14ac:dyDescent="0.3">
      <c r="A19" s="1" t="s">
        <v>62</v>
      </c>
      <c r="B19">
        <v>19</v>
      </c>
      <c r="C19">
        <v>2</v>
      </c>
      <c r="D19">
        <v>7</v>
      </c>
      <c r="E19">
        <v>0</v>
      </c>
      <c r="F19">
        <v>0</v>
      </c>
      <c r="G19">
        <v>3</v>
      </c>
      <c r="H19">
        <v>9</v>
      </c>
      <c r="I19">
        <v>14</v>
      </c>
      <c r="J19">
        <v>0</v>
      </c>
      <c r="K19">
        <v>3</v>
      </c>
      <c r="L19">
        <v>1</v>
      </c>
      <c r="M19">
        <v>1</v>
      </c>
      <c r="N19">
        <v>1</v>
      </c>
      <c r="O19">
        <v>1</v>
      </c>
      <c r="P19">
        <v>-11</v>
      </c>
      <c r="Q19" s="2">
        <f t="shared" si="0"/>
        <v>0.6428571428571429</v>
      </c>
      <c r="R19" s="2">
        <f t="shared" si="1"/>
        <v>0</v>
      </c>
      <c r="S19" s="2">
        <f t="shared" si="5"/>
        <v>1</v>
      </c>
      <c r="T19">
        <v>39</v>
      </c>
      <c r="U19">
        <v>36</v>
      </c>
      <c r="V19">
        <v>2</v>
      </c>
      <c r="W19" s="3">
        <f t="shared" si="2"/>
        <v>19.021948717948717</v>
      </c>
      <c r="X19" s="4">
        <f t="shared" si="3"/>
        <v>28.9</v>
      </c>
      <c r="Y19" s="4">
        <f t="shared" si="4"/>
        <v>15.300000000000004</v>
      </c>
      <c r="Z19">
        <v>0</v>
      </c>
    </row>
    <row r="20" spans="1:26" x14ac:dyDescent="0.3">
      <c r="A20" t="s">
        <v>63</v>
      </c>
      <c r="B20">
        <v>8</v>
      </c>
      <c r="C20">
        <v>1</v>
      </c>
      <c r="D20">
        <v>3</v>
      </c>
      <c r="E20">
        <v>0</v>
      </c>
      <c r="F20">
        <v>0</v>
      </c>
      <c r="G20">
        <v>1</v>
      </c>
      <c r="H20">
        <v>4</v>
      </c>
      <c r="I20">
        <v>6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5</v>
      </c>
      <c r="Q20" s="2">
        <f t="shared" si="0"/>
        <v>0.66666666666666663</v>
      </c>
      <c r="R20" s="6" t="s">
        <v>45</v>
      </c>
      <c r="S20" s="2">
        <f t="shared" si="5"/>
        <v>0</v>
      </c>
      <c r="T20">
        <v>29</v>
      </c>
      <c r="U20">
        <v>16</v>
      </c>
      <c r="V20">
        <v>1</v>
      </c>
      <c r="W20" s="3">
        <f t="shared" si="2"/>
        <v>10.69</v>
      </c>
      <c r="X20" s="4">
        <f t="shared" si="3"/>
        <v>12.7</v>
      </c>
      <c r="Y20" s="4">
        <f t="shared" si="4"/>
        <v>6.3999999999999995</v>
      </c>
      <c r="Z20">
        <v>0</v>
      </c>
    </row>
    <row r="21" spans="1:26" x14ac:dyDescent="0.3">
      <c r="A21" s="1" t="s">
        <v>64</v>
      </c>
      <c r="B21">
        <v>10</v>
      </c>
      <c r="C21">
        <v>0</v>
      </c>
      <c r="D21">
        <v>8</v>
      </c>
      <c r="E21">
        <v>0</v>
      </c>
      <c r="F21">
        <v>1</v>
      </c>
      <c r="G21">
        <v>3</v>
      </c>
      <c r="H21">
        <v>4</v>
      </c>
      <c r="I21">
        <v>5</v>
      </c>
      <c r="J21">
        <v>2</v>
      </c>
      <c r="K21">
        <v>2</v>
      </c>
      <c r="L21">
        <v>0</v>
      </c>
      <c r="M21">
        <v>0</v>
      </c>
      <c r="N21">
        <v>0</v>
      </c>
      <c r="O21">
        <v>1</v>
      </c>
      <c r="P21">
        <v>-6</v>
      </c>
      <c r="Q21" s="2">
        <f t="shared" si="0"/>
        <v>0.8</v>
      </c>
      <c r="R21" s="2">
        <f t="shared" si="1"/>
        <v>1</v>
      </c>
      <c r="S21" s="6" t="s">
        <v>45</v>
      </c>
      <c r="T21">
        <v>33</v>
      </c>
      <c r="U21">
        <v>29</v>
      </c>
      <c r="V21">
        <v>0</v>
      </c>
      <c r="W21" s="3">
        <f t="shared" si="2"/>
        <v>16.982181818181818</v>
      </c>
      <c r="X21" s="4">
        <f t="shared" si="3"/>
        <v>22</v>
      </c>
      <c r="Y21" s="4">
        <f t="shared" si="4"/>
        <v>11.299999999999999</v>
      </c>
      <c r="Z21">
        <v>0</v>
      </c>
    </row>
    <row r="22" spans="1:26" x14ac:dyDescent="0.3">
      <c r="A22" s="1" t="s">
        <v>65</v>
      </c>
      <c r="B22">
        <v>22</v>
      </c>
      <c r="C22">
        <v>1</v>
      </c>
      <c r="D22">
        <v>9</v>
      </c>
      <c r="E22">
        <v>1</v>
      </c>
      <c r="F22">
        <v>1</v>
      </c>
      <c r="G22">
        <v>6</v>
      </c>
      <c r="H22">
        <v>10</v>
      </c>
      <c r="I22">
        <v>12</v>
      </c>
      <c r="J22">
        <v>1</v>
      </c>
      <c r="K22">
        <v>1</v>
      </c>
      <c r="L22">
        <v>1</v>
      </c>
      <c r="M22">
        <v>1</v>
      </c>
      <c r="N22">
        <v>0</v>
      </c>
      <c r="O22">
        <v>2</v>
      </c>
      <c r="P22">
        <v>18</v>
      </c>
      <c r="Q22" s="2">
        <f t="shared" si="0"/>
        <v>0.83333333333333337</v>
      </c>
      <c r="R22" s="2">
        <f t="shared" si="1"/>
        <v>1</v>
      </c>
      <c r="S22" s="2">
        <f t="shared" si="5"/>
        <v>1</v>
      </c>
      <c r="T22">
        <v>37</v>
      </c>
      <c r="U22">
        <v>40</v>
      </c>
      <c r="V22">
        <v>3</v>
      </c>
      <c r="W22" s="3">
        <f t="shared" si="2"/>
        <v>25.445378378378386</v>
      </c>
      <c r="X22" s="4">
        <f t="shared" si="3"/>
        <v>36.700000000000003</v>
      </c>
      <c r="Y22" s="4">
        <f t="shared" si="4"/>
        <v>19.100000000000001</v>
      </c>
      <c r="Z22">
        <v>0</v>
      </c>
    </row>
    <row r="23" spans="1:26" x14ac:dyDescent="0.3">
      <c r="A23" s="1" t="s">
        <v>66</v>
      </c>
      <c r="B23">
        <v>15</v>
      </c>
      <c r="C23">
        <v>3</v>
      </c>
      <c r="D23">
        <v>11</v>
      </c>
      <c r="E23">
        <v>0</v>
      </c>
      <c r="F23">
        <v>1</v>
      </c>
      <c r="G23">
        <v>4</v>
      </c>
      <c r="H23">
        <v>6</v>
      </c>
      <c r="I23">
        <v>10</v>
      </c>
      <c r="J23">
        <v>1</v>
      </c>
      <c r="K23">
        <v>3</v>
      </c>
      <c r="L23">
        <v>2</v>
      </c>
      <c r="M23">
        <v>2</v>
      </c>
      <c r="N23">
        <v>0</v>
      </c>
      <c r="O23">
        <v>1</v>
      </c>
      <c r="P23">
        <v>9</v>
      </c>
      <c r="Q23" s="2">
        <f t="shared" si="0"/>
        <v>0.6</v>
      </c>
      <c r="R23" s="2">
        <f t="shared" si="1"/>
        <v>0.33333333333333331</v>
      </c>
      <c r="S23" s="2">
        <f t="shared" si="5"/>
        <v>1</v>
      </c>
      <c r="T23">
        <v>37</v>
      </c>
      <c r="U23">
        <v>37</v>
      </c>
      <c r="V23">
        <v>1</v>
      </c>
      <c r="W23" s="3">
        <f t="shared" si="2"/>
        <v>20.293243243243253</v>
      </c>
      <c r="X23" s="4">
        <f t="shared" si="3"/>
        <v>34.1</v>
      </c>
      <c r="Y23" s="4">
        <f t="shared" si="4"/>
        <v>15.600000000000001</v>
      </c>
      <c r="Z23">
        <v>0</v>
      </c>
    </row>
    <row r="24" spans="1:26" x14ac:dyDescent="0.3">
      <c r="A24" s="1" t="s">
        <v>67</v>
      </c>
      <c r="B24">
        <v>15</v>
      </c>
      <c r="C24">
        <v>3</v>
      </c>
      <c r="D24">
        <v>8</v>
      </c>
      <c r="E24">
        <v>0</v>
      </c>
      <c r="F24">
        <v>1</v>
      </c>
      <c r="G24">
        <v>1</v>
      </c>
      <c r="H24">
        <v>6</v>
      </c>
      <c r="I24">
        <v>10</v>
      </c>
      <c r="J24">
        <v>0</v>
      </c>
      <c r="K24">
        <v>0</v>
      </c>
      <c r="L24">
        <v>3</v>
      </c>
      <c r="M24">
        <v>4</v>
      </c>
      <c r="N24">
        <v>0</v>
      </c>
      <c r="O24">
        <v>1</v>
      </c>
      <c r="P24">
        <v>-6</v>
      </c>
      <c r="Q24" s="2">
        <f t="shared" si="0"/>
        <v>0.6</v>
      </c>
      <c r="R24" s="6" t="s">
        <v>45</v>
      </c>
      <c r="S24" s="2">
        <f t="shared" si="5"/>
        <v>0.75</v>
      </c>
      <c r="T24">
        <v>38</v>
      </c>
      <c r="U24">
        <v>34</v>
      </c>
      <c r="V24">
        <v>3</v>
      </c>
      <c r="W24" s="3">
        <f t="shared" si="2"/>
        <v>20.618605263157896</v>
      </c>
      <c r="X24" s="4">
        <f t="shared" si="3"/>
        <v>32.6</v>
      </c>
      <c r="Y24" s="4">
        <f t="shared" si="4"/>
        <v>16.100000000000001</v>
      </c>
      <c r="Z24">
        <v>0</v>
      </c>
    </row>
    <row r="25" spans="1:26" x14ac:dyDescent="0.3">
      <c r="A25" t="s">
        <v>68</v>
      </c>
      <c r="B25">
        <v>18</v>
      </c>
      <c r="C25">
        <v>6</v>
      </c>
      <c r="D25">
        <v>10</v>
      </c>
      <c r="E25">
        <v>0</v>
      </c>
      <c r="F25">
        <v>1</v>
      </c>
      <c r="G25">
        <v>2</v>
      </c>
      <c r="H25">
        <v>7</v>
      </c>
      <c r="I25">
        <v>14</v>
      </c>
      <c r="J25">
        <v>2</v>
      </c>
      <c r="K25">
        <v>4</v>
      </c>
      <c r="L25">
        <v>2</v>
      </c>
      <c r="M25">
        <v>2</v>
      </c>
      <c r="N25">
        <v>0</v>
      </c>
      <c r="O25">
        <v>2</v>
      </c>
      <c r="P25">
        <v>-23</v>
      </c>
      <c r="Q25" s="2">
        <f t="shared" si="0"/>
        <v>0.5</v>
      </c>
      <c r="R25" s="2">
        <f t="shared" si="1"/>
        <v>0.5</v>
      </c>
      <c r="S25" s="2">
        <f t="shared" si="5"/>
        <v>1</v>
      </c>
      <c r="T25">
        <v>36</v>
      </c>
      <c r="U25">
        <v>41</v>
      </c>
      <c r="V25">
        <v>3</v>
      </c>
      <c r="W25" s="3">
        <f t="shared" si="2"/>
        <v>24.194750000000003</v>
      </c>
      <c r="X25" s="4">
        <f t="shared" si="3"/>
        <v>41.2</v>
      </c>
      <c r="Y25" s="4">
        <f t="shared" si="4"/>
        <v>18</v>
      </c>
      <c r="Z25">
        <v>0</v>
      </c>
    </row>
    <row r="26" spans="1:26" x14ac:dyDescent="0.3">
      <c r="A26" s="1" t="s">
        <v>69</v>
      </c>
      <c r="B26">
        <v>22</v>
      </c>
      <c r="C26">
        <v>7</v>
      </c>
      <c r="D26">
        <v>11</v>
      </c>
      <c r="E26">
        <v>4</v>
      </c>
      <c r="F26">
        <v>4</v>
      </c>
      <c r="G26">
        <v>6</v>
      </c>
      <c r="H26">
        <v>8</v>
      </c>
      <c r="I26">
        <v>14</v>
      </c>
      <c r="J26">
        <v>0</v>
      </c>
      <c r="K26">
        <v>2</v>
      </c>
      <c r="L26">
        <v>6</v>
      </c>
      <c r="M26">
        <v>6</v>
      </c>
      <c r="N26">
        <v>0</v>
      </c>
      <c r="O26">
        <v>0</v>
      </c>
      <c r="P26">
        <v>10</v>
      </c>
      <c r="Q26" s="2">
        <f t="shared" si="0"/>
        <v>0.5714285714285714</v>
      </c>
      <c r="R26" s="2">
        <f t="shared" si="1"/>
        <v>0</v>
      </c>
      <c r="S26" s="2">
        <f t="shared" si="5"/>
        <v>1</v>
      </c>
      <c r="T26">
        <v>46</v>
      </c>
      <c r="U26">
        <v>47</v>
      </c>
      <c r="V26">
        <v>3</v>
      </c>
      <c r="W26" s="3">
        <f t="shared" si="2"/>
        <v>27.534173913043482</v>
      </c>
      <c r="X26" s="4">
        <f t="shared" si="3"/>
        <v>64.900000000000006</v>
      </c>
      <c r="Y26" s="4">
        <f t="shared" si="4"/>
        <v>26</v>
      </c>
      <c r="Z26">
        <v>0</v>
      </c>
    </row>
    <row r="27" spans="1:26" x14ac:dyDescent="0.3">
      <c r="A27" t="s">
        <v>70</v>
      </c>
      <c r="B27">
        <v>6</v>
      </c>
      <c r="C27">
        <v>1</v>
      </c>
      <c r="D27">
        <v>7</v>
      </c>
      <c r="E27">
        <v>0</v>
      </c>
      <c r="F27">
        <v>0</v>
      </c>
      <c r="G27">
        <v>3</v>
      </c>
      <c r="H27">
        <v>3</v>
      </c>
      <c r="I27">
        <v>8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-6</v>
      </c>
      <c r="Q27" s="2">
        <f t="shared" si="0"/>
        <v>0.375</v>
      </c>
      <c r="R27" s="2">
        <f t="shared" si="1"/>
        <v>0</v>
      </c>
      <c r="S27" s="6" t="s">
        <v>45</v>
      </c>
      <c r="T27">
        <v>35</v>
      </c>
      <c r="U27">
        <v>23</v>
      </c>
      <c r="V27">
        <v>0</v>
      </c>
      <c r="W27" s="3">
        <f t="shared" si="2"/>
        <v>4.0103142857142879</v>
      </c>
      <c r="X27" s="4">
        <f t="shared" si="3"/>
        <v>14.7</v>
      </c>
      <c r="Y27" s="4">
        <f t="shared" si="4"/>
        <v>3.3999999999999995</v>
      </c>
      <c r="Z27">
        <v>0</v>
      </c>
    </row>
    <row r="28" spans="1:26" x14ac:dyDescent="0.3">
      <c r="A28" s="1" t="s">
        <v>71</v>
      </c>
      <c r="B28">
        <v>13</v>
      </c>
      <c r="C28">
        <v>1</v>
      </c>
      <c r="D28">
        <v>6</v>
      </c>
      <c r="E28">
        <v>1</v>
      </c>
      <c r="F28">
        <v>1</v>
      </c>
      <c r="G28">
        <v>2</v>
      </c>
      <c r="H28">
        <v>5</v>
      </c>
      <c r="I28">
        <v>8</v>
      </c>
      <c r="J28">
        <v>1</v>
      </c>
      <c r="K28">
        <v>2</v>
      </c>
      <c r="L28">
        <v>2</v>
      </c>
      <c r="M28">
        <v>2</v>
      </c>
      <c r="N28">
        <v>0</v>
      </c>
      <c r="O28">
        <v>0</v>
      </c>
      <c r="P28">
        <v>-9</v>
      </c>
      <c r="Q28" s="2">
        <f t="shared" si="0"/>
        <v>0.625</v>
      </c>
      <c r="R28" s="2">
        <f t="shared" si="1"/>
        <v>0.5</v>
      </c>
      <c r="S28" s="2">
        <f t="shared" si="5"/>
        <v>1</v>
      </c>
      <c r="T28">
        <v>32</v>
      </c>
      <c r="U28">
        <v>28</v>
      </c>
      <c r="V28">
        <v>2</v>
      </c>
      <c r="W28" s="3">
        <f t="shared" si="2"/>
        <v>20.796531250000005</v>
      </c>
      <c r="X28" s="4">
        <f t="shared" si="3"/>
        <v>27.2</v>
      </c>
      <c r="Y28" s="4">
        <f t="shared" si="4"/>
        <v>13.6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15.037037037037036</v>
      </c>
      <c r="C47" s="4">
        <f t="shared" ref="C47:P47" si="6">AVERAGE(C2:C46)</f>
        <v>3.2962962962962963</v>
      </c>
      <c r="D47" s="4">
        <f t="shared" si="6"/>
        <v>8.7407407407407405</v>
      </c>
      <c r="E47" s="4">
        <f t="shared" si="6"/>
        <v>0.48148148148148145</v>
      </c>
      <c r="F47" s="4">
        <f t="shared" si="6"/>
        <v>0.77777777777777779</v>
      </c>
      <c r="G47" s="4">
        <f t="shared" si="6"/>
        <v>2.8518518518518516</v>
      </c>
      <c r="H47" s="4">
        <f t="shared" si="6"/>
        <v>5.9259259259259256</v>
      </c>
      <c r="I47" s="4">
        <f t="shared" si="6"/>
        <v>10.25925925925926</v>
      </c>
      <c r="J47" s="4">
        <f t="shared" si="6"/>
        <v>0.85185185185185186</v>
      </c>
      <c r="K47" s="4">
        <f t="shared" si="6"/>
        <v>1.7777777777777777</v>
      </c>
      <c r="L47" s="4">
        <f t="shared" si="6"/>
        <v>2.3333333333333335</v>
      </c>
      <c r="M47" s="4">
        <f t="shared" si="6"/>
        <v>2.6666666666666665</v>
      </c>
      <c r="N47" s="4">
        <f t="shared" si="6"/>
        <v>0.22222222222222221</v>
      </c>
      <c r="O47" s="4">
        <f t="shared" si="6"/>
        <v>1.0740740740740742</v>
      </c>
      <c r="P47" s="4">
        <f t="shared" si="6"/>
        <v>-4.7037037037037033</v>
      </c>
      <c r="Q47" s="2">
        <f>SUM(H2:H46)/SUM(I2:I46)</f>
        <v>0.57761732851985559</v>
      </c>
      <c r="R47" s="2">
        <f>SUM(J2:J46)/SUM(K2:K46)</f>
        <v>0.47916666666666669</v>
      </c>
      <c r="S47" s="2">
        <f>SUM(L2:L46)/SUM(M2:M46)</f>
        <v>0.875</v>
      </c>
      <c r="T47" s="4">
        <f t="shared" ref="T47:V47" si="7">AVERAGE(T2:T46)</f>
        <v>35.037037037037038</v>
      </c>
      <c r="U47" s="4">
        <f t="shared" si="7"/>
        <v>34.925925925925924</v>
      </c>
      <c r="V47" s="4">
        <f t="shared" si="7"/>
        <v>1.4814814814814814</v>
      </c>
      <c r="W47" s="3">
        <f>((H49*85.91) +(F49*53.897)+(J49*51.757)+(L49*46.845)+(E49*39.19)+(N49*39.19)+(D49*34.677)+((C49-N49)*14.707)-(O49*17.174)-((M49-L49)*20.091)-((I49-H49)*39.19)-(G49*53.897))/T49</f>
        <v>20.881587737843557</v>
      </c>
      <c r="X47" s="4">
        <f t="shared" ref="X47" si="8">B47+(C47*1.2)+(D47*1.5)+(E47*3)+(F47*3)-G47</f>
        <v>33.029629629629625</v>
      </c>
      <c r="Y47" s="4">
        <f t="shared" ref="Y47" si="9">B47+0.4*H47-0.7*I47-0.4*(M47-L47)+0.7*N47+0.3*(C47-N47)+F47+D47*0.7+0.7*E47-0.4*O47-G47</f>
        <v>15.122222222222224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406</v>
      </c>
      <c r="C49">
        <f t="shared" ref="C49:P49" si="10">SUM(C2:C46)</f>
        <v>89</v>
      </c>
      <c r="D49">
        <f t="shared" si="10"/>
        <v>236</v>
      </c>
      <c r="E49">
        <f t="shared" si="10"/>
        <v>13</v>
      </c>
      <c r="F49">
        <f t="shared" si="10"/>
        <v>21</v>
      </c>
      <c r="G49">
        <f t="shared" si="10"/>
        <v>77</v>
      </c>
      <c r="H49">
        <f t="shared" si="10"/>
        <v>160</v>
      </c>
      <c r="I49">
        <f t="shared" si="10"/>
        <v>277</v>
      </c>
      <c r="J49">
        <f t="shared" si="10"/>
        <v>23</v>
      </c>
      <c r="K49">
        <f t="shared" si="10"/>
        <v>48</v>
      </c>
      <c r="L49">
        <f t="shared" si="10"/>
        <v>63</v>
      </c>
      <c r="M49">
        <f t="shared" si="10"/>
        <v>72</v>
      </c>
      <c r="N49">
        <f t="shared" si="10"/>
        <v>6</v>
      </c>
      <c r="O49">
        <f t="shared" si="10"/>
        <v>29</v>
      </c>
      <c r="P49">
        <f t="shared" si="10"/>
        <v>-127</v>
      </c>
      <c r="T49">
        <f>SUM(T2:T46)</f>
        <v>946</v>
      </c>
      <c r="U49">
        <f>SUM(U2:U46)</f>
        <v>943</v>
      </c>
      <c r="V49">
        <f>SUM(V2:V46)</f>
        <v>40</v>
      </c>
      <c r="X49" s="4">
        <f>SUM(X2:X46)</f>
        <v>891.8000000000003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17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6</v>
      </c>
      <c r="C2">
        <v>1</v>
      </c>
      <c r="D2">
        <v>2</v>
      </c>
      <c r="E2">
        <v>0</v>
      </c>
      <c r="F2">
        <v>0</v>
      </c>
      <c r="G2">
        <v>1</v>
      </c>
      <c r="H2">
        <v>3</v>
      </c>
      <c r="I2">
        <v>4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-3</v>
      </c>
      <c r="Q2" s="2">
        <f t="shared" ref="Q2:Q46" si="0">H2/I2</f>
        <v>0.75</v>
      </c>
      <c r="R2" s="2">
        <f t="shared" ref="R2:R46" si="1">J2/K2</f>
        <v>0</v>
      </c>
      <c r="S2" s="6" t="s">
        <v>45</v>
      </c>
      <c r="T2">
        <v>11</v>
      </c>
      <c r="U2">
        <v>10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22.609454545454547</v>
      </c>
      <c r="X2" s="4">
        <f t="shared" ref="X2:X46" si="3">B2+(C2*1.2)+(D2*1.5)+(E2*3)+(F2*3)-G2</f>
        <v>9.1999999999999993</v>
      </c>
      <c r="Y2" s="4">
        <f t="shared" ref="Y2:Y46" si="4">B2+0.4*H2-0.7*I2-0.4*(M2-L2)+0.7*N2+0.3*(C2-N2)+F2+D2*0.7+0.7*E2-0.4*O2-G2</f>
        <v>5.0999999999999996</v>
      </c>
      <c r="Z2">
        <v>0</v>
      </c>
    </row>
    <row r="3" spans="1:26" x14ac:dyDescent="0.3">
      <c r="A3" s="1" t="str">
        <f>'Ja Morant'!A3</f>
        <v>@ AFR</v>
      </c>
      <c r="B3">
        <v>5</v>
      </c>
      <c r="C3">
        <v>0</v>
      </c>
      <c r="D3">
        <v>1</v>
      </c>
      <c r="E3">
        <v>0</v>
      </c>
      <c r="F3">
        <v>1</v>
      </c>
      <c r="G3">
        <v>0</v>
      </c>
      <c r="H3">
        <v>2</v>
      </c>
      <c r="I3">
        <v>2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7</v>
      </c>
      <c r="Q3" s="2">
        <f t="shared" si="0"/>
        <v>1</v>
      </c>
      <c r="R3" s="6" t="s">
        <v>45</v>
      </c>
      <c r="S3" s="2">
        <f>L3/M3</f>
        <v>0.25</v>
      </c>
      <c r="T3">
        <v>11</v>
      </c>
      <c r="U3">
        <v>7</v>
      </c>
      <c r="V3">
        <v>2</v>
      </c>
      <c r="W3" s="3">
        <f t="shared" si="2"/>
        <v>22.451454545454549</v>
      </c>
      <c r="X3" s="4">
        <f t="shared" si="3"/>
        <v>9.5</v>
      </c>
      <c r="Y3" s="4">
        <f t="shared" si="4"/>
        <v>4.9000000000000004</v>
      </c>
      <c r="Z3">
        <v>0</v>
      </c>
    </row>
    <row r="4" spans="1:26" x14ac:dyDescent="0.3">
      <c r="A4" s="1" t="str">
        <f>'Ja Morant'!A4</f>
        <v>vs OLD</v>
      </c>
      <c r="B4">
        <v>2</v>
      </c>
      <c r="C4">
        <v>0</v>
      </c>
      <c r="D4">
        <v>3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 s="2">
        <f t="shared" si="0"/>
        <v>1</v>
      </c>
      <c r="R4" s="6" t="s">
        <v>45</v>
      </c>
      <c r="S4" s="6" t="s">
        <v>45</v>
      </c>
      <c r="T4">
        <v>8</v>
      </c>
      <c r="U4">
        <v>8</v>
      </c>
      <c r="V4">
        <v>1</v>
      </c>
      <c r="W4" s="3">
        <f t="shared" si="2"/>
        <v>23.742625</v>
      </c>
      <c r="X4" s="4">
        <f t="shared" si="3"/>
        <v>6.5</v>
      </c>
      <c r="Y4" s="4">
        <f t="shared" si="4"/>
        <v>3.8</v>
      </c>
      <c r="Z4">
        <v>0</v>
      </c>
    </row>
    <row r="5" spans="1:26" x14ac:dyDescent="0.3">
      <c r="A5" s="1" t="str">
        <f>'Ja Morant'!A5</f>
        <v>@ USA</v>
      </c>
      <c r="B5">
        <v>5</v>
      </c>
      <c r="C5">
        <v>1</v>
      </c>
      <c r="D5">
        <v>2</v>
      </c>
      <c r="E5">
        <v>0</v>
      </c>
      <c r="F5">
        <v>0</v>
      </c>
      <c r="G5">
        <v>0</v>
      </c>
      <c r="H5">
        <v>2</v>
      </c>
      <c r="I5">
        <v>3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7</v>
      </c>
      <c r="Q5" s="2">
        <f t="shared" si="0"/>
        <v>0.66666666666666663</v>
      </c>
      <c r="R5" s="2">
        <f t="shared" si="1"/>
        <v>1</v>
      </c>
      <c r="S5" s="6" t="s">
        <v>45</v>
      </c>
      <c r="T5">
        <v>10</v>
      </c>
      <c r="U5">
        <v>10</v>
      </c>
      <c r="V5">
        <v>0</v>
      </c>
      <c r="W5" s="3">
        <f t="shared" si="2"/>
        <v>26.844799999999999</v>
      </c>
      <c r="X5" s="4">
        <f t="shared" si="3"/>
        <v>9.1999999999999993</v>
      </c>
      <c r="Y5" s="4">
        <f t="shared" si="4"/>
        <v>5.4</v>
      </c>
      <c r="Z5">
        <v>0</v>
      </c>
    </row>
    <row r="6" spans="1:26" x14ac:dyDescent="0.3">
      <c r="A6" s="1" t="str">
        <f>'Ja Morant'!A6</f>
        <v>vs SPA</v>
      </c>
      <c r="B6">
        <v>9</v>
      </c>
      <c r="C6">
        <v>1</v>
      </c>
      <c r="D6">
        <v>2</v>
      </c>
      <c r="E6">
        <v>0</v>
      </c>
      <c r="F6">
        <v>0</v>
      </c>
      <c r="G6">
        <v>1</v>
      </c>
      <c r="H6">
        <v>3</v>
      </c>
      <c r="I6">
        <v>4</v>
      </c>
      <c r="J6">
        <v>3</v>
      </c>
      <c r="K6">
        <v>4</v>
      </c>
      <c r="L6">
        <v>0</v>
      </c>
      <c r="M6">
        <v>0</v>
      </c>
      <c r="N6">
        <v>0</v>
      </c>
      <c r="O6">
        <v>0</v>
      </c>
      <c r="P6">
        <v>9</v>
      </c>
      <c r="Q6" s="2">
        <f t="shared" si="0"/>
        <v>0.75</v>
      </c>
      <c r="R6" s="2">
        <f t="shared" si="1"/>
        <v>0.75</v>
      </c>
      <c r="S6" s="6" t="s">
        <v>45</v>
      </c>
      <c r="T6">
        <v>9</v>
      </c>
      <c r="U6">
        <v>14</v>
      </c>
      <c r="V6">
        <v>0</v>
      </c>
      <c r="W6" s="3">
        <f t="shared" si="2"/>
        <v>44.886111111111106</v>
      </c>
      <c r="X6" s="4">
        <f t="shared" si="3"/>
        <v>12.2</v>
      </c>
      <c r="Y6" s="4">
        <f t="shared" si="4"/>
        <v>8.1</v>
      </c>
      <c r="Z6">
        <v>0</v>
      </c>
    </row>
    <row r="7" spans="1:26" x14ac:dyDescent="0.3">
      <c r="A7" s="1" t="str">
        <f>'Ja Morant'!A7</f>
        <v>@ 6TH</v>
      </c>
      <c r="B7">
        <v>4</v>
      </c>
      <c r="C7">
        <v>0</v>
      </c>
      <c r="D7">
        <v>2</v>
      </c>
      <c r="E7">
        <v>0</v>
      </c>
      <c r="F7">
        <v>0</v>
      </c>
      <c r="G7">
        <v>1</v>
      </c>
      <c r="H7">
        <v>1</v>
      </c>
      <c r="I7">
        <v>3</v>
      </c>
      <c r="J7">
        <v>0</v>
      </c>
      <c r="K7">
        <v>1</v>
      </c>
      <c r="L7">
        <v>2</v>
      </c>
      <c r="M7">
        <v>2</v>
      </c>
      <c r="N7">
        <v>0</v>
      </c>
      <c r="O7">
        <v>0</v>
      </c>
      <c r="P7">
        <v>-4</v>
      </c>
      <c r="Q7" s="2">
        <f t="shared" si="0"/>
        <v>0.33333333333333331</v>
      </c>
      <c r="R7" s="2">
        <f t="shared" si="1"/>
        <v>0</v>
      </c>
      <c r="S7" s="2">
        <f t="shared" ref="S7:S46" si="5">L7/M7</f>
        <v>1</v>
      </c>
      <c r="T7">
        <v>10</v>
      </c>
      <c r="U7">
        <v>8</v>
      </c>
      <c r="V7">
        <v>0</v>
      </c>
      <c r="W7" s="3">
        <f t="shared" si="2"/>
        <v>11.667700000000002</v>
      </c>
      <c r="X7" s="4">
        <f t="shared" si="3"/>
        <v>6</v>
      </c>
      <c r="Y7" s="4">
        <f t="shared" si="4"/>
        <v>2.7000000000000006</v>
      </c>
      <c r="Z7">
        <v>0</v>
      </c>
    </row>
    <row r="8" spans="1:26" x14ac:dyDescent="0.3">
      <c r="A8" s="1" t="str">
        <f>'Ja Morant'!A8</f>
        <v>vs CAN</v>
      </c>
      <c r="B8">
        <v>3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-3</v>
      </c>
      <c r="Q8" s="2">
        <f t="shared" si="0"/>
        <v>1</v>
      </c>
      <c r="R8" s="2">
        <f t="shared" si="1"/>
        <v>1</v>
      </c>
      <c r="S8" s="6" t="s">
        <v>45</v>
      </c>
      <c r="T8">
        <v>6</v>
      </c>
      <c r="U8">
        <v>6</v>
      </c>
      <c r="V8">
        <v>0</v>
      </c>
      <c r="W8" s="3">
        <f t="shared" si="2"/>
        <v>22.192333333333334</v>
      </c>
      <c r="X8" s="4">
        <f t="shared" si="3"/>
        <v>4.7</v>
      </c>
      <c r="Y8" s="4">
        <f t="shared" si="4"/>
        <v>2.7</v>
      </c>
      <c r="Z8">
        <v>0</v>
      </c>
    </row>
    <row r="9" spans="1:26" x14ac:dyDescent="0.3">
      <c r="A9" s="1" t="str">
        <f>'Ja Morant'!A9</f>
        <v>@ CHI</v>
      </c>
      <c r="B9">
        <v>5</v>
      </c>
      <c r="C9">
        <v>1</v>
      </c>
      <c r="D9">
        <v>3</v>
      </c>
      <c r="E9">
        <v>0</v>
      </c>
      <c r="F9">
        <v>0</v>
      </c>
      <c r="G9">
        <v>2</v>
      </c>
      <c r="H9">
        <v>2</v>
      </c>
      <c r="I9">
        <v>3</v>
      </c>
      <c r="J9">
        <v>0</v>
      </c>
      <c r="K9">
        <v>1</v>
      </c>
      <c r="L9">
        <v>1</v>
      </c>
      <c r="M9">
        <v>2</v>
      </c>
      <c r="N9">
        <v>0</v>
      </c>
      <c r="O9">
        <v>1</v>
      </c>
      <c r="P9">
        <v>11</v>
      </c>
      <c r="Q9" s="2">
        <f>H9/I9</f>
        <v>0.66666666666666663</v>
      </c>
      <c r="R9" s="2">
        <f>J9/K9</f>
        <v>0</v>
      </c>
      <c r="S9" s="2">
        <f>L9/M9</f>
        <v>0.5</v>
      </c>
      <c r="T9">
        <v>11</v>
      </c>
      <c r="U9">
        <v>11</v>
      </c>
      <c r="V9">
        <v>0</v>
      </c>
      <c r="W9" s="3">
        <f>((H9*85.91) +(F9*53.897)+(J9*51.757)+(L9*46.845)+(E9*39.19)+(N9*39.19)+(D9*34.677)+((C9-N9)*14.707)-(O9*17.174)-((M9-L9)*20.091)-((I9-H9)*39.19)-(G9*53.897))/T9</f>
        <v>13.923090909090915</v>
      </c>
      <c r="X9" s="4">
        <f>B9+(C9*1.2)+(D9*1.5)+(E9*3)+(F9*3)-G9</f>
        <v>8.6999999999999993</v>
      </c>
      <c r="Y9" s="4">
        <f>B9+0.4*H9-0.7*I9-0.4*(M9-L9)+0.7*N9+0.3*(C9-N9)+F9+D9*0.7+0.7*E9-0.4*O9-G9</f>
        <v>3.2999999999999989</v>
      </c>
      <c r="Z9">
        <v>0</v>
      </c>
    </row>
    <row r="10" spans="1:26" x14ac:dyDescent="0.3">
      <c r="A10" s="1" t="str">
        <f>'Ja Morant'!A10</f>
        <v>@ IMP</v>
      </c>
      <c r="B10">
        <v>9</v>
      </c>
      <c r="C10">
        <v>1</v>
      </c>
      <c r="D10">
        <v>2</v>
      </c>
      <c r="E10">
        <v>0</v>
      </c>
      <c r="F10">
        <v>0</v>
      </c>
      <c r="G10">
        <v>2</v>
      </c>
      <c r="H10">
        <v>3</v>
      </c>
      <c r="I10">
        <v>3</v>
      </c>
      <c r="J10">
        <v>2</v>
      </c>
      <c r="K10">
        <v>2</v>
      </c>
      <c r="L10">
        <v>1</v>
      </c>
      <c r="M10">
        <v>1</v>
      </c>
      <c r="N10">
        <v>0</v>
      </c>
      <c r="O10">
        <v>0</v>
      </c>
      <c r="P10">
        <v>5</v>
      </c>
      <c r="Q10" s="2">
        <f>H10/I10</f>
        <v>1</v>
      </c>
      <c r="R10" s="2">
        <f>J10/K10</f>
        <v>1</v>
      </c>
      <c r="S10" s="2">
        <f>L10/M10</f>
        <v>1</v>
      </c>
      <c r="T10">
        <v>11</v>
      </c>
      <c r="U10">
        <v>13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34.941454545454548</v>
      </c>
      <c r="X10" s="4">
        <f>B10+(C10*1.2)+(D10*1.5)+(E10*3)+(F10*3)-G10</f>
        <v>11.2</v>
      </c>
      <c r="Y10" s="4">
        <f>B10+0.4*H10-0.7*I10-0.4*(M10-L10)+0.7*N10+0.3*(C10-N10)+F10+D10*0.7+0.7*E10-0.4*O10-G10</f>
        <v>7.8000000000000007</v>
      </c>
      <c r="Z10">
        <v>0</v>
      </c>
    </row>
    <row r="11" spans="1:26" x14ac:dyDescent="0.3">
      <c r="A11" s="1" t="str">
        <f>'Ja Morant'!A11</f>
        <v>vs 3PT</v>
      </c>
      <c r="B11">
        <v>2</v>
      </c>
      <c r="C11">
        <v>3</v>
      </c>
      <c r="D11">
        <v>4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 s="2">
        <f t="shared" si="0"/>
        <v>1</v>
      </c>
      <c r="R11" s="6" t="s">
        <v>45</v>
      </c>
      <c r="S11" s="6" t="s">
        <v>45</v>
      </c>
      <c r="T11">
        <v>11</v>
      </c>
      <c r="U11">
        <v>10</v>
      </c>
      <c r="V11">
        <v>1</v>
      </c>
      <c r="W11" s="3">
        <f t="shared" si="2"/>
        <v>24.430818181818179</v>
      </c>
      <c r="X11" s="4">
        <f t="shared" si="3"/>
        <v>13.6</v>
      </c>
      <c r="Y11" s="4">
        <f t="shared" si="4"/>
        <v>5.3999999999999995</v>
      </c>
      <c r="Z11">
        <v>0</v>
      </c>
    </row>
    <row r="12" spans="1:26" x14ac:dyDescent="0.3">
      <c r="A12" s="1" t="str">
        <f>'Ja Morant'!A12</f>
        <v>@ DEF</v>
      </c>
      <c r="B12">
        <v>8</v>
      </c>
      <c r="C12">
        <v>1</v>
      </c>
      <c r="D12">
        <v>3</v>
      </c>
      <c r="E12">
        <v>0</v>
      </c>
      <c r="F12">
        <v>1</v>
      </c>
      <c r="G12">
        <v>2</v>
      </c>
      <c r="H12">
        <v>3</v>
      </c>
      <c r="I12">
        <v>6</v>
      </c>
      <c r="J12">
        <v>1</v>
      </c>
      <c r="K12">
        <v>3</v>
      </c>
      <c r="L12">
        <v>1</v>
      </c>
      <c r="M12">
        <v>1</v>
      </c>
      <c r="N12">
        <v>0</v>
      </c>
      <c r="O12">
        <v>0</v>
      </c>
      <c r="P12">
        <v>7</v>
      </c>
      <c r="Q12" s="2">
        <f t="shared" si="0"/>
        <v>0.5</v>
      </c>
      <c r="R12" s="2">
        <f t="shared" si="1"/>
        <v>0.33333333333333331</v>
      </c>
      <c r="S12" s="2">
        <f t="shared" si="5"/>
        <v>1</v>
      </c>
      <c r="T12">
        <v>10</v>
      </c>
      <c r="U12">
        <v>15</v>
      </c>
      <c r="V12">
        <v>0</v>
      </c>
      <c r="W12" s="3">
        <f t="shared" si="2"/>
        <v>30.360300000000002</v>
      </c>
      <c r="X12" s="4">
        <f t="shared" si="3"/>
        <v>14.7</v>
      </c>
      <c r="Y12" s="4">
        <f t="shared" si="4"/>
        <v>6.3999999999999986</v>
      </c>
      <c r="Z12">
        <v>0</v>
      </c>
    </row>
    <row r="13" spans="1:26" x14ac:dyDescent="0.3">
      <c r="A13" s="1" t="str">
        <f>'Ja Morant'!A13</f>
        <v>vs OCE</v>
      </c>
      <c r="B13">
        <v>15</v>
      </c>
      <c r="C13">
        <v>1</v>
      </c>
      <c r="D13">
        <v>2</v>
      </c>
      <c r="E13">
        <v>2</v>
      </c>
      <c r="F13">
        <v>0</v>
      </c>
      <c r="G13">
        <v>1</v>
      </c>
      <c r="H13">
        <v>6</v>
      </c>
      <c r="I13">
        <v>9</v>
      </c>
      <c r="J13">
        <v>3</v>
      </c>
      <c r="K13">
        <v>4</v>
      </c>
      <c r="L13">
        <v>0</v>
      </c>
      <c r="M13">
        <v>0</v>
      </c>
      <c r="N13">
        <v>0</v>
      </c>
      <c r="O13">
        <v>0</v>
      </c>
      <c r="P13">
        <v>-15</v>
      </c>
      <c r="Q13" s="2">
        <f t="shared" si="0"/>
        <v>0.66666666666666663</v>
      </c>
      <c r="R13" s="2">
        <f t="shared" si="1"/>
        <v>0.75</v>
      </c>
      <c r="S13" s="6" t="s">
        <v>45</v>
      </c>
      <c r="T13">
        <v>21</v>
      </c>
      <c r="U13">
        <v>19</v>
      </c>
      <c r="V13">
        <v>0</v>
      </c>
      <c r="W13" s="3">
        <f t="shared" si="2"/>
        <v>31.509761904761906</v>
      </c>
      <c r="X13" s="4">
        <f t="shared" si="3"/>
        <v>24.2</v>
      </c>
      <c r="Y13" s="4">
        <f t="shared" si="4"/>
        <v>13.2</v>
      </c>
      <c r="Z13">
        <v>0</v>
      </c>
    </row>
    <row r="14" spans="1:26" x14ac:dyDescent="0.3">
      <c r="A14" s="1" t="str">
        <f>'Ja Morant'!A14</f>
        <v>@ FRA</v>
      </c>
      <c r="B14">
        <v>8</v>
      </c>
      <c r="C14">
        <v>0</v>
      </c>
      <c r="D14">
        <v>1</v>
      </c>
      <c r="E14">
        <v>0</v>
      </c>
      <c r="F14">
        <v>1</v>
      </c>
      <c r="G14">
        <v>1</v>
      </c>
      <c r="H14">
        <v>3</v>
      </c>
      <c r="I14">
        <v>5</v>
      </c>
      <c r="J14">
        <v>2</v>
      </c>
      <c r="K14">
        <v>4</v>
      </c>
      <c r="L14">
        <v>0</v>
      </c>
      <c r="M14">
        <v>0</v>
      </c>
      <c r="N14">
        <v>0</v>
      </c>
      <c r="O14">
        <v>0</v>
      </c>
      <c r="P14">
        <v>-3</v>
      </c>
      <c r="Q14" s="2">
        <f t="shared" si="0"/>
        <v>0.6</v>
      </c>
      <c r="R14" s="2">
        <f t="shared" si="1"/>
        <v>0.5</v>
      </c>
      <c r="S14" s="6" t="s">
        <v>45</v>
      </c>
      <c r="T14">
        <v>8</v>
      </c>
      <c r="U14">
        <v>10</v>
      </c>
      <c r="V14">
        <v>0</v>
      </c>
      <c r="W14" s="3">
        <f t="shared" si="2"/>
        <v>39.692625000000007</v>
      </c>
      <c r="X14" s="4">
        <f t="shared" si="3"/>
        <v>11.5</v>
      </c>
      <c r="Y14" s="4">
        <f t="shared" si="4"/>
        <v>6.3999999999999995</v>
      </c>
      <c r="Z14">
        <v>0</v>
      </c>
    </row>
    <row r="15" spans="1:26" x14ac:dyDescent="0.3">
      <c r="A15" s="1" t="str">
        <f>'Ja Morant'!A15</f>
        <v>vs INJ</v>
      </c>
      <c r="B15">
        <v>6</v>
      </c>
      <c r="C15">
        <v>1</v>
      </c>
      <c r="D15">
        <v>1</v>
      </c>
      <c r="E15">
        <v>0</v>
      </c>
      <c r="F15">
        <v>0</v>
      </c>
      <c r="G15">
        <v>1</v>
      </c>
      <c r="H15">
        <v>2</v>
      </c>
      <c r="I15">
        <v>3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4</v>
      </c>
      <c r="Q15" s="2">
        <f t="shared" si="0"/>
        <v>0.66666666666666663</v>
      </c>
      <c r="R15" s="2">
        <f t="shared" si="1"/>
        <v>1</v>
      </c>
      <c r="S15" s="6" t="s">
        <v>45</v>
      </c>
      <c r="T15">
        <v>10</v>
      </c>
      <c r="U15">
        <v>8</v>
      </c>
      <c r="V15">
        <v>0</v>
      </c>
      <c r="W15" s="3">
        <f t="shared" si="2"/>
        <v>23.163100000000004</v>
      </c>
      <c r="X15" s="4">
        <f t="shared" si="3"/>
        <v>7.6999999999999993</v>
      </c>
      <c r="Y15" s="4">
        <f t="shared" si="4"/>
        <v>4.7</v>
      </c>
      <c r="Z15">
        <v>0</v>
      </c>
    </row>
    <row r="16" spans="1:26" x14ac:dyDescent="0.3">
      <c r="A16" s="1" t="str">
        <f>'Ja Morant'!A16</f>
        <v>@ EUR</v>
      </c>
      <c r="B16">
        <v>6</v>
      </c>
      <c r="C16">
        <v>3</v>
      </c>
      <c r="D16">
        <v>3</v>
      </c>
      <c r="E16">
        <v>0</v>
      </c>
      <c r="F16">
        <v>0</v>
      </c>
      <c r="G16">
        <v>0</v>
      </c>
      <c r="H16">
        <v>2</v>
      </c>
      <c r="I16">
        <v>4</v>
      </c>
      <c r="J16">
        <v>2</v>
      </c>
      <c r="K16">
        <v>3</v>
      </c>
      <c r="L16">
        <v>0</v>
      </c>
      <c r="M16">
        <v>0</v>
      </c>
      <c r="N16">
        <v>1</v>
      </c>
      <c r="O16">
        <v>0</v>
      </c>
      <c r="P16">
        <v>0</v>
      </c>
      <c r="Q16" s="2">
        <f t="shared" si="0"/>
        <v>0.5</v>
      </c>
      <c r="R16" s="2">
        <f t="shared" si="1"/>
        <v>0.66666666666666663</v>
      </c>
      <c r="S16" s="6" t="s">
        <v>45</v>
      </c>
      <c r="T16">
        <v>8</v>
      </c>
      <c r="U16">
        <v>13</v>
      </c>
      <c r="V16">
        <v>0</v>
      </c>
      <c r="W16" s="3">
        <f t="shared" si="2"/>
        <v>46.198625</v>
      </c>
      <c r="X16" s="4">
        <f t="shared" si="3"/>
        <v>14.1</v>
      </c>
      <c r="Y16" s="4">
        <f t="shared" si="4"/>
        <v>7.3999999999999995</v>
      </c>
      <c r="Z16">
        <v>0</v>
      </c>
    </row>
    <row r="17" spans="1:26" x14ac:dyDescent="0.3">
      <c r="A17" s="1" t="str">
        <f>'Ja Morant'!A17</f>
        <v>@ RKS</v>
      </c>
      <c r="B17">
        <v>2</v>
      </c>
      <c r="C17">
        <v>1</v>
      </c>
      <c r="D17">
        <v>3</v>
      </c>
      <c r="E17">
        <v>1</v>
      </c>
      <c r="F17">
        <v>0</v>
      </c>
      <c r="G17">
        <v>2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 s="2">
        <f t="shared" si="0"/>
        <v>0.33333333333333331</v>
      </c>
      <c r="R17" s="6" t="s">
        <v>45</v>
      </c>
      <c r="S17" s="6" t="s">
        <v>45</v>
      </c>
      <c r="T17">
        <v>12</v>
      </c>
      <c r="U17">
        <v>8</v>
      </c>
      <c r="V17">
        <v>0</v>
      </c>
      <c r="W17" s="3">
        <f t="shared" si="2"/>
        <v>4.8053333333333335</v>
      </c>
      <c r="X17" s="4">
        <f t="shared" si="3"/>
        <v>8.6999999999999993</v>
      </c>
      <c r="Y17" s="4">
        <f t="shared" si="4"/>
        <v>1.4000000000000004</v>
      </c>
      <c r="Z17">
        <v>0</v>
      </c>
    </row>
    <row r="18" spans="1:26" x14ac:dyDescent="0.3">
      <c r="A18" s="1" t="str">
        <f>'Ja Morant'!A18</f>
        <v>vs AFR</v>
      </c>
      <c r="B18">
        <v>19</v>
      </c>
      <c r="C18">
        <v>1</v>
      </c>
      <c r="D18">
        <v>4</v>
      </c>
      <c r="E18">
        <v>0</v>
      </c>
      <c r="F18">
        <v>2</v>
      </c>
      <c r="G18">
        <v>5</v>
      </c>
      <c r="H18">
        <v>6</v>
      </c>
      <c r="I18">
        <v>6</v>
      </c>
      <c r="J18">
        <v>4</v>
      </c>
      <c r="K18">
        <v>4</v>
      </c>
      <c r="L18">
        <v>3</v>
      </c>
      <c r="M18">
        <v>4</v>
      </c>
      <c r="N18">
        <v>0</v>
      </c>
      <c r="O18">
        <v>0</v>
      </c>
      <c r="P18">
        <v>0</v>
      </c>
      <c r="Q18" s="2">
        <f t="shared" si="0"/>
        <v>1</v>
      </c>
      <c r="R18" s="2">
        <f t="shared" si="1"/>
        <v>1</v>
      </c>
      <c r="S18" s="2">
        <f t="shared" si="5"/>
        <v>0.75</v>
      </c>
      <c r="T18">
        <v>14</v>
      </c>
      <c r="U18">
        <v>27</v>
      </c>
      <c r="V18">
        <v>0</v>
      </c>
      <c r="W18" s="3">
        <f t="shared" si="2"/>
        <v>59.618285714285733</v>
      </c>
      <c r="X18" s="4">
        <f t="shared" si="3"/>
        <v>27.200000000000003</v>
      </c>
      <c r="Y18" s="4">
        <f t="shared" si="4"/>
        <v>16.900000000000002</v>
      </c>
      <c r="Z18">
        <v>0</v>
      </c>
    </row>
    <row r="19" spans="1:26" x14ac:dyDescent="0.3">
      <c r="A19" s="1" t="str">
        <f>'Ja Morant'!A19</f>
        <v>@ OLD</v>
      </c>
      <c r="B19">
        <v>8</v>
      </c>
      <c r="C19">
        <v>2</v>
      </c>
      <c r="D19">
        <v>1</v>
      </c>
      <c r="E19">
        <v>0</v>
      </c>
      <c r="F19">
        <v>0</v>
      </c>
      <c r="G19">
        <v>2</v>
      </c>
      <c r="H19">
        <v>3</v>
      </c>
      <c r="I19">
        <v>4</v>
      </c>
      <c r="J19">
        <v>2</v>
      </c>
      <c r="K19">
        <v>2</v>
      </c>
      <c r="L19">
        <v>0</v>
      </c>
      <c r="M19">
        <v>0</v>
      </c>
      <c r="N19">
        <v>0</v>
      </c>
      <c r="O19">
        <v>1</v>
      </c>
      <c r="P19">
        <v>4</v>
      </c>
      <c r="Q19" s="2">
        <f t="shared" si="0"/>
        <v>0.75</v>
      </c>
      <c r="R19" s="2">
        <f t="shared" si="1"/>
        <v>1</v>
      </c>
      <c r="S19" s="6" t="s">
        <v>45</v>
      </c>
      <c r="T19">
        <v>10</v>
      </c>
      <c r="U19">
        <v>10</v>
      </c>
      <c r="V19">
        <v>1</v>
      </c>
      <c r="W19" s="3">
        <f t="shared" si="2"/>
        <v>26.117700000000006</v>
      </c>
      <c r="X19" s="4">
        <f t="shared" si="3"/>
        <v>9.9</v>
      </c>
      <c r="Y19" s="4">
        <f t="shared" si="4"/>
        <v>5.2999999999999989</v>
      </c>
      <c r="Z19">
        <v>0</v>
      </c>
    </row>
    <row r="20" spans="1:26" x14ac:dyDescent="0.3">
      <c r="A20" s="1" t="str">
        <f>'Ja Morant'!A20</f>
        <v>vs USA</v>
      </c>
      <c r="B20">
        <v>8</v>
      </c>
      <c r="C20">
        <v>0</v>
      </c>
      <c r="D20">
        <v>5</v>
      </c>
      <c r="E20">
        <v>1</v>
      </c>
      <c r="F20">
        <v>1</v>
      </c>
      <c r="G20">
        <v>3</v>
      </c>
      <c r="H20">
        <v>3</v>
      </c>
      <c r="I20">
        <v>4</v>
      </c>
      <c r="J20">
        <v>2</v>
      </c>
      <c r="K20">
        <v>3</v>
      </c>
      <c r="L20">
        <v>0</v>
      </c>
      <c r="M20">
        <v>0</v>
      </c>
      <c r="N20">
        <v>0</v>
      </c>
      <c r="O20">
        <v>0</v>
      </c>
      <c r="P20">
        <v>9</v>
      </c>
      <c r="Q20" s="2">
        <f t="shared" si="0"/>
        <v>0.75</v>
      </c>
      <c r="R20" s="2">
        <f t="shared" si="1"/>
        <v>0.66666666666666663</v>
      </c>
      <c r="S20" s="6" t="s">
        <v>45</v>
      </c>
      <c r="T20">
        <v>11</v>
      </c>
      <c r="U20">
        <v>19</v>
      </c>
      <c r="V20">
        <v>1</v>
      </c>
      <c r="W20" s="3">
        <f t="shared" si="2"/>
        <v>38.80318181818182</v>
      </c>
      <c r="X20" s="4">
        <f t="shared" si="3"/>
        <v>18.5</v>
      </c>
      <c r="Y20" s="4">
        <f t="shared" si="4"/>
        <v>8.5999999999999979</v>
      </c>
      <c r="Z20">
        <v>0</v>
      </c>
    </row>
    <row r="21" spans="1:26" x14ac:dyDescent="0.3">
      <c r="A21" s="1" t="str">
        <f>'Ja Morant'!A21</f>
        <v>@ SPA</v>
      </c>
      <c r="B21">
        <v>12</v>
      </c>
      <c r="C21">
        <v>1</v>
      </c>
      <c r="D21">
        <v>2</v>
      </c>
      <c r="E21">
        <v>0</v>
      </c>
      <c r="F21">
        <v>1</v>
      </c>
      <c r="G21">
        <v>0</v>
      </c>
      <c r="H21">
        <v>5</v>
      </c>
      <c r="I21">
        <v>6</v>
      </c>
      <c r="J21">
        <v>2</v>
      </c>
      <c r="K21">
        <v>2</v>
      </c>
      <c r="L21">
        <v>0</v>
      </c>
      <c r="M21">
        <v>1</v>
      </c>
      <c r="N21">
        <v>0</v>
      </c>
      <c r="O21">
        <v>0</v>
      </c>
      <c r="P21">
        <v>15</v>
      </c>
      <c r="Q21" s="2">
        <f t="shared" si="0"/>
        <v>0.83333333333333337</v>
      </c>
      <c r="R21" s="2">
        <f t="shared" si="1"/>
        <v>1</v>
      </c>
      <c r="S21" s="2">
        <f t="shared" si="5"/>
        <v>0</v>
      </c>
      <c r="T21">
        <v>9</v>
      </c>
      <c r="U21">
        <v>16</v>
      </c>
      <c r="V21">
        <v>3</v>
      </c>
      <c r="W21" s="3">
        <f t="shared" si="2"/>
        <v>67.971222222222224</v>
      </c>
      <c r="X21" s="4">
        <f t="shared" si="3"/>
        <v>19.2</v>
      </c>
      <c r="Y21" s="4">
        <f t="shared" si="4"/>
        <v>12.100000000000001</v>
      </c>
      <c r="Z21">
        <v>0</v>
      </c>
    </row>
    <row r="22" spans="1:26" x14ac:dyDescent="0.3">
      <c r="A22" s="1" t="str">
        <f>'Ja Morant'!A22</f>
        <v>vs 6TH</v>
      </c>
      <c r="B22">
        <v>4</v>
      </c>
      <c r="C22">
        <v>0</v>
      </c>
      <c r="D22">
        <v>2</v>
      </c>
      <c r="E22">
        <v>0</v>
      </c>
      <c r="F22">
        <v>0</v>
      </c>
      <c r="G22">
        <v>0</v>
      </c>
      <c r="H22">
        <v>2</v>
      </c>
      <c r="I22">
        <v>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-1</v>
      </c>
      <c r="Q22" s="2">
        <f t="shared" si="0"/>
        <v>0.66666666666666663</v>
      </c>
      <c r="R22" s="2">
        <f t="shared" si="1"/>
        <v>0</v>
      </c>
      <c r="S22" s="6" t="s">
        <v>45</v>
      </c>
      <c r="T22">
        <v>8</v>
      </c>
      <c r="U22">
        <v>8</v>
      </c>
      <c r="V22">
        <v>0</v>
      </c>
      <c r="W22" s="3">
        <f t="shared" si="2"/>
        <v>25.247999999999998</v>
      </c>
      <c r="X22" s="4">
        <f t="shared" si="3"/>
        <v>7</v>
      </c>
      <c r="Y22" s="4">
        <f t="shared" si="4"/>
        <v>4.0999999999999996</v>
      </c>
      <c r="Z22">
        <v>0</v>
      </c>
    </row>
    <row r="23" spans="1:26" x14ac:dyDescent="0.3">
      <c r="A23" s="1" t="str">
        <f>'Ja Morant'!A23</f>
        <v>@ CAN</v>
      </c>
      <c r="B23">
        <v>9</v>
      </c>
      <c r="C23">
        <v>0</v>
      </c>
      <c r="D23">
        <v>1</v>
      </c>
      <c r="E23">
        <v>0</v>
      </c>
      <c r="F23">
        <v>0</v>
      </c>
      <c r="G23">
        <v>1</v>
      </c>
      <c r="H23">
        <v>4</v>
      </c>
      <c r="I23">
        <v>5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-3</v>
      </c>
      <c r="Q23" s="2">
        <f t="shared" si="0"/>
        <v>0.8</v>
      </c>
      <c r="R23" s="2">
        <f t="shared" si="1"/>
        <v>0.5</v>
      </c>
      <c r="S23" s="6" t="s">
        <v>45</v>
      </c>
      <c r="T23">
        <v>7</v>
      </c>
      <c r="U23">
        <v>11</v>
      </c>
      <c r="V23">
        <v>1</v>
      </c>
      <c r="W23" s="3">
        <f t="shared" si="2"/>
        <v>48.141000000000005</v>
      </c>
      <c r="X23" s="4">
        <f t="shared" si="3"/>
        <v>9.5</v>
      </c>
      <c r="Y23" s="4">
        <f t="shared" si="4"/>
        <v>6.8</v>
      </c>
      <c r="Z23">
        <v>0</v>
      </c>
    </row>
    <row r="24" spans="1:26" x14ac:dyDescent="0.3">
      <c r="A24" s="1" t="str">
        <f>'Ja Morant'!A24</f>
        <v>vs CHI</v>
      </c>
      <c r="B24">
        <v>2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5</v>
      </c>
      <c r="J24">
        <v>0</v>
      </c>
      <c r="K24">
        <v>3</v>
      </c>
      <c r="L24">
        <v>0</v>
      </c>
      <c r="M24">
        <v>0</v>
      </c>
      <c r="N24">
        <v>0</v>
      </c>
      <c r="O24">
        <v>1</v>
      </c>
      <c r="P24">
        <v>1</v>
      </c>
      <c r="Q24" s="2">
        <f t="shared" si="0"/>
        <v>0.2</v>
      </c>
      <c r="R24" s="2">
        <f t="shared" si="1"/>
        <v>0</v>
      </c>
      <c r="S24" s="6" t="s">
        <v>45</v>
      </c>
      <c r="T24">
        <v>6</v>
      </c>
      <c r="U24">
        <v>2</v>
      </c>
      <c r="V24">
        <v>0</v>
      </c>
      <c r="W24" s="3">
        <f t="shared" si="2"/>
        <v>-23.653499999999998</v>
      </c>
      <c r="X24" s="4">
        <f t="shared" si="3"/>
        <v>1</v>
      </c>
      <c r="Y24" s="4">
        <f t="shared" si="4"/>
        <v>-2.5</v>
      </c>
      <c r="Z24">
        <v>0</v>
      </c>
    </row>
    <row r="25" spans="1:26" x14ac:dyDescent="0.3">
      <c r="A25" s="1" t="str">
        <f>'Ja Morant'!A25</f>
        <v>vs IMP</v>
      </c>
      <c r="B25">
        <v>0</v>
      </c>
      <c r="C25">
        <v>0</v>
      </c>
      <c r="D25">
        <v>3</v>
      </c>
      <c r="E25">
        <v>0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6" t="s">
        <v>45</v>
      </c>
      <c r="R25" s="6" t="s">
        <v>45</v>
      </c>
      <c r="S25" s="6" t="s">
        <v>45</v>
      </c>
      <c r="T25">
        <v>9</v>
      </c>
      <c r="U25">
        <v>6</v>
      </c>
      <c r="V25">
        <v>0</v>
      </c>
      <c r="W25" s="3">
        <f t="shared" si="2"/>
        <v>17.547555555555554</v>
      </c>
      <c r="X25" s="4">
        <f t="shared" si="3"/>
        <v>9.5</v>
      </c>
      <c r="Y25" s="4">
        <f t="shared" si="4"/>
        <v>3.0999999999999996</v>
      </c>
      <c r="Z25">
        <v>0</v>
      </c>
    </row>
    <row r="26" spans="1:26" x14ac:dyDescent="0.3">
      <c r="A26" s="1" t="str">
        <f>'Ja Morant'!A26</f>
        <v>@ 3PT</v>
      </c>
      <c r="B26">
        <v>7</v>
      </c>
      <c r="C26">
        <v>0</v>
      </c>
      <c r="D26">
        <v>1</v>
      </c>
      <c r="E26">
        <v>0</v>
      </c>
      <c r="F26">
        <v>0</v>
      </c>
      <c r="G26">
        <v>1</v>
      </c>
      <c r="H26">
        <v>3</v>
      </c>
      <c r="I26">
        <v>4</v>
      </c>
      <c r="J26">
        <v>0</v>
      </c>
      <c r="K26">
        <v>0</v>
      </c>
      <c r="L26">
        <v>1</v>
      </c>
      <c r="M26">
        <v>2</v>
      </c>
      <c r="N26">
        <v>0</v>
      </c>
      <c r="O26">
        <v>1</v>
      </c>
      <c r="P26">
        <v>3</v>
      </c>
      <c r="Q26" s="2">
        <f t="shared" si="0"/>
        <v>0.75</v>
      </c>
      <c r="R26" s="6" t="s">
        <v>45</v>
      </c>
      <c r="S26" s="2">
        <f t="shared" si="5"/>
        <v>0.5</v>
      </c>
      <c r="T26">
        <v>10</v>
      </c>
      <c r="U26">
        <v>9</v>
      </c>
      <c r="V26">
        <v>0</v>
      </c>
      <c r="W26" s="3">
        <f t="shared" si="2"/>
        <v>20.890000000000008</v>
      </c>
      <c r="X26" s="4">
        <f t="shared" si="3"/>
        <v>7.5</v>
      </c>
      <c r="Y26" s="4">
        <f t="shared" si="4"/>
        <v>4.2999999999999989</v>
      </c>
      <c r="Z26">
        <v>0</v>
      </c>
    </row>
    <row r="27" spans="1:26" x14ac:dyDescent="0.3">
      <c r="A27" s="1" t="str">
        <f>'Ja Morant'!A27</f>
        <v>vs DEF</v>
      </c>
      <c r="B27">
        <v>0</v>
      </c>
      <c r="C27">
        <v>1</v>
      </c>
      <c r="D27">
        <v>2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-2</v>
      </c>
      <c r="Q27" s="2">
        <f t="shared" si="0"/>
        <v>0</v>
      </c>
      <c r="R27" s="2">
        <f t="shared" si="1"/>
        <v>0</v>
      </c>
      <c r="S27" s="6" t="s">
        <v>45</v>
      </c>
      <c r="T27">
        <v>9</v>
      </c>
      <c r="U27">
        <v>6</v>
      </c>
      <c r="V27">
        <v>0</v>
      </c>
      <c r="W27" s="3">
        <f t="shared" si="2"/>
        <v>-3.7232222222222209</v>
      </c>
      <c r="X27" s="4">
        <f t="shared" si="3"/>
        <v>4.2</v>
      </c>
      <c r="Y27" s="4">
        <f t="shared" si="4"/>
        <v>-0.39999999999999969</v>
      </c>
      <c r="Z27">
        <v>0</v>
      </c>
    </row>
    <row r="28" spans="1:26" x14ac:dyDescent="0.3">
      <c r="A28" s="1" t="str">
        <f>'Ja Morant'!A28</f>
        <v>@ OCE</v>
      </c>
      <c r="B28">
        <v>4</v>
      </c>
      <c r="C28">
        <v>0</v>
      </c>
      <c r="D28">
        <v>3</v>
      </c>
      <c r="E28">
        <v>0</v>
      </c>
      <c r="F28">
        <v>1</v>
      </c>
      <c r="G28">
        <v>2</v>
      </c>
      <c r="H28">
        <v>2</v>
      </c>
      <c r="I28">
        <v>2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-4</v>
      </c>
      <c r="Q28" s="2">
        <f t="shared" si="0"/>
        <v>1</v>
      </c>
      <c r="R28" s="6" t="s">
        <v>45</v>
      </c>
      <c r="S28" s="2">
        <f t="shared" si="5"/>
        <v>0</v>
      </c>
      <c r="T28">
        <v>11</v>
      </c>
      <c r="U28">
        <v>11</v>
      </c>
      <c r="V28">
        <v>0</v>
      </c>
      <c r="W28" s="3">
        <f t="shared" si="2"/>
        <v>16.789909090909092</v>
      </c>
      <c r="X28" s="4">
        <f t="shared" si="3"/>
        <v>9.5</v>
      </c>
      <c r="Y28" s="4">
        <f t="shared" si="4"/>
        <v>3.6999999999999993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6.2222222222222223</v>
      </c>
      <c r="C47" s="4">
        <f t="shared" ref="C47:P47" si="6">AVERAGE(C2:C46)</f>
        <v>0.77777777777777779</v>
      </c>
      <c r="D47" s="4">
        <f t="shared" si="6"/>
        <v>2.1851851851851851</v>
      </c>
      <c r="E47" s="4">
        <f t="shared" si="6"/>
        <v>0.14814814814814814</v>
      </c>
      <c r="F47" s="4">
        <f t="shared" si="6"/>
        <v>0.40740740740740738</v>
      </c>
      <c r="G47" s="4">
        <f t="shared" si="6"/>
        <v>1.1851851851851851</v>
      </c>
      <c r="H47" s="4">
        <f t="shared" si="6"/>
        <v>2.4074074074074074</v>
      </c>
      <c r="I47" s="4">
        <f t="shared" si="6"/>
        <v>3.5925925925925926</v>
      </c>
      <c r="J47" s="4">
        <f t="shared" si="6"/>
        <v>1.037037037037037</v>
      </c>
      <c r="K47" s="4">
        <f t="shared" si="6"/>
        <v>1.7037037037037037</v>
      </c>
      <c r="L47" s="4">
        <f t="shared" si="6"/>
        <v>0.37037037037037035</v>
      </c>
      <c r="M47" s="4">
        <f t="shared" si="6"/>
        <v>0.66666666666666663</v>
      </c>
      <c r="N47" s="4">
        <f t="shared" si="6"/>
        <v>3.7037037037037035E-2</v>
      </c>
      <c r="O47" s="4">
        <f t="shared" si="6"/>
        <v>0.18518518518518517</v>
      </c>
      <c r="P47" s="4">
        <f t="shared" si="6"/>
        <v>2.0370370370370372</v>
      </c>
      <c r="Q47" s="2">
        <f>SUM(H2:H46)/SUM(I2:I46)</f>
        <v>0.67010309278350511</v>
      </c>
      <c r="R47" s="2">
        <f>SUM(J2:J46)/SUM(K2:K46)</f>
        <v>0.60869565217391308</v>
      </c>
      <c r="S47" s="2">
        <f>SUM(L2:L46)/SUM(M2:M46)</f>
        <v>0.55555555555555558</v>
      </c>
      <c r="T47" s="4">
        <f t="shared" ref="T47:V47" si="7">AVERAGE(T2:T46)</f>
        <v>10.037037037037036</v>
      </c>
      <c r="U47" s="4">
        <f t="shared" si="7"/>
        <v>10.925925925925926</v>
      </c>
      <c r="V47" s="4">
        <f t="shared" si="7"/>
        <v>0.44444444444444442</v>
      </c>
      <c r="W47" s="3">
        <f>((H49*85.91) +(F49*53.897)+(J49*51.757)+(L49*46.845)+(E49*39.19)+(N49*39.19)+(D49*34.677)+((C49-N49)*14.707)-(O49*17.174)-((M49-L49)*20.091)-((I49-H49)*39.19)-(G49*53.897))/T49</f>
        <v>27.325881918819181</v>
      </c>
      <c r="X47" s="4">
        <f t="shared" ref="X47" si="8">B47+(C47*1.2)+(D47*1.5)+(E47*3)+(F47*3)-G47</f>
        <v>10.914814814814815</v>
      </c>
      <c r="Y47" s="4">
        <f t="shared" ref="Y47" si="9">B47+0.4*H47-0.7*I47-0.4*(M47-L47)+0.7*N47+0.3*(C47-N47)+F47+D47*0.7+0.7*E47-0.4*O47-G47</f>
        <v>5.5814814814814815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168</v>
      </c>
      <c r="C49">
        <f t="shared" ref="C49:P49" si="10">SUM(C2:C46)</f>
        <v>21</v>
      </c>
      <c r="D49">
        <f t="shared" si="10"/>
        <v>59</v>
      </c>
      <c r="E49">
        <f t="shared" si="10"/>
        <v>4</v>
      </c>
      <c r="F49">
        <f t="shared" si="10"/>
        <v>11</v>
      </c>
      <c r="G49">
        <f t="shared" si="10"/>
        <v>32</v>
      </c>
      <c r="H49">
        <f t="shared" si="10"/>
        <v>65</v>
      </c>
      <c r="I49">
        <f t="shared" si="10"/>
        <v>97</v>
      </c>
      <c r="J49">
        <f t="shared" si="10"/>
        <v>28</v>
      </c>
      <c r="K49">
        <f t="shared" si="10"/>
        <v>46</v>
      </c>
      <c r="L49">
        <f t="shared" si="10"/>
        <v>10</v>
      </c>
      <c r="M49">
        <f t="shared" si="10"/>
        <v>18</v>
      </c>
      <c r="N49">
        <f t="shared" si="10"/>
        <v>1</v>
      </c>
      <c r="O49">
        <f t="shared" si="10"/>
        <v>5</v>
      </c>
      <c r="P49">
        <f t="shared" si="10"/>
        <v>55</v>
      </c>
      <c r="T49">
        <f>SUM(T2:T46)</f>
        <v>271</v>
      </c>
      <c r="U49">
        <f>SUM(U2:U46)</f>
        <v>295</v>
      </c>
      <c r="V49">
        <f>SUM(V2:V46)</f>
        <v>12</v>
      </c>
      <c r="X49" s="4">
        <f>SUM(X2:X46)</f>
        <v>294.7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17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-6</v>
      </c>
      <c r="Q2" s="2">
        <f t="shared" ref="Q2:Q46" si="0">H2/I2</f>
        <v>0</v>
      </c>
      <c r="R2" s="6" t="s">
        <v>45</v>
      </c>
      <c r="S2" s="6" t="s">
        <v>45</v>
      </c>
      <c r="T2">
        <v>8</v>
      </c>
      <c r="U2">
        <v>3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-2.4025000000000007</v>
      </c>
      <c r="X2" s="4">
        <f t="shared" ref="X2:X46" si="2">B2+(C2*1.2)+(D2*1.5)+(E2*3)+(F2*3)-G2</f>
        <v>1.7000000000000002</v>
      </c>
      <c r="Y2" s="4">
        <f t="shared" ref="Y2:Y46" si="3">B2+0.4*H2-0.7*I2-0.4*(M2-L2)+0.7*N2+0.3*(C2-N2)+F2+D2*0.7+0.7*E2-0.4*O2-G2</f>
        <v>-0.30000000000000004</v>
      </c>
      <c r="Z2">
        <v>0</v>
      </c>
    </row>
    <row r="3" spans="1:26" x14ac:dyDescent="0.3">
      <c r="A3" s="1" t="str">
        <f>'Ja Morant'!A3</f>
        <v>@ AFR</v>
      </c>
      <c r="B3">
        <v>9</v>
      </c>
      <c r="C3">
        <v>1</v>
      </c>
      <c r="D3">
        <v>0</v>
      </c>
      <c r="E3">
        <v>0</v>
      </c>
      <c r="F3">
        <v>0</v>
      </c>
      <c r="G3">
        <v>0</v>
      </c>
      <c r="H3">
        <v>4</v>
      </c>
      <c r="I3">
        <v>4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4</v>
      </c>
      <c r="Q3" s="2">
        <f t="shared" si="0"/>
        <v>1</v>
      </c>
      <c r="R3" s="6" t="s">
        <v>45</v>
      </c>
      <c r="S3" s="2">
        <f>L3/M3</f>
        <v>1</v>
      </c>
      <c r="T3">
        <v>7</v>
      </c>
      <c r="U3">
        <v>9</v>
      </c>
      <c r="V3">
        <v>1</v>
      </c>
      <c r="W3" s="3">
        <f t="shared" si="1"/>
        <v>55.431142857142859</v>
      </c>
      <c r="X3" s="4">
        <f t="shared" si="2"/>
        <v>10.199999999999999</v>
      </c>
      <c r="Y3" s="4">
        <f t="shared" si="3"/>
        <v>7.6999999999999993</v>
      </c>
      <c r="Z3">
        <v>0</v>
      </c>
    </row>
    <row r="4" spans="1:26" x14ac:dyDescent="0.3">
      <c r="A4" s="1" t="str">
        <f>'Ja Morant'!A4</f>
        <v>vs OLD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 s="2">
        <f t="shared" si="0"/>
        <v>0.5</v>
      </c>
      <c r="R4" s="6" t="s">
        <v>45</v>
      </c>
      <c r="S4" s="6" t="s">
        <v>45</v>
      </c>
      <c r="T4">
        <v>7</v>
      </c>
      <c r="U4">
        <v>2</v>
      </c>
      <c r="V4">
        <v>0</v>
      </c>
      <c r="W4" s="3">
        <f t="shared" si="1"/>
        <v>6.6742857142857144</v>
      </c>
      <c r="X4" s="4">
        <f t="shared" si="2"/>
        <v>2</v>
      </c>
      <c r="Y4" s="4">
        <f t="shared" si="3"/>
        <v>1</v>
      </c>
      <c r="Z4">
        <v>0</v>
      </c>
    </row>
    <row r="5" spans="1:26" x14ac:dyDescent="0.3">
      <c r="A5" s="1" t="str">
        <f>'Ja Morant'!A5</f>
        <v>@ USA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3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2</v>
      </c>
      <c r="Q5" s="2">
        <f t="shared" si="0"/>
        <v>0.66666666666666663</v>
      </c>
      <c r="R5" s="2">
        <f t="shared" ref="R5:R46" si="4">J5/K5</f>
        <v>1</v>
      </c>
      <c r="S5" s="6" t="s">
        <v>45</v>
      </c>
      <c r="T5">
        <v>6</v>
      </c>
      <c r="U5">
        <v>5</v>
      </c>
      <c r="V5">
        <v>0</v>
      </c>
      <c r="W5" s="3">
        <f t="shared" si="1"/>
        <v>27.868833333333331</v>
      </c>
      <c r="X5" s="4">
        <f t="shared" si="2"/>
        <v>5</v>
      </c>
      <c r="Y5" s="4">
        <f t="shared" si="3"/>
        <v>3.3000000000000003</v>
      </c>
      <c r="Z5">
        <v>0</v>
      </c>
    </row>
    <row r="6" spans="1:26" x14ac:dyDescent="0.3">
      <c r="A6" s="1" t="str">
        <f>'Ja Morant'!A6</f>
        <v>vs SPA</v>
      </c>
      <c r="B6">
        <v>3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1</v>
      </c>
      <c r="P6">
        <v>0</v>
      </c>
      <c r="Q6" s="2">
        <f t="shared" si="0"/>
        <v>1</v>
      </c>
      <c r="R6" s="6" t="s">
        <v>45</v>
      </c>
      <c r="S6" s="2">
        <f t="shared" ref="S6:S46" si="5">L6/M6</f>
        <v>1</v>
      </c>
      <c r="T6">
        <v>8</v>
      </c>
      <c r="U6">
        <v>3</v>
      </c>
      <c r="V6">
        <v>0</v>
      </c>
      <c r="W6" s="3">
        <f t="shared" si="1"/>
        <v>7.7104999999999988</v>
      </c>
      <c r="X6" s="4">
        <f t="shared" si="2"/>
        <v>2</v>
      </c>
      <c r="Y6" s="4">
        <f t="shared" si="3"/>
        <v>1.3000000000000003</v>
      </c>
      <c r="Z6">
        <v>0</v>
      </c>
    </row>
    <row r="7" spans="1:26" x14ac:dyDescent="0.3">
      <c r="A7" s="1" t="str">
        <f>'Ja Morant'!A7</f>
        <v>@ 6TH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 s="2">
        <f t="shared" si="0"/>
        <v>0</v>
      </c>
      <c r="R7" s="6" t="s">
        <v>45</v>
      </c>
      <c r="S7" s="6" t="s">
        <v>45</v>
      </c>
      <c r="T7">
        <v>7</v>
      </c>
      <c r="U7">
        <v>2</v>
      </c>
      <c r="V7">
        <v>0</v>
      </c>
      <c r="W7" s="3">
        <f t="shared" si="1"/>
        <v>-0.64471428571428546</v>
      </c>
      <c r="X7" s="4">
        <f t="shared" si="2"/>
        <v>1.5</v>
      </c>
      <c r="Y7" s="4">
        <f t="shared" si="3"/>
        <v>0</v>
      </c>
      <c r="Z7">
        <v>0</v>
      </c>
    </row>
    <row r="8" spans="1:26" x14ac:dyDescent="0.3">
      <c r="A8" s="1" t="str">
        <f>'Ja Morant'!A8</f>
        <v>vs CAN</v>
      </c>
      <c r="B8">
        <v>4</v>
      </c>
      <c r="C8">
        <v>2</v>
      </c>
      <c r="D8">
        <v>0</v>
      </c>
      <c r="E8">
        <v>0</v>
      </c>
      <c r="F8">
        <v>0</v>
      </c>
      <c r="G8">
        <v>1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0.66666666666666663</v>
      </c>
      <c r="R8" s="6" t="s">
        <v>45</v>
      </c>
      <c r="S8" s="6" t="s">
        <v>45</v>
      </c>
      <c r="T8">
        <v>8</v>
      </c>
      <c r="U8">
        <v>4</v>
      </c>
      <c r="V8">
        <v>2</v>
      </c>
      <c r="W8" s="3">
        <f t="shared" si="1"/>
        <v>13.518374999999999</v>
      </c>
      <c r="X8" s="4">
        <f t="shared" si="2"/>
        <v>5.4</v>
      </c>
      <c r="Y8" s="4">
        <f t="shared" si="3"/>
        <v>2.3000000000000003</v>
      </c>
      <c r="Z8">
        <v>0</v>
      </c>
    </row>
    <row r="9" spans="1:26" x14ac:dyDescent="0.3">
      <c r="A9" s="1" t="str">
        <f>'Ja Morant'!A9</f>
        <v>@ CHI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1</v>
      </c>
      <c r="M9">
        <v>2</v>
      </c>
      <c r="N9">
        <v>0</v>
      </c>
      <c r="O9">
        <v>1</v>
      </c>
      <c r="P9">
        <v>9</v>
      </c>
      <c r="Q9" s="2">
        <f>H9/I9</f>
        <v>0</v>
      </c>
      <c r="R9" s="2">
        <f>J9/K9</f>
        <v>0</v>
      </c>
      <c r="S9" s="2">
        <f>L9/M9</f>
        <v>0.5</v>
      </c>
      <c r="T9">
        <v>9</v>
      </c>
      <c r="U9">
        <v>4</v>
      </c>
      <c r="V9">
        <v>0</v>
      </c>
      <c r="W9" s="3">
        <f>((H9*85.91) +(F9*53.897)+(J9*51.757)+(L9*46.845)+(E9*39.19)+(N9*39.19)+(D9*34.677)+((C9-N9)*14.707)-(O9*17.174)-((M9-L9)*20.091)-((I9-H9)*39.19)-(G9*53.897))/T9</f>
        <v>6.5515555555555522</v>
      </c>
      <c r="X9" s="4">
        <f>B9+(C9*1.2)+(D9*1.5)+(E9*3)+(F9*3)-G9</f>
        <v>5.5</v>
      </c>
      <c r="Y9" s="4">
        <f>B9+0.4*H9-0.7*I9-0.4*(M9-L9)+0.7*N9+0.3*(C9-N9)+F9+D9*0.7+0.7*E9-0.4*O9-G9</f>
        <v>1.2000000000000002</v>
      </c>
      <c r="Z9">
        <v>0</v>
      </c>
    </row>
    <row r="10" spans="1:26" x14ac:dyDescent="0.3">
      <c r="A10" s="1" t="str">
        <f>'Ja Morant'!A10</f>
        <v>@ IMP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 s="2">
        <f>H10/I10</f>
        <v>0.5</v>
      </c>
      <c r="R10" s="6" t="s">
        <v>45</v>
      </c>
      <c r="S10" s="6" t="s">
        <v>45</v>
      </c>
      <c r="T10">
        <v>10</v>
      </c>
      <c r="U10">
        <v>2</v>
      </c>
      <c r="V10">
        <v>0</v>
      </c>
      <c r="W10" s="3">
        <f>((H10*85.91) +(F10*53.897)+(J10*51.757)+(L10*46.845)+(E10*39.19)+(N10*39.19)+(D10*34.677)+((C10-N10)*14.707)-(O10*17.174)-((M10-L10)*20.091)-((I10-H10)*39.19)-(G10*53.897))/T10</f>
        <v>4.6719999999999997</v>
      </c>
      <c r="X10" s="4">
        <f>B10+(C10*1.2)+(D10*1.5)+(E10*3)+(F10*3)-G10</f>
        <v>2</v>
      </c>
      <c r="Y10" s="4">
        <f>B10+0.4*H10-0.7*I10-0.4*(M10-L10)+0.7*N10+0.3*(C10-N10)+F10+D10*0.7+0.7*E10-0.4*O10-G10</f>
        <v>1</v>
      </c>
      <c r="Z10">
        <v>0</v>
      </c>
    </row>
    <row r="11" spans="1:26" x14ac:dyDescent="0.3">
      <c r="A11" s="1" t="str">
        <f>'Ja Morant'!A11</f>
        <v>vs 3PT</v>
      </c>
      <c r="B11">
        <v>2</v>
      </c>
      <c r="C11">
        <v>2</v>
      </c>
      <c r="D11">
        <v>0</v>
      </c>
      <c r="E11">
        <v>0</v>
      </c>
      <c r="F11">
        <v>1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 s="2">
        <f t="shared" si="0"/>
        <v>0.5</v>
      </c>
      <c r="R11" s="6" t="s">
        <v>45</v>
      </c>
      <c r="S11" s="6" t="s">
        <v>45</v>
      </c>
      <c r="T11">
        <v>4</v>
      </c>
      <c r="U11">
        <v>2</v>
      </c>
      <c r="V11">
        <v>0</v>
      </c>
      <c r="W11" s="3">
        <f t="shared" si="1"/>
        <v>32.507750000000001</v>
      </c>
      <c r="X11" s="4">
        <f t="shared" si="2"/>
        <v>7.4</v>
      </c>
      <c r="Y11" s="4">
        <f t="shared" si="3"/>
        <v>2.6</v>
      </c>
      <c r="Z11">
        <v>0</v>
      </c>
    </row>
    <row r="12" spans="1:26" x14ac:dyDescent="0.3">
      <c r="A12" s="1" t="str">
        <f>'Ja Morant'!A12</f>
        <v>@ DEF</v>
      </c>
      <c r="B12">
        <v>5</v>
      </c>
      <c r="C12">
        <v>0</v>
      </c>
      <c r="D12">
        <v>1</v>
      </c>
      <c r="E12">
        <v>0</v>
      </c>
      <c r="F12">
        <v>0</v>
      </c>
      <c r="G12">
        <v>0</v>
      </c>
      <c r="H12">
        <v>2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-2</v>
      </c>
      <c r="Q12" s="2">
        <f t="shared" si="0"/>
        <v>1</v>
      </c>
      <c r="R12" s="2">
        <f t="shared" si="4"/>
        <v>1</v>
      </c>
      <c r="S12" s="6" t="s">
        <v>45</v>
      </c>
      <c r="T12">
        <v>7</v>
      </c>
      <c r="U12">
        <v>7</v>
      </c>
      <c r="V12">
        <v>0</v>
      </c>
      <c r="W12" s="3">
        <f t="shared" si="1"/>
        <v>36.893428571428572</v>
      </c>
      <c r="X12" s="4">
        <f t="shared" si="2"/>
        <v>6.5</v>
      </c>
      <c r="Y12" s="4">
        <f t="shared" si="3"/>
        <v>5.1000000000000005</v>
      </c>
      <c r="Z12">
        <v>0</v>
      </c>
    </row>
    <row r="13" spans="1:26" x14ac:dyDescent="0.3">
      <c r="A13" s="1" t="str">
        <f>'Ja Morant'!A13</f>
        <v>vs OCE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0"/>
        <v>1</v>
      </c>
      <c r="R13" s="6" t="s">
        <v>45</v>
      </c>
      <c r="S13" s="6" t="s">
        <v>45</v>
      </c>
      <c r="T13">
        <v>7</v>
      </c>
      <c r="U13">
        <v>4</v>
      </c>
      <c r="V13">
        <v>0</v>
      </c>
      <c r="W13" s="3">
        <f t="shared" si="1"/>
        <v>22.092285714285712</v>
      </c>
      <c r="X13" s="4">
        <f t="shared" si="2"/>
        <v>4</v>
      </c>
      <c r="Y13" s="4">
        <f t="shared" si="3"/>
        <v>3</v>
      </c>
      <c r="Z13">
        <v>0</v>
      </c>
    </row>
    <row r="14" spans="1:26" x14ac:dyDescent="0.3">
      <c r="A14" s="1" t="str">
        <f>'Ja Morant'!A14</f>
        <v>@ FRA</v>
      </c>
      <c r="B14">
        <v>4</v>
      </c>
      <c r="C14">
        <v>0</v>
      </c>
      <c r="D14">
        <v>0</v>
      </c>
      <c r="E14">
        <v>0</v>
      </c>
      <c r="F14">
        <v>2</v>
      </c>
      <c r="G14">
        <v>1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</v>
      </c>
      <c r="Q14" s="2">
        <f t="shared" si="0"/>
        <v>1</v>
      </c>
      <c r="R14" s="6" t="s">
        <v>45</v>
      </c>
      <c r="S14" s="6" t="s">
        <v>45</v>
      </c>
      <c r="T14">
        <v>6</v>
      </c>
      <c r="U14">
        <v>4</v>
      </c>
      <c r="V14">
        <v>1</v>
      </c>
      <c r="W14" s="3">
        <f t="shared" si="1"/>
        <v>37.619499999999995</v>
      </c>
      <c r="X14" s="4">
        <f t="shared" si="2"/>
        <v>9</v>
      </c>
      <c r="Y14" s="4">
        <f t="shared" si="3"/>
        <v>4.4000000000000004</v>
      </c>
      <c r="Z14">
        <v>0</v>
      </c>
    </row>
    <row r="15" spans="1:26" x14ac:dyDescent="0.3">
      <c r="A15" s="1" t="str">
        <f>'Ja Morant'!A15</f>
        <v>vs INJ</v>
      </c>
      <c r="B15">
        <v>3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3</v>
      </c>
      <c r="J15">
        <v>0</v>
      </c>
      <c r="K15">
        <v>0</v>
      </c>
      <c r="L15">
        <v>1</v>
      </c>
      <c r="M15">
        <v>1</v>
      </c>
      <c r="N15">
        <v>2</v>
      </c>
      <c r="O15">
        <v>1</v>
      </c>
      <c r="P15">
        <v>-13</v>
      </c>
      <c r="Q15" s="2">
        <f t="shared" si="0"/>
        <v>0.33333333333333331</v>
      </c>
      <c r="R15" s="6" t="s">
        <v>45</v>
      </c>
      <c r="S15" s="2">
        <f t="shared" si="5"/>
        <v>1</v>
      </c>
      <c r="T15">
        <v>11</v>
      </c>
      <c r="U15">
        <v>5</v>
      </c>
      <c r="V15">
        <v>0</v>
      </c>
      <c r="W15" s="3">
        <f t="shared" si="1"/>
        <v>13.65981818181818</v>
      </c>
      <c r="X15" s="4">
        <f t="shared" si="2"/>
        <v>6.9</v>
      </c>
      <c r="Y15" s="4">
        <f t="shared" si="3"/>
        <v>3.0000000000000004</v>
      </c>
      <c r="Z15">
        <v>0</v>
      </c>
    </row>
    <row r="16" spans="1:26" x14ac:dyDescent="0.3">
      <c r="A16" s="1" t="str">
        <f>'Ja Morant'!A16</f>
        <v>@ EUR</v>
      </c>
      <c r="B16">
        <v>4</v>
      </c>
      <c r="C16">
        <v>1</v>
      </c>
      <c r="D16">
        <v>0</v>
      </c>
      <c r="E16">
        <v>0</v>
      </c>
      <c r="F16">
        <v>0</v>
      </c>
      <c r="G16">
        <v>0</v>
      </c>
      <c r="H16">
        <v>2</v>
      </c>
      <c r="I16">
        <v>3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-8</v>
      </c>
      <c r="Q16" s="2">
        <f t="shared" si="0"/>
        <v>0.66666666666666663</v>
      </c>
      <c r="R16" s="6" t="s">
        <v>45</v>
      </c>
      <c r="S16" s="6" t="s">
        <v>45</v>
      </c>
      <c r="T16">
        <v>8</v>
      </c>
      <c r="U16">
        <v>4</v>
      </c>
      <c r="V16">
        <v>1</v>
      </c>
      <c r="W16" s="3">
        <f t="shared" si="1"/>
        <v>21.477499999999999</v>
      </c>
      <c r="X16" s="4">
        <f t="shared" si="2"/>
        <v>5.2</v>
      </c>
      <c r="Y16" s="4">
        <f t="shared" si="3"/>
        <v>3.4000000000000004</v>
      </c>
      <c r="Z16">
        <v>0</v>
      </c>
    </row>
    <row r="17" spans="1:26" x14ac:dyDescent="0.3">
      <c r="A17" s="1" t="str">
        <f>'Ja Morant'!A17</f>
        <v>@ RKS</v>
      </c>
      <c r="B17">
        <v>7</v>
      </c>
      <c r="C17">
        <v>2</v>
      </c>
      <c r="D17">
        <v>0</v>
      </c>
      <c r="E17">
        <v>0</v>
      </c>
      <c r="F17">
        <v>0</v>
      </c>
      <c r="G17">
        <v>0</v>
      </c>
      <c r="H17">
        <v>3</v>
      </c>
      <c r="I17">
        <v>4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0.75</v>
      </c>
      <c r="R17" s="2">
        <f t="shared" si="4"/>
        <v>0.5</v>
      </c>
      <c r="S17" s="6" t="s">
        <v>45</v>
      </c>
      <c r="T17">
        <v>8</v>
      </c>
      <c r="U17">
        <v>7</v>
      </c>
      <c r="V17">
        <v>1</v>
      </c>
      <c r="W17" s="3">
        <f t="shared" si="1"/>
        <v>37.463875000000002</v>
      </c>
      <c r="X17" s="4">
        <f t="shared" si="2"/>
        <v>9.4</v>
      </c>
      <c r="Y17" s="4">
        <f t="shared" si="3"/>
        <v>5.9999999999999991</v>
      </c>
      <c r="Z17">
        <v>0</v>
      </c>
    </row>
    <row r="18" spans="1:26" x14ac:dyDescent="0.3">
      <c r="A18" s="1" t="str">
        <f>'Ja Morant'!A18</f>
        <v>vs AFR</v>
      </c>
      <c r="B18">
        <v>5</v>
      </c>
      <c r="C18">
        <v>2</v>
      </c>
      <c r="D18">
        <v>0</v>
      </c>
      <c r="E18">
        <v>0</v>
      </c>
      <c r="F18">
        <v>1</v>
      </c>
      <c r="G18">
        <v>0</v>
      </c>
      <c r="H18">
        <v>3</v>
      </c>
      <c r="I18">
        <v>8</v>
      </c>
      <c r="J18">
        <v>0</v>
      </c>
      <c r="K18">
        <v>1</v>
      </c>
      <c r="L18">
        <v>0</v>
      </c>
      <c r="M18">
        <v>2</v>
      </c>
      <c r="N18">
        <v>0</v>
      </c>
      <c r="O18">
        <v>1</v>
      </c>
      <c r="P18">
        <v>-4</v>
      </c>
      <c r="Q18" s="2">
        <f t="shared" si="0"/>
        <v>0.375</v>
      </c>
      <c r="R18" s="2">
        <f t="shared" si="4"/>
        <v>0</v>
      </c>
      <c r="S18" s="2">
        <f t="shared" si="5"/>
        <v>0</v>
      </c>
      <c r="T18">
        <v>16</v>
      </c>
      <c r="U18">
        <v>6</v>
      </c>
      <c r="V18">
        <v>1</v>
      </c>
      <c r="W18" s="3">
        <f t="shared" si="1"/>
        <v>5.4834375000000009</v>
      </c>
      <c r="X18" s="4">
        <f t="shared" si="2"/>
        <v>10.4</v>
      </c>
      <c r="Y18" s="4">
        <f t="shared" si="3"/>
        <v>1.0000000000000004</v>
      </c>
      <c r="Z18">
        <v>0</v>
      </c>
    </row>
    <row r="19" spans="1:26" x14ac:dyDescent="0.3">
      <c r="A19" s="1" t="str">
        <f>'Ja Morant'!A19</f>
        <v>@ OLD</v>
      </c>
      <c r="B19">
        <v>4</v>
      </c>
      <c r="C19">
        <v>1</v>
      </c>
      <c r="D19">
        <v>1</v>
      </c>
      <c r="E19">
        <v>0</v>
      </c>
      <c r="F19">
        <v>0</v>
      </c>
      <c r="G19">
        <v>0</v>
      </c>
      <c r="H19">
        <v>2</v>
      </c>
      <c r="I19">
        <v>3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4</v>
      </c>
      <c r="Q19" s="2">
        <f t="shared" si="0"/>
        <v>0.66666666666666663</v>
      </c>
      <c r="R19" s="6" t="s">
        <v>45</v>
      </c>
      <c r="S19" s="2">
        <f t="shared" si="5"/>
        <v>0</v>
      </c>
      <c r="T19">
        <v>8</v>
      </c>
      <c r="U19">
        <v>7</v>
      </c>
      <c r="V19">
        <v>0</v>
      </c>
      <c r="W19" s="3">
        <f t="shared" si="1"/>
        <v>20.240374999999997</v>
      </c>
      <c r="X19" s="4">
        <f t="shared" si="2"/>
        <v>6.7</v>
      </c>
      <c r="Y19" s="4">
        <f t="shared" si="3"/>
        <v>3.3</v>
      </c>
      <c r="Z19">
        <v>0</v>
      </c>
    </row>
    <row r="20" spans="1:26" x14ac:dyDescent="0.3">
      <c r="A20" s="1" t="str">
        <f>'Ja Morant'!A20</f>
        <v>vs USA</v>
      </c>
      <c r="B20">
        <v>2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</v>
      </c>
      <c r="Q20" s="2">
        <f t="shared" si="0"/>
        <v>1</v>
      </c>
      <c r="R20" s="6" t="s">
        <v>45</v>
      </c>
      <c r="S20" s="6" t="s">
        <v>45</v>
      </c>
      <c r="T20">
        <v>8</v>
      </c>
      <c r="U20">
        <v>5</v>
      </c>
      <c r="V20">
        <v>1</v>
      </c>
      <c r="W20" s="3">
        <f t="shared" si="1"/>
        <v>10.174624999999999</v>
      </c>
      <c r="X20" s="4">
        <f t="shared" si="2"/>
        <v>3.7</v>
      </c>
      <c r="Y20" s="4">
        <f t="shared" si="3"/>
        <v>1.7000000000000002</v>
      </c>
      <c r="Z20">
        <v>0</v>
      </c>
    </row>
    <row r="21" spans="1:26" x14ac:dyDescent="0.3">
      <c r="A21" s="1" t="str">
        <f>'Ja Morant'!A21</f>
        <v>@ SPA</v>
      </c>
      <c r="B21">
        <v>8</v>
      </c>
      <c r="C21">
        <v>2</v>
      </c>
      <c r="D21">
        <v>0</v>
      </c>
      <c r="E21">
        <v>0</v>
      </c>
      <c r="F21">
        <v>0</v>
      </c>
      <c r="G21">
        <v>0</v>
      </c>
      <c r="H21">
        <v>3</v>
      </c>
      <c r="I21">
        <v>4</v>
      </c>
      <c r="J21">
        <v>1</v>
      </c>
      <c r="K21">
        <v>2</v>
      </c>
      <c r="L21">
        <v>1</v>
      </c>
      <c r="M21">
        <v>2</v>
      </c>
      <c r="N21">
        <v>0</v>
      </c>
      <c r="O21">
        <v>0</v>
      </c>
      <c r="P21">
        <v>8</v>
      </c>
      <c r="Q21" s="2">
        <f t="shared" si="0"/>
        <v>0.75</v>
      </c>
      <c r="R21" s="2">
        <f t="shared" si="4"/>
        <v>0.5</v>
      </c>
      <c r="S21" s="2">
        <f t="shared" si="5"/>
        <v>0.5</v>
      </c>
      <c r="T21">
        <v>11</v>
      </c>
      <c r="U21">
        <v>8</v>
      </c>
      <c r="V21">
        <v>0</v>
      </c>
      <c r="W21" s="3">
        <f t="shared" si="1"/>
        <v>29.678636363636361</v>
      </c>
      <c r="X21" s="4">
        <f t="shared" si="2"/>
        <v>10.4</v>
      </c>
      <c r="Y21" s="4">
        <f t="shared" si="3"/>
        <v>6.5999999999999988</v>
      </c>
      <c r="Z21">
        <v>0</v>
      </c>
    </row>
    <row r="22" spans="1:26" x14ac:dyDescent="0.3">
      <c r="A22" s="1" t="str">
        <f>'Ja Morant'!A22</f>
        <v>vs 6TH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6</v>
      </c>
      <c r="Q22" s="2">
        <f t="shared" si="0"/>
        <v>0.5</v>
      </c>
      <c r="R22" s="2">
        <f t="shared" si="4"/>
        <v>0</v>
      </c>
      <c r="S22" s="6" t="s">
        <v>45</v>
      </c>
      <c r="T22">
        <v>7</v>
      </c>
      <c r="U22">
        <v>2</v>
      </c>
      <c r="V22">
        <v>1</v>
      </c>
      <c r="W22" s="3">
        <f t="shared" si="1"/>
        <v>6.6742857142857144</v>
      </c>
      <c r="X22" s="4">
        <f t="shared" si="2"/>
        <v>2</v>
      </c>
      <c r="Y22" s="4">
        <f t="shared" si="3"/>
        <v>1</v>
      </c>
      <c r="Z22">
        <v>0</v>
      </c>
    </row>
    <row r="23" spans="1:26" x14ac:dyDescent="0.3">
      <c r="A23" s="1" t="str">
        <f>'Ja Morant'!A23</f>
        <v>@ CAN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 s="6" t="s">
        <v>45</v>
      </c>
      <c r="R23" s="6" t="s">
        <v>45</v>
      </c>
      <c r="S23" s="6" t="s">
        <v>45</v>
      </c>
      <c r="T23">
        <v>7</v>
      </c>
      <c r="U23">
        <v>3</v>
      </c>
      <c r="V23">
        <v>0</v>
      </c>
      <c r="W23" s="3">
        <f t="shared" si="1"/>
        <v>7.0548571428571432</v>
      </c>
      <c r="X23" s="4">
        <f t="shared" si="2"/>
        <v>2.7</v>
      </c>
      <c r="Y23" s="4">
        <f t="shared" si="3"/>
        <v>1</v>
      </c>
      <c r="Z23">
        <v>0</v>
      </c>
    </row>
    <row r="24" spans="1:26" x14ac:dyDescent="0.3">
      <c r="A24" s="1" t="str">
        <f>'Ja Morant'!A24</f>
        <v>vs CHI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</v>
      </c>
      <c r="Q24" s="6" t="s">
        <v>45</v>
      </c>
      <c r="R24" s="6" t="s">
        <v>45</v>
      </c>
      <c r="S24" s="6" t="s">
        <v>45</v>
      </c>
      <c r="T24">
        <v>7</v>
      </c>
      <c r="U24">
        <v>0</v>
      </c>
      <c r="V24">
        <v>0</v>
      </c>
      <c r="W24" s="3">
        <f t="shared" si="1"/>
        <v>0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 t="str">
        <f>'Ja Morant'!A25</f>
        <v>vs IMP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-2</v>
      </c>
      <c r="Q25" s="6" t="s">
        <v>45</v>
      </c>
      <c r="R25" s="6" t="s">
        <v>45</v>
      </c>
      <c r="S25" s="6" t="s">
        <v>45</v>
      </c>
      <c r="T25">
        <v>5</v>
      </c>
      <c r="U25">
        <v>3</v>
      </c>
      <c r="V25">
        <v>0</v>
      </c>
      <c r="W25" s="3">
        <f t="shared" si="1"/>
        <v>-3.8439999999999999</v>
      </c>
      <c r="X25" s="4">
        <f t="shared" si="2"/>
        <v>0.5</v>
      </c>
      <c r="Y25" s="4">
        <f t="shared" si="3"/>
        <v>-0.30000000000000004</v>
      </c>
      <c r="Z25">
        <v>0</v>
      </c>
    </row>
    <row r="26" spans="1:26" x14ac:dyDescent="0.3">
      <c r="A26" s="1" t="str">
        <f>'Ja Morant'!A26</f>
        <v>@ 3PT</v>
      </c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v>5</v>
      </c>
      <c r="J26">
        <v>2</v>
      </c>
      <c r="K26">
        <v>4</v>
      </c>
      <c r="L26">
        <v>0</v>
      </c>
      <c r="M26">
        <v>0</v>
      </c>
      <c r="N26">
        <v>0</v>
      </c>
      <c r="O26">
        <v>0</v>
      </c>
      <c r="P26">
        <v>-7</v>
      </c>
      <c r="Q26" s="2">
        <f t="shared" si="0"/>
        <v>0.6</v>
      </c>
      <c r="R26" s="2">
        <f t="shared" si="4"/>
        <v>0.5</v>
      </c>
      <c r="S26" s="6" t="s">
        <v>45</v>
      </c>
      <c r="T26">
        <v>7</v>
      </c>
      <c r="U26">
        <v>8</v>
      </c>
      <c r="V26">
        <v>1</v>
      </c>
      <c r="W26" s="3">
        <f t="shared" si="1"/>
        <v>40.409142857142861</v>
      </c>
      <c r="X26" s="4">
        <f t="shared" si="2"/>
        <v>8</v>
      </c>
      <c r="Y26" s="4">
        <f t="shared" si="3"/>
        <v>5.6999999999999993</v>
      </c>
      <c r="Z26">
        <v>0</v>
      </c>
    </row>
    <row r="27" spans="1:26" x14ac:dyDescent="0.3">
      <c r="A27" s="1" t="str">
        <f>'Ja Morant'!A27</f>
        <v>vs DEF</v>
      </c>
      <c r="B27">
        <v>3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2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-12</v>
      </c>
      <c r="Q27" s="2">
        <f t="shared" si="0"/>
        <v>0.5</v>
      </c>
      <c r="R27" s="2">
        <f t="shared" si="4"/>
        <v>1</v>
      </c>
      <c r="S27" s="6" t="s">
        <v>45</v>
      </c>
      <c r="T27">
        <v>8</v>
      </c>
      <c r="U27">
        <v>5</v>
      </c>
      <c r="V27">
        <v>0</v>
      </c>
      <c r="W27" s="3">
        <f t="shared" si="1"/>
        <v>16.64425</v>
      </c>
      <c r="X27" s="4">
        <f t="shared" si="2"/>
        <v>4.5</v>
      </c>
      <c r="Y27" s="4">
        <f t="shared" si="3"/>
        <v>2.7</v>
      </c>
      <c r="Z27">
        <v>0</v>
      </c>
    </row>
    <row r="28" spans="1:26" x14ac:dyDescent="0.3">
      <c r="A28" s="1" t="str">
        <f>'Ja Morant'!A28</f>
        <v>@ OCE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2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-4</v>
      </c>
      <c r="Q28" s="2">
        <f t="shared" si="0"/>
        <v>0.5</v>
      </c>
      <c r="R28" s="2">
        <f t="shared" si="4"/>
        <v>0</v>
      </c>
      <c r="S28" s="6" t="s">
        <v>45</v>
      </c>
      <c r="T28">
        <v>9</v>
      </c>
      <c r="U28">
        <v>2</v>
      </c>
      <c r="V28">
        <v>1</v>
      </c>
      <c r="W28" s="3">
        <f t="shared" si="1"/>
        <v>5.1911111111111108</v>
      </c>
      <c r="X28" s="4">
        <f t="shared" si="2"/>
        <v>2</v>
      </c>
      <c r="Y28" s="4">
        <f t="shared" si="3"/>
        <v>1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3.2962962962962963</v>
      </c>
      <c r="C47" s="4">
        <f t="shared" ref="C47:P47" si="6">AVERAGE(C2:C46)</f>
        <v>0.66666666666666663</v>
      </c>
      <c r="D47" s="4">
        <f t="shared" si="6"/>
        <v>0.37037037037037035</v>
      </c>
      <c r="E47" s="4">
        <f t="shared" si="6"/>
        <v>0</v>
      </c>
      <c r="F47" s="4">
        <f t="shared" si="6"/>
        <v>0.18518518518518517</v>
      </c>
      <c r="G47" s="4">
        <f t="shared" si="6"/>
        <v>0.22222222222222221</v>
      </c>
      <c r="H47" s="4">
        <f t="shared" si="6"/>
        <v>1.4444444444444444</v>
      </c>
      <c r="I47" s="4">
        <f t="shared" si="6"/>
        <v>2.3333333333333335</v>
      </c>
      <c r="J47" s="4">
        <f t="shared" si="6"/>
        <v>0.25925925925925924</v>
      </c>
      <c r="K47" s="4">
        <f t="shared" si="6"/>
        <v>0.55555555555555558</v>
      </c>
      <c r="L47" s="4">
        <f t="shared" si="6"/>
        <v>0.18518518518518517</v>
      </c>
      <c r="M47" s="4">
        <f t="shared" si="6"/>
        <v>0.37037037037037035</v>
      </c>
      <c r="N47" s="4">
        <f t="shared" si="6"/>
        <v>0.14814814814814814</v>
      </c>
      <c r="O47" s="4">
        <f t="shared" si="6"/>
        <v>0.25925925925925924</v>
      </c>
      <c r="P47" s="4">
        <f t="shared" si="6"/>
        <v>0.55555555555555558</v>
      </c>
      <c r="Q47" s="2">
        <f>SUM(H2:H46)/SUM(I2:I46)</f>
        <v>0.61904761904761907</v>
      </c>
      <c r="R47" s="2">
        <f>SUM(J2:J46)/SUM(K2:K46)</f>
        <v>0.46666666666666667</v>
      </c>
      <c r="S47" s="2">
        <f>SUM(L2:L46)/SUM(M2:M46)</f>
        <v>0.5</v>
      </c>
      <c r="T47" s="4">
        <f t="shared" ref="T47:V47" si="7">AVERAGE(T2:T46)</f>
        <v>7.9259259259259256</v>
      </c>
      <c r="U47" s="4">
        <f t="shared" si="7"/>
        <v>4.2962962962962967</v>
      </c>
      <c r="V47" s="4">
        <f t="shared" si="7"/>
        <v>0.40740740740740738</v>
      </c>
      <c r="W47" s="3">
        <f>((H49*85.91) +(F49*53.897)+(J49*51.757)+(L49*46.845)+(E49*39.19)+(N49*39.19)+(D49*34.677)+((C49-N49)*14.707)-(O49*17.174)-((M49-L49)*20.091)-((I49-H49)*39.19)-(G49*53.897))/T49</f>
        <v>16.080897196261684</v>
      </c>
      <c r="X47" s="4">
        <f t="shared" ref="X47" si="8">B47+(C47*1.2)+(D47*1.5)+(E47*3)+(F47*3)-G47</f>
        <v>4.9851851851851849</v>
      </c>
      <c r="Y47" s="4">
        <f t="shared" ref="Y47" si="9">B47+0.4*H47-0.7*I47-0.4*(M47-L47)+0.7*N47+0.3*(C47-N47)+F47+D47*0.7+0.7*E47-0.4*O47-G47</f>
        <v>2.5444444444444443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89</v>
      </c>
      <c r="C49">
        <f t="shared" ref="C49:P49" si="10">SUM(C2:C46)</f>
        <v>18</v>
      </c>
      <c r="D49">
        <f t="shared" si="10"/>
        <v>10</v>
      </c>
      <c r="E49">
        <f t="shared" si="10"/>
        <v>0</v>
      </c>
      <c r="F49">
        <f t="shared" si="10"/>
        <v>5</v>
      </c>
      <c r="G49">
        <f t="shared" si="10"/>
        <v>6</v>
      </c>
      <c r="H49">
        <f t="shared" si="10"/>
        <v>39</v>
      </c>
      <c r="I49">
        <f t="shared" si="10"/>
        <v>63</v>
      </c>
      <c r="J49">
        <f t="shared" si="10"/>
        <v>7</v>
      </c>
      <c r="K49">
        <f t="shared" si="10"/>
        <v>15</v>
      </c>
      <c r="L49">
        <f t="shared" si="10"/>
        <v>5</v>
      </c>
      <c r="M49">
        <f t="shared" si="10"/>
        <v>10</v>
      </c>
      <c r="N49">
        <f t="shared" si="10"/>
        <v>4</v>
      </c>
      <c r="O49">
        <f t="shared" si="10"/>
        <v>7</v>
      </c>
      <c r="P49">
        <f t="shared" si="10"/>
        <v>15</v>
      </c>
      <c r="T49">
        <f>SUM(T2:T46)</f>
        <v>214</v>
      </c>
      <c r="U49">
        <f>SUM(U2:U46)</f>
        <v>116</v>
      </c>
      <c r="V49">
        <f>SUM(V2:V46)</f>
        <v>11</v>
      </c>
      <c r="X49" s="4">
        <f>SUM(X2:X46)</f>
        <v>134.60000000000002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17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3</v>
      </c>
      <c r="Q2" s="2">
        <f t="shared" ref="Q2:Q46" si="0">H2/I2</f>
        <v>1</v>
      </c>
      <c r="R2" s="6" t="s">
        <v>45</v>
      </c>
      <c r="S2" s="6" t="s">
        <v>45</v>
      </c>
      <c r="T2">
        <v>6</v>
      </c>
      <c r="U2">
        <v>2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11.455999999999998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1.2999999999999998</v>
      </c>
      <c r="Z2">
        <v>0</v>
      </c>
    </row>
    <row r="3" spans="1:26" x14ac:dyDescent="0.3">
      <c r="A3" s="1" t="str">
        <f>'Ja Morant'!A3</f>
        <v>@ AFR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 s="6" t="s">
        <v>45</v>
      </c>
      <c r="R3" s="6" t="s">
        <v>45</v>
      </c>
      <c r="S3" s="6" t="s">
        <v>45</v>
      </c>
      <c r="T3">
        <v>7</v>
      </c>
      <c r="U3">
        <v>0</v>
      </c>
      <c r="V3">
        <v>0</v>
      </c>
      <c r="W3" s="3">
        <f t="shared" si="1"/>
        <v>-7.6995714285714287</v>
      </c>
      <c r="X3" s="4">
        <f t="shared" si="2"/>
        <v>-1</v>
      </c>
      <c r="Y3" s="4">
        <f t="shared" si="3"/>
        <v>-1</v>
      </c>
      <c r="Z3">
        <v>0</v>
      </c>
    </row>
    <row r="4" spans="1:26" x14ac:dyDescent="0.3">
      <c r="A4" s="1" t="str">
        <f>'Ja Morant'!A4</f>
        <v>vs OLD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2</v>
      </c>
      <c r="Q4" s="6" t="s">
        <v>45</v>
      </c>
      <c r="R4" s="6" t="s">
        <v>45</v>
      </c>
      <c r="S4" s="6" t="s">
        <v>45</v>
      </c>
      <c r="T4">
        <v>7</v>
      </c>
      <c r="U4">
        <v>0</v>
      </c>
      <c r="V4">
        <v>0</v>
      </c>
      <c r="W4" s="3">
        <f t="shared" si="1"/>
        <v>7.347142857142857</v>
      </c>
      <c r="X4" s="4">
        <f t="shared" si="2"/>
        <v>4.2</v>
      </c>
      <c r="Y4" s="4">
        <f t="shared" si="3"/>
        <v>0.9</v>
      </c>
      <c r="Z4">
        <v>0</v>
      </c>
    </row>
    <row r="5" spans="1:26" x14ac:dyDescent="0.3">
      <c r="A5" s="1" t="str">
        <f>'Ja Morant'!A5</f>
        <v>@ USA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3</v>
      </c>
      <c r="Q5" s="2">
        <f t="shared" si="0"/>
        <v>0</v>
      </c>
      <c r="R5" s="2">
        <f t="shared" ref="R5:R46" si="4">J5/K5</f>
        <v>0</v>
      </c>
      <c r="S5" s="6" t="s">
        <v>45</v>
      </c>
      <c r="T5">
        <v>4</v>
      </c>
      <c r="U5">
        <v>0</v>
      </c>
      <c r="V5">
        <v>0</v>
      </c>
      <c r="W5" s="3">
        <f t="shared" si="1"/>
        <v>-9.7974999999999994</v>
      </c>
      <c r="X5" s="4">
        <f t="shared" si="2"/>
        <v>0</v>
      </c>
      <c r="Y5" s="4">
        <f t="shared" si="3"/>
        <v>-0.7</v>
      </c>
      <c r="Z5">
        <v>0</v>
      </c>
    </row>
    <row r="6" spans="1:26" x14ac:dyDescent="0.3">
      <c r="A6" s="1" t="str">
        <f>'Ja Morant'!A6</f>
        <v>vs SPA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6" t="s">
        <v>45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1"/>
        <v>0</v>
      </c>
      <c r="X6" s="4">
        <f t="shared" si="2"/>
        <v>0</v>
      </c>
      <c r="Y6" s="4">
        <f t="shared" si="3"/>
        <v>0</v>
      </c>
      <c r="Z6">
        <v>0</v>
      </c>
    </row>
    <row r="7" spans="1:26" x14ac:dyDescent="0.3">
      <c r="A7" s="1" t="str">
        <f>'Ja Morant'!A7</f>
        <v>@ 6TH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0</v>
      </c>
      <c r="R7" s="6" t="s">
        <v>45</v>
      </c>
      <c r="S7" s="6" t="s">
        <v>45</v>
      </c>
      <c r="T7">
        <v>5</v>
      </c>
      <c r="U7">
        <v>0</v>
      </c>
      <c r="V7">
        <v>0</v>
      </c>
      <c r="W7" s="3">
        <f t="shared" si="1"/>
        <v>-7.8379999999999992</v>
      </c>
      <c r="X7" s="4">
        <f t="shared" si="2"/>
        <v>0</v>
      </c>
      <c r="Y7" s="4">
        <f t="shared" si="3"/>
        <v>-0.7</v>
      </c>
      <c r="Z7">
        <v>0</v>
      </c>
    </row>
    <row r="8" spans="1:26" x14ac:dyDescent="0.3">
      <c r="A8" s="1" t="str">
        <f>'Ja Morant'!A8</f>
        <v>vs CAN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</v>
      </c>
      <c r="Q8" s="2">
        <f t="shared" si="0"/>
        <v>1</v>
      </c>
      <c r="R8" s="6" t="s">
        <v>45</v>
      </c>
      <c r="S8" s="6" t="s">
        <v>45</v>
      </c>
      <c r="T8">
        <v>6</v>
      </c>
      <c r="U8">
        <v>2</v>
      </c>
      <c r="V8">
        <v>1</v>
      </c>
      <c r="W8" s="3">
        <f t="shared" si="1"/>
        <v>16.769499999999997</v>
      </c>
      <c r="X8" s="4">
        <f t="shared" si="2"/>
        <v>3.2</v>
      </c>
      <c r="Y8" s="4">
        <f t="shared" si="3"/>
        <v>2</v>
      </c>
      <c r="Z8">
        <v>0</v>
      </c>
    </row>
    <row r="9" spans="1:26" x14ac:dyDescent="0.3">
      <c r="A9" s="1" t="str">
        <f>'Ja Morant'!A9</f>
        <v>@ CHI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 s="2">
        <f>H9/I9</f>
        <v>0</v>
      </c>
      <c r="R9" s="6" t="s">
        <v>45</v>
      </c>
      <c r="S9" s="6" t="s">
        <v>45</v>
      </c>
      <c r="T9">
        <v>4</v>
      </c>
      <c r="U9">
        <v>0</v>
      </c>
      <c r="V9">
        <v>0</v>
      </c>
      <c r="W9" s="3">
        <f>((H9*85.91) +(F9*53.897)+(J9*51.757)+(L9*46.845)+(E9*39.19)+(N9*39.19)+(D9*34.677)+((C9-N9)*14.707)-(O9*17.174)-((M9-L9)*20.091)-((I9-H9)*39.19)-(G9*53.897))/T9</f>
        <v>-6.1207499999999992</v>
      </c>
      <c r="X9" s="4">
        <f>B9+(C9*1.2)+(D9*1.5)+(E9*3)+(F9*3)-G9</f>
        <v>1.2</v>
      </c>
      <c r="Y9" s="4">
        <f>B9+0.4*H9-0.7*I9-0.4*(M9-L9)+0.7*N9+0.3*(C9-N9)+F9+D9*0.7+0.7*E9-0.4*O9-G9</f>
        <v>-0.39999999999999997</v>
      </c>
      <c r="Z9">
        <v>0</v>
      </c>
    </row>
    <row r="10" spans="1:26" x14ac:dyDescent="0.3">
      <c r="A10" s="1" t="str">
        <f>'Ja Morant'!A10</f>
        <v>@ IMP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>((H10*85.91) +(F10*53.897)+(J10*51.757)+(L10*46.845)+(E10*39.19)+(N10*39.19)+(D10*34.677)+((C10-N10)*14.707)-(O10*17.174)-((M10-L10)*20.091)-((I10-H10)*39.19)-(G10*53.897))/T10</f>
        <v>2.9414000000000002</v>
      </c>
      <c r="X10" s="4">
        <f>B10+(C10*1.2)+(D10*1.5)+(E10*3)+(F10*3)-G10</f>
        <v>1.2</v>
      </c>
      <c r="Y10" s="4">
        <f>B10+0.4*H10-0.7*I10-0.4*(M10-L10)+0.7*N10+0.3*(C10-N10)+F10+D10*0.7+0.7*E10-0.4*O10-G10</f>
        <v>0.3</v>
      </c>
      <c r="Z10">
        <v>0</v>
      </c>
    </row>
    <row r="11" spans="1:26" x14ac:dyDescent="0.3">
      <c r="A11" s="1" t="str">
        <f>'Ja Morant'!A11</f>
        <v>vs 3PT</v>
      </c>
      <c r="B11">
        <v>2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 s="2">
        <f t="shared" si="0"/>
        <v>1</v>
      </c>
      <c r="R11" s="6" t="s">
        <v>45</v>
      </c>
      <c r="S11" s="6" t="s">
        <v>45</v>
      </c>
      <c r="T11">
        <v>5</v>
      </c>
      <c r="U11">
        <v>2</v>
      </c>
      <c r="V11">
        <v>1</v>
      </c>
      <c r="W11" s="3">
        <f t="shared" si="1"/>
        <v>20.123399999999997</v>
      </c>
      <c r="X11" s="4">
        <f t="shared" si="2"/>
        <v>3.2</v>
      </c>
      <c r="Y11" s="4">
        <f t="shared" si="3"/>
        <v>2</v>
      </c>
      <c r="Z11">
        <v>0</v>
      </c>
    </row>
    <row r="12" spans="1:26" x14ac:dyDescent="0.3">
      <c r="A12" s="1" t="str">
        <f>'Ja Morant'!A12</f>
        <v>@ DEF</v>
      </c>
      <c r="B12">
        <v>2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14</v>
      </c>
      <c r="Q12" s="2">
        <f t="shared" si="0"/>
        <v>0.5</v>
      </c>
      <c r="R12" s="6" t="s">
        <v>45</v>
      </c>
      <c r="S12" s="6" t="s">
        <v>45</v>
      </c>
      <c r="T12">
        <v>5</v>
      </c>
      <c r="U12">
        <v>5</v>
      </c>
      <c r="V12">
        <v>0</v>
      </c>
      <c r="W12" s="3">
        <f t="shared" si="1"/>
        <v>19.220799999999997</v>
      </c>
      <c r="X12" s="4">
        <f t="shared" si="2"/>
        <v>4.7</v>
      </c>
      <c r="Y12" s="4">
        <f t="shared" si="3"/>
        <v>2</v>
      </c>
      <c r="Z12">
        <v>0</v>
      </c>
    </row>
    <row r="13" spans="1:26" x14ac:dyDescent="0.3">
      <c r="A13" s="1" t="str">
        <f>'Ja Morant'!A13</f>
        <v>vs OCE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-11</v>
      </c>
      <c r="Q13" s="2">
        <f t="shared" si="0"/>
        <v>0</v>
      </c>
      <c r="R13" s="6" t="s">
        <v>45</v>
      </c>
      <c r="S13" s="6" t="s">
        <v>45</v>
      </c>
      <c r="T13">
        <v>20</v>
      </c>
      <c r="U13">
        <v>3</v>
      </c>
      <c r="V13">
        <v>0</v>
      </c>
      <c r="W13" s="3">
        <f t="shared" si="1"/>
        <v>-5.0033499999999993</v>
      </c>
      <c r="X13" s="4">
        <f t="shared" si="2"/>
        <v>1.7000000000000002</v>
      </c>
      <c r="Y13" s="4">
        <f t="shared" si="3"/>
        <v>-1.7999999999999998</v>
      </c>
      <c r="Z13">
        <v>0</v>
      </c>
    </row>
    <row r="14" spans="1:26" x14ac:dyDescent="0.3">
      <c r="A14" s="1" t="str">
        <f>'Ja Morant'!A14</f>
        <v>@ FRA</v>
      </c>
      <c r="B14">
        <v>2</v>
      </c>
      <c r="C14">
        <v>2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 s="2">
        <f t="shared" si="0"/>
        <v>1</v>
      </c>
      <c r="R14" s="6" t="s">
        <v>45</v>
      </c>
      <c r="S14" s="6" t="s">
        <v>45</v>
      </c>
      <c r="T14">
        <v>5</v>
      </c>
      <c r="U14">
        <v>2</v>
      </c>
      <c r="V14">
        <v>0</v>
      </c>
      <c r="W14" s="3">
        <f t="shared" si="1"/>
        <v>12.285399999999999</v>
      </c>
      <c r="X14" s="4">
        <f t="shared" si="2"/>
        <v>3.4000000000000004</v>
      </c>
      <c r="Y14" s="4">
        <f t="shared" si="3"/>
        <v>1.2999999999999998</v>
      </c>
      <c r="Z14">
        <v>0</v>
      </c>
    </row>
    <row r="15" spans="1:26" x14ac:dyDescent="0.3">
      <c r="A15" s="1" t="str">
        <f>'Ja Morant'!A15</f>
        <v>vs INJ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-8</v>
      </c>
      <c r="Q15" s="6" t="s">
        <v>45</v>
      </c>
      <c r="R15" s="6" t="s">
        <v>45</v>
      </c>
      <c r="S15" s="6" t="s">
        <v>45</v>
      </c>
      <c r="T15">
        <v>7</v>
      </c>
      <c r="U15">
        <v>2</v>
      </c>
      <c r="V15">
        <v>0</v>
      </c>
      <c r="W15" s="3">
        <f t="shared" si="1"/>
        <v>-2.7457142857142856</v>
      </c>
      <c r="X15" s="4">
        <f t="shared" si="2"/>
        <v>0.5</v>
      </c>
      <c r="Y15" s="4">
        <f t="shared" si="3"/>
        <v>-0.30000000000000004</v>
      </c>
      <c r="Z15">
        <v>0</v>
      </c>
    </row>
    <row r="16" spans="1:26" x14ac:dyDescent="0.3">
      <c r="A16" s="1" t="str">
        <f>'Ja Morant'!A16</f>
        <v>@ EUR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-7</v>
      </c>
      <c r="Q16" s="2">
        <f t="shared" si="0"/>
        <v>0</v>
      </c>
      <c r="R16" s="2">
        <f t="shared" si="4"/>
        <v>0</v>
      </c>
      <c r="S16" s="6" t="s">
        <v>45</v>
      </c>
      <c r="T16">
        <v>6</v>
      </c>
      <c r="U16">
        <v>3</v>
      </c>
      <c r="V16">
        <v>0</v>
      </c>
      <c r="W16" s="3">
        <f t="shared" si="1"/>
        <v>1.6990000000000005</v>
      </c>
      <c r="X16" s="4">
        <f t="shared" si="2"/>
        <v>4.5</v>
      </c>
      <c r="Y16" s="4">
        <f t="shared" si="3"/>
        <v>0.30000000000000004</v>
      </c>
      <c r="Z16">
        <v>0</v>
      </c>
    </row>
    <row r="17" spans="1:26" x14ac:dyDescent="0.3">
      <c r="A17" s="1" t="str">
        <f>'Ja Morant'!A17</f>
        <v>@ RKS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-6</v>
      </c>
      <c r="Q17" s="6" t="s">
        <v>45</v>
      </c>
      <c r="R17" s="6" t="s">
        <v>45</v>
      </c>
      <c r="S17" s="6" t="s">
        <v>45</v>
      </c>
      <c r="T17">
        <v>6</v>
      </c>
      <c r="U17">
        <v>0</v>
      </c>
      <c r="V17">
        <v>0</v>
      </c>
      <c r="W17" s="3">
        <f t="shared" si="1"/>
        <v>0</v>
      </c>
      <c r="X17" s="4">
        <f t="shared" si="2"/>
        <v>0</v>
      </c>
      <c r="Y17" s="4">
        <f t="shared" si="3"/>
        <v>0</v>
      </c>
      <c r="Z17">
        <v>0</v>
      </c>
    </row>
    <row r="18" spans="1:26" x14ac:dyDescent="0.3">
      <c r="A18" s="1" t="str">
        <f>'Ja Morant'!A18</f>
        <v>vs AFR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5</v>
      </c>
      <c r="Q18" s="2">
        <f t="shared" si="0"/>
        <v>0</v>
      </c>
      <c r="R18" s="2">
        <f t="shared" si="4"/>
        <v>0</v>
      </c>
      <c r="S18" s="6" t="s">
        <v>45</v>
      </c>
      <c r="T18">
        <v>16</v>
      </c>
      <c r="U18">
        <v>2</v>
      </c>
      <c r="V18">
        <v>0</v>
      </c>
      <c r="W18" s="3">
        <f t="shared" si="1"/>
        <v>-1.3554375000000012</v>
      </c>
      <c r="X18" s="4">
        <f t="shared" si="2"/>
        <v>4.7</v>
      </c>
      <c r="Y18" s="4">
        <f t="shared" si="3"/>
        <v>-0.4</v>
      </c>
      <c r="Z18">
        <v>0</v>
      </c>
    </row>
    <row r="19" spans="1:26" x14ac:dyDescent="0.3">
      <c r="A19" s="1" t="str">
        <f>'Ja Morant'!A19</f>
        <v>@ OLD</v>
      </c>
      <c r="B19">
        <v>0</v>
      </c>
      <c r="C19">
        <v>1</v>
      </c>
      <c r="D19">
        <v>3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 s="6" t="s">
        <v>45</v>
      </c>
      <c r="R19" s="6" t="s">
        <v>45</v>
      </c>
      <c r="S19" s="6" t="s">
        <v>45</v>
      </c>
      <c r="T19">
        <v>5</v>
      </c>
      <c r="U19">
        <v>8</v>
      </c>
      <c r="V19">
        <v>0</v>
      </c>
      <c r="W19" s="3">
        <f t="shared" si="1"/>
        <v>12.968200000000001</v>
      </c>
      <c r="X19" s="4">
        <f t="shared" si="2"/>
        <v>4.7</v>
      </c>
      <c r="Y19" s="4">
        <f t="shared" si="3"/>
        <v>1.3999999999999995</v>
      </c>
      <c r="Z19">
        <v>0</v>
      </c>
    </row>
    <row r="20" spans="1:26" x14ac:dyDescent="0.3">
      <c r="A20" s="1" t="str">
        <f>'Ja Morant'!A20</f>
        <v>vs USA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6" t="s">
        <v>45</v>
      </c>
      <c r="R20" s="6" t="s">
        <v>45</v>
      </c>
      <c r="S20" s="6" t="s">
        <v>45</v>
      </c>
      <c r="T20">
        <v>5</v>
      </c>
      <c r="U20">
        <v>0</v>
      </c>
      <c r="V20">
        <v>0</v>
      </c>
      <c r="W20" s="3">
        <f t="shared" si="1"/>
        <v>10.779399999999999</v>
      </c>
      <c r="X20" s="4">
        <f t="shared" si="2"/>
        <v>3</v>
      </c>
      <c r="Y20" s="4">
        <f t="shared" si="3"/>
        <v>1</v>
      </c>
      <c r="Z20">
        <v>0</v>
      </c>
    </row>
    <row r="21" spans="1:26" x14ac:dyDescent="0.3">
      <c r="A21" s="1" t="str">
        <f>'Ja Morant'!A21</f>
        <v>@ SPA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</v>
      </c>
      <c r="Q21" s="6" t="s">
        <v>45</v>
      </c>
      <c r="R21" s="6" t="s">
        <v>45</v>
      </c>
      <c r="S21" s="6" t="s">
        <v>45</v>
      </c>
      <c r="T21">
        <v>5</v>
      </c>
      <c r="U21">
        <v>0</v>
      </c>
      <c r="V21">
        <v>0</v>
      </c>
      <c r="W21" s="3">
        <f t="shared" si="1"/>
        <v>0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 t="str">
        <f>'Ja Morant'!A22</f>
        <v>vs 6TH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-5</v>
      </c>
      <c r="Q22" s="6" t="s">
        <v>45</v>
      </c>
      <c r="R22" s="6" t="s">
        <v>45</v>
      </c>
      <c r="S22" s="6" t="s">
        <v>45</v>
      </c>
      <c r="T22">
        <v>5</v>
      </c>
      <c r="U22">
        <v>0</v>
      </c>
      <c r="V22">
        <v>0</v>
      </c>
      <c r="W22" s="3">
        <f t="shared" si="1"/>
        <v>0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 t="str">
        <f>'Ja Morant'!A23</f>
        <v>@ CAN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-5</v>
      </c>
      <c r="Q23" s="6" t="s">
        <v>45</v>
      </c>
      <c r="R23" s="6" t="s">
        <v>45</v>
      </c>
      <c r="S23" s="6" t="s">
        <v>45</v>
      </c>
      <c r="T23">
        <v>4</v>
      </c>
      <c r="U23">
        <v>0</v>
      </c>
      <c r="V23">
        <v>0</v>
      </c>
      <c r="W23" s="3">
        <f t="shared" si="1"/>
        <v>3.6767500000000002</v>
      </c>
      <c r="X23" s="4">
        <f t="shared" si="2"/>
        <v>1.2</v>
      </c>
      <c r="Y23" s="4">
        <f t="shared" si="3"/>
        <v>0.3</v>
      </c>
      <c r="Z23">
        <v>0</v>
      </c>
    </row>
    <row r="24" spans="1:26" x14ac:dyDescent="0.3">
      <c r="A24" s="1" t="str">
        <f>'Ja Morant'!A24</f>
        <v>vs CHI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-6</v>
      </c>
      <c r="Q24" s="6" t="s">
        <v>45</v>
      </c>
      <c r="R24" s="6" t="s">
        <v>45</v>
      </c>
      <c r="S24" s="6" t="s">
        <v>45</v>
      </c>
      <c r="T24">
        <v>4</v>
      </c>
      <c r="U24">
        <v>0</v>
      </c>
      <c r="V24">
        <v>0</v>
      </c>
      <c r="W24" s="3">
        <f t="shared" si="1"/>
        <v>-0.61674999999999969</v>
      </c>
      <c r="X24" s="4">
        <f t="shared" si="2"/>
        <v>1.2</v>
      </c>
      <c r="Y24" s="4">
        <f t="shared" si="3"/>
        <v>-0.10000000000000003</v>
      </c>
      <c r="Z24">
        <v>0</v>
      </c>
    </row>
    <row r="25" spans="1:26" x14ac:dyDescent="0.3">
      <c r="A25" s="1" t="str">
        <f>'Ja Morant'!A25</f>
        <v>vs IMP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-1</v>
      </c>
      <c r="Q25" s="6" t="s">
        <v>45</v>
      </c>
      <c r="R25" s="6" t="s">
        <v>45</v>
      </c>
      <c r="S25" s="6" t="s">
        <v>45</v>
      </c>
      <c r="T25">
        <v>3</v>
      </c>
      <c r="U25">
        <v>0</v>
      </c>
      <c r="V25">
        <v>0</v>
      </c>
      <c r="W25" s="3">
        <f t="shared" si="1"/>
        <v>-5.7246666666666668</v>
      </c>
      <c r="X25" s="4">
        <f t="shared" si="2"/>
        <v>0</v>
      </c>
      <c r="Y25" s="4">
        <f t="shared" si="3"/>
        <v>-0.4</v>
      </c>
      <c r="Z25">
        <v>0</v>
      </c>
    </row>
    <row r="26" spans="1:26" x14ac:dyDescent="0.3">
      <c r="A26" s="1" t="str">
        <f>'Ja Morant'!A26</f>
        <v>@ 3PT</v>
      </c>
      <c r="B26">
        <v>2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 s="2">
        <f t="shared" si="0"/>
        <v>1</v>
      </c>
      <c r="R26" s="6" t="s">
        <v>45</v>
      </c>
      <c r="S26" s="6" t="s">
        <v>45</v>
      </c>
      <c r="T26">
        <v>7</v>
      </c>
      <c r="U26">
        <v>4</v>
      </c>
      <c r="V26">
        <v>0</v>
      </c>
      <c r="W26" s="3">
        <f t="shared" si="1"/>
        <v>22.825285714285712</v>
      </c>
      <c r="X26" s="4">
        <f t="shared" si="2"/>
        <v>6.5</v>
      </c>
      <c r="Y26" s="4">
        <f t="shared" si="3"/>
        <v>3.0999999999999996</v>
      </c>
      <c r="Z26">
        <v>0</v>
      </c>
    </row>
    <row r="27" spans="1:26" x14ac:dyDescent="0.3">
      <c r="A27" s="1" t="str">
        <f>'Ja Morant'!A27</f>
        <v>vs DEF</v>
      </c>
      <c r="B27">
        <v>2</v>
      </c>
      <c r="C27">
        <v>0</v>
      </c>
      <c r="D27">
        <v>0</v>
      </c>
      <c r="E27">
        <v>1</v>
      </c>
      <c r="F27">
        <v>0</v>
      </c>
      <c r="G27">
        <v>2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-6</v>
      </c>
      <c r="Q27" s="2">
        <f t="shared" si="0"/>
        <v>1</v>
      </c>
      <c r="R27" s="6" t="s">
        <v>45</v>
      </c>
      <c r="S27" s="6" t="s">
        <v>45</v>
      </c>
      <c r="T27">
        <v>4</v>
      </c>
      <c r="U27">
        <v>2</v>
      </c>
      <c r="V27">
        <v>0</v>
      </c>
      <c r="W27" s="3">
        <f t="shared" si="1"/>
        <v>4.3264999999999993</v>
      </c>
      <c r="X27" s="4">
        <f t="shared" si="2"/>
        <v>3</v>
      </c>
      <c r="Y27" s="4">
        <f t="shared" si="3"/>
        <v>0.39999999999999991</v>
      </c>
      <c r="Z27">
        <v>0</v>
      </c>
    </row>
    <row r="28" spans="1:26" x14ac:dyDescent="0.3">
      <c r="A28" s="1" t="str">
        <f>'Ja Morant'!A28</f>
        <v>@ OCE</v>
      </c>
      <c r="B28">
        <v>5</v>
      </c>
      <c r="C28">
        <v>1</v>
      </c>
      <c r="D28">
        <v>1</v>
      </c>
      <c r="E28">
        <v>0</v>
      </c>
      <c r="F28">
        <v>0</v>
      </c>
      <c r="G28">
        <v>0</v>
      </c>
      <c r="H28">
        <v>2</v>
      </c>
      <c r="I28">
        <v>3</v>
      </c>
      <c r="J28">
        <v>1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 s="2">
        <f t="shared" si="0"/>
        <v>0.66666666666666663</v>
      </c>
      <c r="R28" s="2">
        <f t="shared" si="4"/>
        <v>0.5</v>
      </c>
      <c r="S28" s="6" t="s">
        <v>45</v>
      </c>
      <c r="T28">
        <v>6</v>
      </c>
      <c r="U28">
        <v>7</v>
      </c>
      <c r="V28">
        <v>0</v>
      </c>
      <c r="W28" s="3">
        <f t="shared" si="1"/>
        <v>38.961833333333338</v>
      </c>
      <c r="X28" s="4">
        <f t="shared" si="2"/>
        <v>7.7</v>
      </c>
      <c r="Y28" s="4">
        <f t="shared" si="3"/>
        <v>4.7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ref="S28:S46" si="5">L29/M29</f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0.70370370370370372</v>
      </c>
      <c r="C47" s="4">
        <f t="shared" ref="C47:P47" si="6">AVERAGE(C2:C46)</f>
        <v>0.51851851851851849</v>
      </c>
      <c r="D47" s="4">
        <f t="shared" si="6"/>
        <v>0.37037037037037035</v>
      </c>
      <c r="E47" s="4">
        <f t="shared" si="6"/>
        <v>0.1111111111111111</v>
      </c>
      <c r="F47" s="4">
        <f t="shared" si="6"/>
        <v>0.1111111111111111</v>
      </c>
      <c r="G47" s="4">
        <f t="shared" si="6"/>
        <v>0.29629629629629628</v>
      </c>
      <c r="H47" s="4">
        <f t="shared" si="6"/>
        <v>0.33333333333333331</v>
      </c>
      <c r="I47" s="4">
        <f t="shared" si="6"/>
        <v>0.70370370370370372</v>
      </c>
      <c r="J47" s="4">
        <f t="shared" si="6"/>
        <v>3.7037037037037035E-2</v>
      </c>
      <c r="K47" s="4">
        <f t="shared" si="6"/>
        <v>0.18518518518518517</v>
      </c>
      <c r="L47" s="4">
        <f t="shared" si="6"/>
        <v>0</v>
      </c>
      <c r="M47" s="4">
        <f t="shared" si="6"/>
        <v>0</v>
      </c>
      <c r="N47" s="4">
        <f t="shared" si="6"/>
        <v>0</v>
      </c>
      <c r="O47" s="4">
        <f t="shared" si="6"/>
        <v>0.22222222222222221</v>
      </c>
      <c r="P47" s="4">
        <f t="shared" si="6"/>
        <v>0.25925925925925924</v>
      </c>
      <c r="Q47" s="2">
        <f>SUM(H2:H46)/SUM(I2:I46)</f>
        <v>0.47368421052631576</v>
      </c>
      <c r="R47" s="2">
        <f>SUM(J2:J46)/SUM(K2:K46)</f>
        <v>0.2</v>
      </c>
      <c r="S47" s="2" t="e">
        <f>SUM(L2:L46)/SUM(M2:M46)</f>
        <v>#DIV/0!</v>
      </c>
      <c r="T47" s="4">
        <f t="shared" ref="T47:V47" si="7">AVERAGE(T2:T46)</f>
        <v>6.1851851851851851</v>
      </c>
      <c r="U47" s="4">
        <f t="shared" si="7"/>
        <v>1.6296296296296295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4.3757844311377241</v>
      </c>
      <c r="X47" s="4">
        <f t="shared" ref="X47" si="8">B47+(C47*1.2)+(D47*1.5)+(E47*3)+(F47*3)-G47</f>
        <v>2.251851851851852</v>
      </c>
      <c r="Y47" s="4">
        <f t="shared" ref="Y47" si="9">B47+0.4*H47-0.7*I47-0.4*(M47-L47)+0.7*N47+0.3*(C47-N47)+F47+D47*0.7+0.7*E47-0.4*O47-G47</f>
        <v>0.562962962962963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</v>
      </c>
      <c r="C49">
        <f t="shared" ref="C49:P49" si="10">SUM(C2:C46)</f>
        <v>14</v>
      </c>
      <c r="D49">
        <f t="shared" si="10"/>
        <v>10</v>
      </c>
      <c r="E49">
        <f t="shared" si="10"/>
        <v>3</v>
      </c>
      <c r="F49">
        <f t="shared" si="10"/>
        <v>3</v>
      </c>
      <c r="G49">
        <f t="shared" si="10"/>
        <v>8</v>
      </c>
      <c r="H49">
        <f t="shared" si="10"/>
        <v>9</v>
      </c>
      <c r="I49">
        <f t="shared" si="10"/>
        <v>19</v>
      </c>
      <c r="J49">
        <f t="shared" si="10"/>
        <v>1</v>
      </c>
      <c r="K49">
        <f t="shared" si="10"/>
        <v>5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6</v>
      </c>
      <c r="P49">
        <f t="shared" si="10"/>
        <v>7</v>
      </c>
      <c r="T49">
        <f>SUM(T2:T46)</f>
        <v>167</v>
      </c>
      <c r="U49">
        <f>SUM(U2:U46)</f>
        <v>44</v>
      </c>
      <c r="V49">
        <f>SUM(V2:V46)</f>
        <v>3</v>
      </c>
      <c r="X49" s="4">
        <f>SUM(X2:X46)</f>
        <v>60.800000000000011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11" workbookViewId="0">
      <selection activeCell="B29" sqref="B2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 Morant'!A2</f>
        <v>vs RKS</v>
      </c>
      <c r="B2">
        <v>117</v>
      </c>
      <c r="C2">
        <v>47</v>
      </c>
      <c r="D2">
        <v>85</v>
      </c>
      <c r="E2">
        <v>11</v>
      </c>
      <c r="F2">
        <v>31</v>
      </c>
      <c r="G2">
        <v>12</v>
      </c>
      <c r="H2">
        <v>14</v>
      </c>
      <c r="I2">
        <v>12</v>
      </c>
      <c r="J2">
        <v>4</v>
      </c>
      <c r="K2">
        <v>52</v>
      </c>
      <c r="L2">
        <v>9</v>
      </c>
      <c r="M2">
        <v>22</v>
      </c>
      <c r="N2">
        <v>27</v>
      </c>
      <c r="O2">
        <v>5</v>
      </c>
      <c r="P2">
        <v>22</v>
      </c>
      <c r="Q2">
        <f t="shared" ref="Q2" si="0">O2+P2</f>
        <v>27</v>
      </c>
      <c r="R2">
        <v>7</v>
      </c>
      <c r="S2">
        <v>4</v>
      </c>
      <c r="T2">
        <v>6</v>
      </c>
      <c r="U2">
        <v>9</v>
      </c>
      <c r="V2">
        <v>12</v>
      </c>
      <c r="W2" s="5">
        <v>0.93414351851851851</v>
      </c>
      <c r="X2" s="2">
        <f t="shared" ref="X2" si="1">C2/D2</f>
        <v>0.55294117647058827</v>
      </c>
      <c r="Y2" s="2">
        <f t="shared" ref="Y2" si="2" xml:space="preserve"> E2/F2</f>
        <v>0.35483870967741937</v>
      </c>
      <c r="Z2" s="2">
        <f t="shared" ref="Z2" si="3">G2/H2</f>
        <v>0.8571428571428571</v>
      </c>
      <c r="AA2" s="4">
        <f t="shared" ref="AA2" si="4">0.96*((D2)+(T2)+0.44*(H2)-(O2))</f>
        <v>88.47359999999999</v>
      </c>
    </row>
    <row r="3" spans="1:27" x14ac:dyDescent="0.3">
      <c r="A3" s="1" t="str">
        <f>'Ja Morant'!A3</f>
        <v>@ AFR</v>
      </c>
      <c r="B3">
        <v>109</v>
      </c>
      <c r="C3">
        <v>43</v>
      </c>
      <c r="D3">
        <v>73</v>
      </c>
      <c r="E3">
        <v>6</v>
      </c>
      <c r="F3">
        <v>16</v>
      </c>
      <c r="G3">
        <v>17</v>
      </c>
      <c r="H3">
        <v>22</v>
      </c>
      <c r="I3">
        <v>15</v>
      </c>
      <c r="J3">
        <v>4</v>
      </c>
      <c r="K3">
        <v>60</v>
      </c>
      <c r="L3">
        <v>11</v>
      </c>
      <c r="M3">
        <v>37</v>
      </c>
      <c r="N3">
        <v>30</v>
      </c>
      <c r="O3">
        <v>2</v>
      </c>
      <c r="P3">
        <v>25</v>
      </c>
      <c r="Q3">
        <f>O3+P3</f>
        <v>27</v>
      </c>
      <c r="R3">
        <v>6</v>
      </c>
      <c r="S3">
        <v>2</v>
      </c>
      <c r="T3">
        <v>10</v>
      </c>
      <c r="U3">
        <v>13</v>
      </c>
      <c r="V3">
        <v>9</v>
      </c>
      <c r="W3" s="5">
        <v>0.93328703703703697</v>
      </c>
      <c r="X3" s="2">
        <f t="shared" ref="X3:X46" si="5">C3/D3</f>
        <v>0.58904109589041098</v>
      </c>
      <c r="Y3" s="2">
        <f t="shared" ref="Y3:Y46" si="6" xml:space="preserve"> E3/F3</f>
        <v>0.375</v>
      </c>
      <c r="Z3" s="2">
        <f t="shared" ref="Z3:Z46" si="7">G3/H3</f>
        <v>0.77272727272727271</v>
      </c>
      <c r="AA3" s="4">
        <f t="shared" ref="AA3:AA46" si="8">0.96*((D3)+(T3)+0.44*(H3)-(O3))</f>
        <v>87.052800000000005</v>
      </c>
    </row>
    <row r="4" spans="1:27" x14ac:dyDescent="0.3">
      <c r="A4" s="1" t="str">
        <f>'Ja Morant'!A4</f>
        <v>vs OLD</v>
      </c>
      <c r="B4">
        <v>137</v>
      </c>
      <c r="C4">
        <v>53</v>
      </c>
      <c r="D4">
        <v>83</v>
      </c>
      <c r="E4">
        <v>12</v>
      </c>
      <c r="F4">
        <v>24</v>
      </c>
      <c r="G4">
        <v>19</v>
      </c>
      <c r="H4">
        <v>21</v>
      </c>
      <c r="I4">
        <v>21</v>
      </c>
      <c r="J4">
        <v>10</v>
      </c>
      <c r="K4">
        <v>74</v>
      </c>
      <c r="L4">
        <v>11</v>
      </c>
      <c r="M4">
        <v>31</v>
      </c>
      <c r="N4">
        <v>31</v>
      </c>
      <c r="O4">
        <v>4</v>
      </c>
      <c r="P4">
        <v>27</v>
      </c>
      <c r="Q4">
        <f t="shared" ref="Q4" si="9">O4+P4</f>
        <v>31</v>
      </c>
      <c r="R4">
        <v>9</v>
      </c>
      <c r="S4">
        <v>6</v>
      </c>
      <c r="T4">
        <v>9</v>
      </c>
      <c r="U4">
        <v>17</v>
      </c>
      <c r="V4">
        <v>7</v>
      </c>
      <c r="W4" s="5">
        <v>0.93306712962962957</v>
      </c>
      <c r="X4" s="2">
        <f t="shared" si="5"/>
        <v>0.63855421686746983</v>
      </c>
      <c r="Y4" s="2">
        <f t="shared" si="6"/>
        <v>0.5</v>
      </c>
      <c r="Z4" s="2">
        <f t="shared" si="7"/>
        <v>0.90476190476190477</v>
      </c>
      <c r="AA4" s="4">
        <f t="shared" si="8"/>
        <v>93.350399999999993</v>
      </c>
    </row>
    <row r="5" spans="1:27" x14ac:dyDescent="0.3">
      <c r="A5" s="1" t="str">
        <f>'Ja Morant'!A5</f>
        <v>@ USA</v>
      </c>
      <c r="B5">
        <v>120</v>
      </c>
      <c r="C5">
        <v>45</v>
      </c>
      <c r="D5">
        <v>71</v>
      </c>
      <c r="E5">
        <v>12</v>
      </c>
      <c r="F5">
        <v>24</v>
      </c>
      <c r="G5">
        <v>18</v>
      </c>
      <c r="H5">
        <v>20</v>
      </c>
      <c r="I5">
        <v>14</v>
      </c>
      <c r="J5">
        <v>7</v>
      </c>
      <c r="K5">
        <v>60</v>
      </c>
      <c r="L5">
        <v>12</v>
      </c>
      <c r="M5">
        <v>35</v>
      </c>
      <c r="N5">
        <v>25</v>
      </c>
      <c r="O5">
        <v>5</v>
      </c>
      <c r="P5">
        <v>27</v>
      </c>
      <c r="Q5">
        <f t="shared" ref="Q5:Q46" si="10">O5+P5</f>
        <v>32</v>
      </c>
      <c r="R5">
        <v>5</v>
      </c>
      <c r="S5">
        <v>0</v>
      </c>
      <c r="T5">
        <v>11</v>
      </c>
      <c r="U5">
        <v>10</v>
      </c>
      <c r="V5">
        <v>9</v>
      </c>
      <c r="W5" s="5">
        <v>0.93265046296296295</v>
      </c>
      <c r="X5" s="2">
        <f t="shared" si="5"/>
        <v>0.63380281690140849</v>
      </c>
      <c r="Y5" s="2">
        <f t="shared" si="6"/>
        <v>0.5</v>
      </c>
      <c r="Z5" s="2">
        <f t="shared" si="7"/>
        <v>0.9</v>
      </c>
      <c r="AA5" s="4">
        <f t="shared" si="8"/>
        <v>82.367999999999995</v>
      </c>
    </row>
    <row r="6" spans="1:27" x14ac:dyDescent="0.3">
      <c r="A6" s="1" t="str">
        <f>'Ja Morant'!A6</f>
        <v>vs SPA</v>
      </c>
      <c r="B6">
        <v>138</v>
      </c>
      <c r="C6">
        <v>52</v>
      </c>
      <c r="D6">
        <v>96</v>
      </c>
      <c r="E6">
        <v>16</v>
      </c>
      <c r="F6">
        <v>32</v>
      </c>
      <c r="G6">
        <v>18</v>
      </c>
      <c r="H6">
        <v>20</v>
      </c>
      <c r="I6">
        <v>16</v>
      </c>
      <c r="J6">
        <v>13</v>
      </c>
      <c r="K6">
        <v>60</v>
      </c>
      <c r="L6">
        <v>8</v>
      </c>
      <c r="M6">
        <v>32</v>
      </c>
      <c r="N6">
        <v>28</v>
      </c>
      <c r="O6">
        <v>8</v>
      </c>
      <c r="P6">
        <v>28</v>
      </c>
      <c r="Q6">
        <f t="shared" si="10"/>
        <v>36</v>
      </c>
      <c r="R6">
        <v>6</v>
      </c>
      <c r="S6">
        <v>0</v>
      </c>
      <c r="T6">
        <v>12</v>
      </c>
      <c r="U6">
        <v>17</v>
      </c>
      <c r="V6">
        <v>10</v>
      </c>
      <c r="W6" s="5">
        <v>0.93665509259259261</v>
      </c>
      <c r="X6" s="2">
        <f t="shared" si="5"/>
        <v>0.54166666666666663</v>
      </c>
      <c r="Y6" s="2">
        <f t="shared" si="6"/>
        <v>0.5</v>
      </c>
      <c r="Z6" s="2">
        <f t="shared" si="7"/>
        <v>0.9</v>
      </c>
      <c r="AA6" s="4">
        <f t="shared" si="8"/>
        <v>104.44799999999999</v>
      </c>
    </row>
    <row r="7" spans="1:27" x14ac:dyDescent="0.3">
      <c r="A7" s="1" t="str">
        <f>'Ja Morant'!A7</f>
        <v>@ 6TH</v>
      </c>
      <c r="B7">
        <v>110</v>
      </c>
      <c r="C7">
        <v>46</v>
      </c>
      <c r="D7">
        <v>75</v>
      </c>
      <c r="E7">
        <v>7</v>
      </c>
      <c r="F7">
        <v>18</v>
      </c>
      <c r="G7">
        <v>11</v>
      </c>
      <c r="H7">
        <v>12</v>
      </c>
      <c r="I7">
        <v>14</v>
      </c>
      <c r="J7">
        <v>6</v>
      </c>
      <c r="K7">
        <v>58</v>
      </c>
      <c r="L7">
        <v>8</v>
      </c>
      <c r="M7">
        <v>20</v>
      </c>
      <c r="N7">
        <v>26</v>
      </c>
      <c r="O7">
        <v>6</v>
      </c>
      <c r="P7">
        <v>28</v>
      </c>
      <c r="Q7">
        <f t="shared" si="10"/>
        <v>34</v>
      </c>
      <c r="R7">
        <v>4</v>
      </c>
      <c r="S7">
        <v>4</v>
      </c>
      <c r="T7">
        <v>9</v>
      </c>
      <c r="U7">
        <v>8</v>
      </c>
      <c r="V7">
        <v>13</v>
      </c>
      <c r="W7" s="5">
        <v>0.93266203703703709</v>
      </c>
      <c r="X7" s="2">
        <f t="shared" si="5"/>
        <v>0.61333333333333329</v>
      </c>
      <c r="Y7" s="2">
        <f t="shared" si="6"/>
        <v>0.3888888888888889</v>
      </c>
      <c r="Z7" s="2">
        <f t="shared" si="7"/>
        <v>0.91666666666666663</v>
      </c>
      <c r="AA7" s="4">
        <f t="shared" si="8"/>
        <v>79.948799999999991</v>
      </c>
    </row>
    <row r="8" spans="1:27" x14ac:dyDescent="0.3">
      <c r="A8" s="1" t="str">
        <f>'Ja Morant'!A8</f>
        <v>vs CAN</v>
      </c>
      <c r="B8">
        <v>118</v>
      </c>
      <c r="C8">
        <v>45</v>
      </c>
      <c r="D8">
        <v>71</v>
      </c>
      <c r="E8">
        <v>12</v>
      </c>
      <c r="F8">
        <v>22</v>
      </c>
      <c r="G8">
        <v>16</v>
      </c>
      <c r="H8">
        <v>17</v>
      </c>
      <c r="I8">
        <v>15</v>
      </c>
      <c r="J8">
        <v>10</v>
      </c>
      <c r="K8">
        <v>60</v>
      </c>
      <c r="L8">
        <v>2</v>
      </c>
      <c r="M8">
        <v>21</v>
      </c>
      <c r="N8">
        <v>29</v>
      </c>
      <c r="O8">
        <v>3</v>
      </c>
      <c r="P8">
        <v>29</v>
      </c>
      <c r="Q8">
        <f t="shared" si="10"/>
        <v>32</v>
      </c>
      <c r="R8">
        <v>7</v>
      </c>
      <c r="S8">
        <v>3</v>
      </c>
      <c r="T8">
        <v>15</v>
      </c>
      <c r="U8">
        <v>9</v>
      </c>
      <c r="V8">
        <v>11</v>
      </c>
      <c r="W8" s="5">
        <v>0.9312731481481481</v>
      </c>
      <c r="X8" s="2">
        <f t="shared" si="5"/>
        <v>0.63380281690140849</v>
      </c>
      <c r="Y8" s="2">
        <f t="shared" si="6"/>
        <v>0.54545454545454541</v>
      </c>
      <c r="Z8" s="2">
        <f t="shared" si="7"/>
        <v>0.94117647058823528</v>
      </c>
      <c r="AA8" s="4">
        <f t="shared" si="8"/>
        <v>86.860799999999998</v>
      </c>
    </row>
    <row r="9" spans="1:27" x14ac:dyDescent="0.3">
      <c r="A9" s="1" t="str">
        <f>'Ja Morant'!A9</f>
        <v>@ CHI</v>
      </c>
      <c r="B9">
        <v>121</v>
      </c>
      <c r="C9">
        <v>49</v>
      </c>
      <c r="D9">
        <v>77</v>
      </c>
      <c r="E9">
        <v>8</v>
      </c>
      <c r="F9">
        <v>20</v>
      </c>
      <c r="G9">
        <v>15</v>
      </c>
      <c r="H9">
        <v>17</v>
      </c>
      <c r="I9">
        <v>18</v>
      </c>
      <c r="J9">
        <v>12</v>
      </c>
      <c r="K9">
        <v>60</v>
      </c>
      <c r="L9">
        <v>6</v>
      </c>
      <c r="M9">
        <v>26</v>
      </c>
      <c r="N9">
        <v>27</v>
      </c>
      <c r="O9">
        <v>5</v>
      </c>
      <c r="P9">
        <v>22</v>
      </c>
      <c r="Q9">
        <f>O9+P9</f>
        <v>27</v>
      </c>
      <c r="R9">
        <v>5</v>
      </c>
      <c r="S9">
        <v>3</v>
      </c>
      <c r="T9">
        <v>10</v>
      </c>
      <c r="U9">
        <v>12</v>
      </c>
      <c r="V9">
        <v>10</v>
      </c>
      <c r="W9" s="5">
        <v>0.93267361111111102</v>
      </c>
      <c r="X9" s="2">
        <f>C9/D9</f>
        <v>0.63636363636363635</v>
      </c>
      <c r="Y9" s="2">
        <f xml:space="preserve"> E9/F9</f>
        <v>0.4</v>
      </c>
      <c r="Z9" s="2">
        <f>G9/H9</f>
        <v>0.88235294117647056</v>
      </c>
      <c r="AA9" s="4">
        <f>0.96*((D9)+(T9)+0.44*(H9)-(O9))</f>
        <v>85.900800000000004</v>
      </c>
    </row>
    <row r="10" spans="1:27" x14ac:dyDescent="0.3">
      <c r="A10" s="1" t="str">
        <f>'Ja Morant'!A10</f>
        <v>@ IMP</v>
      </c>
      <c r="B10">
        <v>122</v>
      </c>
      <c r="C10">
        <v>46</v>
      </c>
      <c r="D10">
        <v>82</v>
      </c>
      <c r="E10">
        <v>12</v>
      </c>
      <c r="F10">
        <v>23</v>
      </c>
      <c r="G10">
        <v>18</v>
      </c>
      <c r="H10">
        <v>19</v>
      </c>
      <c r="I10">
        <v>14</v>
      </c>
      <c r="J10">
        <v>12</v>
      </c>
      <c r="K10">
        <v>60</v>
      </c>
      <c r="L10">
        <v>11</v>
      </c>
      <c r="M10">
        <v>30</v>
      </c>
      <c r="N10">
        <v>33</v>
      </c>
      <c r="O10">
        <v>9</v>
      </c>
      <c r="P10">
        <v>33</v>
      </c>
      <c r="Q10">
        <f>O10+P10</f>
        <v>42</v>
      </c>
      <c r="R10">
        <v>6</v>
      </c>
      <c r="S10">
        <v>1</v>
      </c>
      <c r="T10">
        <v>18</v>
      </c>
      <c r="U10">
        <v>14</v>
      </c>
      <c r="V10">
        <v>6</v>
      </c>
      <c r="W10" s="5">
        <v>0.93393518518518526</v>
      </c>
      <c r="X10" s="2">
        <f>C10/D10</f>
        <v>0.56097560975609762</v>
      </c>
      <c r="Y10" s="2">
        <f xml:space="preserve"> E10/F10</f>
        <v>0.52173913043478259</v>
      </c>
      <c r="Z10" s="2">
        <f>G10/H10</f>
        <v>0.94736842105263153</v>
      </c>
      <c r="AA10" s="4">
        <f>0.96*((D10)+(T10)+0.44*(H10)-(O10))</f>
        <v>95.385599999999997</v>
      </c>
    </row>
    <row r="11" spans="1:27" x14ac:dyDescent="0.3">
      <c r="A11" s="1" t="str">
        <f>'Ja Morant'!A11</f>
        <v>vs 3PT</v>
      </c>
      <c r="B11">
        <v>147</v>
      </c>
      <c r="C11">
        <v>58</v>
      </c>
      <c r="D11">
        <v>93</v>
      </c>
      <c r="E11">
        <v>12</v>
      </c>
      <c r="F11">
        <v>28</v>
      </c>
      <c r="G11">
        <v>19</v>
      </c>
      <c r="H11">
        <v>23</v>
      </c>
      <c r="I11">
        <v>22</v>
      </c>
      <c r="J11">
        <v>6</v>
      </c>
      <c r="K11">
        <v>74</v>
      </c>
      <c r="L11">
        <v>9</v>
      </c>
      <c r="M11">
        <v>34</v>
      </c>
      <c r="N11">
        <v>38</v>
      </c>
      <c r="O11">
        <v>11</v>
      </c>
      <c r="P11">
        <v>40</v>
      </c>
      <c r="Q11">
        <f t="shared" ref="Q11" si="11">O11+P11</f>
        <v>51</v>
      </c>
      <c r="R11">
        <v>7</v>
      </c>
      <c r="S11">
        <v>7</v>
      </c>
      <c r="T11">
        <v>17</v>
      </c>
      <c r="U11">
        <v>21</v>
      </c>
      <c r="V11">
        <v>2</v>
      </c>
      <c r="W11" s="5">
        <v>0.93577546296296299</v>
      </c>
      <c r="X11" s="2">
        <f t="shared" ref="X11" si="12">C11/D11</f>
        <v>0.62365591397849462</v>
      </c>
      <c r="Y11" s="2">
        <f t="shared" ref="Y11" si="13" xml:space="preserve"> E11/F11</f>
        <v>0.42857142857142855</v>
      </c>
      <c r="Z11" s="2">
        <f t="shared" ref="Z11" si="14">G11/H11</f>
        <v>0.82608695652173914</v>
      </c>
      <c r="AA11" s="4">
        <f t="shared" ref="AA11" si="15">0.96*((D11)+(T11)+0.44*(H11)-(O11))</f>
        <v>104.7552</v>
      </c>
    </row>
    <row r="12" spans="1:27" x14ac:dyDescent="0.3">
      <c r="A12" s="1" t="str">
        <f>'Ja Morant'!A12</f>
        <v>@ DEF</v>
      </c>
      <c r="B12">
        <v>110</v>
      </c>
      <c r="C12">
        <v>46</v>
      </c>
      <c r="D12">
        <v>82</v>
      </c>
      <c r="E12">
        <v>9</v>
      </c>
      <c r="F12">
        <v>20</v>
      </c>
      <c r="G12">
        <v>9</v>
      </c>
      <c r="H12">
        <v>13</v>
      </c>
      <c r="I12">
        <v>15</v>
      </c>
      <c r="J12">
        <v>8</v>
      </c>
      <c r="K12">
        <v>66</v>
      </c>
      <c r="L12">
        <v>16</v>
      </c>
      <c r="M12">
        <v>31</v>
      </c>
      <c r="N12">
        <v>28</v>
      </c>
      <c r="O12">
        <v>9</v>
      </c>
      <c r="P12">
        <v>26</v>
      </c>
      <c r="Q12">
        <f t="shared" si="10"/>
        <v>35</v>
      </c>
      <c r="R12">
        <v>9</v>
      </c>
      <c r="S12">
        <v>3</v>
      </c>
      <c r="T12">
        <v>12</v>
      </c>
      <c r="U12">
        <v>6</v>
      </c>
      <c r="V12">
        <v>8</v>
      </c>
      <c r="W12" s="5">
        <v>0.93276620370370367</v>
      </c>
      <c r="X12" s="2">
        <f t="shared" si="5"/>
        <v>0.56097560975609762</v>
      </c>
      <c r="Y12" s="2">
        <f t="shared" si="6"/>
        <v>0.45</v>
      </c>
      <c r="Z12" s="2">
        <f t="shared" si="7"/>
        <v>0.69230769230769229</v>
      </c>
      <c r="AA12" s="4">
        <f t="shared" si="8"/>
        <v>87.091200000000001</v>
      </c>
    </row>
    <row r="13" spans="1:27" x14ac:dyDescent="0.3">
      <c r="A13" s="1" t="str">
        <f>'Ja Morant'!A13</f>
        <v>vs OCE</v>
      </c>
      <c r="B13">
        <v>89</v>
      </c>
      <c r="C13">
        <v>36</v>
      </c>
      <c r="D13">
        <v>71</v>
      </c>
      <c r="E13">
        <v>8</v>
      </c>
      <c r="F13">
        <v>22</v>
      </c>
      <c r="G13">
        <v>9</v>
      </c>
      <c r="H13">
        <v>10</v>
      </c>
      <c r="I13">
        <v>8</v>
      </c>
      <c r="J13">
        <v>4</v>
      </c>
      <c r="K13">
        <v>46</v>
      </c>
      <c r="L13">
        <v>8</v>
      </c>
      <c r="M13">
        <v>38</v>
      </c>
      <c r="N13">
        <v>18</v>
      </c>
      <c r="O13">
        <v>7</v>
      </c>
      <c r="P13">
        <v>23</v>
      </c>
      <c r="Q13">
        <f t="shared" si="10"/>
        <v>30</v>
      </c>
      <c r="R13">
        <v>4</v>
      </c>
      <c r="S13">
        <v>3</v>
      </c>
      <c r="T13">
        <v>15</v>
      </c>
      <c r="U13">
        <v>11</v>
      </c>
      <c r="V13">
        <v>11</v>
      </c>
      <c r="W13" s="5">
        <v>0.93342592592592588</v>
      </c>
      <c r="X13" s="2">
        <f t="shared" si="5"/>
        <v>0.50704225352112675</v>
      </c>
      <c r="Y13" s="2">
        <f t="shared" si="6"/>
        <v>0.36363636363636365</v>
      </c>
      <c r="Z13" s="2">
        <f t="shared" si="7"/>
        <v>0.9</v>
      </c>
      <c r="AA13" s="4">
        <f t="shared" si="8"/>
        <v>80.064000000000007</v>
      </c>
    </row>
    <row r="14" spans="1:27" x14ac:dyDescent="0.3">
      <c r="A14" s="1" t="str">
        <f>'Ja Morant'!A14</f>
        <v>@ FRA</v>
      </c>
      <c r="B14">
        <v>133</v>
      </c>
      <c r="C14">
        <v>51</v>
      </c>
      <c r="D14">
        <v>86</v>
      </c>
      <c r="E14">
        <v>12</v>
      </c>
      <c r="F14">
        <v>22</v>
      </c>
      <c r="G14">
        <v>19</v>
      </c>
      <c r="H14">
        <v>20</v>
      </c>
      <c r="I14">
        <v>14</v>
      </c>
      <c r="J14">
        <v>14</v>
      </c>
      <c r="K14">
        <v>64</v>
      </c>
      <c r="L14">
        <v>9</v>
      </c>
      <c r="M14">
        <v>18</v>
      </c>
      <c r="N14">
        <v>28</v>
      </c>
      <c r="O14">
        <v>4</v>
      </c>
      <c r="P14">
        <v>33</v>
      </c>
      <c r="Q14">
        <f t="shared" si="10"/>
        <v>37</v>
      </c>
      <c r="R14">
        <v>13</v>
      </c>
      <c r="S14">
        <v>4</v>
      </c>
      <c r="T14">
        <v>12</v>
      </c>
      <c r="U14">
        <v>19</v>
      </c>
      <c r="V14">
        <v>9</v>
      </c>
      <c r="W14" s="5">
        <v>0.93364583333333329</v>
      </c>
      <c r="X14" s="2">
        <f t="shared" si="5"/>
        <v>0.59302325581395354</v>
      </c>
      <c r="Y14" s="2">
        <f t="shared" si="6"/>
        <v>0.54545454545454541</v>
      </c>
      <c r="Z14" s="2">
        <f t="shared" si="7"/>
        <v>0.95</v>
      </c>
      <c r="AA14" s="4">
        <f t="shared" si="8"/>
        <v>98.687999999999988</v>
      </c>
    </row>
    <row r="15" spans="1:27" x14ac:dyDescent="0.3">
      <c r="A15" s="1" t="str">
        <f>'Ja Morant'!A15</f>
        <v>vs INJ</v>
      </c>
      <c r="B15">
        <v>109</v>
      </c>
      <c r="C15">
        <v>41</v>
      </c>
      <c r="D15">
        <v>85</v>
      </c>
      <c r="E15">
        <v>10</v>
      </c>
      <c r="F15">
        <v>24</v>
      </c>
      <c r="G15">
        <v>17</v>
      </c>
      <c r="H15">
        <v>17</v>
      </c>
      <c r="I15">
        <v>7</v>
      </c>
      <c r="J15">
        <v>4</v>
      </c>
      <c r="K15">
        <v>50</v>
      </c>
      <c r="L15">
        <v>4</v>
      </c>
      <c r="M15">
        <v>22</v>
      </c>
      <c r="N15">
        <v>25</v>
      </c>
      <c r="O15">
        <v>7</v>
      </c>
      <c r="P15">
        <v>26</v>
      </c>
      <c r="Q15">
        <f t="shared" si="10"/>
        <v>33</v>
      </c>
      <c r="R15">
        <v>5</v>
      </c>
      <c r="S15">
        <v>8</v>
      </c>
      <c r="T15">
        <v>10</v>
      </c>
      <c r="U15">
        <v>6</v>
      </c>
      <c r="V15">
        <v>11</v>
      </c>
      <c r="W15" s="5">
        <v>0.9346875</v>
      </c>
      <c r="X15" s="2">
        <f t="shared" si="5"/>
        <v>0.4823529411764706</v>
      </c>
      <c r="Y15" s="2">
        <f t="shared" si="6"/>
        <v>0.41666666666666669</v>
      </c>
      <c r="Z15" s="2">
        <f t="shared" si="7"/>
        <v>1</v>
      </c>
      <c r="AA15" s="4">
        <f t="shared" si="8"/>
        <v>91.660799999999995</v>
      </c>
    </row>
    <row r="16" spans="1:27" x14ac:dyDescent="0.3">
      <c r="A16" s="1" t="str">
        <f>'Ja Morant'!A16</f>
        <v>@ EUR</v>
      </c>
      <c r="B16">
        <v>111</v>
      </c>
      <c r="C16">
        <v>46</v>
      </c>
      <c r="D16">
        <v>84</v>
      </c>
      <c r="E16">
        <v>13</v>
      </c>
      <c r="F16">
        <v>26</v>
      </c>
      <c r="G16">
        <v>6</v>
      </c>
      <c r="H16">
        <v>10</v>
      </c>
      <c r="I16">
        <v>8</v>
      </c>
      <c r="J16">
        <v>16</v>
      </c>
      <c r="K16">
        <v>46</v>
      </c>
      <c r="L16">
        <v>6</v>
      </c>
      <c r="M16">
        <v>20</v>
      </c>
      <c r="N16">
        <v>33</v>
      </c>
      <c r="O16">
        <v>4</v>
      </c>
      <c r="P16">
        <v>29</v>
      </c>
      <c r="Q16">
        <f t="shared" si="10"/>
        <v>33</v>
      </c>
      <c r="R16">
        <v>8</v>
      </c>
      <c r="S16">
        <v>3</v>
      </c>
      <c r="T16">
        <v>12</v>
      </c>
      <c r="U16">
        <v>13</v>
      </c>
      <c r="V16">
        <v>7</v>
      </c>
      <c r="W16" s="5">
        <v>0.93373842592592593</v>
      </c>
      <c r="X16" s="2">
        <f t="shared" si="5"/>
        <v>0.54761904761904767</v>
      </c>
      <c r="Y16" s="2">
        <f t="shared" si="6"/>
        <v>0.5</v>
      </c>
      <c r="Z16" s="2">
        <f t="shared" si="7"/>
        <v>0.6</v>
      </c>
      <c r="AA16" s="4">
        <f t="shared" si="8"/>
        <v>92.543999999999997</v>
      </c>
    </row>
    <row r="17" spans="1:27" x14ac:dyDescent="0.3">
      <c r="A17" s="1" t="str">
        <f>'Ja Morant'!A17</f>
        <v>@ RKS</v>
      </c>
      <c r="B17">
        <v>130</v>
      </c>
      <c r="C17">
        <v>51</v>
      </c>
      <c r="D17">
        <v>81</v>
      </c>
      <c r="E17">
        <v>10</v>
      </c>
      <c r="F17">
        <v>22</v>
      </c>
      <c r="G17">
        <v>18</v>
      </c>
      <c r="H17">
        <v>21</v>
      </c>
      <c r="I17">
        <v>14</v>
      </c>
      <c r="J17">
        <v>6</v>
      </c>
      <c r="K17">
        <v>68</v>
      </c>
      <c r="L17">
        <v>12</v>
      </c>
      <c r="M17">
        <v>24</v>
      </c>
      <c r="N17">
        <v>26</v>
      </c>
      <c r="O17">
        <v>6</v>
      </c>
      <c r="P17">
        <v>28</v>
      </c>
      <c r="Q17">
        <f t="shared" si="10"/>
        <v>34</v>
      </c>
      <c r="R17">
        <v>6</v>
      </c>
      <c r="S17">
        <v>4</v>
      </c>
      <c r="T17">
        <v>10</v>
      </c>
      <c r="U17">
        <v>13</v>
      </c>
      <c r="V17">
        <v>8</v>
      </c>
      <c r="W17" s="5">
        <v>0.93429398148148146</v>
      </c>
      <c r="X17" s="2">
        <f t="shared" si="5"/>
        <v>0.62962962962962965</v>
      </c>
      <c r="Y17" s="2">
        <f t="shared" si="6"/>
        <v>0.45454545454545453</v>
      </c>
      <c r="Z17" s="2">
        <f t="shared" si="7"/>
        <v>0.8571428571428571</v>
      </c>
      <c r="AA17" s="4">
        <f t="shared" si="8"/>
        <v>90.470399999999998</v>
      </c>
    </row>
    <row r="18" spans="1:27" x14ac:dyDescent="0.3">
      <c r="A18" s="1" t="str">
        <f>'Ja Morant'!A18</f>
        <v>vs AFR</v>
      </c>
      <c r="B18">
        <v>123</v>
      </c>
      <c r="C18">
        <v>48</v>
      </c>
      <c r="D18">
        <v>86</v>
      </c>
      <c r="E18">
        <v>14</v>
      </c>
      <c r="F18">
        <v>28</v>
      </c>
      <c r="G18">
        <v>13</v>
      </c>
      <c r="H18">
        <v>21</v>
      </c>
      <c r="I18">
        <v>17</v>
      </c>
      <c r="J18">
        <v>20</v>
      </c>
      <c r="K18">
        <v>60</v>
      </c>
      <c r="L18">
        <v>4</v>
      </c>
      <c r="M18">
        <v>46</v>
      </c>
      <c r="N18">
        <v>34</v>
      </c>
      <c r="O18">
        <v>5</v>
      </c>
      <c r="P18">
        <v>33</v>
      </c>
      <c r="Q18">
        <f t="shared" si="10"/>
        <v>38</v>
      </c>
      <c r="R18">
        <v>8</v>
      </c>
      <c r="S18">
        <v>4</v>
      </c>
      <c r="T18">
        <v>19</v>
      </c>
      <c r="U18">
        <v>11</v>
      </c>
      <c r="V18">
        <v>11</v>
      </c>
      <c r="W18" s="5">
        <v>0.9340856481481481</v>
      </c>
      <c r="X18" s="2">
        <f t="shared" si="5"/>
        <v>0.55813953488372092</v>
      </c>
      <c r="Y18" s="2">
        <f t="shared" si="6"/>
        <v>0.5</v>
      </c>
      <c r="Z18" s="2">
        <f t="shared" si="7"/>
        <v>0.61904761904761907</v>
      </c>
      <c r="AA18" s="4">
        <f t="shared" si="8"/>
        <v>104.87039999999999</v>
      </c>
    </row>
    <row r="19" spans="1:27" x14ac:dyDescent="0.3">
      <c r="A19" s="1" t="str">
        <f>'Ja Morant'!A19</f>
        <v>@ OLD</v>
      </c>
      <c r="B19">
        <v>136</v>
      </c>
      <c r="C19">
        <v>54</v>
      </c>
      <c r="D19">
        <v>84</v>
      </c>
      <c r="E19">
        <v>13</v>
      </c>
      <c r="F19">
        <v>26</v>
      </c>
      <c r="G19">
        <v>15</v>
      </c>
      <c r="H19">
        <v>17</v>
      </c>
      <c r="I19">
        <v>16</v>
      </c>
      <c r="J19">
        <v>10</v>
      </c>
      <c r="K19">
        <v>62</v>
      </c>
      <c r="L19">
        <v>4</v>
      </c>
      <c r="M19">
        <v>28</v>
      </c>
      <c r="N19">
        <v>31</v>
      </c>
      <c r="O19">
        <v>3</v>
      </c>
      <c r="P19">
        <v>34</v>
      </c>
      <c r="Q19">
        <f t="shared" si="10"/>
        <v>37</v>
      </c>
      <c r="R19">
        <v>8</v>
      </c>
      <c r="S19">
        <v>3</v>
      </c>
      <c r="T19">
        <v>17</v>
      </c>
      <c r="U19">
        <v>10</v>
      </c>
      <c r="V19">
        <v>13</v>
      </c>
      <c r="W19" s="5">
        <v>0.93486111111111114</v>
      </c>
      <c r="X19" s="2">
        <f t="shared" si="5"/>
        <v>0.6428571428571429</v>
      </c>
      <c r="Y19" s="2">
        <f t="shared" si="6"/>
        <v>0.5</v>
      </c>
      <c r="Z19" s="2">
        <f t="shared" si="7"/>
        <v>0.88235294117647056</v>
      </c>
      <c r="AA19" s="4">
        <f t="shared" si="8"/>
        <v>101.2608</v>
      </c>
    </row>
    <row r="20" spans="1:27" x14ac:dyDescent="0.3">
      <c r="A20" s="1" t="str">
        <f>'Ja Morant'!A20</f>
        <v>vs USA</v>
      </c>
      <c r="B20">
        <v>121</v>
      </c>
      <c r="C20">
        <v>45</v>
      </c>
      <c r="D20">
        <v>73</v>
      </c>
      <c r="E20">
        <v>17</v>
      </c>
      <c r="F20">
        <v>28</v>
      </c>
      <c r="G20">
        <v>14</v>
      </c>
      <c r="H20">
        <v>20</v>
      </c>
      <c r="I20">
        <v>9</v>
      </c>
      <c r="J20">
        <v>4</v>
      </c>
      <c r="K20">
        <v>50</v>
      </c>
      <c r="L20">
        <v>6</v>
      </c>
      <c r="M20">
        <v>36</v>
      </c>
      <c r="N20">
        <v>26</v>
      </c>
      <c r="O20">
        <v>5</v>
      </c>
      <c r="P20">
        <v>20</v>
      </c>
      <c r="Q20">
        <f t="shared" si="10"/>
        <v>25</v>
      </c>
      <c r="R20">
        <v>10</v>
      </c>
      <c r="S20">
        <v>2</v>
      </c>
      <c r="T20">
        <v>12</v>
      </c>
      <c r="U20">
        <v>17</v>
      </c>
      <c r="V20">
        <v>10</v>
      </c>
      <c r="W20" s="5">
        <v>0.93297453703703703</v>
      </c>
      <c r="X20" s="2">
        <f t="shared" si="5"/>
        <v>0.61643835616438358</v>
      </c>
      <c r="Y20" s="2">
        <f t="shared" si="6"/>
        <v>0.6071428571428571</v>
      </c>
      <c r="Z20" s="2">
        <f t="shared" si="7"/>
        <v>0.7</v>
      </c>
      <c r="AA20" s="4">
        <f t="shared" si="8"/>
        <v>85.24799999999999</v>
      </c>
    </row>
    <row r="21" spans="1:27" x14ac:dyDescent="0.3">
      <c r="A21" s="1" t="str">
        <f>'Ja Morant'!A21</f>
        <v>@ SPA</v>
      </c>
      <c r="B21">
        <v>127</v>
      </c>
      <c r="C21">
        <v>48</v>
      </c>
      <c r="D21">
        <v>76</v>
      </c>
      <c r="E21">
        <v>16</v>
      </c>
      <c r="F21">
        <v>25</v>
      </c>
      <c r="G21">
        <v>15</v>
      </c>
      <c r="H21">
        <v>19</v>
      </c>
      <c r="I21">
        <v>15</v>
      </c>
      <c r="J21">
        <v>8</v>
      </c>
      <c r="K21">
        <v>52</v>
      </c>
      <c r="L21">
        <v>2</v>
      </c>
      <c r="M21">
        <v>42</v>
      </c>
      <c r="N21">
        <v>29</v>
      </c>
      <c r="O21">
        <v>4</v>
      </c>
      <c r="P21">
        <v>28</v>
      </c>
      <c r="Q21">
        <f t="shared" si="10"/>
        <v>32</v>
      </c>
      <c r="R21">
        <v>4</v>
      </c>
      <c r="S21">
        <v>3</v>
      </c>
      <c r="T21">
        <v>7</v>
      </c>
      <c r="U21">
        <v>7</v>
      </c>
      <c r="V21">
        <v>5</v>
      </c>
      <c r="W21" s="5">
        <v>0.93273148148148144</v>
      </c>
      <c r="X21" s="2">
        <f t="shared" si="5"/>
        <v>0.63157894736842102</v>
      </c>
      <c r="Y21" s="2">
        <f t="shared" si="6"/>
        <v>0.64</v>
      </c>
      <c r="Z21" s="2">
        <f t="shared" si="7"/>
        <v>0.78947368421052633</v>
      </c>
      <c r="AA21" s="4">
        <f t="shared" si="8"/>
        <v>83.865600000000001</v>
      </c>
    </row>
    <row r="22" spans="1:27" x14ac:dyDescent="0.3">
      <c r="A22" s="1" t="str">
        <f>'Ja Morant'!A22</f>
        <v>vs 6TH</v>
      </c>
      <c r="B22">
        <v>120</v>
      </c>
      <c r="C22">
        <v>51</v>
      </c>
      <c r="D22">
        <v>80</v>
      </c>
      <c r="E22">
        <v>5</v>
      </c>
      <c r="F22">
        <v>15</v>
      </c>
      <c r="G22">
        <v>13</v>
      </c>
      <c r="H22">
        <v>14</v>
      </c>
      <c r="I22">
        <v>17</v>
      </c>
      <c r="J22">
        <v>16</v>
      </c>
      <c r="K22">
        <v>82</v>
      </c>
      <c r="L22">
        <v>6</v>
      </c>
      <c r="M22">
        <v>26</v>
      </c>
      <c r="N22">
        <v>31</v>
      </c>
      <c r="O22">
        <v>4</v>
      </c>
      <c r="P22">
        <v>32</v>
      </c>
      <c r="Q22">
        <f t="shared" si="10"/>
        <v>36</v>
      </c>
      <c r="R22">
        <v>11</v>
      </c>
      <c r="S22">
        <v>6</v>
      </c>
      <c r="T22">
        <v>9</v>
      </c>
      <c r="U22">
        <v>17</v>
      </c>
      <c r="V22">
        <v>7</v>
      </c>
      <c r="W22" s="5">
        <v>0.93233796296296301</v>
      </c>
      <c r="X22" s="2">
        <f t="shared" si="5"/>
        <v>0.63749999999999996</v>
      </c>
      <c r="Y22" s="2">
        <f t="shared" si="6"/>
        <v>0.33333333333333331</v>
      </c>
      <c r="Z22" s="2">
        <f t="shared" si="7"/>
        <v>0.9285714285714286</v>
      </c>
      <c r="AA22" s="4">
        <f t="shared" si="8"/>
        <v>87.513599999999997</v>
      </c>
    </row>
    <row r="23" spans="1:27" x14ac:dyDescent="0.3">
      <c r="A23" s="1" t="str">
        <f>'Ja Morant'!A23</f>
        <v>@ CAN</v>
      </c>
      <c r="B23">
        <v>133</v>
      </c>
      <c r="C23">
        <v>56</v>
      </c>
      <c r="D23">
        <v>92</v>
      </c>
      <c r="E23">
        <v>10</v>
      </c>
      <c r="F23">
        <v>26</v>
      </c>
      <c r="G23">
        <v>11</v>
      </c>
      <c r="H23">
        <v>11</v>
      </c>
      <c r="I23">
        <v>19</v>
      </c>
      <c r="J23">
        <v>6</v>
      </c>
      <c r="K23">
        <v>78</v>
      </c>
      <c r="L23">
        <v>21</v>
      </c>
      <c r="M23">
        <v>38</v>
      </c>
      <c r="N23">
        <v>36</v>
      </c>
      <c r="O23">
        <v>13</v>
      </c>
      <c r="P23">
        <v>27</v>
      </c>
      <c r="Q23">
        <f t="shared" si="10"/>
        <v>40</v>
      </c>
      <c r="R23">
        <v>6</v>
      </c>
      <c r="S23">
        <v>1</v>
      </c>
      <c r="T23">
        <v>11</v>
      </c>
      <c r="U23">
        <v>7</v>
      </c>
      <c r="V23">
        <v>12</v>
      </c>
      <c r="W23" s="5">
        <v>0.93331018518518516</v>
      </c>
      <c r="X23" s="2">
        <f t="shared" si="5"/>
        <v>0.60869565217391308</v>
      </c>
      <c r="Y23" s="2">
        <f t="shared" si="6"/>
        <v>0.38461538461538464</v>
      </c>
      <c r="Z23" s="2">
        <f t="shared" si="7"/>
        <v>1</v>
      </c>
      <c r="AA23" s="4">
        <f t="shared" si="8"/>
        <v>91.046400000000006</v>
      </c>
    </row>
    <row r="24" spans="1:27" x14ac:dyDescent="0.3">
      <c r="A24" s="1" t="str">
        <f>'Ja Morant'!A24</f>
        <v>vs CHI</v>
      </c>
      <c r="B24">
        <v>113</v>
      </c>
      <c r="C24">
        <v>44</v>
      </c>
      <c r="D24">
        <v>74</v>
      </c>
      <c r="E24">
        <v>11</v>
      </c>
      <c r="F24">
        <v>23</v>
      </c>
      <c r="G24">
        <v>14</v>
      </c>
      <c r="H24">
        <v>17</v>
      </c>
      <c r="I24">
        <v>11</v>
      </c>
      <c r="J24">
        <v>2</v>
      </c>
      <c r="K24">
        <v>56</v>
      </c>
      <c r="L24">
        <v>7</v>
      </c>
      <c r="M24">
        <v>9</v>
      </c>
      <c r="N24">
        <v>26</v>
      </c>
      <c r="O24">
        <v>7</v>
      </c>
      <c r="P24">
        <v>32</v>
      </c>
      <c r="Q24">
        <f t="shared" si="10"/>
        <v>39</v>
      </c>
      <c r="R24">
        <v>3</v>
      </c>
      <c r="S24">
        <v>3</v>
      </c>
      <c r="T24">
        <v>12</v>
      </c>
      <c r="U24">
        <v>0</v>
      </c>
      <c r="V24">
        <v>11</v>
      </c>
      <c r="W24" s="5">
        <v>0.93245370370370373</v>
      </c>
      <c r="X24" s="2">
        <f t="shared" si="5"/>
        <v>0.59459459459459463</v>
      </c>
      <c r="Y24" s="2">
        <f t="shared" si="6"/>
        <v>0.47826086956521741</v>
      </c>
      <c r="Z24" s="2">
        <f t="shared" si="7"/>
        <v>0.82352941176470584</v>
      </c>
      <c r="AA24" s="4">
        <f t="shared" si="8"/>
        <v>83.020799999999994</v>
      </c>
    </row>
    <row r="25" spans="1:27" x14ac:dyDescent="0.3">
      <c r="A25" s="1" t="str">
        <f>'Ja Morant'!A25</f>
        <v>vs IMP</v>
      </c>
      <c r="B25">
        <v>113</v>
      </c>
      <c r="C25">
        <v>45</v>
      </c>
      <c r="D25">
        <v>78</v>
      </c>
      <c r="E25">
        <v>11</v>
      </c>
      <c r="F25">
        <v>24</v>
      </c>
      <c r="G25">
        <v>12</v>
      </c>
      <c r="H25">
        <v>15</v>
      </c>
      <c r="I25">
        <v>13</v>
      </c>
      <c r="J25">
        <v>4</v>
      </c>
      <c r="K25">
        <v>52</v>
      </c>
      <c r="L25">
        <v>0</v>
      </c>
      <c r="M25">
        <v>21</v>
      </c>
      <c r="N25">
        <v>30</v>
      </c>
      <c r="O25">
        <v>2</v>
      </c>
      <c r="P25">
        <v>24</v>
      </c>
      <c r="Q25">
        <f t="shared" si="10"/>
        <v>26</v>
      </c>
      <c r="R25">
        <v>8</v>
      </c>
      <c r="S25">
        <v>1</v>
      </c>
      <c r="T25">
        <v>10</v>
      </c>
      <c r="U25">
        <v>13</v>
      </c>
      <c r="V25">
        <v>10</v>
      </c>
      <c r="W25" s="5">
        <v>0.93415509259259255</v>
      </c>
      <c r="X25" s="2">
        <f t="shared" si="5"/>
        <v>0.57692307692307687</v>
      </c>
      <c r="Y25" s="2">
        <f t="shared" si="6"/>
        <v>0.45833333333333331</v>
      </c>
      <c r="Z25" s="2">
        <f t="shared" si="7"/>
        <v>0.8</v>
      </c>
      <c r="AA25" s="4">
        <f t="shared" si="8"/>
        <v>88.895999999999987</v>
      </c>
    </row>
    <row r="26" spans="1:27" x14ac:dyDescent="0.3">
      <c r="A26" s="1" t="str">
        <f>'Ja Morant'!A26</f>
        <v>@ 3PT</v>
      </c>
      <c r="B26">
        <v>160</v>
      </c>
      <c r="C26">
        <v>64</v>
      </c>
      <c r="D26">
        <v>101</v>
      </c>
      <c r="E26">
        <v>15</v>
      </c>
      <c r="F26">
        <v>31</v>
      </c>
      <c r="G26">
        <v>17</v>
      </c>
      <c r="H26">
        <v>20</v>
      </c>
      <c r="I26">
        <v>22</v>
      </c>
      <c r="J26">
        <v>16</v>
      </c>
      <c r="K26">
        <v>80</v>
      </c>
      <c r="L26">
        <v>10</v>
      </c>
      <c r="M26">
        <v>27</v>
      </c>
      <c r="N26">
        <v>38</v>
      </c>
      <c r="O26">
        <v>8</v>
      </c>
      <c r="P26">
        <v>44</v>
      </c>
      <c r="Q26">
        <f t="shared" si="10"/>
        <v>52</v>
      </c>
      <c r="R26">
        <v>9</v>
      </c>
      <c r="S26">
        <v>10</v>
      </c>
      <c r="T26">
        <v>18</v>
      </c>
      <c r="U26">
        <v>14</v>
      </c>
      <c r="V26">
        <v>8</v>
      </c>
      <c r="W26" s="5">
        <v>0.93659722222222219</v>
      </c>
      <c r="X26" s="2">
        <f t="shared" si="5"/>
        <v>0.63366336633663367</v>
      </c>
      <c r="Y26" s="2">
        <f t="shared" si="6"/>
        <v>0.4838709677419355</v>
      </c>
      <c r="Z26" s="2">
        <f t="shared" si="7"/>
        <v>0.85</v>
      </c>
      <c r="AA26" s="4">
        <f t="shared" si="8"/>
        <v>115.008</v>
      </c>
    </row>
    <row r="27" spans="1:27" x14ac:dyDescent="0.3">
      <c r="A27" s="1" t="str">
        <f>'Ja Morant'!A27</f>
        <v>vs DEF</v>
      </c>
      <c r="B27">
        <v>90</v>
      </c>
      <c r="C27">
        <v>36</v>
      </c>
      <c r="D27">
        <v>68</v>
      </c>
      <c r="E27">
        <v>12</v>
      </c>
      <c r="F27">
        <v>28</v>
      </c>
      <c r="G27">
        <v>6</v>
      </c>
      <c r="H27">
        <v>10</v>
      </c>
      <c r="I27">
        <v>7</v>
      </c>
      <c r="J27">
        <v>2</v>
      </c>
      <c r="K27">
        <v>44</v>
      </c>
      <c r="L27">
        <v>5</v>
      </c>
      <c r="M27">
        <v>22</v>
      </c>
      <c r="N27">
        <v>22</v>
      </c>
      <c r="O27">
        <v>3</v>
      </c>
      <c r="P27">
        <v>25</v>
      </c>
      <c r="Q27">
        <f t="shared" si="10"/>
        <v>28</v>
      </c>
      <c r="R27">
        <v>2</v>
      </c>
      <c r="S27">
        <v>3</v>
      </c>
      <c r="T27">
        <v>14</v>
      </c>
      <c r="U27">
        <v>6</v>
      </c>
      <c r="V27">
        <v>8</v>
      </c>
      <c r="W27" s="5">
        <v>0.93277777777777782</v>
      </c>
      <c r="X27" s="2">
        <f t="shared" si="5"/>
        <v>0.52941176470588236</v>
      </c>
      <c r="Y27" s="2">
        <f t="shared" si="6"/>
        <v>0.42857142857142855</v>
      </c>
      <c r="Z27" s="2">
        <f t="shared" si="7"/>
        <v>0.6</v>
      </c>
      <c r="AA27" s="4">
        <f t="shared" si="8"/>
        <v>80.064000000000007</v>
      </c>
    </row>
    <row r="28" spans="1:27" x14ac:dyDescent="0.3">
      <c r="A28" s="1" t="str">
        <f>'Ja Morant'!A28</f>
        <v>@ OCE</v>
      </c>
      <c r="B28">
        <v>126</v>
      </c>
      <c r="C28">
        <v>50</v>
      </c>
      <c r="D28">
        <v>84</v>
      </c>
      <c r="E28">
        <v>13</v>
      </c>
      <c r="F28">
        <v>28</v>
      </c>
      <c r="G28">
        <v>13</v>
      </c>
      <c r="H28">
        <v>16</v>
      </c>
      <c r="I28">
        <v>14</v>
      </c>
      <c r="J28">
        <v>20</v>
      </c>
      <c r="K28">
        <v>62</v>
      </c>
      <c r="L28">
        <v>0</v>
      </c>
      <c r="M28">
        <v>25</v>
      </c>
      <c r="N28">
        <v>33</v>
      </c>
      <c r="O28">
        <v>2</v>
      </c>
      <c r="P28">
        <v>27</v>
      </c>
      <c r="Q28">
        <f t="shared" si="10"/>
        <v>29</v>
      </c>
      <c r="R28">
        <v>11</v>
      </c>
      <c r="S28">
        <v>5</v>
      </c>
      <c r="T28">
        <v>12</v>
      </c>
      <c r="U28">
        <v>20</v>
      </c>
      <c r="V28">
        <v>15</v>
      </c>
      <c r="W28" s="5">
        <v>0.93298611111111107</v>
      </c>
      <c r="X28" s="2">
        <f t="shared" si="5"/>
        <v>0.59523809523809523</v>
      </c>
      <c r="Y28" s="2">
        <f t="shared" si="6"/>
        <v>0.4642857142857143</v>
      </c>
      <c r="Z28" s="2">
        <f t="shared" si="7"/>
        <v>0.8125</v>
      </c>
      <c r="AA28" s="4">
        <f t="shared" si="8"/>
        <v>96.998400000000004</v>
      </c>
    </row>
    <row r="29" spans="1:27" x14ac:dyDescent="0.3">
      <c r="A29" s="1">
        <f>'Ja Morant'!A29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 Morant'!A30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 Morant'!A31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 Morant'!A32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 Morant'!A33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 Morant'!A34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 Morant'!A35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 Morant'!A36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 Morant'!A37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 Morant'!A38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 Morant'!A39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 Morant'!A40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 Morant'!A41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 Morant'!A42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 Morant'!A43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 Morant'!A44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 Morant'!A45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 Morant'!A46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121.5925925925926</v>
      </c>
      <c r="C47" s="4">
        <f t="shared" ref="C47:I47" si="16">AVERAGE(C2:C46)</f>
        <v>48</v>
      </c>
      <c r="D47" s="4">
        <f t="shared" si="16"/>
        <v>81.148148148148152</v>
      </c>
      <c r="E47" s="4">
        <f t="shared" si="16"/>
        <v>11.37037037037037</v>
      </c>
      <c r="F47" s="4">
        <f t="shared" si="16"/>
        <v>24.296296296296298</v>
      </c>
      <c r="G47" s="4">
        <f t="shared" si="16"/>
        <v>14.222222222222221</v>
      </c>
      <c r="H47" s="4">
        <f t="shared" si="16"/>
        <v>16.888888888888889</v>
      </c>
      <c r="I47" s="4">
        <f t="shared" si="16"/>
        <v>14.333333333333334</v>
      </c>
      <c r="J47" s="4">
        <f t="shared" ref="J47:W47" si="17">AVERAGE(J2:J46)</f>
        <v>9.0370370370370363</v>
      </c>
      <c r="K47" s="4">
        <f t="shared" si="17"/>
        <v>60.592592592592595</v>
      </c>
      <c r="L47" s="4">
        <f t="shared" si="17"/>
        <v>7.666666666666667</v>
      </c>
      <c r="M47" s="4">
        <f t="shared" si="17"/>
        <v>28.185185185185187</v>
      </c>
      <c r="N47" s="4">
        <f t="shared" si="17"/>
        <v>29.185185185185187</v>
      </c>
      <c r="O47" s="4">
        <f t="shared" si="17"/>
        <v>5.5925925925925926</v>
      </c>
      <c r="P47" s="4">
        <f t="shared" si="17"/>
        <v>28.592592592592592</v>
      </c>
      <c r="Q47" s="4">
        <f t="shared" si="17"/>
        <v>20.511111111111113</v>
      </c>
      <c r="R47" s="4">
        <f t="shared" si="17"/>
        <v>6.9259259259259256</v>
      </c>
      <c r="S47" s="4">
        <f t="shared" si="17"/>
        <v>3.5555555555555554</v>
      </c>
      <c r="T47" s="4">
        <f t="shared" si="17"/>
        <v>12.185185185185185</v>
      </c>
      <c r="U47" s="4">
        <f t="shared" si="17"/>
        <v>11.851851851851851</v>
      </c>
      <c r="V47" s="4">
        <f t="shared" si="17"/>
        <v>9.3703703703703702</v>
      </c>
      <c r="W47" s="5">
        <f t="shared" si="17"/>
        <v>0.93362782921810694</v>
      </c>
      <c r="X47" s="2">
        <f>SUM(C2:C46)/SUM(D2:D46)</f>
        <v>0.59151072569602925</v>
      </c>
      <c r="Y47" s="2">
        <f>SUM(E2:E46)/SUM(F2:F46)</f>
        <v>0.46798780487804881</v>
      </c>
      <c r="Z47" s="2">
        <f>SUM(G2:G46)/SUM(H2:H46)</f>
        <v>0.84210526315789469</v>
      </c>
      <c r="AA47" s="4">
        <f>AVERAGE(AA2:AA46)</f>
        <v>54.81898666666666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3283</v>
      </c>
      <c r="C49">
        <f t="shared" ref="C49:I49" si="18">SUM(C2:C46)</f>
        <v>1296</v>
      </c>
      <c r="D49">
        <f t="shared" si="18"/>
        <v>2191</v>
      </c>
      <c r="E49">
        <f t="shared" si="18"/>
        <v>307</v>
      </c>
      <c r="F49">
        <f t="shared" si="18"/>
        <v>656</v>
      </c>
      <c r="G49">
        <f t="shared" si="18"/>
        <v>384</v>
      </c>
      <c r="H49">
        <f t="shared" si="18"/>
        <v>456</v>
      </c>
      <c r="I49">
        <f t="shared" si="18"/>
        <v>387</v>
      </c>
      <c r="J49">
        <f t="shared" ref="J49:V49" si="19">SUM(J2:J46)</f>
        <v>244</v>
      </c>
      <c r="K49">
        <f t="shared" si="19"/>
        <v>1636</v>
      </c>
      <c r="L49">
        <f t="shared" si="19"/>
        <v>207</v>
      </c>
      <c r="M49">
        <f t="shared" si="19"/>
        <v>761</v>
      </c>
      <c r="N49">
        <f t="shared" si="19"/>
        <v>788</v>
      </c>
      <c r="O49">
        <f t="shared" si="19"/>
        <v>151</v>
      </c>
      <c r="P49">
        <f t="shared" si="19"/>
        <v>772</v>
      </c>
      <c r="Q49">
        <f t="shared" si="19"/>
        <v>923</v>
      </c>
      <c r="R49">
        <f t="shared" si="19"/>
        <v>187</v>
      </c>
      <c r="S49">
        <f t="shared" si="19"/>
        <v>96</v>
      </c>
      <c r="T49">
        <f t="shared" si="19"/>
        <v>329</v>
      </c>
      <c r="U49">
        <f t="shared" si="19"/>
        <v>320</v>
      </c>
      <c r="V49">
        <f t="shared" si="19"/>
        <v>253</v>
      </c>
      <c r="AA49" s="4">
        <f>SUM(AA2:AA46)</f>
        <v>2466.8543999999997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1.3308446578768494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133.08446578768493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1.3861673775385475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138.61673775385475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-99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A5" workbookViewId="0">
      <selection activeCell="B28" sqref="B2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 Morant'!A2</f>
        <v>vs RKS</v>
      </c>
      <c r="B2">
        <v>134</v>
      </c>
      <c r="C2">
        <v>52</v>
      </c>
      <c r="D2">
        <v>87</v>
      </c>
      <c r="E2">
        <v>15</v>
      </c>
      <c r="F2">
        <v>29</v>
      </c>
      <c r="G2">
        <v>15</v>
      </c>
      <c r="H2">
        <v>19</v>
      </c>
      <c r="I2">
        <v>16</v>
      </c>
      <c r="J2">
        <v>12</v>
      </c>
      <c r="K2">
        <v>54</v>
      </c>
      <c r="L2">
        <v>18</v>
      </c>
      <c r="M2">
        <v>30</v>
      </c>
      <c r="N2">
        <v>37</v>
      </c>
      <c r="O2">
        <v>15</v>
      </c>
      <c r="P2">
        <v>32</v>
      </c>
      <c r="Q2">
        <f t="shared" ref="Q2" si="0">O2+P2</f>
        <v>47</v>
      </c>
      <c r="R2">
        <v>3</v>
      </c>
      <c r="S2">
        <v>6</v>
      </c>
      <c r="T2">
        <v>11</v>
      </c>
      <c r="U2">
        <v>6</v>
      </c>
      <c r="V2">
        <v>10</v>
      </c>
      <c r="W2" s="5">
        <v>0.93251157407407403</v>
      </c>
      <c r="X2" s="2">
        <f t="shared" ref="X2" si="1">C2/D2</f>
        <v>0.5977011494252874</v>
      </c>
      <c r="Y2" s="2">
        <f t="shared" ref="Y2" si="2" xml:space="preserve"> E2/F2</f>
        <v>0.51724137931034486</v>
      </c>
      <c r="Z2" s="2">
        <f t="shared" ref="Z2" si="3">G2/H2</f>
        <v>0.78947368421052633</v>
      </c>
      <c r="AA2" s="4">
        <f t="shared" ref="AA2" si="4">0.96*((D2)+(T2)+0.44*(H2)-(O2))</f>
        <v>87.70559999999999</v>
      </c>
    </row>
    <row r="3" spans="1:27" x14ac:dyDescent="0.3">
      <c r="A3" s="1" t="str">
        <f>'Ja Morant'!A3</f>
        <v>@ AFR</v>
      </c>
      <c r="B3">
        <v>125</v>
      </c>
      <c r="C3">
        <v>50</v>
      </c>
      <c r="D3">
        <v>85</v>
      </c>
      <c r="E3">
        <v>16</v>
      </c>
      <c r="F3">
        <v>37</v>
      </c>
      <c r="G3">
        <v>9</v>
      </c>
      <c r="H3">
        <v>10</v>
      </c>
      <c r="I3">
        <v>7</v>
      </c>
      <c r="J3">
        <v>4</v>
      </c>
      <c r="K3">
        <v>54</v>
      </c>
      <c r="L3">
        <v>17</v>
      </c>
      <c r="M3">
        <v>24</v>
      </c>
      <c r="N3">
        <v>29</v>
      </c>
      <c r="O3">
        <v>10</v>
      </c>
      <c r="P3">
        <v>27</v>
      </c>
      <c r="Q3">
        <f>O3+P3</f>
        <v>37</v>
      </c>
      <c r="R3">
        <v>7</v>
      </c>
      <c r="S3">
        <v>9</v>
      </c>
      <c r="T3">
        <v>8</v>
      </c>
      <c r="U3">
        <v>11</v>
      </c>
      <c r="V3">
        <v>14</v>
      </c>
      <c r="W3" s="5">
        <v>0.93336805555555558</v>
      </c>
      <c r="X3" s="2">
        <f t="shared" ref="X3:X46" si="5">C3/D3</f>
        <v>0.58823529411764708</v>
      </c>
      <c r="Y3" s="2">
        <f t="shared" ref="Y3:Y46" si="6" xml:space="preserve"> E3/F3</f>
        <v>0.43243243243243246</v>
      </c>
      <c r="Z3" s="2">
        <f t="shared" ref="Z3:Z46" si="7">G3/H3</f>
        <v>0.9</v>
      </c>
      <c r="AA3" s="4">
        <f t="shared" ref="AA3:AA46" si="8">0.96*((D3)+(T3)+0.44*(H3)-(O3))</f>
        <v>83.903999999999996</v>
      </c>
    </row>
    <row r="4" spans="1:27" x14ac:dyDescent="0.3">
      <c r="A4" s="1" t="str">
        <f>'Ja Morant'!A4</f>
        <v>vs OLD</v>
      </c>
      <c r="B4">
        <v>113</v>
      </c>
      <c r="C4">
        <v>46</v>
      </c>
      <c r="D4">
        <v>82</v>
      </c>
      <c r="E4">
        <v>13</v>
      </c>
      <c r="F4">
        <v>28</v>
      </c>
      <c r="G4">
        <v>8</v>
      </c>
      <c r="H4">
        <v>10</v>
      </c>
      <c r="I4">
        <v>8</v>
      </c>
      <c r="J4">
        <v>8</v>
      </c>
      <c r="K4">
        <v>48</v>
      </c>
      <c r="L4">
        <v>5</v>
      </c>
      <c r="M4">
        <v>33</v>
      </c>
      <c r="N4">
        <v>33</v>
      </c>
      <c r="O4">
        <v>7</v>
      </c>
      <c r="P4">
        <v>23</v>
      </c>
      <c r="Q4">
        <f t="shared" ref="Q4" si="9">O4+P4</f>
        <v>30</v>
      </c>
      <c r="R4">
        <v>8</v>
      </c>
      <c r="S4">
        <v>6</v>
      </c>
      <c r="T4">
        <v>13</v>
      </c>
      <c r="U4">
        <v>15</v>
      </c>
      <c r="V4">
        <v>18</v>
      </c>
      <c r="W4" s="5">
        <v>0.93358796296296298</v>
      </c>
      <c r="X4" s="2">
        <f t="shared" si="5"/>
        <v>0.56097560975609762</v>
      </c>
      <c r="Y4" s="2">
        <f t="shared" si="6"/>
        <v>0.4642857142857143</v>
      </c>
      <c r="Z4" s="2">
        <f t="shared" si="7"/>
        <v>0.8</v>
      </c>
      <c r="AA4" s="4">
        <f t="shared" si="8"/>
        <v>88.704000000000008</v>
      </c>
    </row>
    <row r="5" spans="1:27" x14ac:dyDescent="0.3">
      <c r="A5" s="1" t="str">
        <f>'Ja Morant'!A5</f>
        <v>@ USA</v>
      </c>
      <c r="B5">
        <v>118</v>
      </c>
      <c r="C5">
        <v>45</v>
      </c>
      <c r="D5">
        <v>79</v>
      </c>
      <c r="E5">
        <v>16</v>
      </c>
      <c r="F5">
        <v>36</v>
      </c>
      <c r="G5">
        <v>12</v>
      </c>
      <c r="H5">
        <v>12</v>
      </c>
      <c r="I5">
        <v>5</v>
      </c>
      <c r="J5">
        <v>4</v>
      </c>
      <c r="K5">
        <v>46</v>
      </c>
      <c r="L5">
        <v>8</v>
      </c>
      <c r="M5">
        <v>30</v>
      </c>
      <c r="N5">
        <v>29</v>
      </c>
      <c r="O5">
        <v>6</v>
      </c>
      <c r="P5">
        <v>20</v>
      </c>
      <c r="Q5">
        <f t="shared" ref="Q5:Q46" si="10">O5+P5</f>
        <v>26</v>
      </c>
      <c r="R5">
        <v>8</v>
      </c>
      <c r="S5">
        <v>5</v>
      </c>
      <c r="T5">
        <v>7</v>
      </c>
      <c r="U5">
        <v>11</v>
      </c>
      <c r="V5">
        <v>13</v>
      </c>
      <c r="W5" s="5">
        <v>0.9340046296296296</v>
      </c>
      <c r="X5" s="2">
        <f t="shared" si="5"/>
        <v>0.569620253164557</v>
      </c>
      <c r="Y5" s="2">
        <f t="shared" si="6"/>
        <v>0.44444444444444442</v>
      </c>
      <c r="Z5" s="2">
        <f t="shared" si="7"/>
        <v>1</v>
      </c>
      <c r="AA5" s="4">
        <f t="shared" si="8"/>
        <v>81.868799999999993</v>
      </c>
    </row>
    <row r="6" spans="1:27" x14ac:dyDescent="0.3">
      <c r="A6" s="1" t="str">
        <f>'Ja Morant'!A6</f>
        <v>vs SPA</v>
      </c>
      <c r="B6">
        <v>145</v>
      </c>
      <c r="C6">
        <v>58</v>
      </c>
      <c r="D6">
        <v>98</v>
      </c>
      <c r="E6">
        <v>18</v>
      </c>
      <c r="F6">
        <v>37</v>
      </c>
      <c r="G6">
        <v>11</v>
      </c>
      <c r="H6">
        <v>14</v>
      </c>
      <c r="I6">
        <v>5</v>
      </c>
      <c r="J6">
        <v>7</v>
      </c>
      <c r="K6">
        <v>52</v>
      </c>
      <c r="L6">
        <v>18</v>
      </c>
      <c r="M6">
        <v>34</v>
      </c>
      <c r="N6">
        <v>35</v>
      </c>
      <c r="O6">
        <v>10</v>
      </c>
      <c r="P6">
        <v>34</v>
      </c>
      <c r="Q6">
        <f t="shared" si="10"/>
        <v>44</v>
      </c>
      <c r="R6">
        <v>7</v>
      </c>
      <c r="S6">
        <v>11</v>
      </c>
      <c r="T6">
        <v>11</v>
      </c>
      <c r="U6">
        <v>16</v>
      </c>
      <c r="V6">
        <v>14</v>
      </c>
      <c r="W6" s="5">
        <v>0.93694444444444447</v>
      </c>
      <c r="X6" s="2">
        <f t="shared" si="5"/>
        <v>0.59183673469387754</v>
      </c>
      <c r="Y6" s="2">
        <f t="shared" si="6"/>
        <v>0.48648648648648651</v>
      </c>
      <c r="Z6" s="2">
        <f t="shared" si="7"/>
        <v>0.7857142857142857</v>
      </c>
      <c r="AA6" s="4">
        <f t="shared" si="8"/>
        <v>100.95359999999999</v>
      </c>
    </row>
    <row r="7" spans="1:27" x14ac:dyDescent="0.3">
      <c r="A7" s="1" t="str">
        <f>'Ja Morant'!A7</f>
        <v>@ 6TH</v>
      </c>
      <c r="B7">
        <v>103</v>
      </c>
      <c r="C7">
        <v>39</v>
      </c>
      <c r="D7">
        <v>75</v>
      </c>
      <c r="E7">
        <v>14</v>
      </c>
      <c r="F7">
        <v>32</v>
      </c>
      <c r="G7">
        <v>11</v>
      </c>
      <c r="H7">
        <v>11</v>
      </c>
      <c r="I7">
        <v>2</v>
      </c>
      <c r="J7">
        <v>2</v>
      </c>
      <c r="K7">
        <v>36</v>
      </c>
      <c r="L7">
        <v>2</v>
      </c>
      <c r="M7">
        <v>30</v>
      </c>
      <c r="N7">
        <v>20</v>
      </c>
      <c r="O7">
        <v>6</v>
      </c>
      <c r="P7">
        <v>22</v>
      </c>
      <c r="Q7">
        <f t="shared" si="10"/>
        <v>28</v>
      </c>
      <c r="R7">
        <v>3</v>
      </c>
      <c r="S7">
        <v>2</v>
      </c>
      <c r="T7">
        <v>6</v>
      </c>
      <c r="U7">
        <v>7</v>
      </c>
      <c r="V7">
        <v>8</v>
      </c>
      <c r="W7" s="5">
        <v>0.93399305555555545</v>
      </c>
      <c r="X7" s="2">
        <f t="shared" si="5"/>
        <v>0.52</v>
      </c>
      <c r="Y7" s="2">
        <f t="shared" si="6"/>
        <v>0.4375</v>
      </c>
      <c r="Z7" s="2">
        <f t="shared" si="7"/>
        <v>1</v>
      </c>
      <c r="AA7" s="4">
        <f t="shared" si="8"/>
        <v>76.6464</v>
      </c>
    </row>
    <row r="8" spans="1:27" x14ac:dyDescent="0.3">
      <c r="A8" s="1" t="str">
        <f>'Ja Morant'!A8</f>
        <v>vs CAN</v>
      </c>
      <c r="B8">
        <v>120</v>
      </c>
      <c r="C8">
        <v>47</v>
      </c>
      <c r="D8">
        <v>77</v>
      </c>
      <c r="E8">
        <v>15</v>
      </c>
      <c r="F8">
        <v>30</v>
      </c>
      <c r="G8">
        <v>11</v>
      </c>
      <c r="H8">
        <v>13</v>
      </c>
      <c r="I8">
        <v>4</v>
      </c>
      <c r="J8">
        <v>0</v>
      </c>
      <c r="K8">
        <v>38</v>
      </c>
      <c r="L8">
        <v>4</v>
      </c>
      <c r="M8">
        <v>22</v>
      </c>
      <c r="N8">
        <v>32</v>
      </c>
      <c r="O8">
        <v>2</v>
      </c>
      <c r="P8">
        <v>21</v>
      </c>
      <c r="Q8">
        <f t="shared" si="10"/>
        <v>23</v>
      </c>
      <c r="R8">
        <v>4</v>
      </c>
      <c r="S8">
        <v>4</v>
      </c>
      <c r="T8">
        <v>9</v>
      </c>
      <c r="U8">
        <v>16</v>
      </c>
      <c r="V8">
        <v>12</v>
      </c>
      <c r="W8" s="5">
        <v>0.93538194444444445</v>
      </c>
      <c r="X8" s="2">
        <f t="shared" si="5"/>
        <v>0.61038961038961037</v>
      </c>
      <c r="Y8" s="2">
        <f t="shared" si="6"/>
        <v>0.5</v>
      </c>
      <c r="Z8" s="2">
        <f t="shared" si="7"/>
        <v>0.84615384615384615</v>
      </c>
      <c r="AA8" s="4">
        <f t="shared" si="8"/>
        <v>86.131199999999993</v>
      </c>
    </row>
    <row r="9" spans="1:27" x14ac:dyDescent="0.3">
      <c r="A9" s="1" t="str">
        <f>'Ja Morant'!A9</f>
        <v>@ CHI</v>
      </c>
      <c r="B9">
        <v>126</v>
      </c>
      <c r="C9">
        <v>48</v>
      </c>
      <c r="D9">
        <v>80</v>
      </c>
      <c r="E9">
        <v>17</v>
      </c>
      <c r="F9">
        <v>37</v>
      </c>
      <c r="G9">
        <v>13</v>
      </c>
      <c r="H9">
        <v>15</v>
      </c>
      <c r="I9">
        <v>8</v>
      </c>
      <c r="J9">
        <v>2</v>
      </c>
      <c r="K9">
        <v>42</v>
      </c>
      <c r="L9">
        <v>7</v>
      </c>
      <c r="M9">
        <v>26</v>
      </c>
      <c r="N9">
        <v>30</v>
      </c>
      <c r="O9">
        <v>9</v>
      </c>
      <c r="P9">
        <v>24</v>
      </c>
      <c r="Q9">
        <f>O9+P9</f>
        <v>33</v>
      </c>
      <c r="R9">
        <v>5</v>
      </c>
      <c r="S9">
        <v>1</v>
      </c>
      <c r="T9">
        <v>10</v>
      </c>
      <c r="U9">
        <v>12</v>
      </c>
      <c r="V9">
        <v>12</v>
      </c>
      <c r="W9" s="5">
        <v>0.93398148148148152</v>
      </c>
      <c r="X9" s="2">
        <f>C9/D9</f>
        <v>0.6</v>
      </c>
      <c r="Y9" s="2">
        <f xml:space="preserve"> E9/F9</f>
        <v>0.45945945945945948</v>
      </c>
      <c r="Z9" s="2">
        <f>G9/H9</f>
        <v>0.8666666666666667</v>
      </c>
      <c r="AA9" s="4">
        <f>0.96*((D9)+(T9)+0.44*(H9)-(O9))</f>
        <v>84.095999999999989</v>
      </c>
    </row>
    <row r="10" spans="1:27" x14ac:dyDescent="0.3">
      <c r="A10" s="1" t="str">
        <f>'Ja Morant'!A10</f>
        <v>@ IMP</v>
      </c>
      <c r="B10">
        <v>125</v>
      </c>
      <c r="C10">
        <v>48</v>
      </c>
      <c r="D10">
        <v>88</v>
      </c>
      <c r="E10">
        <v>21</v>
      </c>
      <c r="F10">
        <v>41</v>
      </c>
      <c r="G10">
        <v>8</v>
      </c>
      <c r="H10">
        <v>9</v>
      </c>
      <c r="I10">
        <v>4</v>
      </c>
      <c r="J10">
        <v>9</v>
      </c>
      <c r="K10">
        <v>32</v>
      </c>
      <c r="L10">
        <v>0</v>
      </c>
      <c r="M10">
        <v>24</v>
      </c>
      <c r="N10">
        <v>34</v>
      </c>
      <c r="O10">
        <v>2</v>
      </c>
      <c r="P10">
        <v>26</v>
      </c>
      <c r="Q10">
        <f>O10+P10</f>
        <v>28</v>
      </c>
      <c r="R10">
        <v>12</v>
      </c>
      <c r="S10">
        <v>8</v>
      </c>
      <c r="T10">
        <v>8</v>
      </c>
      <c r="U10">
        <v>26</v>
      </c>
      <c r="V10">
        <v>13</v>
      </c>
      <c r="W10" s="5">
        <v>0.9327199074074074</v>
      </c>
      <c r="X10" s="2">
        <f>C10/D10</f>
        <v>0.54545454545454541</v>
      </c>
      <c r="Y10" s="2">
        <f xml:space="preserve"> E10/F10</f>
        <v>0.51219512195121952</v>
      </c>
      <c r="Z10" s="2">
        <f>G10/H10</f>
        <v>0.88888888888888884</v>
      </c>
      <c r="AA10" s="4">
        <f>0.96*((D10)+(T10)+0.44*(H10)-(O10))</f>
        <v>94.041599999999988</v>
      </c>
    </row>
    <row r="11" spans="1:27" x14ac:dyDescent="0.3">
      <c r="A11" s="1" t="str">
        <f>'Ja Morant'!A11</f>
        <v>vs 3PT</v>
      </c>
      <c r="B11">
        <v>144</v>
      </c>
      <c r="C11">
        <v>54</v>
      </c>
      <c r="D11">
        <v>106</v>
      </c>
      <c r="E11">
        <v>34</v>
      </c>
      <c r="F11">
        <v>72</v>
      </c>
      <c r="G11">
        <v>2</v>
      </c>
      <c r="H11">
        <v>3</v>
      </c>
      <c r="I11">
        <v>5</v>
      </c>
      <c r="J11">
        <v>8</v>
      </c>
      <c r="K11">
        <v>24</v>
      </c>
      <c r="L11">
        <v>11</v>
      </c>
      <c r="M11">
        <v>49</v>
      </c>
      <c r="N11">
        <v>33</v>
      </c>
      <c r="O11">
        <v>8</v>
      </c>
      <c r="P11">
        <v>27</v>
      </c>
      <c r="Q11">
        <f t="shared" ref="Q11" si="11">O11+P11</f>
        <v>35</v>
      </c>
      <c r="R11">
        <v>8</v>
      </c>
      <c r="S11">
        <v>4</v>
      </c>
      <c r="T11">
        <v>11</v>
      </c>
      <c r="U11">
        <v>13</v>
      </c>
      <c r="V11">
        <v>16</v>
      </c>
      <c r="W11" s="5">
        <v>0.93435185185185177</v>
      </c>
      <c r="X11" s="2">
        <f t="shared" ref="X11" si="12">C11/D11</f>
        <v>0.50943396226415094</v>
      </c>
      <c r="Y11" s="2">
        <f t="shared" ref="Y11" si="13" xml:space="preserve"> E11/F11</f>
        <v>0.47222222222222221</v>
      </c>
      <c r="Z11" s="2">
        <f t="shared" ref="Z11" si="14">G11/H11</f>
        <v>0.66666666666666663</v>
      </c>
      <c r="AA11" s="4">
        <f t="shared" ref="AA11" si="15">0.96*((D11)+(T11)+0.44*(H11)-(O11))</f>
        <v>105.90719999999999</v>
      </c>
    </row>
    <row r="12" spans="1:27" x14ac:dyDescent="0.3">
      <c r="A12" s="1" t="str">
        <f>'Ja Morant'!A12</f>
        <v>@ DEF</v>
      </c>
      <c r="B12">
        <v>112</v>
      </c>
      <c r="C12">
        <v>46</v>
      </c>
      <c r="D12">
        <v>79</v>
      </c>
      <c r="E12">
        <v>14</v>
      </c>
      <c r="F12">
        <v>26</v>
      </c>
      <c r="G12">
        <v>6</v>
      </c>
      <c r="H12">
        <v>6</v>
      </c>
      <c r="I12">
        <v>7</v>
      </c>
      <c r="J12">
        <v>6</v>
      </c>
      <c r="K12">
        <v>32</v>
      </c>
      <c r="L12">
        <v>6</v>
      </c>
      <c r="M12">
        <v>17</v>
      </c>
      <c r="N12">
        <v>26</v>
      </c>
      <c r="O12">
        <v>5</v>
      </c>
      <c r="P12">
        <v>25</v>
      </c>
      <c r="Q12">
        <f t="shared" si="10"/>
        <v>30</v>
      </c>
      <c r="R12">
        <v>9</v>
      </c>
      <c r="S12">
        <v>8</v>
      </c>
      <c r="T12">
        <v>12</v>
      </c>
      <c r="U12">
        <v>13</v>
      </c>
      <c r="V12">
        <v>12</v>
      </c>
      <c r="W12" s="5">
        <v>0.93388888888888888</v>
      </c>
      <c r="X12" s="2">
        <f t="shared" si="5"/>
        <v>0.58227848101265822</v>
      </c>
      <c r="Y12" s="2">
        <f t="shared" si="6"/>
        <v>0.53846153846153844</v>
      </c>
      <c r="Z12" s="2">
        <f t="shared" si="7"/>
        <v>1</v>
      </c>
      <c r="AA12" s="4">
        <f t="shared" si="8"/>
        <v>85.094399999999993</v>
      </c>
    </row>
    <row r="13" spans="1:27" x14ac:dyDescent="0.3">
      <c r="A13" s="1" t="str">
        <f>'Ja Morant'!A13</f>
        <v>vs OCE</v>
      </c>
      <c r="B13">
        <v>123</v>
      </c>
      <c r="C13">
        <v>45</v>
      </c>
      <c r="D13">
        <v>80</v>
      </c>
      <c r="E13">
        <v>17</v>
      </c>
      <c r="F13">
        <v>38</v>
      </c>
      <c r="G13">
        <v>16</v>
      </c>
      <c r="H13">
        <v>19</v>
      </c>
      <c r="I13">
        <v>2</v>
      </c>
      <c r="J13">
        <v>2</v>
      </c>
      <c r="K13">
        <v>36</v>
      </c>
      <c r="L13">
        <v>15</v>
      </c>
      <c r="M13">
        <v>54</v>
      </c>
      <c r="N13">
        <v>22</v>
      </c>
      <c r="O13">
        <v>12</v>
      </c>
      <c r="P13">
        <v>27</v>
      </c>
      <c r="Q13">
        <f t="shared" si="10"/>
        <v>39</v>
      </c>
      <c r="R13">
        <v>13</v>
      </c>
      <c r="S13">
        <v>4</v>
      </c>
      <c r="T13">
        <v>7</v>
      </c>
      <c r="U13">
        <v>20</v>
      </c>
      <c r="V13">
        <v>6</v>
      </c>
      <c r="W13" s="5">
        <v>0.93322916666666667</v>
      </c>
      <c r="X13" s="2">
        <f t="shared" si="5"/>
        <v>0.5625</v>
      </c>
      <c r="Y13" s="2">
        <f t="shared" si="6"/>
        <v>0.44736842105263158</v>
      </c>
      <c r="Z13" s="2">
        <f t="shared" si="7"/>
        <v>0.84210526315789469</v>
      </c>
      <c r="AA13" s="4">
        <f t="shared" si="8"/>
        <v>80.025599999999997</v>
      </c>
    </row>
    <row r="14" spans="1:27" x14ac:dyDescent="0.3">
      <c r="A14" s="1" t="str">
        <f>'Ja Morant'!A14</f>
        <v>@ FRA</v>
      </c>
      <c r="B14">
        <v>126</v>
      </c>
      <c r="C14">
        <v>49</v>
      </c>
      <c r="D14">
        <v>91</v>
      </c>
      <c r="E14">
        <v>18</v>
      </c>
      <c r="F14">
        <v>38</v>
      </c>
      <c r="G14">
        <v>10</v>
      </c>
      <c r="H14">
        <v>14</v>
      </c>
      <c r="I14">
        <v>7</v>
      </c>
      <c r="J14">
        <v>3</v>
      </c>
      <c r="K14">
        <v>48</v>
      </c>
      <c r="L14">
        <v>11</v>
      </c>
      <c r="M14">
        <v>11</v>
      </c>
      <c r="N14">
        <v>36</v>
      </c>
      <c r="O14">
        <v>9</v>
      </c>
      <c r="P14">
        <v>28</v>
      </c>
      <c r="Q14">
        <f t="shared" si="10"/>
        <v>37</v>
      </c>
      <c r="R14">
        <v>5</v>
      </c>
      <c r="S14">
        <v>10</v>
      </c>
      <c r="T14">
        <v>15</v>
      </c>
      <c r="U14">
        <v>13</v>
      </c>
      <c r="V14">
        <v>12</v>
      </c>
      <c r="W14" s="5">
        <v>0.93648148148148147</v>
      </c>
      <c r="X14" s="2">
        <f t="shared" si="5"/>
        <v>0.53846153846153844</v>
      </c>
      <c r="Y14" s="2">
        <f t="shared" si="6"/>
        <v>0.47368421052631576</v>
      </c>
      <c r="Z14" s="2">
        <f t="shared" si="7"/>
        <v>0.7142857142857143</v>
      </c>
      <c r="AA14" s="4">
        <f t="shared" si="8"/>
        <v>99.033599999999993</v>
      </c>
    </row>
    <row r="15" spans="1:27" x14ac:dyDescent="0.3">
      <c r="A15" s="1" t="str">
        <f>'Ja Morant'!A15</f>
        <v>vs INJ</v>
      </c>
      <c r="B15">
        <v>130</v>
      </c>
      <c r="C15">
        <v>51</v>
      </c>
      <c r="D15">
        <v>90</v>
      </c>
      <c r="E15">
        <v>13</v>
      </c>
      <c r="F15">
        <v>22</v>
      </c>
      <c r="G15">
        <v>15</v>
      </c>
      <c r="H15">
        <v>16</v>
      </c>
      <c r="I15">
        <v>6</v>
      </c>
      <c r="J15">
        <v>9</v>
      </c>
      <c r="K15">
        <v>58</v>
      </c>
      <c r="L15">
        <v>11</v>
      </c>
      <c r="M15">
        <v>33</v>
      </c>
      <c r="N15">
        <v>34</v>
      </c>
      <c r="O15">
        <v>11</v>
      </c>
      <c r="P15">
        <v>35</v>
      </c>
      <c r="Q15">
        <f t="shared" si="10"/>
        <v>46</v>
      </c>
      <c r="R15">
        <v>5</v>
      </c>
      <c r="S15">
        <v>10</v>
      </c>
      <c r="T15">
        <v>10</v>
      </c>
      <c r="U15">
        <v>12</v>
      </c>
      <c r="V15">
        <v>13</v>
      </c>
      <c r="W15" s="5">
        <v>0.93196759259259254</v>
      </c>
      <c r="X15" s="2">
        <f t="shared" si="5"/>
        <v>0.56666666666666665</v>
      </c>
      <c r="Y15" s="2">
        <f t="shared" si="6"/>
        <v>0.59090909090909094</v>
      </c>
      <c r="Z15" s="2">
        <f t="shared" si="7"/>
        <v>0.9375</v>
      </c>
      <c r="AA15" s="4">
        <f t="shared" si="8"/>
        <v>92.198400000000007</v>
      </c>
    </row>
    <row r="16" spans="1:27" x14ac:dyDescent="0.3">
      <c r="A16" s="1" t="str">
        <f>'Ja Morant'!A16</f>
        <v>@ EUR</v>
      </c>
      <c r="B16">
        <v>131</v>
      </c>
      <c r="C16">
        <v>52</v>
      </c>
      <c r="D16">
        <v>95</v>
      </c>
      <c r="E16">
        <v>21</v>
      </c>
      <c r="F16">
        <v>45</v>
      </c>
      <c r="G16">
        <v>6</v>
      </c>
      <c r="H16">
        <v>6</v>
      </c>
      <c r="I16">
        <v>8</v>
      </c>
      <c r="J16">
        <v>8</v>
      </c>
      <c r="K16">
        <v>50</v>
      </c>
      <c r="L16">
        <v>20</v>
      </c>
      <c r="M16">
        <v>33</v>
      </c>
      <c r="N16">
        <v>37</v>
      </c>
      <c r="O16">
        <v>13</v>
      </c>
      <c r="P16">
        <v>22</v>
      </c>
      <c r="Q16">
        <f t="shared" si="10"/>
        <v>35</v>
      </c>
      <c r="R16">
        <v>9</v>
      </c>
      <c r="S16">
        <v>7</v>
      </c>
      <c r="T16">
        <v>13</v>
      </c>
      <c r="U16">
        <v>22</v>
      </c>
      <c r="V16">
        <v>7</v>
      </c>
      <c r="W16" s="5">
        <v>0.93291666666666662</v>
      </c>
      <c r="X16" s="2">
        <f t="shared" si="5"/>
        <v>0.54736842105263162</v>
      </c>
      <c r="Y16" s="2">
        <f t="shared" si="6"/>
        <v>0.46666666666666667</v>
      </c>
      <c r="Z16" s="2">
        <f t="shared" si="7"/>
        <v>1</v>
      </c>
      <c r="AA16" s="4">
        <f t="shared" si="8"/>
        <v>93.734399999999994</v>
      </c>
    </row>
    <row r="17" spans="1:27" x14ac:dyDescent="0.3">
      <c r="A17" s="1" t="str">
        <f>'Ja Morant'!A17</f>
        <v>@ RKS</v>
      </c>
      <c r="B17">
        <v>125</v>
      </c>
      <c r="C17">
        <v>51</v>
      </c>
      <c r="D17">
        <v>89</v>
      </c>
      <c r="E17">
        <v>14</v>
      </c>
      <c r="F17">
        <v>30</v>
      </c>
      <c r="G17">
        <v>9</v>
      </c>
      <c r="H17">
        <v>10</v>
      </c>
      <c r="I17">
        <v>11</v>
      </c>
      <c r="J17">
        <v>8</v>
      </c>
      <c r="K17">
        <v>50</v>
      </c>
      <c r="L17">
        <v>13</v>
      </c>
      <c r="M17">
        <v>23</v>
      </c>
      <c r="N17">
        <v>38</v>
      </c>
      <c r="O17">
        <v>9</v>
      </c>
      <c r="P17">
        <v>26</v>
      </c>
      <c r="Q17">
        <f t="shared" si="10"/>
        <v>35</v>
      </c>
      <c r="R17">
        <v>8</v>
      </c>
      <c r="S17">
        <v>5</v>
      </c>
      <c r="T17">
        <v>9</v>
      </c>
      <c r="U17">
        <v>10</v>
      </c>
      <c r="V17">
        <v>16</v>
      </c>
      <c r="W17" s="5">
        <v>0.93237268518518523</v>
      </c>
      <c r="X17" s="2">
        <f t="shared" si="5"/>
        <v>0.5730337078651685</v>
      </c>
      <c r="Y17" s="2">
        <f t="shared" si="6"/>
        <v>0.46666666666666667</v>
      </c>
      <c r="Z17" s="2">
        <f t="shared" si="7"/>
        <v>0.9</v>
      </c>
      <c r="AA17" s="4">
        <f t="shared" si="8"/>
        <v>89.664000000000001</v>
      </c>
    </row>
    <row r="18" spans="1:27" x14ac:dyDescent="0.3">
      <c r="A18" s="1" t="str">
        <f>'Ja Morant'!A18</f>
        <v>vs AFR</v>
      </c>
      <c r="B18">
        <v>142</v>
      </c>
      <c r="C18">
        <v>56</v>
      </c>
      <c r="D18">
        <v>99</v>
      </c>
      <c r="E18">
        <v>16</v>
      </c>
      <c r="F18">
        <v>35</v>
      </c>
      <c r="G18">
        <v>14</v>
      </c>
      <c r="H18">
        <v>16</v>
      </c>
      <c r="I18">
        <v>11</v>
      </c>
      <c r="J18">
        <v>22</v>
      </c>
      <c r="K18">
        <v>54</v>
      </c>
      <c r="L18">
        <v>4</v>
      </c>
      <c r="M18">
        <v>24</v>
      </c>
      <c r="N18">
        <v>42</v>
      </c>
      <c r="O18">
        <v>9</v>
      </c>
      <c r="P18">
        <v>35</v>
      </c>
      <c r="Q18">
        <f t="shared" si="10"/>
        <v>44</v>
      </c>
      <c r="R18">
        <v>13</v>
      </c>
      <c r="S18">
        <v>10</v>
      </c>
      <c r="T18">
        <v>11</v>
      </c>
      <c r="U18">
        <v>28</v>
      </c>
      <c r="V18">
        <v>17</v>
      </c>
      <c r="W18" s="5">
        <v>0.93256944444444445</v>
      </c>
      <c r="X18" s="2">
        <f t="shared" si="5"/>
        <v>0.56565656565656564</v>
      </c>
      <c r="Y18" s="2">
        <f t="shared" si="6"/>
        <v>0.45714285714285713</v>
      </c>
      <c r="Z18" s="2">
        <f t="shared" si="7"/>
        <v>0.875</v>
      </c>
      <c r="AA18" s="4">
        <f t="shared" si="8"/>
        <v>103.7184</v>
      </c>
    </row>
    <row r="19" spans="1:27" x14ac:dyDescent="0.3">
      <c r="A19" s="1" t="str">
        <f>'Ja Morant'!A19</f>
        <v>@ OLD</v>
      </c>
      <c r="B19">
        <v>138</v>
      </c>
      <c r="C19">
        <v>56</v>
      </c>
      <c r="D19">
        <v>96</v>
      </c>
      <c r="E19">
        <v>15</v>
      </c>
      <c r="F19">
        <v>30</v>
      </c>
      <c r="G19">
        <v>11</v>
      </c>
      <c r="H19">
        <v>18</v>
      </c>
      <c r="I19">
        <v>8</v>
      </c>
      <c r="J19">
        <v>10</v>
      </c>
      <c r="K19">
        <v>58</v>
      </c>
      <c r="L19">
        <v>14</v>
      </c>
      <c r="M19">
        <v>34</v>
      </c>
      <c r="N19">
        <v>28</v>
      </c>
      <c r="O19">
        <v>10</v>
      </c>
      <c r="P19">
        <v>28</v>
      </c>
      <c r="Q19">
        <f t="shared" si="10"/>
        <v>38</v>
      </c>
      <c r="R19">
        <v>13</v>
      </c>
      <c r="S19">
        <v>6</v>
      </c>
      <c r="T19">
        <v>9</v>
      </c>
      <c r="U19">
        <v>23</v>
      </c>
      <c r="V19">
        <v>12</v>
      </c>
      <c r="W19" s="5">
        <v>0.93526620370370372</v>
      </c>
      <c r="X19" s="2">
        <f t="shared" si="5"/>
        <v>0.58333333333333337</v>
      </c>
      <c r="Y19" s="2">
        <f t="shared" si="6"/>
        <v>0.5</v>
      </c>
      <c r="Z19" s="2">
        <f t="shared" si="7"/>
        <v>0.61111111111111116</v>
      </c>
      <c r="AA19" s="4">
        <f t="shared" si="8"/>
        <v>98.803200000000004</v>
      </c>
    </row>
    <row r="20" spans="1:27" x14ac:dyDescent="0.3">
      <c r="A20" s="1" t="str">
        <f>'Ja Morant'!A20</f>
        <v>vs USA</v>
      </c>
      <c r="B20">
        <v>118</v>
      </c>
      <c r="C20">
        <v>45</v>
      </c>
      <c r="D20">
        <v>74</v>
      </c>
      <c r="E20">
        <v>13</v>
      </c>
      <c r="F20">
        <v>31</v>
      </c>
      <c r="G20">
        <v>15</v>
      </c>
      <c r="H20">
        <v>17</v>
      </c>
      <c r="I20">
        <v>4</v>
      </c>
      <c r="J20">
        <v>2</v>
      </c>
      <c r="K20">
        <v>42</v>
      </c>
      <c r="L20">
        <v>11</v>
      </c>
      <c r="M20">
        <v>53</v>
      </c>
      <c r="N20">
        <v>31</v>
      </c>
      <c r="O20">
        <v>7</v>
      </c>
      <c r="P20">
        <v>25</v>
      </c>
      <c r="Q20">
        <f t="shared" si="10"/>
        <v>32</v>
      </c>
      <c r="R20">
        <v>7</v>
      </c>
      <c r="S20">
        <v>4</v>
      </c>
      <c r="T20">
        <v>12</v>
      </c>
      <c r="U20">
        <v>14</v>
      </c>
      <c r="V20">
        <v>13</v>
      </c>
      <c r="W20" s="5">
        <v>0.93368055555555551</v>
      </c>
      <c r="X20" s="2">
        <f t="shared" si="5"/>
        <v>0.60810810810810811</v>
      </c>
      <c r="Y20" s="2">
        <f t="shared" si="6"/>
        <v>0.41935483870967744</v>
      </c>
      <c r="Z20" s="2">
        <f t="shared" si="7"/>
        <v>0.88235294117647056</v>
      </c>
      <c r="AA20" s="4">
        <f t="shared" si="8"/>
        <v>83.020799999999994</v>
      </c>
    </row>
    <row r="21" spans="1:27" x14ac:dyDescent="0.3">
      <c r="A21" s="1" t="str">
        <f>'Ja Morant'!A21</f>
        <v>@ SPA</v>
      </c>
      <c r="B21">
        <v>119</v>
      </c>
      <c r="C21">
        <v>51</v>
      </c>
      <c r="D21">
        <v>90</v>
      </c>
      <c r="E21">
        <v>13</v>
      </c>
      <c r="F21">
        <v>28</v>
      </c>
      <c r="G21">
        <v>4</v>
      </c>
      <c r="H21">
        <v>6</v>
      </c>
      <c r="I21">
        <v>4</v>
      </c>
      <c r="J21">
        <v>2</v>
      </c>
      <c r="K21">
        <v>46</v>
      </c>
      <c r="L21">
        <v>10</v>
      </c>
      <c r="M21">
        <v>39</v>
      </c>
      <c r="N21">
        <v>37</v>
      </c>
      <c r="O21">
        <v>9</v>
      </c>
      <c r="P21">
        <v>22</v>
      </c>
      <c r="Q21">
        <f t="shared" si="10"/>
        <v>31</v>
      </c>
      <c r="R21">
        <v>6</v>
      </c>
      <c r="S21">
        <v>7</v>
      </c>
      <c r="T21">
        <v>5</v>
      </c>
      <c r="U21">
        <v>13</v>
      </c>
      <c r="V21">
        <v>14</v>
      </c>
      <c r="W21" s="5">
        <v>0.93392361111111111</v>
      </c>
      <c r="X21" s="2">
        <f t="shared" si="5"/>
        <v>0.56666666666666665</v>
      </c>
      <c r="Y21" s="2">
        <f t="shared" si="6"/>
        <v>0.4642857142857143</v>
      </c>
      <c r="Z21" s="2">
        <f t="shared" si="7"/>
        <v>0.66666666666666663</v>
      </c>
      <c r="AA21" s="4">
        <f t="shared" si="8"/>
        <v>85.094399999999993</v>
      </c>
    </row>
    <row r="22" spans="1:27" x14ac:dyDescent="0.3">
      <c r="A22" s="1" t="str">
        <f>'Ja Morant'!A22</f>
        <v>vs 6TH</v>
      </c>
      <c r="B22">
        <v>98</v>
      </c>
      <c r="C22">
        <v>38</v>
      </c>
      <c r="D22">
        <v>75</v>
      </c>
      <c r="E22">
        <v>13</v>
      </c>
      <c r="F22">
        <v>34</v>
      </c>
      <c r="G22">
        <v>9</v>
      </c>
      <c r="H22">
        <v>9</v>
      </c>
      <c r="I22">
        <v>4</v>
      </c>
      <c r="J22">
        <v>2</v>
      </c>
      <c r="K22">
        <v>44</v>
      </c>
      <c r="L22">
        <v>4</v>
      </c>
      <c r="M22">
        <v>26</v>
      </c>
      <c r="N22">
        <v>19</v>
      </c>
      <c r="O22">
        <v>3</v>
      </c>
      <c r="P22">
        <v>22</v>
      </c>
      <c r="Q22">
        <f t="shared" si="10"/>
        <v>25</v>
      </c>
      <c r="R22">
        <v>4</v>
      </c>
      <c r="S22">
        <v>4</v>
      </c>
      <c r="T22">
        <v>15</v>
      </c>
      <c r="U22">
        <v>6</v>
      </c>
      <c r="V22">
        <v>10</v>
      </c>
      <c r="W22" s="5">
        <v>0.93431712962962965</v>
      </c>
      <c r="X22" s="2">
        <f t="shared" si="5"/>
        <v>0.50666666666666671</v>
      </c>
      <c r="Y22" s="2">
        <f t="shared" si="6"/>
        <v>0.38235294117647056</v>
      </c>
      <c r="Z22" s="2">
        <f t="shared" si="7"/>
        <v>1</v>
      </c>
      <c r="AA22" s="4">
        <f t="shared" si="8"/>
        <v>87.321599999999989</v>
      </c>
    </row>
    <row r="23" spans="1:27" x14ac:dyDescent="0.3">
      <c r="A23" s="1" t="str">
        <f>'Ja Morant'!A23</f>
        <v>@ CAN</v>
      </c>
      <c r="B23">
        <v>122</v>
      </c>
      <c r="C23">
        <v>48</v>
      </c>
      <c r="D23">
        <v>78</v>
      </c>
      <c r="E23">
        <v>11</v>
      </c>
      <c r="F23">
        <v>24</v>
      </c>
      <c r="G23">
        <v>15</v>
      </c>
      <c r="H23">
        <v>16</v>
      </c>
      <c r="I23">
        <v>3</v>
      </c>
      <c r="J23">
        <v>8</v>
      </c>
      <c r="K23">
        <v>58</v>
      </c>
      <c r="L23">
        <v>0</v>
      </c>
      <c r="M23">
        <v>22</v>
      </c>
      <c r="N23">
        <v>28</v>
      </c>
      <c r="O23">
        <v>1</v>
      </c>
      <c r="P23">
        <v>21</v>
      </c>
      <c r="Q23">
        <f t="shared" si="10"/>
        <v>22</v>
      </c>
      <c r="R23">
        <v>7</v>
      </c>
      <c r="S23">
        <v>4</v>
      </c>
      <c r="T23">
        <v>11</v>
      </c>
      <c r="U23">
        <v>19</v>
      </c>
      <c r="V23">
        <v>9</v>
      </c>
      <c r="W23" s="5">
        <v>0.93334490740740739</v>
      </c>
      <c r="X23" s="2">
        <f t="shared" si="5"/>
        <v>0.61538461538461542</v>
      </c>
      <c r="Y23" s="2">
        <f t="shared" si="6"/>
        <v>0.45833333333333331</v>
      </c>
      <c r="Z23" s="2">
        <f t="shared" si="7"/>
        <v>0.9375</v>
      </c>
      <c r="AA23" s="4">
        <f t="shared" si="8"/>
        <v>91.238399999999999</v>
      </c>
    </row>
    <row r="24" spans="1:27" x14ac:dyDescent="0.3">
      <c r="A24" s="1" t="str">
        <f>'Ja Morant'!A24</f>
        <v>vs CHI</v>
      </c>
      <c r="B24">
        <v>120</v>
      </c>
      <c r="C24">
        <v>48</v>
      </c>
      <c r="D24">
        <v>86</v>
      </c>
      <c r="E24">
        <v>17</v>
      </c>
      <c r="F24">
        <v>34</v>
      </c>
      <c r="G24">
        <v>7</v>
      </c>
      <c r="H24">
        <v>8</v>
      </c>
      <c r="I24">
        <v>6</v>
      </c>
      <c r="J24">
        <v>2</v>
      </c>
      <c r="K24">
        <v>48</v>
      </c>
      <c r="L24">
        <v>12</v>
      </c>
      <c r="M24">
        <v>27</v>
      </c>
      <c r="N24">
        <v>29</v>
      </c>
      <c r="O24">
        <v>6</v>
      </c>
      <c r="P24">
        <v>24</v>
      </c>
      <c r="Q24">
        <f t="shared" si="10"/>
        <v>30</v>
      </c>
      <c r="R24">
        <v>10</v>
      </c>
      <c r="S24">
        <v>7</v>
      </c>
      <c r="T24">
        <v>6</v>
      </c>
      <c r="U24">
        <v>15</v>
      </c>
      <c r="V24">
        <v>11</v>
      </c>
      <c r="W24" s="5">
        <v>0.93420138888888893</v>
      </c>
      <c r="X24" s="2">
        <f t="shared" si="5"/>
        <v>0.55813953488372092</v>
      </c>
      <c r="Y24" s="2">
        <f t="shared" si="6"/>
        <v>0.5</v>
      </c>
      <c r="Z24" s="2">
        <f t="shared" si="7"/>
        <v>0.875</v>
      </c>
      <c r="AA24" s="4">
        <f t="shared" si="8"/>
        <v>85.9392</v>
      </c>
    </row>
    <row r="25" spans="1:27" x14ac:dyDescent="0.3">
      <c r="A25" s="1" t="str">
        <f>'Ja Morant'!A25</f>
        <v>vs IMP</v>
      </c>
      <c r="B25">
        <v>131</v>
      </c>
      <c r="C25">
        <v>47</v>
      </c>
      <c r="D25">
        <v>77</v>
      </c>
      <c r="E25">
        <v>21</v>
      </c>
      <c r="F25">
        <v>36</v>
      </c>
      <c r="G25">
        <v>16</v>
      </c>
      <c r="H25">
        <v>18</v>
      </c>
      <c r="I25">
        <v>5</v>
      </c>
      <c r="J25">
        <v>6</v>
      </c>
      <c r="K25">
        <v>34</v>
      </c>
      <c r="L25">
        <v>7</v>
      </c>
      <c r="M25">
        <v>34</v>
      </c>
      <c r="N25">
        <v>37</v>
      </c>
      <c r="O25">
        <v>5</v>
      </c>
      <c r="P25">
        <v>34</v>
      </c>
      <c r="Q25">
        <f t="shared" si="10"/>
        <v>39</v>
      </c>
      <c r="R25">
        <v>8</v>
      </c>
      <c r="S25">
        <v>5</v>
      </c>
      <c r="T25">
        <v>11</v>
      </c>
      <c r="U25">
        <v>10</v>
      </c>
      <c r="V25">
        <v>11</v>
      </c>
      <c r="W25" s="5">
        <v>0.93251157407407403</v>
      </c>
      <c r="X25" s="2">
        <f t="shared" si="5"/>
        <v>0.61038961038961037</v>
      </c>
      <c r="Y25" s="2">
        <f t="shared" si="6"/>
        <v>0.58333333333333337</v>
      </c>
      <c r="Z25" s="2">
        <f t="shared" si="7"/>
        <v>0.88888888888888884</v>
      </c>
      <c r="AA25" s="4">
        <f t="shared" si="8"/>
        <v>87.283199999999994</v>
      </c>
    </row>
    <row r="26" spans="1:27" x14ac:dyDescent="0.3">
      <c r="A26" s="1" t="str">
        <f>'Ja Morant'!A26</f>
        <v>@ 3PT</v>
      </c>
      <c r="B26">
        <v>156</v>
      </c>
      <c r="C26">
        <v>58</v>
      </c>
      <c r="D26">
        <v>116</v>
      </c>
      <c r="E26">
        <v>31</v>
      </c>
      <c r="F26">
        <v>66</v>
      </c>
      <c r="G26">
        <v>9</v>
      </c>
      <c r="H26">
        <v>9</v>
      </c>
      <c r="I26">
        <v>7</v>
      </c>
      <c r="J26">
        <v>4</v>
      </c>
      <c r="K26">
        <v>36</v>
      </c>
      <c r="L26">
        <v>11</v>
      </c>
      <c r="M26">
        <v>42</v>
      </c>
      <c r="N26">
        <v>38</v>
      </c>
      <c r="O26">
        <v>10</v>
      </c>
      <c r="P26">
        <v>28</v>
      </c>
      <c r="Q26">
        <f t="shared" si="10"/>
        <v>38</v>
      </c>
      <c r="R26">
        <v>10</v>
      </c>
      <c r="S26">
        <v>4</v>
      </c>
      <c r="T26">
        <v>10</v>
      </c>
      <c r="U26">
        <v>29</v>
      </c>
      <c r="V26">
        <v>15</v>
      </c>
      <c r="W26" s="5">
        <v>0.93700231481481477</v>
      </c>
      <c r="X26" s="2">
        <f t="shared" si="5"/>
        <v>0.5</v>
      </c>
      <c r="Y26" s="2">
        <f t="shared" si="6"/>
        <v>0.46969696969696972</v>
      </c>
      <c r="Z26" s="2">
        <f t="shared" si="7"/>
        <v>1</v>
      </c>
      <c r="AA26" s="4">
        <f t="shared" si="8"/>
        <v>115.16160000000001</v>
      </c>
    </row>
    <row r="27" spans="1:27" x14ac:dyDescent="0.3">
      <c r="A27" s="1" t="str">
        <f>'Ja Morant'!A27</f>
        <v>vs DEF</v>
      </c>
      <c r="B27">
        <v>103</v>
      </c>
      <c r="C27">
        <v>41</v>
      </c>
      <c r="D27">
        <v>77</v>
      </c>
      <c r="E27">
        <v>8</v>
      </c>
      <c r="F27">
        <v>26</v>
      </c>
      <c r="G27">
        <v>13</v>
      </c>
      <c r="H27">
        <v>14</v>
      </c>
      <c r="I27">
        <v>8</v>
      </c>
      <c r="J27">
        <v>8</v>
      </c>
      <c r="K27">
        <v>40</v>
      </c>
      <c r="L27">
        <v>8</v>
      </c>
      <c r="M27">
        <v>27</v>
      </c>
      <c r="N27">
        <v>23</v>
      </c>
      <c r="O27">
        <v>10</v>
      </c>
      <c r="P27">
        <v>27</v>
      </c>
      <c r="Q27">
        <f t="shared" si="10"/>
        <v>37</v>
      </c>
      <c r="R27">
        <v>13</v>
      </c>
      <c r="S27">
        <v>4</v>
      </c>
      <c r="T27">
        <v>7</v>
      </c>
      <c r="U27">
        <v>19</v>
      </c>
      <c r="V27">
        <v>8</v>
      </c>
      <c r="W27" s="5">
        <v>0.93387731481481484</v>
      </c>
      <c r="X27" s="2">
        <f t="shared" si="5"/>
        <v>0.53246753246753242</v>
      </c>
      <c r="Y27" s="2">
        <f t="shared" si="6"/>
        <v>0.30769230769230771</v>
      </c>
      <c r="Z27" s="2">
        <f t="shared" si="7"/>
        <v>0.9285714285714286</v>
      </c>
      <c r="AA27" s="4">
        <f t="shared" si="8"/>
        <v>76.953599999999994</v>
      </c>
    </row>
    <row r="28" spans="1:27" x14ac:dyDescent="0.3">
      <c r="A28" s="1" t="str">
        <f>'Ja Morant'!A28</f>
        <v>@ OCE</v>
      </c>
      <c r="B28">
        <v>135</v>
      </c>
      <c r="C28">
        <v>50</v>
      </c>
      <c r="D28">
        <v>88</v>
      </c>
      <c r="E28">
        <v>17</v>
      </c>
      <c r="F28">
        <v>30</v>
      </c>
      <c r="G28">
        <v>18</v>
      </c>
      <c r="H28">
        <v>24</v>
      </c>
      <c r="I28">
        <v>4</v>
      </c>
      <c r="J28">
        <v>16</v>
      </c>
      <c r="K28">
        <v>52</v>
      </c>
      <c r="L28">
        <v>17</v>
      </c>
      <c r="M28">
        <v>28</v>
      </c>
      <c r="N28">
        <v>34</v>
      </c>
      <c r="O28">
        <v>12</v>
      </c>
      <c r="P28">
        <v>31</v>
      </c>
      <c r="Q28">
        <f t="shared" si="10"/>
        <v>43</v>
      </c>
      <c r="R28">
        <v>10</v>
      </c>
      <c r="S28">
        <v>7</v>
      </c>
      <c r="T28">
        <v>13</v>
      </c>
      <c r="U28">
        <v>20</v>
      </c>
      <c r="V28">
        <v>12</v>
      </c>
      <c r="W28" s="5">
        <v>0.93366898148148147</v>
      </c>
      <c r="X28" s="2">
        <f t="shared" si="5"/>
        <v>0.56818181818181823</v>
      </c>
      <c r="Y28" s="2">
        <f t="shared" si="6"/>
        <v>0.56666666666666665</v>
      </c>
      <c r="Z28" s="2">
        <f t="shared" si="7"/>
        <v>0.75</v>
      </c>
      <c r="AA28" s="4">
        <f t="shared" si="8"/>
        <v>95.577600000000004</v>
      </c>
    </row>
    <row r="29" spans="1:27" x14ac:dyDescent="0.3">
      <c r="A29" s="1">
        <f>'Ja Morant'!A29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 Morant'!A30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 Morant'!A31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 Morant'!A32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 Morant'!A33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 Morant'!A34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 Morant'!A35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 Morant'!A36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 Morant'!A37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 Morant'!A38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 Morant'!A39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 Morant'!A40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 Morant'!A41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 Morant'!A42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 Morant'!A43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 Morant'!A44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 Morant'!A45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 Morant'!A46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125.25925925925925</v>
      </c>
      <c r="C47" s="4">
        <f t="shared" ref="C47:W47" si="16">AVERAGE(C2:C46)</f>
        <v>48.851851851851855</v>
      </c>
      <c r="D47" s="4">
        <f t="shared" si="16"/>
        <v>86.555555555555557</v>
      </c>
      <c r="E47" s="4">
        <f t="shared" si="16"/>
        <v>16.703703703703702</v>
      </c>
      <c r="F47" s="4">
        <f t="shared" si="16"/>
        <v>35.25925925925926</v>
      </c>
      <c r="G47" s="4">
        <f t="shared" si="16"/>
        <v>10.851851851851851</v>
      </c>
      <c r="H47" s="4">
        <f t="shared" si="16"/>
        <v>12.666666666666666</v>
      </c>
      <c r="I47" s="4">
        <f t="shared" si="16"/>
        <v>6.2592592592592595</v>
      </c>
      <c r="J47" s="4">
        <f t="shared" si="16"/>
        <v>6.4444444444444446</v>
      </c>
      <c r="K47" s="4">
        <f t="shared" si="16"/>
        <v>44.888888888888886</v>
      </c>
      <c r="L47" s="4">
        <f t="shared" si="16"/>
        <v>9.7777777777777786</v>
      </c>
      <c r="M47" s="4">
        <f t="shared" si="16"/>
        <v>30.703703703703702</v>
      </c>
      <c r="N47" s="4">
        <f t="shared" si="16"/>
        <v>31.518518518518519</v>
      </c>
      <c r="O47" s="4">
        <f t="shared" si="16"/>
        <v>8</v>
      </c>
      <c r="P47" s="4">
        <f t="shared" si="16"/>
        <v>26.518518518518519</v>
      </c>
      <c r="Q47" s="4">
        <f t="shared" si="16"/>
        <v>20.711111111111112</v>
      </c>
      <c r="R47" s="4">
        <f t="shared" si="16"/>
        <v>7.9629629629629628</v>
      </c>
      <c r="S47" s="4">
        <f t="shared" si="16"/>
        <v>6</v>
      </c>
      <c r="T47" s="4">
        <f t="shared" si="16"/>
        <v>10</v>
      </c>
      <c r="U47" s="4">
        <f t="shared" si="16"/>
        <v>15.518518518518519</v>
      </c>
      <c r="V47" s="4">
        <f t="shared" si="16"/>
        <v>12.148148148148149</v>
      </c>
      <c r="W47" s="5">
        <f t="shared" si="16"/>
        <v>0.93392832647462276</v>
      </c>
      <c r="X47" s="2">
        <f>SUM(C2:C46)/SUM(D2:D46)</f>
        <v>0.56439880188275571</v>
      </c>
      <c r="Y47" s="2">
        <f>SUM(E2:E46)/SUM(F2:F46)</f>
        <v>0.47373949579831931</v>
      </c>
      <c r="Z47" s="2">
        <f>SUM(G2:G46)/SUM(H2:H46)</f>
        <v>0.85672514619883045</v>
      </c>
      <c r="AA47" s="4">
        <f>AVERAGE(AA2:AA46)</f>
        <v>54.218239999999987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3382</v>
      </c>
      <c r="C49">
        <f t="shared" ref="C49:V49" si="17">SUM(C2:C46)</f>
        <v>1319</v>
      </c>
      <c r="D49">
        <f t="shared" si="17"/>
        <v>2337</v>
      </c>
      <c r="E49">
        <f t="shared" si="17"/>
        <v>451</v>
      </c>
      <c r="F49">
        <f t="shared" si="17"/>
        <v>952</v>
      </c>
      <c r="G49">
        <f t="shared" si="17"/>
        <v>293</v>
      </c>
      <c r="H49">
        <f t="shared" si="17"/>
        <v>342</v>
      </c>
      <c r="I49">
        <f t="shared" si="17"/>
        <v>169</v>
      </c>
      <c r="J49">
        <f t="shared" si="17"/>
        <v>174</v>
      </c>
      <c r="K49">
        <f t="shared" si="17"/>
        <v>1212</v>
      </c>
      <c r="L49">
        <f t="shared" si="17"/>
        <v>264</v>
      </c>
      <c r="M49">
        <f t="shared" si="17"/>
        <v>829</v>
      </c>
      <c r="N49">
        <f t="shared" si="17"/>
        <v>851</v>
      </c>
      <c r="O49">
        <f t="shared" si="17"/>
        <v>216</v>
      </c>
      <c r="P49">
        <f t="shared" si="17"/>
        <v>716</v>
      </c>
      <c r="Q49">
        <f t="shared" si="17"/>
        <v>932</v>
      </c>
      <c r="R49">
        <f t="shared" si="17"/>
        <v>215</v>
      </c>
      <c r="S49">
        <f t="shared" si="17"/>
        <v>162</v>
      </c>
      <c r="T49">
        <f t="shared" si="17"/>
        <v>270</v>
      </c>
      <c r="U49">
        <f t="shared" si="17"/>
        <v>419</v>
      </c>
      <c r="V49">
        <f t="shared" si="17"/>
        <v>328</v>
      </c>
      <c r="AA49" s="4">
        <f>SUM(AA2:AA46)</f>
        <v>2439.8207999999995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31</v>
      </c>
      <c r="C2">
        <v>2</v>
      </c>
      <c r="D2">
        <v>3</v>
      </c>
      <c r="E2">
        <v>0</v>
      </c>
      <c r="F2">
        <v>4</v>
      </c>
      <c r="G2">
        <v>1</v>
      </c>
      <c r="H2">
        <v>11</v>
      </c>
      <c r="I2">
        <v>19</v>
      </c>
      <c r="J2">
        <v>4</v>
      </c>
      <c r="K2">
        <v>8</v>
      </c>
      <c r="L2">
        <v>5</v>
      </c>
      <c r="M2">
        <v>6</v>
      </c>
      <c r="N2">
        <v>1</v>
      </c>
      <c r="O2">
        <v>3</v>
      </c>
      <c r="P2">
        <v>-17</v>
      </c>
      <c r="Q2" s="2">
        <f t="shared" ref="Q2:Q33" si="0">H2/I2</f>
        <v>0.57894736842105265</v>
      </c>
      <c r="R2" s="2">
        <f t="shared" ref="R2:R33" si="1">J2/K2</f>
        <v>0.5</v>
      </c>
      <c r="S2" s="2">
        <f>L2/M2</f>
        <v>0.83333333333333337</v>
      </c>
      <c r="T2">
        <v>40</v>
      </c>
      <c r="U2">
        <v>37</v>
      </c>
      <c r="V2">
        <v>3</v>
      </c>
      <c r="W2" s="3">
        <f t="shared" ref="W2:W46" si="2">((H2*85.91) +(F2*53.897)+(J2*51.757)+(L2*46.845)+(E2*39.19)+(N2*39.19)+(D2*34.677)+((C2-N2)*14.707)-(O2*17.174)-((M2-L2)*20.091)-((I2-H2)*39.19)-(G2*53.897))/T2</f>
        <v>33.018725000000003</v>
      </c>
      <c r="X2" s="4">
        <f t="shared" ref="X2:X46" si="3">B2+(C2*1.2)+(D2*1.5)+(E2*3)+(F2*3)-G2</f>
        <v>48.9</v>
      </c>
      <c r="Y2" s="4">
        <f t="shared" ref="Y2:Y46" si="4">B2+0.4*H2-0.7*I2-0.4*(M2-L2)+0.7*N2+0.3*(C2-N2)+F2+D2*0.7+0.7*E2-0.4*O2-G2</f>
        <v>26.600000000000005</v>
      </c>
      <c r="Z2">
        <v>0</v>
      </c>
    </row>
    <row r="3" spans="1:26" x14ac:dyDescent="0.3">
      <c r="A3" s="1" t="str">
        <f>'Ja Morant'!A3</f>
        <v>@ AFR</v>
      </c>
      <c r="B3">
        <v>13</v>
      </c>
      <c r="C3">
        <v>2</v>
      </c>
      <c r="D3">
        <v>11</v>
      </c>
      <c r="E3">
        <v>2</v>
      </c>
      <c r="F3">
        <v>1</v>
      </c>
      <c r="G3">
        <v>4</v>
      </c>
      <c r="H3">
        <v>5</v>
      </c>
      <c r="I3">
        <v>11</v>
      </c>
      <c r="J3">
        <v>1</v>
      </c>
      <c r="K3">
        <v>4</v>
      </c>
      <c r="L3">
        <v>2</v>
      </c>
      <c r="M3">
        <v>2</v>
      </c>
      <c r="N3">
        <v>0</v>
      </c>
      <c r="O3">
        <v>1</v>
      </c>
      <c r="P3">
        <v>-21</v>
      </c>
      <c r="Q3" s="2">
        <f t="shared" si="0"/>
        <v>0.45454545454545453</v>
      </c>
      <c r="R3" s="2">
        <f t="shared" si="1"/>
        <v>0.25</v>
      </c>
      <c r="S3" s="2">
        <f>L3/M3</f>
        <v>1</v>
      </c>
      <c r="T3">
        <v>40</v>
      </c>
      <c r="U3">
        <v>38</v>
      </c>
      <c r="V3">
        <v>1</v>
      </c>
      <c r="W3" s="3">
        <f t="shared" si="2"/>
        <v>16.255825000000002</v>
      </c>
      <c r="X3" s="4">
        <f t="shared" si="3"/>
        <v>36.9</v>
      </c>
      <c r="Y3" s="4">
        <f t="shared" si="4"/>
        <v>13.600000000000001</v>
      </c>
      <c r="Z3">
        <v>0</v>
      </c>
    </row>
    <row r="4" spans="1:26" x14ac:dyDescent="0.3">
      <c r="A4" s="1" t="str">
        <f>'Ja Morant'!A4</f>
        <v>vs OLD</v>
      </c>
      <c r="B4">
        <v>17</v>
      </c>
      <c r="C4">
        <v>3</v>
      </c>
      <c r="D4">
        <v>5</v>
      </c>
      <c r="E4">
        <v>0</v>
      </c>
      <c r="F4">
        <v>2</v>
      </c>
      <c r="G4">
        <v>3</v>
      </c>
      <c r="H4">
        <v>6</v>
      </c>
      <c r="I4">
        <v>17</v>
      </c>
      <c r="J4">
        <v>3</v>
      </c>
      <c r="K4">
        <v>8</v>
      </c>
      <c r="L4">
        <v>2</v>
      </c>
      <c r="M4">
        <v>2</v>
      </c>
      <c r="N4">
        <v>1</v>
      </c>
      <c r="O4">
        <v>0</v>
      </c>
      <c r="P4">
        <v>15</v>
      </c>
      <c r="Q4" s="2">
        <f t="shared" si="0"/>
        <v>0.35294117647058826</v>
      </c>
      <c r="R4" s="2">
        <f t="shared" si="1"/>
        <v>0.375</v>
      </c>
      <c r="S4" s="2">
        <f>L4/M4</f>
        <v>1</v>
      </c>
      <c r="T4">
        <v>41</v>
      </c>
      <c r="U4">
        <v>30</v>
      </c>
      <c r="V4">
        <v>0</v>
      </c>
      <c r="W4" s="3">
        <f t="shared" si="2"/>
        <v>12.717634146341464</v>
      </c>
      <c r="X4" s="4">
        <f t="shared" si="3"/>
        <v>31.1</v>
      </c>
      <c r="Y4" s="4">
        <f t="shared" si="4"/>
        <v>11.299999999999999</v>
      </c>
      <c r="Z4">
        <v>0</v>
      </c>
    </row>
    <row r="5" spans="1:26" x14ac:dyDescent="0.3">
      <c r="A5" s="1" t="str">
        <f>'Ja Morant'!A5</f>
        <v>@ USA</v>
      </c>
      <c r="B5">
        <v>20</v>
      </c>
      <c r="C5">
        <v>3</v>
      </c>
      <c r="D5">
        <v>4</v>
      </c>
      <c r="E5">
        <v>0</v>
      </c>
      <c r="F5">
        <v>1</v>
      </c>
      <c r="G5">
        <v>2</v>
      </c>
      <c r="H5">
        <v>7</v>
      </c>
      <c r="I5">
        <v>11</v>
      </c>
      <c r="J5">
        <v>3</v>
      </c>
      <c r="K5">
        <v>5</v>
      </c>
      <c r="L5">
        <v>3</v>
      </c>
      <c r="M5">
        <v>3</v>
      </c>
      <c r="N5">
        <v>0</v>
      </c>
      <c r="O5">
        <v>0</v>
      </c>
      <c r="P5">
        <v>-4</v>
      </c>
      <c r="Q5" s="2">
        <f t="shared" si="0"/>
        <v>0.63636363636363635</v>
      </c>
      <c r="R5" s="2">
        <f t="shared" si="1"/>
        <v>0.6</v>
      </c>
      <c r="S5" s="2">
        <f>L5/M5</f>
        <v>1</v>
      </c>
      <c r="T5">
        <v>37</v>
      </c>
      <c r="U5">
        <v>29</v>
      </c>
      <c r="V5">
        <v>0</v>
      </c>
      <c r="W5" s="3">
        <f t="shared" si="2"/>
        <v>23.495891891891894</v>
      </c>
      <c r="X5" s="4">
        <f t="shared" si="3"/>
        <v>30.6</v>
      </c>
      <c r="Y5" s="4">
        <f t="shared" si="4"/>
        <v>17.8</v>
      </c>
      <c r="Z5">
        <v>0</v>
      </c>
    </row>
    <row r="6" spans="1:26" x14ac:dyDescent="0.3">
      <c r="A6" s="1" t="str">
        <f>'Ja Morant'!A6</f>
        <v>vs SPA</v>
      </c>
      <c r="B6">
        <v>32</v>
      </c>
      <c r="C6">
        <v>6</v>
      </c>
      <c r="D6">
        <v>5</v>
      </c>
      <c r="E6">
        <v>0</v>
      </c>
      <c r="F6">
        <v>3</v>
      </c>
      <c r="G6">
        <v>1</v>
      </c>
      <c r="H6">
        <v>10</v>
      </c>
      <c r="I6">
        <v>22</v>
      </c>
      <c r="J6">
        <v>5</v>
      </c>
      <c r="K6">
        <v>10</v>
      </c>
      <c r="L6">
        <v>7</v>
      </c>
      <c r="M6">
        <v>7</v>
      </c>
      <c r="N6">
        <v>1</v>
      </c>
      <c r="O6">
        <v>1</v>
      </c>
      <c r="P6">
        <v>-10</v>
      </c>
      <c r="Q6" s="2">
        <f t="shared" si="0"/>
        <v>0.45454545454545453</v>
      </c>
      <c r="R6" s="2">
        <f t="shared" si="1"/>
        <v>0.5</v>
      </c>
      <c r="S6" s="2">
        <f t="shared" ref="S6:S41" si="5">L6/M6</f>
        <v>1</v>
      </c>
      <c r="T6">
        <v>47</v>
      </c>
      <c r="U6">
        <v>44</v>
      </c>
      <c r="V6">
        <v>1</v>
      </c>
      <c r="W6" s="3">
        <f t="shared" si="2"/>
        <v>28.771276595744684</v>
      </c>
      <c r="X6" s="4">
        <f t="shared" si="3"/>
        <v>54.7</v>
      </c>
      <c r="Y6" s="4">
        <f t="shared" si="4"/>
        <v>27.900000000000002</v>
      </c>
      <c r="Z6">
        <v>0</v>
      </c>
    </row>
    <row r="7" spans="1:26" x14ac:dyDescent="0.3">
      <c r="A7" s="1" t="str">
        <f>'Ja Morant'!A7</f>
        <v>@ 6TH</v>
      </c>
      <c r="B7">
        <v>16</v>
      </c>
      <c r="C7">
        <v>3</v>
      </c>
      <c r="D7">
        <v>4</v>
      </c>
      <c r="E7">
        <v>0</v>
      </c>
      <c r="F7">
        <v>1</v>
      </c>
      <c r="G7">
        <v>0</v>
      </c>
      <c r="H7">
        <v>6</v>
      </c>
      <c r="I7">
        <v>9</v>
      </c>
      <c r="J7">
        <v>2</v>
      </c>
      <c r="K7">
        <v>3</v>
      </c>
      <c r="L7">
        <v>2</v>
      </c>
      <c r="M7">
        <v>2</v>
      </c>
      <c r="N7">
        <v>0</v>
      </c>
      <c r="O7">
        <v>0</v>
      </c>
      <c r="P7">
        <v>8</v>
      </c>
      <c r="Q7" s="2">
        <f t="shared" si="0"/>
        <v>0.66666666666666663</v>
      </c>
      <c r="R7" s="2">
        <f t="shared" si="1"/>
        <v>0.66666666666666663</v>
      </c>
      <c r="S7" s="2">
        <f t="shared" si="5"/>
        <v>1</v>
      </c>
      <c r="T7">
        <v>38</v>
      </c>
      <c r="U7">
        <v>24</v>
      </c>
      <c r="V7">
        <v>0</v>
      </c>
      <c r="W7" s="3">
        <f t="shared" si="2"/>
        <v>21.890000000000004</v>
      </c>
      <c r="X7" s="4">
        <f t="shared" si="3"/>
        <v>28.6</v>
      </c>
      <c r="Y7" s="4">
        <f t="shared" si="4"/>
        <v>16.799999999999997</v>
      </c>
      <c r="Z7">
        <v>0</v>
      </c>
    </row>
    <row r="8" spans="1:26" x14ac:dyDescent="0.3">
      <c r="A8" s="1" t="str">
        <f>'Ja Morant'!A8</f>
        <v>vs CAN</v>
      </c>
      <c r="B8">
        <v>10</v>
      </c>
      <c r="C8">
        <v>3</v>
      </c>
      <c r="D8">
        <v>3</v>
      </c>
      <c r="E8">
        <v>1</v>
      </c>
      <c r="F8">
        <v>1</v>
      </c>
      <c r="G8">
        <v>3</v>
      </c>
      <c r="H8">
        <v>4</v>
      </c>
      <c r="I8">
        <v>6</v>
      </c>
      <c r="J8">
        <v>0</v>
      </c>
      <c r="K8">
        <v>1</v>
      </c>
      <c r="L8">
        <v>2</v>
      </c>
      <c r="M8">
        <v>2</v>
      </c>
      <c r="N8">
        <v>0</v>
      </c>
      <c r="O8">
        <v>3</v>
      </c>
      <c r="P8">
        <v>-15</v>
      </c>
      <c r="Q8" s="2">
        <f t="shared" si="0"/>
        <v>0.66666666666666663</v>
      </c>
      <c r="R8" s="2">
        <f t="shared" si="1"/>
        <v>0</v>
      </c>
      <c r="S8" s="2">
        <f t="shared" si="5"/>
        <v>1</v>
      </c>
      <c r="T8">
        <v>34</v>
      </c>
      <c r="U8">
        <v>18</v>
      </c>
      <c r="V8">
        <v>2</v>
      </c>
      <c r="W8" s="3">
        <f t="shared" si="2"/>
        <v>11.381647058823523</v>
      </c>
      <c r="X8" s="4">
        <f t="shared" si="3"/>
        <v>21.1</v>
      </c>
      <c r="Y8" s="4">
        <f t="shared" si="4"/>
        <v>7.8999999999999986</v>
      </c>
      <c r="Z8">
        <v>0</v>
      </c>
    </row>
    <row r="9" spans="1:26" x14ac:dyDescent="0.3">
      <c r="A9" s="1" t="str">
        <f>'Ja Morant'!A9</f>
        <v>@ CHI</v>
      </c>
      <c r="B9">
        <v>28</v>
      </c>
      <c r="C9">
        <v>3</v>
      </c>
      <c r="D9">
        <v>2</v>
      </c>
      <c r="E9">
        <v>0</v>
      </c>
      <c r="F9">
        <v>0</v>
      </c>
      <c r="G9">
        <v>1</v>
      </c>
      <c r="H9">
        <v>10</v>
      </c>
      <c r="I9">
        <v>15</v>
      </c>
      <c r="J9">
        <v>1</v>
      </c>
      <c r="K9">
        <v>4</v>
      </c>
      <c r="L9">
        <v>7</v>
      </c>
      <c r="M9">
        <v>7</v>
      </c>
      <c r="N9">
        <v>1</v>
      </c>
      <c r="O9">
        <v>0</v>
      </c>
      <c r="P9">
        <v>-19</v>
      </c>
      <c r="Q9" s="2">
        <f>H9/I9</f>
        <v>0.66666666666666663</v>
      </c>
      <c r="R9" s="2">
        <f>J9/K9</f>
        <v>0.25</v>
      </c>
      <c r="S9" s="2">
        <f>L9/M9</f>
        <v>1</v>
      </c>
      <c r="T9">
        <v>37</v>
      </c>
      <c r="U9">
        <v>32</v>
      </c>
      <c r="V9">
        <v>1</v>
      </c>
      <c r="W9" s="3">
        <f>((H9*85.91) +(F9*53.897)+(J9*51.757)+(L9*46.845)+(E9*39.19)+(N9*39.19)+(D9*34.677)+((C9-N9)*14.707)-(O9*17.174)-((M9-L9)*20.091)-((I9-H9)*39.19)-(G9*53.897))/T9</f>
        <v>30.456297297297297</v>
      </c>
      <c r="X9" s="4">
        <f>B9+(C9*1.2)+(D9*1.5)+(E9*3)+(F9*3)-G9</f>
        <v>33.6</v>
      </c>
      <c r="Y9" s="4">
        <f>B9+0.4*H9-0.7*I9-0.4*(M9-L9)+0.7*N9+0.3*(C9-N9)+F9+D9*0.7+0.7*E9-0.4*O9-G9</f>
        <v>23.2</v>
      </c>
      <c r="Z9">
        <v>0</v>
      </c>
    </row>
    <row r="10" spans="1:26" x14ac:dyDescent="0.3">
      <c r="A10" s="1" t="str">
        <f>'Ja Morant'!A10</f>
        <v>@ IMP</v>
      </c>
      <c r="B10">
        <v>14</v>
      </c>
      <c r="C10">
        <v>5</v>
      </c>
      <c r="D10">
        <v>1</v>
      </c>
      <c r="E10">
        <v>0</v>
      </c>
      <c r="F10">
        <v>1</v>
      </c>
      <c r="G10">
        <v>1</v>
      </c>
      <c r="H10">
        <v>6</v>
      </c>
      <c r="I10">
        <v>12</v>
      </c>
      <c r="J10">
        <v>2</v>
      </c>
      <c r="K10">
        <v>5</v>
      </c>
      <c r="L10">
        <v>0</v>
      </c>
      <c r="M10">
        <v>0</v>
      </c>
      <c r="N10">
        <v>0</v>
      </c>
      <c r="O10">
        <v>1</v>
      </c>
      <c r="P10">
        <v>-6</v>
      </c>
      <c r="Q10" s="2">
        <f>H10/I10</f>
        <v>0.5</v>
      </c>
      <c r="R10" s="2">
        <f>J10/K10</f>
        <v>0.4</v>
      </c>
      <c r="S10" s="6" t="s">
        <v>45</v>
      </c>
      <c r="T10">
        <v>36</v>
      </c>
      <c r="U10">
        <v>16</v>
      </c>
      <c r="V10">
        <v>2</v>
      </c>
      <c r="W10" s="3">
        <f>((H10*85.91) +(F10*53.897)+(J10*51.757)+(L10*46.845)+(E10*39.19)+(N10*39.19)+(D10*34.677)+((C10-N10)*14.707)-(O10*17.174)-((M10-L10)*20.091)-((I10-H10)*39.19)-(G10*53.897))/T10</f>
        <v>13.190888888888892</v>
      </c>
      <c r="X10" s="4">
        <f>B10+(C10*1.2)+(D10*1.5)+(E10*3)+(F10*3)-G10</f>
        <v>23.5</v>
      </c>
      <c r="Y10" s="4">
        <f>B10+0.4*H10-0.7*I10-0.4*(M10-L10)+0.7*N10+0.3*(C10-N10)+F10+D10*0.7+0.7*E10-0.4*O10-G10</f>
        <v>9.7999999999999989</v>
      </c>
      <c r="Z10">
        <v>0</v>
      </c>
    </row>
    <row r="11" spans="1:26" x14ac:dyDescent="0.3">
      <c r="A11" s="1" t="str">
        <f>'Ja Morant'!A11</f>
        <v>vs 3PT</v>
      </c>
      <c r="B11">
        <v>31</v>
      </c>
      <c r="C11">
        <v>7</v>
      </c>
      <c r="D11">
        <v>7</v>
      </c>
      <c r="E11">
        <v>0</v>
      </c>
      <c r="F11">
        <v>1</v>
      </c>
      <c r="G11">
        <v>3</v>
      </c>
      <c r="H11">
        <v>11</v>
      </c>
      <c r="I11">
        <v>13</v>
      </c>
      <c r="J11">
        <v>7</v>
      </c>
      <c r="K11">
        <v>7</v>
      </c>
      <c r="L11">
        <v>2</v>
      </c>
      <c r="M11">
        <v>2</v>
      </c>
      <c r="N11">
        <v>0</v>
      </c>
      <c r="O11">
        <v>0</v>
      </c>
      <c r="P11">
        <v>1</v>
      </c>
      <c r="Q11" s="2">
        <f t="shared" si="0"/>
        <v>0.84615384615384615</v>
      </c>
      <c r="R11" s="2">
        <f t="shared" si="1"/>
        <v>1</v>
      </c>
      <c r="S11" s="2">
        <f t="shared" si="5"/>
        <v>1</v>
      </c>
      <c r="T11">
        <v>45</v>
      </c>
      <c r="U11">
        <v>47</v>
      </c>
      <c r="V11">
        <v>3</v>
      </c>
      <c r="W11" s="3">
        <f t="shared" si="2"/>
        <v>34.678066666666673</v>
      </c>
      <c r="X11" s="4">
        <f t="shared" si="3"/>
        <v>49.9</v>
      </c>
      <c r="Y11" s="4">
        <f t="shared" si="4"/>
        <v>31.299999999999997</v>
      </c>
      <c r="Z11">
        <v>0</v>
      </c>
    </row>
    <row r="12" spans="1:26" x14ac:dyDescent="0.3">
      <c r="A12" s="1" t="str">
        <f>'Ja Morant'!A12</f>
        <v>@ DEF</v>
      </c>
      <c r="B12">
        <v>20</v>
      </c>
      <c r="C12">
        <v>2</v>
      </c>
      <c r="D12">
        <v>3</v>
      </c>
      <c r="E12">
        <v>0</v>
      </c>
      <c r="F12">
        <v>1</v>
      </c>
      <c r="G12">
        <v>0</v>
      </c>
      <c r="H12">
        <v>8</v>
      </c>
      <c r="I12">
        <v>12</v>
      </c>
      <c r="J12">
        <v>4</v>
      </c>
      <c r="K12">
        <v>5</v>
      </c>
      <c r="L12">
        <v>0</v>
      </c>
      <c r="M12">
        <v>0</v>
      </c>
      <c r="N12">
        <v>0</v>
      </c>
      <c r="O12">
        <v>0</v>
      </c>
      <c r="P12">
        <v>-11</v>
      </c>
      <c r="Q12" s="2">
        <f t="shared" si="0"/>
        <v>0.66666666666666663</v>
      </c>
      <c r="R12" s="2">
        <f t="shared" si="1"/>
        <v>0.8</v>
      </c>
      <c r="S12" s="6" t="s">
        <v>45</v>
      </c>
      <c r="T12">
        <v>39</v>
      </c>
      <c r="U12">
        <v>26</v>
      </c>
      <c r="V12">
        <v>1</v>
      </c>
      <c r="W12" s="3">
        <f t="shared" si="2"/>
        <v>23.715128205128206</v>
      </c>
      <c r="X12" s="4">
        <f t="shared" si="3"/>
        <v>29.9</v>
      </c>
      <c r="Y12" s="4">
        <f t="shared" si="4"/>
        <v>18.5</v>
      </c>
      <c r="Z12">
        <v>0</v>
      </c>
    </row>
    <row r="13" spans="1:26" x14ac:dyDescent="0.3">
      <c r="A13" s="1" t="str">
        <f>'Ja Morant'!A13</f>
        <v>vs OCE</v>
      </c>
      <c r="B13">
        <v>5</v>
      </c>
      <c r="C13">
        <v>1</v>
      </c>
      <c r="D13">
        <v>3</v>
      </c>
      <c r="E13">
        <v>0</v>
      </c>
      <c r="F13">
        <v>1</v>
      </c>
      <c r="G13">
        <v>1</v>
      </c>
      <c r="H13">
        <v>2</v>
      </c>
      <c r="I13">
        <v>7</v>
      </c>
      <c r="J13">
        <v>1</v>
      </c>
      <c r="K13">
        <v>4</v>
      </c>
      <c r="L13">
        <v>0</v>
      </c>
      <c r="M13">
        <v>0</v>
      </c>
      <c r="N13">
        <v>0</v>
      </c>
      <c r="O13">
        <v>1</v>
      </c>
      <c r="P13">
        <v>-22</v>
      </c>
      <c r="Q13" s="2">
        <f t="shared" si="0"/>
        <v>0.2857142857142857</v>
      </c>
      <c r="R13" s="2">
        <f t="shared" si="1"/>
        <v>0.25</v>
      </c>
      <c r="S13" s="6" t="s">
        <v>45</v>
      </c>
      <c r="T13">
        <v>28</v>
      </c>
      <c r="U13">
        <v>13</v>
      </c>
      <c r="V13">
        <v>1</v>
      </c>
      <c r="W13" s="3">
        <f t="shared" si="2"/>
        <v>4.6139642857142871</v>
      </c>
      <c r="X13" s="4">
        <f t="shared" si="3"/>
        <v>12.7</v>
      </c>
      <c r="Y13" s="4">
        <f t="shared" si="4"/>
        <v>2.9</v>
      </c>
      <c r="Z13">
        <v>0</v>
      </c>
    </row>
    <row r="14" spans="1:26" x14ac:dyDescent="0.3">
      <c r="A14" s="1" t="str">
        <f>'Ja Morant'!A14</f>
        <v>@ FRA</v>
      </c>
      <c r="B14">
        <v>23</v>
      </c>
      <c r="C14">
        <v>2</v>
      </c>
      <c r="D14">
        <v>7</v>
      </c>
      <c r="E14">
        <v>1</v>
      </c>
      <c r="F14">
        <v>1</v>
      </c>
      <c r="G14">
        <v>1</v>
      </c>
      <c r="H14">
        <v>7</v>
      </c>
      <c r="I14">
        <v>16</v>
      </c>
      <c r="J14">
        <v>5</v>
      </c>
      <c r="K14">
        <v>7</v>
      </c>
      <c r="L14">
        <v>4</v>
      </c>
      <c r="M14">
        <v>4</v>
      </c>
      <c r="N14">
        <v>0</v>
      </c>
      <c r="O14">
        <v>0</v>
      </c>
      <c r="P14">
        <v>-2</v>
      </c>
      <c r="Q14" s="2">
        <f t="shared" si="0"/>
        <v>0.4375</v>
      </c>
      <c r="R14" s="2">
        <f t="shared" si="1"/>
        <v>0.7142857142857143</v>
      </c>
      <c r="S14" s="2">
        <f t="shared" si="5"/>
        <v>1</v>
      </c>
      <c r="T14">
        <v>42</v>
      </c>
      <c r="U14">
        <v>39</v>
      </c>
      <c r="V14">
        <v>0</v>
      </c>
      <c r="W14" s="3">
        <f t="shared" si="2"/>
        <v>23.956380952380954</v>
      </c>
      <c r="X14" s="4">
        <f t="shared" si="3"/>
        <v>40.9</v>
      </c>
      <c r="Y14" s="4">
        <f t="shared" si="4"/>
        <v>20.8</v>
      </c>
      <c r="Z14">
        <v>0</v>
      </c>
    </row>
    <row r="15" spans="1:26" x14ac:dyDescent="0.3">
      <c r="A15" s="1" t="str">
        <f>'Ja Morant'!A15</f>
        <v>vs INJ</v>
      </c>
      <c r="B15">
        <v>13</v>
      </c>
      <c r="C15">
        <v>2</v>
      </c>
      <c r="D15">
        <v>2</v>
      </c>
      <c r="E15">
        <v>0</v>
      </c>
      <c r="F15">
        <v>1</v>
      </c>
      <c r="G15">
        <v>1</v>
      </c>
      <c r="H15">
        <v>6</v>
      </c>
      <c r="I15">
        <v>9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-11</v>
      </c>
      <c r="Q15" s="2">
        <f t="shared" si="0"/>
        <v>0.66666666666666663</v>
      </c>
      <c r="R15" s="2">
        <f t="shared" si="1"/>
        <v>1</v>
      </c>
      <c r="S15" s="6" t="s">
        <v>45</v>
      </c>
      <c r="T15">
        <v>33</v>
      </c>
      <c r="U15">
        <v>18</v>
      </c>
      <c r="V15">
        <v>0</v>
      </c>
      <c r="W15" s="3">
        <f t="shared" si="2"/>
        <v>16.618636363636366</v>
      </c>
      <c r="X15" s="4">
        <f t="shared" si="3"/>
        <v>20.399999999999999</v>
      </c>
      <c r="Y15" s="4">
        <f t="shared" si="4"/>
        <v>11.100000000000001</v>
      </c>
      <c r="Z15">
        <v>0</v>
      </c>
    </row>
    <row r="16" spans="1:26" x14ac:dyDescent="0.3">
      <c r="A16" s="1" t="str">
        <f>'Ja Morant'!A16</f>
        <v>@ EUR</v>
      </c>
      <c r="B16">
        <v>24</v>
      </c>
      <c r="C16">
        <v>3</v>
      </c>
      <c r="D16">
        <v>6</v>
      </c>
      <c r="E16">
        <v>0</v>
      </c>
      <c r="F16">
        <v>2</v>
      </c>
      <c r="G16">
        <v>5</v>
      </c>
      <c r="H16">
        <v>10</v>
      </c>
      <c r="I16">
        <v>15</v>
      </c>
      <c r="J16">
        <v>4</v>
      </c>
      <c r="K16">
        <v>5</v>
      </c>
      <c r="L16">
        <v>0</v>
      </c>
      <c r="M16">
        <v>0</v>
      </c>
      <c r="N16">
        <v>0</v>
      </c>
      <c r="O16">
        <v>1</v>
      </c>
      <c r="P16">
        <v>-10</v>
      </c>
      <c r="Q16" s="2">
        <f t="shared" si="0"/>
        <v>0.66666666666666663</v>
      </c>
      <c r="R16" s="2">
        <f t="shared" si="1"/>
        <v>0.8</v>
      </c>
      <c r="S16" s="6" t="s">
        <v>45</v>
      </c>
      <c r="T16">
        <v>40</v>
      </c>
      <c r="U16">
        <v>38</v>
      </c>
      <c r="V16">
        <v>0</v>
      </c>
      <c r="W16" s="3">
        <f t="shared" si="2"/>
        <v>23.587399999999999</v>
      </c>
      <c r="X16" s="4">
        <f t="shared" si="3"/>
        <v>37.6</v>
      </c>
      <c r="Y16" s="4">
        <f t="shared" si="4"/>
        <v>19.2</v>
      </c>
      <c r="Z16">
        <v>0</v>
      </c>
    </row>
    <row r="17" spans="1:26" x14ac:dyDescent="0.3">
      <c r="A17" s="1" t="str">
        <f>'Ja Morant'!A17</f>
        <v>@ RKS</v>
      </c>
      <c r="B17">
        <v>20</v>
      </c>
      <c r="C17">
        <v>1</v>
      </c>
      <c r="D17">
        <v>2</v>
      </c>
      <c r="E17">
        <v>0</v>
      </c>
      <c r="F17">
        <v>1</v>
      </c>
      <c r="G17">
        <v>1</v>
      </c>
      <c r="H17">
        <v>9</v>
      </c>
      <c r="I17">
        <v>18</v>
      </c>
      <c r="J17">
        <v>2</v>
      </c>
      <c r="K17">
        <v>7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0.5</v>
      </c>
      <c r="R17" s="2">
        <f t="shared" si="1"/>
        <v>0.2857142857142857</v>
      </c>
      <c r="S17" s="6" t="s">
        <v>45</v>
      </c>
      <c r="T17">
        <v>36</v>
      </c>
      <c r="U17">
        <v>25</v>
      </c>
      <c r="V17">
        <v>4</v>
      </c>
      <c r="W17" s="3">
        <f t="shared" si="2"/>
        <v>16.890416666666667</v>
      </c>
      <c r="X17" s="4">
        <f t="shared" si="3"/>
        <v>26.2</v>
      </c>
      <c r="Y17" s="4">
        <f t="shared" si="4"/>
        <v>12.700000000000003</v>
      </c>
      <c r="Z17">
        <v>0</v>
      </c>
    </row>
    <row r="18" spans="1:26" x14ac:dyDescent="0.3">
      <c r="A18" s="1" t="str">
        <f>'Ja Morant'!A18</f>
        <v>vs AFR</v>
      </c>
      <c r="B18">
        <v>14</v>
      </c>
      <c r="C18">
        <v>1</v>
      </c>
      <c r="D18">
        <v>3</v>
      </c>
      <c r="E18">
        <v>0</v>
      </c>
      <c r="F18">
        <v>0</v>
      </c>
      <c r="G18">
        <v>1</v>
      </c>
      <c r="H18">
        <v>5</v>
      </c>
      <c r="I18">
        <v>11</v>
      </c>
      <c r="J18">
        <v>2</v>
      </c>
      <c r="K18">
        <v>6</v>
      </c>
      <c r="L18">
        <v>2</v>
      </c>
      <c r="M18">
        <v>2</v>
      </c>
      <c r="N18">
        <v>0</v>
      </c>
      <c r="O18">
        <v>0</v>
      </c>
      <c r="P18">
        <v>-17</v>
      </c>
      <c r="Q18" s="2">
        <f t="shared" si="0"/>
        <v>0.45454545454545453</v>
      </c>
      <c r="R18" s="2">
        <f t="shared" si="1"/>
        <v>0.33333333333333331</v>
      </c>
      <c r="S18" s="2">
        <f t="shared" si="5"/>
        <v>1</v>
      </c>
      <c r="T18">
        <v>30</v>
      </c>
      <c r="U18">
        <v>21</v>
      </c>
      <c r="V18">
        <v>1</v>
      </c>
      <c r="W18" s="3">
        <f t="shared" si="2"/>
        <v>15.215166666666663</v>
      </c>
      <c r="X18" s="4">
        <f t="shared" si="3"/>
        <v>18.7</v>
      </c>
      <c r="Y18" s="4">
        <f t="shared" si="4"/>
        <v>9.7000000000000011</v>
      </c>
      <c r="Z18">
        <v>0</v>
      </c>
    </row>
    <row r="19" spans="1:26" x14ac:dyDescent="0.3">
      <c r="A19" s="1" t="str">
        <f>'Ja Morant'!A19</f>
        <v>@ OLD</v>
      </c>
      <c r="B19">
        <v>30</v>
      </c>
      <c r="C19">
        <v>2</v>
      </c>
      <c r="D19">
        <v>7</v>
      </c>
      <c r="E19">
        <v>0</v>
      </c>
      <c r="F19">
        <v>2</v>
      </c>
      <c r="G19">
        <v>6</v>
      </c>
      <c r="H19">
        <v>11</v>
      </c>
      <c r="I19">
        <v>14</v>
      </c>
      <c r="J19">
        <v>4</v>
      </c>
      <c r="K19">
        <v>5</v>
      </c>
      <c r="L19">
        <v>4</v>
      </c>
      <c r="M19">
        <v>4</v>
      </c>
      <c r="N19">
        <v>0</v>
      </c>
      <c r="O19">
        <v>3</v>
      </c>
      <c r="P19">
        <v>-6</v>
      </c>
      <c r="Q19" s="2">
        <f t="shared" si="0"/>
        <v>0.7857142857142857</v>
      </c>
      <c r="R19" s="2">
        <f t="shared" si="1"/>
        <v>0.8</v>
      </c>
      <c r="S19" s="2">
        <f t="shared" si="5"/>
        <v>1</v>
      </c>
      <c r="T19">
        <v>42</v>
      </c>
      <c r="U19">
        <v>47</v>
      </c>
      <c r="V19">
        <v>5</v>
      </c>
      <c r="W19" s="3">
        <f t="shared" si="2"/>
        <v>29.211690476190476</v>
      </c>
      <c r="X19" s="4">
        <f t="shared" si="3"/>
        <v>42.9</v>
      </c>
      <c r="Y19" s="4">
        <f t="shared" si="4"/>
        <v>24.900000000000002</v>
      </c>
      <c r="Z19">
        <v>0</v>
      </c>
    </row>
    <row r="20" spans="1:26" x14ac:dyDescent="0.3">
      <c r="A20" s="1" t="str">
        <f>'Ja Morant'!A20</f>
        <v>vs USA</v>
      </c>
      <c r="B20">
        <v>21</v>
      </c>
      <c r="C20">
        <v>0</v>
      </c>
      <c r="D20">
        <v>6</v>
      </c>
      <c r="E20">
        <v>0</v>
      </c>
      <c r="F20">
        <v>1</v>
      </c>
      <c r="G20">
        <v>1</v>
      </c>
      <c r="H20">
        <v>7</v>
      </c>
      <c r="I20">
        <v>14</v>
      </c>
      <c r="J20">
        <v>4</v>
      </c>
      <c r="K20">
        <v>7</v>
      </c>
      <c r="L20">
        <v>3</v>
      </c>
      <c r="M20">
        <v>3</v>
      </c>
      <c r="N20">
        <v>0</v>
      </c>
      <c r="O20">
        <v>1</v>
      </c>
      <c r="P20">
        <v>-6</v>
      </c>
      <c r="Q20" s="2">
        <f t="shared" si="0"/>
        <v>0.5</v>
      </c>
      <c r="R20" s="2">
        <f t="shared" si="1"/>
        <v>0.5714285714285714</v>
      </c>
      <c r="S20" s="2">
        <f t="shared" si="5"/>
        <v>1</v>
      </c>
      <c r="T20">
        <v>41</v>
      </c>
      <c r="U20">
        <v>37</v>
      </c>
      <c r="V20">
        <v>1</v>
      </c>
      <c r="W20" s="3">
        <f t="shared" si="2"/>
        <v>21.109536585365856</v>
      </c>
      <c r="X20" s="4">
        <f t="shared" si="3"/>
        <v>32</v>
      </c>
      <c r="Y20" s="4">
        <f t="shared" si="4"/>
        <v>17.800000000000004</v>
      </c>
      <c r="Z20">
        <v>0</v>
      </c>
    </row>
    <row r="21" spans="1:26" x14ac:dyDescent="0.3">
      <c r="A21" s="1" t="str">
        <f>'Ja Morant'!A21</f>
        <v>@ SPA</v>
      </c>
      <c r="B21">
        <v>15</v>
      </c>
      <c r="C21">
        <v>1</v>
      </c>
      <c r="D21">
        <v>5</v>
      </c>
      <c r="E21">
        <v>0</v>
      </c>
      <c r="F21">
        <v>0</v>
      </c>
      <c r="G21">
        <v>1</v>
      </c>
      <c r="H21">
        <v>6</v>
      </c>
      <c r="I21">
        <v>11</v>
      </c>
      <c r="J21">
        <v>2</v>
      </c>
      <c r="K21">
        <v>5</v>
      </c>
      <c r="L21">
        <v>1</v>
      </c>
      <c r="M21">
        <v>1</v>
      </c>
      <c r="N21">
        <v>0</v>
      </c>
      <c r="O21">
        <v>0</v>
      </c>
      <c r="P21">
        <v>-4</v>
      </c>
      <c r="Q21" s="2">
        <f t="shared" si="0"/>
        <v>0.54545454545454541</v>
      </c>
      <c r="R21" s="2">
        <f t="shared" si="1"/>
        <v>0.4</v>
      </c>
      <c r="S21" s="2">
        <f t="shared" si="5"/>
        <v>1</v>
      </c>
      <c r="T21">
        <v>36</v>
      </c>
      <c r="U21">
        <v>25</v>
      </c>
      <c r="V21">
        <v>3</v>
      </c>
      <c r="W21" s="3">
        <f t="shared" si="2"/>
        <v>16.779555555555554</v>
      </c>
      <c r="X21" s="4">
        <f t="shared" si="3"/>
        <v>22.7</v>
      </c>
      <c r="Y21" s="4">
        <f t="shared" si="4"/>
        <v>12.5</v>
      </c>
      <c r="Z21">
        <v>0</v>
      </c>
    </row>
    <row r="22" spans="1:26" x14ac:dyDescent="0.3">
      <c r="A22" s="1" t="str">
        <f>'Ja Morant'!A22</f>
        <v>vs 6TH</v>
      </c>
      <c r="B22">
        <v>15</v>
      </c>
      <c r="C22">
        <v>1</v>
      </c>
      <c r="D22">
        <v>5</v>
      </c>
      <c r="E22">
        <v>0</v>
      </c>
      <c r="F22">
        <v>4</v>
      </c>
      <c r="G22">
        <v>0</v>
      </c>
      <c r="H22">
        <v>6</v>
      </c>
      <c r="I22">
        <v>14</v>
      </c>
      <c r="J22">
        <v>1</v>
      </c>
      <c r="K22">
        <v>4</v>
      </c>
      <c r="L22">
        <v>2</v>
      </c>
      <c r="M22">
        <v>2</v>
      </c>
      <c r="N22">
        <v>0</v>
      </c>
      <c r="O22">
        <v>0</v>
      </c>
      <c r="P22">
        <v>19</v>
      </c>
      <c r="Q22" s="2">
        <f t="shared" si="0"/>
        <v>0.42857142857142855</v>
      </c>
      <c r="R22" s="2">
        <f t="shared" si="1"/>
        <v>0.25</v>
      </c>
      <c r="S22" s="2">
        <f t="shared" si="5"/>
        <v>1</v>
      </c>
      <c r="T22">
        <v>38</v>
      </c>
      <c r="U22">
        <v>25</v>
      </c>
      <c r="V22">
        <v>1</v>
      </c>
      <c r="W22" s="3">
        <f t="shared" si="2"/>
        <v>19.764921052631578</v>
      </c>
      <c r="X22" s="4">
        <f t="shared" si="3"/>
        <v>35.700000000000003</v>
      </c>
      <c r="Y22" s="4">
        <f t="shared" si="4"/>
        <v>15.399999999999999</v>
      </c>
      <c r="Z22">
        <v>0</v>
      </c>
    </row>
    <row r="23" spans="1:26" x14ac:dyDescent="0.3">
      <c r="A23" s="1" t="str">
        <f>'Ja Morant'!A23</f>
        <v>@ CAN</v>
      </c>
      <c r="B23">
        <v>33</v>
      </c>
      <c r="C23">
        <v>0</v>
      </c>
      <c r="D23">
        <v>5</v>
      </c>
      <c r="E23">
        <v>0</v>
      </c>
      <c r="F23">
        <v>0</v>
      </c>
      <c r="G23">
        <v>3</v>
      </c>
      <c r="H23">
        <v>13</v>
      </c>
      <c r="I23">
        <v>19</v>
      </c>
      <c r="J23">
        <v>3</v>
      </c>
      <c r="K23">
        <v>6</v>
      </c>
      <c r="L23">
        <v>4</v>
      </c>
      <c r="M23">
        <v>4</v>
      </c>
      <c r="N23">
        <v>0</v>
      </c>
      <c r="O23">
        <v>2</v>
      </c>
      <c r="P23">
        <v>11</v>
      </c>
      <c r="Q23" s="2">
        <f t="shared" si="0"/>
        <v>0.68421052631578949</v>
      </c>
      <c r="R23" s="2">
        <f t="shared" si="1"/>
        <v>0.5</v>
      </c>
      <c r="S23" s="2">
        <f t="shared" si="5"/>
        <v>1</v>
      </c>
      <c r="T23">
        <v>39</v>
      </c>
      <c r="U23">
        <v>45</v>
      </c>
      <c r="V23">
        <v>1</v>
      </c>
      <c r="W23" s="3">
        <f t="shared" si="2"/>
        <v>30.812487179487171</v>
      </c>
      <c r="X23" s="4">
        <f t="shared" si="3"/>
        <v>37.5</v>
      </c>
      <c r="Y23" s="4">
        <f t="shared" si="4"/>
        <v>24.600000000000005</v>
      </c>
      <c r="Z23">
        <v>1</v>
      </c>
    </row>
    <row r="24" spans="1:26" x14ac:dyDescent="0.3">
      <c r="A24" s="1" t="str">
        <f>'Ja Morant'!A24</f>
        <v>vs CHI</v>
      </c>
      <c r="B24">
        <v>12</v>
      </c>
      <c r="C24">
        <v>3</v>
      </c>
      <c r="D24">
        <v>5</v>
      </c>
      <c r="E24">
        <v>1</v>
      </c>
      <c r="F24">
        <v>0</v>
      </c>
      <c r="G24">
        <v>2</v>
      </c>
      <c r="H24">
        <v>4</v>
      </c>
      <c r="I24">
        <v>13</v>
      </c>
      <c r="J24">
        <v>2</v>
      </c>
      <c r="K24">
        <v>6</v>
      </c>
      <c r="L24">
        <v>2</v>
      </c>
      <c r="M24">
        <v>2</v>
      </c>
      <c r="N24">
        <v>0</v>
      </c>
      <c r="O24">
        <v>1</v>
      </c>
      <c r="P24">
        <v>-11</v>
      </c>
      <c r="Q24" s="2">
        <f t="shared" si="0"/>
        <v>0.30769230769230771</v>
      </c>
      <c r="R24" s="2">
        <f t="shared" si="1"/>
        <v>0.33333333333333331</v>
      </c>
      <c r="S24" s="2">
        <f t="shared" si="5"/>
        <v>1</v>
      </c>
      <c r="T24">
        <v>40</v>
      </c>
      <c r="U24">
        <v>24</v>
      </c>
      <c r="V24">
        <v>0</v>
      </c>
      <c r="W24" s="3">
        <f t="shared" si="2"/>
        <v>7.9965500000000036</v>
      </c>
      <c r="X24" s="4">
        <f t="shared" si="3"/>
        <v>24.1</v>
      </c>
      <c r="Y24" s="4">
        <f t="shared" si="4"/>
        <v>7.1999999999999993</v>
      </c>
      <c r="Z24">
        <v>0</v>
      </c>
    </row>
    <row r="25" spans="1:26" x14ac:dyDescent="0.3">
      <c r="A25" s="1" t="str">
        <f>'Ja Morant'!A25</f>
        <v>vs IMP</v>
      </c>
      <c r="B25">
        <v>17</v>
      </c>
      <c r="C25">
        <v>2</v>
      </c>
      <c r="D25">
        <v>3</v>
      </c>
      <c r="E25">
        <v>0</v>
      </c>
      <c r="F25">
        <v>1</v>
      </c>
      <c r="G25">
        <v>1</v>
      </c>
      <c r="H25">
        <v>7</v>
      </c>
      <c r="I25">
        <v>19</v>
      </c>
      <c r="J25">
        <v>2</v>
      </c>
      <c r="K25">
        <v>6</v>
      </c>
      <c r="L25">
        <v>1</v>
      </c>
      <c r="M25">
        <v>1</v>
      </c>
      <c r="N25">
        <v>0</v>
      </c>
      <c r="O25">
        <v>1</v>
      </c>
      <c r="P25">
        <v>-11</v>
      </c>
      <c r="Q25" s="2">
        <f t="shared" si="0"/>
        <v>0.36842105263157893</v>
      </c>
      <c r="R25" s="2">
        <f t="shared" si="1"/>
        <v>0.33333333333333331</v>
      </c>
      <c r="S25" s="2">
        <f t="shared" si="5"/>
        <v>1</v>
      </c>
      <c r="T25">
        <v>38</v>
      </c>
      <c r="U25">
        <v>24</v>
      </c>
      <c r="V25">
        <v>1</v>
      </c>
      <c r="W25" s="3">
        <f t="shared" si="2"/>
        <v>10.46631578947369</v>
      </c>
      <c r="X25" s="4">
        <f t="shared" si="3"/>
        <v>25.9</v>
      </c>
      <c r="Y25" s="4">
        <f t="shared" si="4"/>
        <v>8.8000000000000007</v>
      </c>
      <c r="Z25">
        <v>0</v>
      </c>
    </row>
    <row r="26" spans="1:26" x14ac:dyDescent="0.3">
      <c r="A26" s="1" t="str">
        <f>'Ja Morant'!A26</f>
        <v>@ 3PT</v>
      </c>
      <c r="B26">
        <v>43</v>
      </c>
      <c r="C26">
        <v>3</v>
      </c>
      <c r="D26">
        <v>1</v>
      </c>
      <c r="E26">
        <v>1</v>
      </c>
      <c r="F26">
        <v>3</v>
      </c>
      <c r="G26">
        <v>3</v>
      </c>
      <c r="H26">
        <v>16</v>
      </c>
      <c r="I26">
        <v>24</v>
      </c>
      <c r="J26">
        <v>7</v>
      </c>
      <c r="K26">
        <v>11</v>
      </c>
      <c r="L26">
        <v>4</v>
      </c>
      <c r="M26">
        <v>4</v>
      </c>
      <c r="N26">
        <v>1</v>
      </c>
      <c r="O26">
        <v>3</v>
      </c>
      <c r="P26">
        <v>-1</v>
      </c>
      <c r="Q26" s="2">
        <f t="shared" si="0"/>
        <v>0.66666666666666663</v>
      </c>
      <c r="R26" s="2">
        <f t="shared" si="1"/>
        <v>0.63636363636363635</v>
      </c>
      <c r="S26" s="2">
        <f t="shared" si="5"/>
        <v>1</v>
      </c>
      <c r="T26">
        <v>49</v>
      </c>
      <c r="U26">
        <v>45</v>
      </c>
      <c r="V26">
        <v>4</v>
      </c>
      <c r="W26" s="3">
        <f t="shared" si="2"/>
        <v>34.727918367346945</v>
      </c>
      <c r="X26" s="4">
        <f t="shared" si="3"/>
        <v>57.1</v>
      </c>
      <c r="Y26" s="4">
        <f t="shared" si="4"/>
        <v>34.100000000000009</v>
      </c>
      <c r="Z26">
        <v>1</v>
      </c>
    </row>
    <row r="27" spans="1:26" x14ac:dyDescent="0.3">
      <c r="A27" s="1" t="str">
        <f>'Ja Morant'!A27</f>
        <v>vs DEF</v>
      </c>
      <c r="B27">
        <v>7</v>
      </c>
      <c r="C27">
        <v>2</v>
      </c>
      <c r="D27">
        <v>6</v>
      </c>
      <c r="E27">
        <v>1</v>
      </c>
      <c r="F27">
        <v>0</v>
      </c>
      <c r="G27">
        <v>2</v>
      </c>
      <c r="H27">
        <v>2</v>
      </c>
      <c r="I27">
        <v>9</v>
      </c>
      <c r="J27">
        <v>1</v>
      </c>
      <c r="K27">
        <v>6</v>
      </c>
      <c r="L27">
        <v>2</v>
      </c>
      <c r="M27">
        <v>4</v>
      </c>
      <c r="N27">
        <v>0</v>
      </c>
      <c r="O27">
        <v>0</v>
      </c>
      <c r="P27">
        <v>-7</v>
      </c>
      <c r="Q27" s="2">
        <f t="shared" si="0"/>
        <v>0.22222222222222221</v>
      </c>
      <c r="R27" s="2">
        <f t="shared" si="1"/>
        <v>0.16666666666666666</v>
      </c>
      <c r="S27" s="2">
        <f t="shared" si="5"/>
        <v>0.5</v>
      </c>
      <c r="T27">
        <v>37</v>
      </c>
      <c r="U27">
        <v>22</v>
      </c>
      <c r="V27">
        <v>1</v>
      </c>
      <c r="W27" s="3">
        <f t="shared" si="2"/>
        <v>4.6385675675675682</v>
      </c>
      <c r="X27" s="4">
        <f t="shared" si="3"/>
        <v>19.399999999999999</v>
      </c>
      <c r="Y27" s="4">
        <f t="shared" si="4"/>
        <v>4.1999999999999993</v>
      </c>
      <c r="Z27">
        <v>0</v>
      </c>
    </row>
    <row r="28" spans="1:26" x14ac:dyDescent="0.3">
      <c r="A28" s="1" t="str">
        <f>'Ja Morant'!A28</f>
        <v>@ OCE</v>
      </c>
      <c r="B28">
        <v>21</v>
      </c>
      <c r="C28">
        <v>3</v>
      </c>
      <c r="D28">
        <v>3</v>
      </c>
      <c r="E28">
        <v>1</v>
      </c>
      <c r="F28">
        <v>1</v>
      </c>
      <c r="G28">
        <v>1</v>
      </c>
      <c r="H28">
        <v>7</v>
      </c>
      <c r="I28">
        <v>14</v>
      </c>
      <c r="J28">
        <v>4</v>
      </c>
      <c r="K28">
        <v>5</v>
      </c>
      <c r="L28">
        <v>3</v>
      </c>
      <c r="M28">
        <v>3</v>
      </c>
      <c r="N28">
        <v>0</v>
      </c>
      <c r="O28">
        <v>1</v>
      </c>
      <c r="P28">
        <v>-4</v>
      </c>
      <c r="Q28" s="2">
        <f t="shared" si="0"/>
        <v>0.5</v>
      </c>
      <c r="R28" s="2">
        <f t="shared" si="1"/>
        <v>0.8</v>
      </c>
      <c r="S28" s="2">
        <f t="shared" si="5"/>
        <v>1</v>
      </c>
      <c r="T28">
        <v>34</v>
      </c>
      <c r="U28">
        <v>27</v>
      </c>
      <c r="V28">
        <v>2</v>
      </c>
      <c r="W28" s="3">
        <f t="shared" si="2"/>
        <v>24.846205882352944</v>
      </c>
      <c r="X28" s="4">
        <f t="shared" si="3"/>
        <v>34.1</v>
      </c>
      <c r="Y28" s="4">
        <f t="shared" si="4"/>
        <v>17.3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20.185185185185187</v>
      </c>
      <c r="C47" s="4">
        <f t="shared" ref="C47:P47" si="9">AVERAGE(C2:C46)</f>
        <v>2.4444444444444446</v>
      </c>
      <c r="D47" s="4">
        <f t="shared" si="9"/>
        <v>4.333333333333333</v>
      </c>
      <c r="E47" s="4">
        <f t="shared" si="9"/>
        <v>0.29629629629629628</v>
      </c>
      <c r="F47" s="4">
        <f t="shared" si="9"/>
        <v>1.2592592592592593</v>
      </c>
      <c r="G47" s="4">
        <f t="shared" si="9"/>
        <v>1.8148148148148149</v>
      </c>
      <c r="H47" s="4">
        <f t="shared" si="9"/>
        <v>7.4814814814814818</v>
      </c>
      <c r="I47" s="4">
        <f t="shared" si="9"/>
        <v>13.851851851851851</v>
      </c>
      <c r="J47" s="4">
        <f t="shared" si="9"/>
        <v>2.8518518518518516</v>
      </c>
      <c r="K47" s="4">
        <f t="shared" si="9"/>
        <v>5.5925925925925926</v>
      </c>
      <c r="L47" s="4">
        <f t="shared" si="9"/>
        <v>2.3703703703703702</v>
      </c>
      <c r="M47" s="4">
        <f t="shared" si="9"/>
        <v>2.4814814814814814</v>
      </c>
      <c r="N47" s="4">
        <f t="shared" si="9"/>
        <v>0.18518518518518517</v>
      </c>
      <c r="O47" s="4">
        <f t="shared" si="9"/>
        <v>0.85185185185185186</v>
      </c>
      <c r="P47" s="4">
        <f t="shared" si="9"/>
        <v>-5.8518518518518521</v>
      </c>
      <c r="Q47" s="2">
        <f>SUM(H2:H46)/SUM(I2:I46)</f>
        <v>0.5401069518716578</v>
      </c>
      <c r="R47" s="2">
        <f>SUM(J2:J46)/SUM(K2:K46)</f>
        <v>0.50993377483443714</v>
      </c>
      <c r="S47" s="2">
        <f>SUM(L2:L46)/SUM(M2:M46)</f>
        <v>0.95522388059701491</v>
      </c>
      <c r="T47" s="4">
        <f t="shared" ref="T47:V47" si="10">AVERAGE(T2:T46)</f>
        <v>38.407407407407405</v>
      </c>
      <c r="U47" s="4">
        <f t="shared" si="10"/>
        <v>30.222222222222221</v>
      </c>
      <c r="V47" s="4">
        <f t="shared" si="10"/>
        <v>1.4444444444444444</v>
      </c>
      <c r="W47" s="3">
        <f>((H49*85.91) +(F49*53.897)+(J49*51.757)+(L49*46.845)+(E49*39.19)+(N49*39.19)+(D49*34.677)+((C49-N49)*14.707)-(O49*17.174)-((M49-L49)*20.091)-((I49-H49)*39.19)-(G49*53.897))/T49</f>
        <v>21.01888621022179</v>
      </c>
      <c r="X47" s="4">
        <f t="shared" ref="X47" si="11">B47+(C47*1.2)+(D47*1.5)+(E47*3)+(F47*3)-G47</f>
        <v>32.470370370370368</v>
      </c>
      <c r="Y47" s="4">
        <f t="shared" ref="Y47" si="12">B47+0.4*H47-0.7*I47-0.4*(M47-L47)+0.7*N47+0.3*(C47-N47)+F47+D47*0.7+0.7*E47-0.4*O47-G47</f>
        <v>16.588888888888896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545</v>
      </c>
      <c r="C49">
        <f t="shared" ref="C49:P49" si="13">SUM(C2:C46)</f>
        <v>66</v>
      </c>
      <c r="D49">
        <f t="shared" si="13"/>
        <v>117</v>
      </c>
      <c r="E49">
        <f t="shared" si="13"/>
        <v>8</v>
      </c>
      <c r="F49">
        <f t="shared" si="13"/>
        <v>34</v>
      </c>
      <c r="G49">
        <f t="shared" si="13"/>
        <v>49</v>
      </c>
      <c r="H49">
        <f t="shared" si="13"/>
        <v>202</v>
      </c>
      <c r="I49">
        <f t="shared" si="13"/>
        <v>374</v>
      </c>
      <c r="J49">
        <f t="shared" si="13"/>
        <v>77</v>
      </c>
      <c r="K49">
        <f t="shared" si="13"/>
        <v>151</v>
      </c>
      <c r="L49">
        <f t="shared" si="13"/>
        <v>64</v>
      </c>
      <c r="M49">
        <f t="shared" si="13"/>
        <v>67</v>
      </c>
      <c r="N49">
        <f t="shared" si="13"/>
        <v>5</v>
      </c>
      <c r="O49">
        <f t="shared" si="13"/>
        <v>23</v>
      </c>
      <c r="P49">
        <f t="shared" si="13"/>
        <v>-158</v>
      </c>
      <c r="T49">
        <f>SUM(T2:T46)</f>
        <v>1037</v>
      </c>
      <c r="U49">
        <f>SUM(U2:U46)</f>
        <v>816</v>
      </c>
      <c r="V49">
        <f>SUM(V2:V46)</f>
        <v>39</v>
      </c>
      <c r="X49" s="4">
        <f>SUM(X2:X46)</f>
        <v>876.7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17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25</v>
      </c>
      <c r="C2">
        <v>4</v>
      </c>
      <c r="D2">
        <v>4</v>
      </c>
      <c r="E2">
        <v>0</v>
      </c>
      <c r="F2">
        <v>1</v>
      </c>
      <c r="G2">
        <v>0</v>
      </c>
      <c r="H2">
        <v>10</v>
      </c>
      <c r="I2">
        <v>18</v>
      </c>
      <c r="J2">
        <v>2</v>
      </c>
      <c r="K2">
        <v>6</v>
      </c>
      <c r="L2">
        <v>3</v>
      </c>
      <c r="M2">
        <v>4</v>
      </c>
      <c r="N2">
        <v>1</v>
      </c>
      <c r="O2">
        <v>1</v>
      </c>
      <c r="P2">
        <v>-12</v>
      </c>
      <c r="Q2" s="2">
        <f t="shared" ref="Q2:Q46" si="0">H2/I2</f>
        <v>0.55555555555555558</v>
      </c>
      <c r="R2" s="2">
        <f t="shared" ref="R2:R46" si="1">J2/K2</f>
        <v>0.33333333333333331</v>
      </c>
      <c r="S2" s="2">
        <f>L2/M2</f>
        <v>0.75</v>
      </c>
      <c r="T2">
        <v>40</v>
      </c>
      <c r="U2">
        <v>35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25.707000000000011</v>
      </c>
      <c r="X2" s="4">
        <f t="shared" ref="X2:X46" si="3">B2+(C2*1.2)+(D2*1.5)+(E2*3)+(F2*3)-G2</f>
        <v>38.799999999999997</v>
      </c>
      <c r="Y2" s="4">
        <f t="shared" ref="Y2:Y46" si="4">B2+0.4*H2-0.7*I2-0.4*(M2-L2)+0.7*N2+0.3*(C2-N2)+F2+D2*0.7+0.7*E2-0.4*O2-G2</f>
        <v>21</v>
      </c>
      <c r="Z2">
        <v>0</v>
      </c>
    </row>
    <row r="3" spans="1:26" x14ac:dyDescent="0.3">
      <c r="A3" s="1" t="str">
        <f>'Ja Morant'!A3</f>
        <v>@ AFR</v>
      </c>
      <c r="B3">
        <v>12</v>
      </c>
      <c r="C3">
        <v>2</v>
      </c>
      <c r="D3">
        <v>6</v>
      </c>
      <c r="E3">
        <v>0</v>
      </c>
      <c r="F3">
        <v>2</v>
      </c>
      <c r="G3">
        <v>0</v>
      </c>
      <c r="H3">
        <v>4</v>
      </c>
      <c r="I3">
        <v>12</v>
      </c>
      <c r="J3">
        <v>2</v>
      </c>
      <c r="K3">
        <v>6</v>
      </c>
      <c r="L3">
        <v>2</v>
      </c>
      <c r="M3">
        <v>2</v>
      </c>
      <c r="N3">
        <v>0</v>
      </c>
      <c r="O3">
        <v>1</v>
      </c>
      <c r="P3">
        <v>-14</v>
      </c>
      <c r="Q3" s="2">
        <f t="shared" si="0"/>
        <v>0.33333333333333331</v>
      </c>
      <c r="R3" s="2">
        <f t="shared" si="1"/>
        <v>0.33333333333333331</v>
      </c>
      <c r="S3" s="2">
        <f>L3/M3</f>
        <v>1</v>
      </c>
      <c r="T3">
        <v>35</v>
      </c>
      <c r="U3">
        <v>24</v>
      </c>
      <c r="V3">
        <v>1</v>
      </c>
      <c r="W3" s="3">
        <f t="shared" si="2"/>
        <v>15.869142857142856</v>
      </c>
      <c r="X3" s="4">
        <f t="shared" si="3"/>
        <v>29.4</v>
      </c>
      <c r="Y3" s="4">
        <f t="shared" si="4"/>
        <v>11.6</v>
      </c>
      <c r="Z3">
        <v>0</v>
      </c>
    </row>
    <row r="4" spans="1:26" x14ac:dyDescent="0.3">
      <c r="A4" s="1" t="str">
        <f>'Ja Morant'!A4</f>
        <v>vs OLD</v>
      </c>
      <c r="B4">
        <v>25</v>
      </c>
      <c r="C4">
        <v>4</v>
      </c>
      <c r="D4">
        <v>2</v>
      </c>
      <c r="E4">
        <v>1</v>
      </c>
      <c r="F4">
        <v>1</v>
      </c>
      <c r="G4">
        <v>0</v>
      </c>
      <c r="H4">
        <v>10</v>
      </c>
      <c r="I4">
        <v>16</v>
      </c>
      <c r="J4">
        <v>2</v>
      </c>
      <c r="K4">
        <v>4</v>
      </c>
      <c r="L4">
        <v>3</v>
      </c>
      <c r="M4">
        <v>3</v>
      </c>
      <c r="N4">
        <v>0</v>
      </c>
      <c r="O4">
        <v>0</v>
      </c>
      <c r="P4">
        <v>18</v>
      </c>
      <c r="Q4" s="2">
        <f t="shared" si="0"/>
        <v>0.625</v>
      </c>
      <c r="R4" s="2">
        <f t="shared" si="1"/>
        <v>0.5</v>
      </c>
      <c r="S4" s="2">
        <f>L4/M4</f>
        <v>1</v>
      </c>
      <c r="T4">
        <v>39</v>
      </c>
      <c r="U4">
        <v>30</v>
      </c>
      <c r="V4">
        <v>2</v>
      </c>
      <c r="W4" s="3">
        <f t="shared" si="2"/>
        <v>27.930205128205134</v>
      </c>
      <c r="X4" s="4">
        <f t="shared" si="3"/>
        <v>38.799999999999997</v>
      </c>
      <c r="Y4" s="4">
        <f t="shared" si="4"/>
        <v>22.099999999999998</v>
      </c>
      <c r="Z4">
        <v>0</v>
      </c>
    </row>
    <row r="5" spans="1:26" x14ac:dyDescent="0.3">
      <c r="A5" s="1" t="str">
        <f>'Ja Morant'!A5</f>
        <v>@ USA</v>
      </c>
      <c r="B5">
        <v>25</v>
      </c>
      <c r="C5">
        <v>4</v>
      </c>
      <c r="D5">
        <v>3</v>
      </c>
      <c r="E5">
        <v>0</v>
      </c>
      <c r="F5">
        <v>0</v>
      </c>
      <c r="G5">
        <v>1</v>
      </c>
      <c r="H5">
        <v>9</v>
      </c>
      <c r="I5">
        <v>14</v>
      </c>
      <c r="J5">
        <v>3</v>
      </c>
      <c r="K5">
        <v>5</v>
      </c>
      <c r="L5">
        <v>4</v>
      </c>
      <c r="M5">
        <v>4</v>
      </c>
      <c r="N5">
        <v>0</v>
      </c>
      <c r="O5">
        <v>2</v>
      </c>
      <c r="P5">
        <v>-3</v>
      </c>
      <c r="Q5" s="2">
        <f t="shared" si="0"/>
        <v>0.6428571428571429</v>
      </c>
      <c r="R5" s="2">
        <f t="shared" si="1"/>
        <v>0.6</v>
      </c>
      <c r="S5" s="2">
        <f>L5/M5</f>
        <v>1</v>
      </c>
      <c r="T5">
        <v>37</v>
      </c>
      <c r="U5">
        <v>32</v>
      </c>
      <c r="V5">
        <v>2</v>
      </c>
      <c r="W5" s="3">
        <f t="shared" si="2"/>
        <v>26.878513513513507</v>
      </c>
      <c r="X5" s="4">
        <f t="shared" si="3"/>
        <v>33.299999999999997</v>
      </c>
      <c r="Y5" s="4">
        <f t="shared" si="4"/>
        <v>20.3</v>
      </c>
      <c r="Z5">
        <v>0</v>
      </c>
    </row>
    <row r="6" spans="1:26" x14ac:dyDescent="0.3">
      <c r="A6" s="1" t="str">
        <f>'Ja Morant'!A6</f>
        <v>vs SPA</v>
      </c>
      <c r="B6">
        <v>25</v>
      </c>
      <c r="C6">
        <v>4</v>
      </c>
      <c r="D6">
        <v>6</v>
      </c>
      <c r="E6">
        <v>0</v>
      </c>
      <c r="F6">
        <v>0</v>
      </c>
      <c r="G6">
        <v>2</v>
      </c>
      <c r="H6">
        <v>9</v>
      </c>
      <c r="I6">
        <v>20</v>
      </c>
      <c r="J6">
        <v>3</v>
      </c>
      <c r="K6">
        <v>6</v>
      </c>
      <c r="L6">
        <v>4</v>
      </c>
      <c r="M6">
        <v>4</v>
      </c>
      <c r="N6">
        <v>0</v>
      </c>
      <c r="O6">
        <v>1</v>
      </c>
      <c r="P6">
        <v>-15</v>
      </c>
      <c r="Q6" s="2">
        <f t="shared" si="0"/>
        <v>0.45</v>
      </c>
      <c r="R6" s="2">
        <f t="shared" si="1"/>
        <v>0.5</v>
      </c>
      <c r="S6" s="2">
        <f t="shared" ref="S6:S46" si="5">L6/M6</f>
        <v>1</v>
      </c>
      <c r="T6">
        <v>47</v>
      </c>
      <c r="U6">
        <v>41</v>
      </c>
      <c r="V6">
        <v>4</v>
      </c>
      <c r="W6" s="3">
        <f t="shared" si="2"/>
        <v>17.588787234042552</v>
      </c>
      <c r="X6" s="4">
        <f t="shared" si="3"/>
        <v>36.799999999999997</v>
      </c>
      <c r="Y6" s="4">
        <f t="shared" si="4"/>
        <v>17.600000000000001</v>
      </c>
      <c r="Z6">
        <v>0</v>
      </c>
    </row>
    <row r="7" spans="1:26" x14ac:dyDescent="0.3">
      <c r="A7" s="1" t="str">
        <f>'Ja Morant'!A7</f>
        <v>@ 6TH</v>
      </c>
      <c r="B7">
        <v>18</v>
      </c>
      <c r="C7">
        <v>1</v>
      </c>
      <c r="D7">
        <v>2</v>
      </c>
      <c r="E7">
        <v>0</v>
      </c>
      <c r="F7">
        <v>0</v>
      </c>
      <c r="G7">
        <v>0</v>
      </c>
      <c r="H7">
        <v>7</v>
      </c>
      <c r="I7">
        <v>12</v>
      </c>
      <c r="J7">
        <v>3</v>
      </c>
      <c r="K7">
        <v>4</v>
      </c>
      <c r="L7">
        <v>1</v>
      </c>
      <c r="M7">
        <v>1</v>
      </c>
      <c r="N7">
        <v>0</v>
      </c>
      <c r="O7">
        <v>1</v>
      </c>
      <c r="P7">
        <v>6</v>
      </c>
      <c r="Q7" s="2">
        <f t="shared" si="0"/>
        <v>0.58333333333333337</v>
      </c>
      <c r="R7" s="2">
        <f t="shared" si="1"/>
        <v>0.75</v>
      </c>
      <c r="S7" s="2">
        <f t="shared" si="5"/>
        <v>1</v>
      </c>
      <c r="T7">
        <v>39</v>
      </c>
      <c r="U7">
        <v>22</v>
      </c>
      <c r="V7">
        <v>1</v>
      </c>
      <c r="W7" s="3">
        <f t="shared" si="2"/>
        <v>17.292897435897437</v>
      </c>
      <c r="X7" s="4">
        <f t="shared" si="3"/>
        <v>22.2</v>
      </c>
      <c r="Y7" s="4">
        <f t="shared" si="4"/>
        <v>13.700000000000003</v>
      </c>
      <c r="Z7">
        <v>0</v>
      </c>
    </row>
    <row r="8" spans="1:26" x14ac:dyDescent="0.3">
      <c r="A8" s="1" t="str">
        <f>'Ja Morant'!A8</f>
        <v>vs CAN</v>
      </c>
      <c r="B8">
        <v>35</v>
      </c>
      <c r="C8">
        <v>2</v>
      </c>
      <c r="D8">
        <v>1</v>
      </c>
      <c r="E8">
        <v>0</v>
      </c>
      <c r="F8">
        <v>1</v>
      </c>
      <c r="G8">
        <v>2</v>
      </c>
      <c r="H8">
        <v>12</v>
      </c>
      <c r="I8">
        <v>17</v>
      </c>
      <c r="J8">
        <v>6</v>
      </c>
      <c r="K8">
        <v>7</v>
      </c>
      <c r="L8">
        <v>5</v>
      </c>
      <c r="M8">
        <v>6</v>
      </c>
      <c r="N8">
        <v>0</v>
      </c>
      <c r="O8">
        <v>1</v>
      </c>
      <c r="P8">
        <v>2</v>
      </c>
      <c r="Q8" s="2">
        <f t="shared" si="0"/>
        <v>0.70588235294117652</v>
      </c>
      <c r="R8" s="2">
        <f t="shared" si="1"/>
        <v>0.8571428571428571</v>
      </c>
      <c r="S8" s="2">
        <f t="shared" si="5"/>
        <v>0.83333333333333337</v>
      </c>
      <c r="T8">
        <v>41</v>
      </c>
      <c r="U8">
        <v>37</v>
      </c>
      <c r="V8">
        <v>4</v>
      </c>
      <c r="W8" s="3">
        <f t="shared" si="2"/>
        <v>32.991853658536577</v>
      </c>
      <c r="X8" s="4">
        <f t="shared" si="3"/>
        <v>39.9</v>
      </c>
      <c r="Y8" s="4">
        <f t="shared" si="4"/>
        <v>27.400000000000002</v>
      </c>
      <c r="Z8">
        <v>0</v>
      </c>
    </row>
    <row r="9" spans="1:26" x14ac:dyDescent="0.3">
      <c r="A9" s="1" t="str">
        <f>'Ja Morant'!A9</f>
        <v>@ CHI</v>
      </c>
      <c r="B9">
        <v>20</v>
      </c>
      <c r="C9">
        <v>3</v>
      </c>
      <c r="D9">
        <v>3</v>
      </c>
      <c r="E9">
        <v>0</v>
      </c>
      <c r="F9">
        <v>2</v>
      </c>
      <c r="G9">
        <v>2</v>
      </c>
      <c r="H9">
        <v>9</v>
      </c>
      <c r="I9">
        <v>15</v>
      </c>
      <c r="J9">
        <v>2</v>
      </c>
      <c r="K9">
        <v>4</v>
      </c>
      <c r="L9">
        <v>0</v>
      </c>
      <c r="M9">
        <v>0</v>
      </c>
      <c r="N9">
        <v>0</v>
      </c>
      <c r="O9">
        <v>1</v>
      </c>
      <c r="P9">
        <v>-19</v>
      </c>
      <c r="Q9" s="2">
        <f>H9/I9</f>
        <v>0.6</v>
      </c>
      <c r="R9" s="2">
        <f>J9/K9</f>
        <v>0.5</v>
      </c>
      <c r="S9" s="6" t="s">
        <v>45</v>
      </c>
      <c r="T9">
        <v>39</v>
      </c>
      <c r="U9">
        <v>27</v>
      </c>
      <c r="V9">
        <v>4</v>
      </c>
      <c r="W9" s="3">
        <f>((H9*85.91) +(F9*53.897)+(J9*51.757)+(L9*46.845)+(E9*39.19)+(N9*39.19)+(D9*34.677)+((C9-N9)*14.707)-(O9*17.174)-((M9-L9)*20.091)-((I9-H9)*39.19)-(G9*53.897))/T9</f>
        <v>19.808769230769233</v>
      </c>
      <c r="X9" s="4">
        <f>B9+(C9*1.2)+(D9*1.5)+(E9*3)+(F9*3)-G9</f>
        <v>32.1</v>
      </c>
      <c r="Y9" s="4">
        <f>B9+0.4*H9-0.7*I9-0.4*(M9-L9)+0.7*N9+0.3*(C9-N9)+F9+D9*0.7+0.7*E9-0.4*O9-G9</f>
        <v>15.700000000000003</v>
      </c>
      <c r="Z9">
        <v>0</v>
      </c>
    </row>
    <row r="10" spans="1:26" x14ac:dyDescent="0.3">
      <c r="A10" s="1" t="str">
        <f>'Ja Morant'!A10</f>
        <v>@ IMP</v>
      </c>
      <c r="B10">
        <v>16</v>
      </c>
      <c r="C10">
        <v>0</v>
      </c>
      <c r="D10">
        <v>3</v>
      </c>
      <c r="E10">
        <v>0</v>
      </c>
      <c r="F10">
        <v>2</v>
      </c>
      <c r="G10">
        <v>5</v>
      </c>
      <c r="H10">
        <v>6</v>
      </c>
      <c r="I10">
        <v>13</v>
      </c>
      <c r="J10">
        <v>2</v>
      </c>
      <c r="K10">
        <v>4</v>
      </c>
      <c r="L10">
        <v>2</v>
      </c>
      <c r="M10">
        <v>2</v>
      </c>
      <c r="N10">
        <v>0</v>
      </c>
      <c r="O10">
        <v>0</v>
      </c>
      <c r="P10">
        <v>-6</v>
      </c>
      <c r="Q10" s="2">
        <f>H10/I10</f>
        <v>0.46153846153846156</v>
      </c>
      <c r="R10" s="2">
        <f>J10/K10</f>
        <v>0.5</v>
      </c>
      <c r="S10" s="2">
        <f>L10/M10</f>
        <v>1</v>
      </c>
      <c r="T10">
        <v>36</v>
      </c>
      <c r="U10">
        <v>23</v>
      </c>
      <c r="V10">
        <v>0</v>
      </c>
      <c r="W10" s="3">
        <f>((H10*85.91) +(F10*53.897)+(J10*51.757)+(L10*46.845)+(E10*39.19)+(N10*39.19)+(D10*34.677)+((C10-N10)*14.707)-(O10*17.174)-((M10-L10)*20.091)-((I10-H10)*39.19)-(G10*53.897))/T10</f>
        <v>10.57427777777778</v>
      </c>
      <c r="X10" s="4">
        <f>B10+(C10*1.2)+(D10*1.5)+(E10*3)+(F10*3)-G10</f>
        <v>21.5</v>
      </c>
      <c r="Y10" s="4">
        <f>B10+0.4*H10-0.7*I10-0.4*(M10-L10)+0.7*N10+0.3*(C10-N10)+F10+D10*0.7+0.7*E10-0.4*O10-G10</f>
        <v>8.3999999999999986</v>
      </c>
      <c r="Z10">
        <v>0</v>
      </c>
    </row>
    <row r="11" spans="1:26" x14ac:dyDescent="0.3">
      <c r="A11" s="1" t="str">
        <f>'Ja Morant'!A11</f>
        <v>vs 3PT</v>
      </c>
      <c r="B11">
        <v>23</v>
      </c>
      <c r="C11">
        <v>5</v>
      </c>
      <c r="D11">
        <v>3</v>
      </c>
      <c r="E11">
        <v>0</v>
      </c>
      <c r="F11">
        <v>1</v>
      </c>
      <c r="G11">
        <v>1</v>
      </c>
      <c r="H11">
        <v>7</v>
      </c>
      <c r="I11">
        <v>22</v>
      </c>
      <c r="J11">
        <v>2</v>
      </c>
      <c r="K11">
        <v>11</v>
      </c>
      <c r="L11">
        <v>7</v>
      </c>
      <c r="M11">
        <v>9</v>
      </c>
      <c r="N11">
        <v>0</v>
      </c>
      <c r="O11">
        <v>0</v>
      </c>
      <c r="P11">
        <v>0</v>
      </c>
      <c r="Q11" s="2">
        <f t="shared" si="0"/>
        <v>0.31818181818181818</v>
      </c>
      <c r="R11" s="2">
        <f t="shared" si="1"/>
        <v>0.18181818181818182</v>
      </c>
      <c r="S11" s="2">
        <f t="shared" si="5"/>
        <v>0.77777777777777779</v>
      </c>
      <c r="T11">
        <v>45</v>
      </c>
      <c r="U11">
        <v>29</v>
      </c>
      <c r="V11">
        <v>1</v>
      </c>
      <c r="W11" s="3">
        <f t="shared" si="2"/>
        <v>12.940733333333332</v>
      </c>
      <c r="X11" s="4">
        <f t="shared" si="3"/>
        <v>35.5</v>
      </c>
      <c r="Y11" s="4">
        <f t="shared" si="4"/>
        <v>13.200000000000001</v>
      </c>
      <c r="Z11">
        <v>0</v>
      </c>
    </row>
    <row r="12" spans="1:26" x14ac:dyDescent="0.3">
      <c r="A12" s="1" t="str">
        <f>'Ja Morant'!A12</f>
        <v>@ DEF</v>
      </c>
      <c r="B12">
        <v>14</v>
      </c>
      <c r="C12">
        <v>3</v>
      </c>
      <c r="D12">
        <v>2</v>
      </c>
      <c r="E12">
        <v>0</v>
      </c>
      <c r="F12">
        <v>0</v>
      </c>
      <c r="G12">
        <v>1</v>
      </c>
      <c r="H12">
        <v>6</v>
      </c>
      <c r="I12">
        <v>14</v>
      </c>
      <c r="J12">
        <v>2</v>
      </c>
      <c r="K12">
        <v>5</v>
      </c>
      <c r="L12">
        <v>0</v>
      </c>
      <c r="M12">
        <v>0</v>
      </c>
      <c r="N12">
        <v>0</v>
      </c>
      <c r="O12">
        <v>2</v>
      </c>
      <c r="P12">
        <v>-12</v>
      </c>
      <c r="Q12" s="2">
        <f t="shared" si="0"/>
        <v>0.42857142857142855</v>
      </c>
      <c r="R12" s="2">
        <f t="shared" si="1"/>
        <v>0.4</v>
      </c>
      <c r="S12" s="6" t="s">
        <v>45</v>
      </c>
      <c r="T12">
        <v>38</v>
      </c>
      <c r="U12">
        <v>18</v>
      </c>
      <c r="V12">
        <v>3</v>
      </c>
      <c r="W12" s="3">
        <f t="shared" si="2"/>
        <v>8.7022105263157936</v>
      </c>
      <c r="X12" s="4">
        <f t="shared" si="3"/>
        <v>19.600000000000001</v>
      </c>
      <c r="Y12" s="4">
        <f t="shared" si="4"/>
        <v>7.1</v>
      </c>
      <c r="Z12">
        <v>0</v>
      </c>
    </row>
    <row r="13" spans="1:26" x14ac:dyDescent="0.3">
      <c r="A13" s="1" t="str">
        <f>'Ja Morant'!A13</f>
        <v>vs OCE</v>
      </c>
      <c r="B13">
        <v>20</v>
      </c>
      <c r="C13">
        <v>4</v>
      </c>
      <c r="D13">
        <v>1</v>
      </c>
      <c r="E13">
        <v>0</v>
      </c>
      <c r="F13">
        <v>0</v>
      </c>
      <c r="G13">
        <v>1</v>
      </c>
      <c r="H13">
        <v>6</v>
      </c>
      <c r="I13">
        <v>12</v>
      </c>
      <c r="J13">
        <v>2</v>
      </c>
      <c r="K13">
        <v>4</v>
      </c>
      <c r="L13">
        <v>6</v>
      </c>
      <c r="M13">
        <v>6</v>
      </c>
      <c r="N13">
        <v>0</v>
      </c>
      <c r="O13">
        <v>1</v>
      </c>
      <c r="P13">
        <v>-19</v>
      </c>
      <c r="Q13" s="2">
        <f t="shared" si="0"/>
        <v>0.5</v>
      </c>
      <c r="R13" s="2">
        <f t="shared" si="1"/>
        <v>0.5</v>
      </c>
      <c r="S13" s="2">
        <f t="shared" si="5"/>
        <v>1</v>
      </c>
      <c r="T13">
        <v>27</v>
      </c>
      <c r="U13">
        <v>22</v>
      </c>
      <c r="V13">
        <v>0</v>
      </c>
      <c r="W13" s="3">
        <f t="shared" si="2"/>
        <v>25.456962962962965</v>
      </c>
      <c r="X13" s="4">
        <f t="shared" si="3"/>
        <v>25.3</v>
      </c>
      <c r="Y13" s="4">
        <f t="shared" si="4"/>
        <v>14.499999999999998</v>
      </c>
      <c r="Z13">
        <v>0</v>
      </c>
    </row>
    <row r="14" spans="1:26" x14ac:dyDescent="0.3">
      <c r="A14" s="1" t="str">
        <f>'Ja Morant'!A14</f>
        <v>@ FRA</v>
      </c>
      <c r="B14">
        <v>25</v>
      </c>
      <c r="C14">
        <v>7</v>
      </c>
      <c r="D14">
        <v>5</v>
      </c>
      <c r="E14">
        <v>0</v>
      </c>
      <c r="F14">
        <v>2</v>
      </c>
      <c r="G14">
        <v>0</v>
      </c>
      <c r="H14">
        <v>9</v>
      </c>
      <c r="I14">
        <v>17</v>
      </c>
      <c r="J14">
        <v>1</v>
      </c>
      <c r="K14">
        <v>1</v>
      </c>
      <c r="L14">
        <v>6</v>
      </c>
      <c r="M14">
        <v>6</v>
      </c>
      <c r="N14">
        <v>0</v>
      </c>
      <c r="O14">
        <v>0</v>
      </c>
      <c r="P14">
        <v>6</v>
      </c>
      <c r="Q14" s="2">
        <f t="shared" si="0"/>
        <v>0.52941176470588236</v>
      </c>
      <c r="R14" s="2">
        <f t="shared" si="1"/>
        <v>1</v>
      </c>
      <c r="S14" s="2">
        <f t="shared" si="5"/>
        <v>1</v>
      </c>
      <c r="T14">
        <v>44</v>
      </c>
      <c r="U14">
        <v>37</v>
      </c>
      <c r="V14">
        <v>5</v>
      </c>
      <c r="W14" s="3">
        <f t="shared" si="2"/>
        <v>26.741477272727273</v>
      </c>
      <c r="X14" s="4">
        <f t="shared" si="3"/>
        <v>46.9</v>
      </c>
      <c r="Y14" s="4">
        <f t="shared" si="4"/>
        <v>24.300000000000004</v>
      </c>
      <c r="Z14">
        <v>0</v>
      </c>
    </row>
    <row r="15" spans="1:26" x14ac:dyDescent="0.3">
      <c r="A15" s="1" t="str">
        <f>'Ja Morant'!A15</f>
        <v>vs INJ</v>
      </c>
      <c r="B15">
        <v>24</v>
      </c>
      <c r="C15">
        <v>2</v>
      </c>
      <c r="D15">
        <v>5</v>
      </c>
      <c r="E15">
        <v>1</v>
      </c>
      <c r="F15">
        <v>2</v>
      </c>
      <c r="G15">
        <v>1</v>
      </c>
      <c r="H15">
        <v>8</v>
      </c>
      <c r="I15">
        <v>18</v>
      </c>
      <c r="J15">
        <v>1</v>
      </c>
      <c r="K15">
        <v>7</v>
      </c>
      <c r="L15">
        <v>7</v>
      </c>
      <c r="M15">
        <v>7</v>
      </c>
      <c r="N15">
        <v>1</v>
      </c>
      <c r="O15">
        <v>4</v>
      </c>
      <c r="P15">
        <v>-10</v>
      </c>
      <c r="Q15" s="2">
        <f t="shared" si="0"/>
        <v>0.44444444444444442</v>
      </c>
      <c r="R15" s="2">
        <f t="shared" si="1"/>
        <v>0.14285714285714285</v>
      </c>
      <c r="S15" s="2">
        <f t="shared" si="5"/>
        <v>1</v>
      </c>
      <c r="T15">
        <v>36</v>
      </c>
      <c r="U15">
        <v>35</v>
      </c>
      <c r="V15">
        <v>1</v>
      </c>
      <c r="W15" s="3">
        <f t="shared" si="2"/>
        <v>25.742361111111116</v>
      </c>
      <c r="X15" s="4">
        <f t="shared" si="3"/>
        <v>41.9</v>
      </c>
      <c r="Y15" s="4">
        <f t="shared" si="4"/>
        <v>19.2</v>
      </c>
      <c r="Z15">
        <v>0</v>
      </c>
    </row>
    <row r="16" spans="1:26" x14ac:dyDescent="0.3">
      <c r="A16" s="1" t="str">
        <f>'Ja Morant'!A16</f>
        <v>@ EUR</v>
      </c>
      <c r="B16">
        <v>14</v>
      </c>
      <c r="C16">
        <v>4</v>
      </c>
      <c r="D16">
        <v>4</v>
      </c>
      <c r="E16">
        <v>1</v>
      </c>
      <c r="F16">
        <v>1</v>
      </c>
      <c r="G16">
        <v>1</v>
      </c>
      <c r="H16">
        <v>6</v>
      </c>
      <c r="I16">
        <v>9</v>
      </c>
      <c r="J16">
        <v>1</v>
      </c>
      <c r="K16">
        <v>2</v>
      </c>
      <c r="L16">
        <v>1</v>
      </c>
      <c r="M16">
        <v>2</v>
      </c>
      <c r="N16">
        <v>0</v>
      </c>
      <c r="O16">
        <v>1</v>
      </c>
      <c r="P16">
        <v>-10</v>
      </c>
      <c r="Q16" s="2">
        <f t="shared" si="0"/>
        <v>0.66666666666666663</v>
      </c>
      <c r="R16" s="2">
        <f t="shared" si="1"/>
        <v>0.5</v>
      </c>
      <c r="S16" s="2">
        <f t="shared" si="5"/>
        <v>0.5</v>
      </c>
      <c r="T16">
        <v>35</v>
      </c>
      <c r="U16">
        <v>22</v>
      </c>
      <c r="V16">
        <v>2</v>
      </c>
      <c r="W16" s="3">
        <f t="shared" si="2"/>
        <v>19.884371428571431</v>
      </c>
      <c r="X16" s="4">
        <f t="shared" si="3"/>
        <v>29.8</v>
      </c>
      <c r="Y16" s="4">
        <f t="shared" si="4"/>
        <v>13.999999999999995</v>
      </c>
      <c r="Z16">
        <v>0</v>
      </c>
    </row>
    <row r="17" spans="1:26" x14ac:dyDescent="0.3">
      <c r="A17" s="1" t="str">
        <f>'Ja Morant'!A17</f>
        <v>@ RKS</v>
      </c>
      <c r="B17">
        <v>30</v>
      </c>
      <c r="C17">
        <v>3</v>
      </c>
      <c r="D17">
        <v>4</v>
      </c>
      <c r="E17">
        <v>0</v>
      </c>
      <c r="F17">
        <v>1</v>
      </c>
      <c r="G17">
        <v>2</v>
      </c>
      <c r="H17">
        <v>11</v>
      </c>
      <c r="I17">
        <v>18</v>
      </c>
      <c r="J17">
        <v>2</v>
      </c>
      <c r="K17">
        <v>5</v>
      </c>
      <c r="L17">
        <v>6</v>
      </c>
      <c r="M17">
        <v>7</v>
      </c>
      <c r="N17">
        <v>1</v>
      </c>
      <c r="O17">
        <v>0</v>
      </c>
      <c r="P17">
        <v>6</v>
      </c>
      <c r="Q17" s="2">
        <f t="shared" si="0"/>
        <v>0.61111111111111116</v>
      </c>
      <c r="R17" s="2">
        <f t="shared" si="1"/>
        <v>0.4</v>
      </c>
      <c r="S17" s="2">
        <f t="shared" si="5"/>
        <v>0.8571428571428571</v>
      </c>
      <c r="T17">
        <v>37</v>
      </c>
      <c r="U17">
        <v>40</v>
      </c>
      <c r="V17">
        <v>1</v>
      </c>
      <c r="W17" s="3">
        <f t="shared" si="2"/>
        <v>32.124000000000002</v>
      </c>
      <c r="X17" s="4">
        <f t="shared" si="3"/>
        <v>40.6</v>
      </c>
      <c r="Y17" s="4">
        <f t="shared" si="4"/>
        <v>24.5</v>
      </c>
      <c r="Z17">
        <v>1</v>
      </c>
    </row>
    <row r="18" spans="1:26" x14ac:dyDescent="0.3">
      <c r="A18" s="1" t="str">
        <f>'Ja Morant'!A18</f>
        <v>vs AFR</v>
      </c>
      <c r="B18">
        <v>13</v>
      </c>
      <c r="C18">
        <v>5</v>
      </c>
      <c r="D18">
        <v>5</v>
      </c>
      <c r="E18">
        <v>0</v>
      </c>
      <c r="F18">
        <v>1</v>
      </c>
      <c r="G18">
        <v>3</v>
      </c>
      <c r="H18">
        <v>5</v>
      </c>
      <c r="I18">
        <v>10</v>
      </c>
      <c r="J18">
        <v>3</v>
      </c>
      <c r="K18">
        <v>5</v>
      </c>
      <c r="L18">
        <v>0</v>
      </c>
      <c r="M18">
        <v>0</v>
      </c>
      <c r="N18">
        <v>1</v>
      </c>
      <c r="O18">
        <v>1</v>
      </c>
      <c r="P18">
        <v>-12</v>
      </c>
      <c r="Q18" s="2">
        <f t="shared" si="0"/>
        <v>0.5</v>
      </c>
      <c r="R18" s="2">
        <f t="shared" si="1"/>
        <v>0.6</v>
      </c>
      <c r="S18" s="6" t="s">
        <v>45</v>
      </c>
      <c r="T18">
        <v>30</v>
      </c>
      <c r="U18">
        <v>25</v>
      </c>
      <c r="V18">
        <v>1</v>
      </c>
      <c r="W18" s="3">
        <f t="shared" si="2"/>
        <v>17.843533333333326</v>
      </c>
      <c r="X18" s="4">
        <f t="shared" si="3"/>
        <v>26.5</v>
      </c>
      <c r="Y18" s="4">
        <f t="shared" si="4"/>
        <v>10.999999999999998</v>
      </c>
      <c r="Z18">
        <v>0</v>
      </c>
    </row>
    <row r="19" spans="1:26" x14ac:dyDescent="0.3">
      <c r="A19" s="1" t="str">
        <f>'Ja Morant'!A19</f>
        <v>@ OLD</v>
      </c>
      <c r="B19">
        <v>26</v>
      </c>
      <c r="C19">
        <v>5</v>
      </c>
      <c r="D19">
        <v>3</v>
      </c>
      <c r="E19">
        <v>0</v>
      </c>
      <c r="F19">
        <v>2</v>
      </c>
      <c r="G19">
        <v>0</v>
      </c>
      <c r="H19">
        <v>10</v>
      </c>
      <c r="I19">
        <v>19</v>
      </c>
      <c r="J19">
        <v>3</v>
      </c>
      <c r="K19">
        <v>6</v>
      </c>
      <c r="L19">
        <v>3</v>
      </c>
      <c r="M19">
        <v>3</v>
      </c>
      <c r="N19">
        <v>0</v>
      </c>
      <c r="O19">
        <v>1</v>
      </c>
      <c r="P19">
        <v>-2</v>
      </c>
      <c r="Q19" s="2">
        <f t="shared" si="0"/>
        <v>0.52631578947368418</v>
      </c>
      <c r="R19" s="2">
        <f t="shared" si="1"/>
        <v>0.5</v>
      </c>
      <c r="S19" s="2">
        <f t="shared" si="5"/>
        <v>1</v>
      </c>
      <c r="T19">
        <v>41</v>
      </c>
      <c r="U19">
        <v>33</v>
      </c>
      <c r="V19">
        <v>0</v>
      </c>
      <c r="W19" s="3">
        <f t="shared" si="2"/>
        <v>26.106878048780491</v>
      </c>
      <c r="X19" s="4">
        <f t="shared" si="3"/>
        <v>42.5</v>
      </c>
      <c r="Y19" s="4">
        <f t="shared" si="4"/>
        <v>21.900000000000006</v>
      </c>
      <c r="Z19">
        <v>0</v>
      </c>
    </row>
    <row r="20" spans="1:26" x14ac:dyDescent="0.3">
      <c r="A20" s="1" t="str">
        <f>'Ja Morant'!A20</f>
        <v>vs USA</v>
      </c>
      <c r="B20">
        <v>26</v>
      </c>
      <c r="C20">
        <v>3</v>
      </c>
      <c r="D20">
        <v>3</v>
      </c>
      <c r="E20">
        <v>0</v>
      </c>
      <c r="F20">
        <v>1</v>
      </c>
      <c r="G20">
        <v>3</v>
      </c>
      <c r="H20">
        <v>10</v>
      </c>
      <c r="I20">
        <v>17</v>
      </c>
      <c r="J20">
        <v>4</v>
      </c>
      <c r="K20">
        <v>6</v>
      </c>
      <c r="L20">
        <v>2</v>
      </c>
      <c r="M20">
        <v>4</v>
      </c>
      <c r="N20">
        <v>1</v>
      </c>
      <c r="O20">
        <v>1</v>
      </c>
      <c r="P20">
        <v>-2</v>
      </c>
      <c r="Q20" s="2">
        <f t="shared" si="0"/>
        <v>0.58823529411764708</v>
      </c>
      <c r="R20" s="2">
        <f t="shared" si="1"/>
        <v>0.66666666666666663</v>
      </c>
      <c r="S20" s="2">
        <f t="shared" si="5"/>
        <v>0.5</v>
      </c>
      <c r="T20">
        <v>40</v>
      </c>
      <c r="U20">
        <v>33</v>
      </c>
      <c r="V20">
        <v>1</v>
      </c>
      <c r="W20" s="3">
        <f t="shared" si="2"/>
        <v>22.324324999999998</v>
      </c>
      <c r="X20" s="4">
        <f t="shared" si="3"/>
        <v>34.1</v>
      </c>
      <c r="Y20" s="4">
        <f t="shared" si="4"/>
        <v>18.300000000000004</v>
      </c>
      <c r="Z20">
        <v>1</v>
      </c>
    </row>
    <row r="21" spans="1:26" x14ac:dyDescent="0.3">
      <c r="A21" s="1" t="str">
        <f>'Ja Morant'!A21</f>
        <v>@ SPA</v>
      </c>
      <c r="B21">
        <v>20</v>
      </c>
      <c r="C21">
        <v>9</v>
      </c>
      <c r="D21">
        <v>4</v>
      </c>
      <c r="E21">
        <v>0</v>
      </c>
      <c r="F21">
        <v>0</v>
      </c>
      <c r="G21">
        <v>0</v>
      </c>
      <c r="H21">
        <v>8</v>
      </c>
      <c r="I21">
        <v>13</v>
      </c>
      <c r="J21">
        <v>4</v>
      </c>
      <c r="K21">
        <v>5</v>
      </c>
      <c r="L21">
        <v>0</v>
      </c>
      <c r="M21">
        <v>0</v>
      </c>
      <c r="N21">
        <v>1</v>
      </c>
      <c r="O21">
        <v>2</v>
      </c>
      <c r="P21">
        <v>0</v>
      </c>
      <c r="Q21" s="2">
        <f t="shared" si="0"/>
        <v>0.61538461538461542</v>
      </c>
      <c r="R21" s="2">
        <f t="shared" si="1"/>
        <v>0.8</v>
      </c>
      <c r="S21" s="6" t="s">
        <v>45</v>
      </c>
      <c r="T21">
        <v>36</v>
      </c>
      <c r="U21">
        <v>30</v>
      </c>
      <c r="V21">
        <v>1</v>
      </c>
      <c r="W21" s="3">
        <f t="shared" si="2"/>
        <v>26.654555555555557</v>
      </c>
      <c r="X21" s="4">
        <f t="shared" si="3"/>
        <v>36.799999999999997</v>
      </c>
      <c r="Y21" s="4">
        <f t="shared" si="4"/>
        <v>19.2</v>
      </c>
      <c r="Z21">
        <v>1</v>
      </c>
    </row>
    <row r="22" spans="1:26" x14ac:dyDescent="0.3">
      <c r="A22" s="1" t="str">
        <f>'Ja Morant'!A22</f>
        <v>vs 6TH</v>
      </c>
      <c r="B22">
        <v>13</v>
      </c>
      <c r="C22">
        <v>5</v>
      </c>
      <c r="D22">
        <v>4</v>
      </c>
      <c r="E22">
        <v>0</v>
      </c>
      <c r="F22">
        <v>1</v>
      </c>
      <c r="G22">
        <v>1</v>
      </c>
      <c r="H22">
        <v>5</v>
      </c>
      <c r="I22">
        <v>9</v>
      </c>
      <c r="J22">
        <v>1</v>
      </c>
      <c r="K22">
        <v>3</v>
      </c>
      <c r="L22">
        <v>2</v>
      </c>
      <c r="M22">
        <v>2</v>
      </c>
      <c r="N22">
        <v>0</v>
      </c>
      <c r="O22">
        <v>0</v>
      </c>
      <c r="P22">
        <v>20</v>
      </c>
      <c r="Q22" s="2">
        <f t="shared" si="0"/>
        <v>0.55555555555555558</v>
      </c>
      <c r="R22" s="2">
        <f t="shared" si="1"/>
        <v>0.33333333333333331</v>
      </c>
      <c r="S22" s="2">
        <f t="shared" si="5"/>
        <v>1</v>
      </c>
      <c r="T22">
        <v>36</v>
      </c>
      <c r="U22">
        <v>22</v>
      </c>
      <c r="V22">
        <v>0</v>
      </c>
      <c r="W22" s="3">
        <f t="shared" si="2"/>
        <v>17.513333333333332</v>
      </c>
      <c r="X22" s="4">
        <f t="shared" si="3"/>
        <v>27</v>
      </c>
      <c r="Y22" s="4">
        <f t="shared" si="4"/>
        <v>13</v>
      </c>
      <c r="Z22">
        <v>0</v>
      </c>
    </row>
    <row r="23" spans="1:26" x14ac:dyDescent="0.3">
      <c r="A23" s="1" t="str">
        <f>'Ja Morant'!A23</f>
        <v>@ CAN</v>
      </c>
      <c r="B23">
        <v>20</v>
      </c>
      <c r="C23">
        <v>2</v>
      </c>
      <c r="D23">
        <v>6</v>
      </c>
      <c r="E23">
        <v>0</v>
      </c>
      <c r="F23">
        <v>0</v>
      </c>
      <c r="G23">
        <v>0</v>
      </c>
      <c r="H23">
        <v>8</v>
      </c>
      <c r="I23">
        <v>12</v>
      </c>
      <c r="J23">
        <v>3</v>
      </c>
      <c r="K23">
        <v>7</v>
      </c>
      <c r="L23">
        <v>1</v>
      </c>
      <c r="M23">
        <v>1</v>
      </c>
      <c r="N23">
        <v>0</v>
      </c>
      <c r="O23">
        <v>1</v>
      </c>
      <c r="P23">
        <v>13</v>
      </c>
      <c r="Q23" s="2">
        <f t="shared" si="0"/>
        <v>0.66666666666666663</v>
      </c>
      <c r="R23" s="2">
        <f t="shared" si="1"/>
        <v>0.42857142857142855</v>
      </c>
      <c r="S23" s="2">
        <f t="shared" si="5"/>
        <v>1</v>
      </c>
      <c r="T23">
        <v>38</v>
      </c>
      <c r="U23">
        <v>34</v>
      </c>
      <c r="V23">
        <v>5</v>
      </c>
      <c r="W23" s="3">
        <f t="shared" si="2"/>
        <v>25.077315789473687</v>
      </c>
      <c r="X23" s="4">
        <f t="shared" si="3"/>
        <v>31.4</v>
      </c>
      <c r="Y23" s="4">
        <f t="shared" si="4"/>
        <v>19.200000000000003</v>
      </c>
      <c r="Z23">
        <v>0</v>
      </c>
    </row>
    <row r="24" spans="1:26" x14ac:dyDescent="0.3">
      <c r="A24" s="1" t="str">
        <f>'Ja Morant'!A24</f>
        <v>vs CHI</v>
      </c>
      <c r="B24">
        <v>29</v>
      </c>
      <c r="C24">
        <v>2</v>
      </c>
      <c r="D24">
        <v>2</v>
      </c>
      <c r="E24">
        <v>0</v>
      </c>
      <c r="F24">
        <v>0</v>
      </c>
      <c r="G24">
        <v>2</v>
      </c>
      <c r="H24">
        <v>11</v>
      </c>
      <c r="I24">
        <v>14</v>
      </c>
      <c r="J24">
        <v>5</v>
      </c>
      <c r="K24">
        <v>6</v>
      </c>
      <c r="L24">
        <v>2</v>
      </c>
      <c r="M24">
        <v>2</v>
      </c>
      <c r="N24">
        <v>1</v>
      </c>
      <c r="O24">
        <v>1</v>
      </c>
      <c r="P24">
        <v>-6</v>
      </c>
      <c r="Q24" s="2">
        <f t="shared" si="0"/>
        <v>0.7857142857142857</v>
      </c>
      <c r="R24" s="2">
        <f t="shared" si="1"/>
        <v>0.83333333333333337</v>
      </c>
      <c r="S24" s="2">
        <f t="shared" si="5"/>
        <v>1</v>
      </c>
      <c r="T24">
        <v>39</v>
      </c>
      <c r="U24">
        <v>33</v>
      </c>
      <c r="V24">
        <v>3</v>
      </c>
      <c r="W24" s="3">
        <f t="shared" si="2"/>
        <v>30.210205128205136</v>
      </c>
      <c r="X24" s="4">
        <f t="shared" si="3"/>
        <v>32.4</v>
      </c>
      <c r="Y24" s="4">
        <f t="shared" si="4"/>
        <v>23.6</v>
      </c>
      <c r="Z24">
        <v>0</v>
      </c>
    </row>
    <row r="25" spans="1:26" x14ac:dyDescent="0.3">
      <c r="A25" s="1" t="str">
        <f>'Ja Morant'!A25</f>
        <v>vs IMP</v>
      </c>
      <c r="B25">
        <v>6</v>
      </c>
      <c r="C25">
        <v>2</v>
      </c>
      <c r="D25">
        <v>7</v>
      </c>
      <c r="E25">
        <v>0</v>
      </c>
      <c r="F25">
        <v>0</v>
      </c>
      <c r="G25">
        <v>1</v>
      </c>
      <c r="H25">
        <v>1</v>
      </c>
      <c r="I25">
        <v>6</v>
      </c>
      <c r="J25">
        <v>0</v>
      </c>
      <c r="K25">
        <v>3</v>
      </c>
      <c r="L25">
        <v>4</v>
      </c>
      <c r="M25">
        <v>5</v>
      </c>
      <c r="N25">
        <v>0</v>
      </c>
      <c r="O25">
        <v>2</v>
      </c>
      <c r="P25">
        <v>-11</v>
      </c>
      <c r="Q25" s="2">
        <f t="shared" si="0"/>
        <v>0.16666666666666666</v>
      </c>
      <c r="R25" s="2">
        <f t="shared" si="1"/>
        <v>0</v>
      </c>
      <c r="S25" s="2">
        <f t="shared" si="5"/>
        <v>0.8</v>
      </c>
      <c r="T25">
        <v>38</v>
      </c>
      <c r="U25">
        <v>22</v>
      </c>
      <c r="V25">
        <v>0</v>
      </c>
      <c r="W25" s="3">
        <f t="shared" si="2"/>
        <v>6.3462368421052631</v>
      </c>
      <c r="X25" s="4">
        <f t="shared" si="3"/>
        <v>17.899999999999999</v>
      </c>
      <c r="Y25" s="4">
        <f t="shared" si="4"/>
        <v>5.5000000000000009</v>
      </c>
      <c r="Z25">
        <v>0</v>
      </c>
    </row>
    <row r="26" spans="1:26" x14ac:dyDescent="0.3">
      <c r="A26" s="1" t="str">
        <f>'Ja Morant'!A26</f>
        <v>@ 3PT</v>
      </c>
      <c r="B26">
        <v>20</v>
      </c>
      <c r="C26">
        <v>5</v>
      </c>
      <c r="D26">
        <v>12</v>
      </c>
      <c r="E26">
        <v>0</v>
      </c>
      <c r="F26">
        <v>0</v>
      </c>
      <c r="G26">
        <v>0</v>
      </c>
      <c r="H26">
        <v>8</v>
      </c>
      <c r="I26">
        <v>14</v>
      </c>
      <c r="J26">
        <v>2</v>
      </c>
      <c r="K26">
        <v>7</v>
      </c>
      <c r="L26">
        <v>2</v>
      </c>
      <c r="M26">
        <v>2</v>
      </c>
      <c r="N26">
        <v>0</v>
      </c>
      <c r="O26">
        <v>0</v>
      </c>
      <c r="P26">
        <v>-1</v>
      </c>
      <c r="Q26" s="2">
        <f t="shared" si="0"/>
        <v>0.5714285714285714</v>
      </c>
      <c r="R26" s="2">
        <f t="shared" si="1"/>
        <v>0.2857142857142857</v>
      </c>
      <c r="S26" s="2">
        <f t="shared" si="5"/>
        <v>1</v>
      </c>
      <c r="T26">
        <v>49</v>
      </c>
      <c r="U26">
        <v>49</v>
      </c>
      <c r="V26">
        <v>5</v>
      </c>
      <c r="W26" s="3">
        <f t="shared" si="2"/>
        <v>23.244959183673473</v>
      </c>
      <c r="X26" s="4">
        <f t="shared" si="3"/>
        <v>44</v>
      </c>
      <c r="Y26" s="4">
        <f t="shared" si="4"/>
        <v>23.299999999999997</v>
      </c>
      <c r="Z26">
        <v>0</v>
      </c>
    </row>
    <row r="27" spans="1:26" x14ac:dyDescent="0.3">
      <c r="A27" s="1" t="str">
        <f>'Ja Morant'!A27</f>
        <v>vs DEF</v>
      </c>
      <c r="B27">
        <v>18</v>
      </c>
      <c r="C27">
        <v>4</v>
      </c>
      <c r="D27">
        <v>1</v>
      </c>
      <c r="E27">
        <v>1</v>
      </c>
      <c r="F27">
        <v>1</v>
      </c>
      <c r="G27">
        <v>2</v>
      </c>
      <c r="H27">
        <v>7</v>
      </c>
      <c r="I27">
        <v>16</v>
      </c>
      <c r="J27">
        <v>4</v>
      </c>
      <c r="K27">
        <v>8</v>
      </c>
      <c r="L27">
        <v>0</v>
      </c>
      <c r="M27">
        <v>0</v>
      </c>
      <c r="N27">
        <v>0</v>
      </c>
      <c r="O27">
        <v>1</v>
      </c>
      <c r="P27">
        <v>-3</v>
      </c>
      <c r="Q27" s="2">
        <f t="shared" si="0"/>
        <v>0.4375</v>
      </c>
      <c r="R27" s="2">
        <f t="shared" si="1"/>
        <v>0.5</v>
      </c>
      <c r="S27" s="6" t="s">
        <v>45</v>
      </c>
      <c r="T27">
        <v>39</v>
      </c>
      <c r="U27">
        <v>20</v>
      </c>
      <c r="V27">
        <v>2</v>
      </c>
      <c r="W27" s="3">
        <f t="shared" si="2"/>
        <v>13.264410256410262</v>
      </c>
      <c r="X27" s="4">
        <f t="shared" si="3"/>
        <v>28.3</v>
      </c>
      <c r="Y27" s="4">
        <f t="shared" si="4"/>
        <v>10.799999999999999</v>
      </c>
      <c r="Z27">
        <v>0</v>
      </c>
    </row>
    <row r="28" spans="1:26" x14ac:dyDescent="0.3">
      <c r="A28" s="1" t="str">
        <f>'Ja Morant'!A28</f>
        <v>@ OCE</v>
      </c>
      <c r="B28">
        <v>12</v>
      </c>
      <c r="C28">
        <v>4</v>
      </c>
      <c r="D28">
        <v>3</v>
      </c>
      <c r="E28">
        <v>0</v>
      </c>
      <c r="F28">
        <v>2</v>
      </c>
      <c r="G28">
        <v>2</v>
      </c>
      <c r="H28">
        <v>5</v>
      </c>
      <c r="I28">
        <v>12</v>
      </c>
      <c r="J28">
        <v>2</v>
      </c>
      <c r="K28">
        <v>6</v>
      </c>
      <c r="L28">
        <v>0</v>
      </c>
      <c r="M28">
        <v>0</v>
      </c>
      <c r="N28">
        <v>0</v>
      </c>
      <c r="O28">
        <v>2</v>
      </c>
      <c r="P28">
        <v>-10</v>
      </c>
      <c r="Q28" s="2">
        <f t="shared" si="0"/>
        <v>0.41666666666666669</v>
      </c>
      <c r="R28" s="2">
        <f t="shared" si="1"/>
        <v>0.33333333333333331</v>
      </c>
      <c r="S28" s="6" t="s">
        <v>45</v>
      </c>
      <c r="T28">
        <v>40</v>
      </c>
      <c r="U28">
        <v>18</v>
      </c>
      <c r="V28">
        <v>2</v>
      </c>
      <c r="W28" s="3">
        <f t="shared" si="2"/>
        <v>9.681124999999998</v>
      </c>
      <c r="X28" s="4">
        <f t="shared" si="3"/>
        <v>25.3</v>
      </c>
      <c r="Y28" s="4">
        <f t="shared" si="4"/>
        <v>8.1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20.518518518518519</v>
      </c>
      <c r="C47" s="4">
        <f t="shared" ref="C47:P47" si="6">AVERAGE(C2:C46)</f>
        <v>3.6296296296296298</v>
      </c>
      <c r="D47" s="4">
        <f t="shared" si="6"/>
        <v>3.8518518518518516</v>
      </c>
      <c r="E47" s="4">
        <f t="shared" si="6"/>
        <v>0.14814814814814814</v>
      </c>
      <c r="F47" s="4">
        <f t="shared" si="6"/>
        <v>0.88888888888888884</v>
      </c>
      <c r="G47" s="4">
        <f t="shared" si="6"/>
        <v>1.2222222222222223</v>
      </c>
      <c r="H47" s="4">
        <f t="shared" si="6"/>
        <v>7.666666666666667</v>
      </c>
      <c r="I47" s="4">
        <f t="shared" si="6"/>
        <v>14.407407407407407</v>
      </c>
      <c r="J47" s="4">
        <f t="shared" si="6"/>
        <v>2.4814814814814814</v>
      </c>
      <c r="K47" s="4">
        <f t="shared" si="6"/>
        <v>5.2962962962962967</v>
      </c>
      <c r="L47" s="4">
        <f t="shared" si="6"/>
        <v>2.7037037037037037</v>
      </c>
      <c r="M47" s="4">
        <f t="shared" si="6"/>
        <v>3.0370370370370372</v>
      </c>
      <c r="N47" s="4">
        <f t="shared" si="6"/>
        <v>0.25925925925925924</v>
      </c>
      <c r="O47" s="4">
        <f t="shared" si="6"/>
        <v>1.037037037037037</v>
      </c>
      <c r="P47" s="4">
        <f t="shared" si="6"/>
        <v>-3.5555555555555554</v>
      </c>
      <c r="Q47" s="2">
        <f>SUM(H2:H46)/SUM(I2:I46)</f>
        <v>0.53213367609254503</v>
      </c>
      <c r="R47" s="2">
        <f>SUM(J2:J46)/SUM(K2:K46)</f>
        <v>0.46853146853146854</v>
      </c>
      <c r="S47" s="2">
        <f>SUM(L2:L46)/SUM(M2:M46)</f>
        <v>0.8902439024390244</v>
      </c>
      <c r="T47" s="4">
        <f t="shared" ref="T47:V47" si="7">AVERAGE(T2:T46)</f>
        <v>38.555555555555557</v>
      </c>
      <c r="U47" s="4">
        <f t="shared" si="7"/>
        <v>29.37037037037037</v>
      </c>
      <c r="V47" s="4">
        <f t="shared" si="7"/>
        <v>1.962962962962963</v>
      </c>
      <c r="W47" s="3">
        <f>((H49*85.91) +(F49*53.897)+(J49*51.757)+(L49*46.845)+(E49*39.19)+(N49*39.19)+(D49*34.677)+((C49-N49)*14.707)-(O49*17.174)-((M49-L49)*20.091)-((I49-H49)*39.19)-(G49*53.897))/T49</f>
        <v>20.909956772334297</v>
      </c>
      <c r="X47" s="4">
        <f t="shared" ref="X47" si="8">B47+(C47*1.2)+(D47*1.5)+(E47*3)+(F47*3)-G47</f>
        <v>32.540740740740738</v>
      </c>
      <c r="Y47" s="4">
        <f t="shared" ref="Y47" si="9">B47+0.4*H47-0.7*I47-0.4*(M47-L47)+0.7*N47+0.3*(C47-N47)+F47+D47*0.7+0.7*E47-0.4*O47-G47</f>
        <v>16.611111111111114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554</v>
      </c>
      <c r="C49">
        <f t="shared" ref="C49:P49" si="10">SUM(C2:C46)</f>
        <v>98</v>
      </c>
      <c r="D49">
        <f t="shared" si="10"/>
        <v>104</v>
      </c>
      <c r="E49">
        <f t="shared" si="10"/>
        <v>4</v>
      </c>
      <c r="F49">
        <f t="shared" si="10"/>
        <v>24</v>
      </c>
      <c r="G49">
        <f t="shared" si="10"/>
        <v>33</v>
      </c>
      <c r="H49">
        <f t="shared" si="10"/>
        <v>207</v>
      </c>
      <c r="I49">
        <f t="shared" si="10"/>
        <v>389</v>
      </c>
      <c r="J49">
        <f t="shared" si="10"/>
        <v>67</v>
      </c>
      <c r="K49">
        <f t="shared" si="10"/>
        <v>143</v>
      </c>
      <c r="L49">
        <f t="shared" si="10"/>
        <v>73</v>
      </c>
      <c r="M49">
        <f t="shared" si="10"/>
        <v>82</v>
      </c>
      <c r="N49">
        <f t="shared" si="10"/>
        <v>7</v>
      </c>
      <c r="O49">
        <f t="shared" si="10"/>
        <v>28</v>
      </c>
      <c r="P49">
        <f t="shared" si="10"/>
        <v>-96</v>
      </c>
      <c r="T49">
        <f>SUM(T2:T46)</f>
        <v>1041</v>
      </c>
      <c r="U49">
        <f>SUM(U2:U46)</f>
        <v>793</v>
      </c>
      <c r="V49">
        <f>SUM(V2:V46)</f>
        <v>53</v>
      </c>
      <c r="X49" s="4">
        <f>SUM(X2:X46)</f>
        <v>878.5999999999998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Z28" sqref="Z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13</v>
      </c>
      <c r="C2">
        <v>5</v>
      </c>
      <c r="D2">
        <v>2</v>
      </c>
      <c r="E2">
        <v>2</v>
      </c>
      <c r="F2">
        <v>1</v>
      </c>
      <c r="G2">
        <v>1</v>
      </c>
      <c r="H2">
        <v>4</v>
      </c>
      <c r="I2">
        <v>12</v>
      </c>
      <c r="J2">
        <v>3</v>
      </c>
      <c r="K2">
        <v>9</v>
      </c>
      <c r="L2">
        <v>2</v>
      </c>
      <c r="M2">
        <v>2</v>
      </c>
      <c r="N2">
        <v>0</v>
      </c>
      <c r="O2">
        <v>1</v>
      </c>
      <c r="P2">
        <v>-17</v>
      </c>
      <c r="Q2" s="2">
        <f t="shared" ref="Q2:Q46" si="0">H2/I2</f>
        <v>0.33333333333333331</v>
      </c>
      <c r="R2" s="2">
        <f t="shared" ref="R2:R46" si="1">J2/K2</f>
        <v>0.33333333333333331</v>
      </c>
      <c r="S2" s="2">
        <f>L2/M2</f>
        <v>1</v>
      </c>
      <c r="T2">
        <v>36</v>
      </c>
      <c r="U2">
        <v>17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13.421555555555559</v>
      </c>
      <c r="X2" s="4">
        <f t="shared" ref="X2:X46" si="3">B2+(C2*1.2)+(D2*1.5)+(E2*3)+(F2*3)-G2</f>
        <v>30</v>
      </c>
      <c r="Y2" s="4">
        <f t="shared" ref="Y2:Y46" si="4">B2+0.4*H2-0.7*I2-0.4*(M2-L2)+0.7*N2+0.3*(C2-N2)+F2+D2*0.7+0.7*E2-0.4*O2-G2</f>
        <v>10.100000000000001</v>
      </c>
      <c r="Z2">
        <v>0</v>
      </c>
    </row>
    <row r="3" spans="1:26" x14ac:dyDescent="0.3">
      <c r="A3" s="1" t="str">
        <f>'Ja Morant'!A3</f>
        <v>@ AFR</v>
      </c>
      <c r="B3">
        <v>18</v>
      </c>
      <c r="C3">
        <v>6</v>
      </c>
      <c r="D3">
        <v>2</v>
      </c>
      <c r="E3">
        <v>0</v>
      </c>
      <c r="F3">
        <v>1</v>
      </c>
      <c r="G3">
        <v>1</v>
      </c>
      <c r="H3">
        <v>7</v>
      </c>
      <c r="I3">
        <v>10</v>
      </c>
      <c r="J3">
        <v>1</v>
      </c>
      <c r="K3">
        <v>3</v>
      </c>
      <c r="L3">
        <v>3</v>
      </c>
      <c r="M3">
        <v>3</v>
      </c>
      <c r="N3">
        <v>0</v>
      </c>
      <c r="O3">
        <v>2</v>
      </c>
      <c r="P3">
        <v>-17</v>
      </c>
      <c r="Q3" s="2">
        <f t="shared" si="0"/>
        <v>0.7</v>
      </c>
      <c r="R3" s="2">
        <f t="shared" si="1"/>
        <v>0.33333333333333331</v>
      </c>
      <c r="S3" s="2">
        <f>L3/M3</f>
        <v>1</v>
      </c>
      <c r="T3">
        <v>35</v>
      </c>
      <c r="U3">
        <v>22</v>
      </c>
      <c r="V3">
        <v>3</v>
      </c>
      <c r="W3" s="3">
        <f t="shared" si="2"/>
        <v>22.838285714285714</v>
      </c>
      <c r="X3" s="4">
        <f t="shared" si="3"/>
        <v>30.2</v>
      </c>
      <c r="Y3" s="4">
        <f t="shared" si="4"/>
        <v>16.2</v>
      </c>
      <c r="Z3">
        <v>0</v>
      </c>
    </row>
    <row r="4" spans="1:26" x14ac:dyDescent="0.3">
      <c r="A4" s="1" t="str">
        <f>'Ja Morant'!A4</f>
        <v>vs OLD</v>
      </c>
      <c r="B4">
        <v>24</v>
      </c>
      <c r="C4">
        <v>8</v>
      </c>
      <c r="D4">
        <v>4</v>
      </c>
      <c r="E4">
        <v>0</v>
      </c>
      <c r="F4">
        <v>2</v>
      </c>
      <c r="G4">
        <v>1</v>
      </c>
      <c r="H4">
        <v>10</v>
      </c>
      <c r="I4">
        <v>11</v>
      </c>
      <c r="J4">
        <v>4</v>
      </c>
      <c r="K4">
        <v>5</v>
      </c>
      <c r="L4">
        <v>0</v>
      </c>
      <c r="M4">
        <v>1</v>
      </c>
      <c r="N4">
        <v>0</v>
      </c>
      <c r="O4">
        <v>0</v>
      </c>
      <c r="P4">
        <v>18</v>
      </c>
      <c r="Q4" s="2">
        <f t="shared" si="0"/>
        <v>0.90909090909090906</v>
      </c>
      <c r="R4" s="2">
        <f t="shared" si="1"/>
        <v>0.8</v>
      </c>
      <c r="S4" s="2">
        <f>L4/M4</f>
        <v>0</v>
      </c>
      <c r="T4">
        <v>38</v>
      </c>
      <c r="U4">
        <v>34</v>
      </c>
      <c r="V4">
        <v>3</v>
      </c>
      <c r="W4" s="3">
        <f t="shared" si="2"/>
        <v>34.660736842105258</v>
      </c>
      <c r="X4" s="4">
        <f t="shared" si="3"/>
        <v>44.6</v>
      </c>
      <c r="Y4" s="4">
        <f t="shared" si="4"/>
        <v>26.1</v>
      </c>
      <c r="Z4">
        <v>0</v>
      </c>
    </row>
    <row r="5" spans="1:26" x14ac:dyDescent="0.3">
      <c r="A5" s="1" t="str">
        <f>'Ja Morant'!A5</f>
        <v>@ USA</v>
      </c>
      <c r="B5">
        <v>18</v>
      </c>
      <c r="C5">
        <v>8</v>
      </c>
      <c r="D5">
        <v>3</v>
      </c>
      <c r="E5">
        <v>0</v>
      </c>
      <c r="F5">
        <v>2</v>
      </c>
      <c r="G5">
        <v>2</v>
      </c>
      <c r="H5">
        <v>6</v>
      </c>
      <c r="I5">
        <v>15</v>
      </c>
      <c r="J5">
        <v>3</v>
      </c>
      <c r="K5">
        <v>8</v>
      </c>
      <c r="L5">
        <v>3</v>
      </c>
      <c r="M5">
        <v>3</v>
      </c>
      <c r="N5">
        <v>2</v>
      </c>
      <c r="O5">
        <v>2</v>
      </c>
      <c r="P5">
        <v>-5</v>
      </c>
      <c r="Q5" s="2">
        <f t="shared" si="0"/>
        <v>0.4</v>
      </c>
      <c r="R5" s="2">
        <f t="shared" si="1"/>
        <v>0.375</v>
      </c>
      <c r="S5" s="2">
        <f>L5/M5</f>
        <v>1</v>
      </c>
      <c r="T5">
        <v>39</v>
      </c>
      <c r="U5">
        <v>24</v>
      </c>
      <c r="V5">
        <v>2</v>
      </c>
      <c r="W5" s="3">
        <f t="shared" si="2"/>
        <v>17.816948717948719</v>
      </c>
      <c r="X5" s="4">
        <f t="shared" si="3"/>
        <v>36.1</v>
      </c>
      <c r="Y5" s="4">
        <f t="shared" si="4"/>
        <v>14.399999999999995</v>
      </c>
      <c r="Z5">
        <v>1</v>
      </c>
    </row>
    <row r="6" spans="1:26" x14ac:dyDescent="0.3">
      <c r="A6" s="1" t="str">
        <f>'Ja Morant'!A6</f>
        <v>vs SPA</v>
      </c>
      <c r="B6">
        <v>9</v>
      </c>
      <c r="C6">
        <v>2</v>
      </c>
      <c r="D6">
        <v>1</v>
      </c>
      <c r="E6">
        <v>0</v>
      </c>
      <c r="F6">
        <v>0</v>
      </c>
      <c r="G6">
        <v>3</v>
      </c>
      <c r="H6">
        <v>3</v>
      </c>
      <c r="I6">
        <v>10</v>
      </c>
      <c r="J6">
        <v>2</v>
      </c>
      <c r="K6">
        <v>8</v>
      </c>
      <c r="L6">
        <v>1</v>
      </c>
      <c r="M6">
        <v>2</v>
      </c>
      <c r="N6">
        <v>0</v>
      </c>
      <c r="O6">
        <v>1</v>
      </c>
      <c r="P6">
        <v>-14</v>
      </c>
      <c r="Q6" s="2">
        <f t="shared" si="0"/>
        <v>0.3</v>
      </c>
      <c r="R6" s="2">
        <f t="shared" si="1"/>
        <v>0.25</v>
      </c>
      <c r="S6" s="2">
        <f t="shared" ref="S6:S46" si="5">L6/M6</f>
        <v>0.5</v>
      </c>
      <c r="T6">
        <v>46</v>
      </c>
      <c r="U6">
        <v>11</v>
      </c>
      <c r="V6">
        <v>1</v>
      </c>
      <c r="W6" s="3">
        <f t="shared" si="2"/>
        <v>-2.4043478260867591E-2</v>
      </c>
      <c r="X6" s="4">
        <f t="shared" si="3"/>
        <v>9.9</v>
      </c>
      <c r="Y6" s="4">
        <f t="shared" si="4"/>
        <v>0.69999999999999973</v>
      </c>
      <c r="Z6">
        <v>0</v>
      </c>
    </row>
    <row r="7" spans="1:26" x14ac:dyDescent="0.3">
      <c r="A7" s="1" t="str">
        <f>'Ja Morant'!A7</f>
        <v>@ 6TH</v>
      </c>
      <c r="B7">
        <v>9</v>
      </c>
      <c r="C7">
        <v>12</v>
      </c>
      <c r="D7">
        <v>5</v>
      </c>
      <c r="E7">
        <v>1</v>
      </c>
      <c r="F7">
        <v>0</v>
      </c>
      <c r="G7">
        <v>0</v>
      </c>
      <c r="H7">
        <v>4</v>
      </c>
      <c r="I7">
        <v>12</v>
      </c>
      <c r="J7">
        <v>1</v>
      </c>
      <c r="K7">
        <v>5</v>
      </c>
      <c r="L7">
        <v>0</v>
      </c>
      <c r="M7">
        <v>0</v>
      </c>
      <c r="N7">
        <v>1</v>
      </c>
      <c r="O7">
        <v>2</v>
      </c>
      <c r="P7">
        <v>9</v>
      </c>
      <c r="Q7" s="2">
        <f t="shared" si="0"/>
        <v>0.33333333333333331</v>
      </c>
      <c r="R7" s="2">
        <f t="shared" si="1"/>
        <v>0.2</v>
      </c>
      <c r="S7" s="6" t="s">
        <v>45</v>
      </c>
      <c r="T7">
        <v>38</v>
      </c>
      <c r="U7">
        <v>23</v>
      </c>
      <c r="V7">
        <v>2</v>
      </c>
      <c r="W7" s="3">
        <f t="shared" si="2"/>
        <v>12.133447368421056</v>
      </c>
      <c r="X7" s="4">
        <f t="shared" si="3"/>
        <v>33.9</v>
      </c>
      <c r="Y7" s="4">
        <f t="shared" si="4"/>
        <v>9.6</v>
      </c>
      <c r="Z7">
        <v>0</v>
      </c>
    </row>
    <row r="8" spans="1:26" x14ac:dyDescent="0.3">
      <c r="A8" s="1" t="str">
        <f>'Ja Morant'!A8</f>
        <v>vs CAN</v>
      </c>
      <c r="B8">
        <v>20</v>
      </c>
      <c r="C8">
        <v>3</v>
      </c>
      <c r="D8">
        <v>2</v>
      </c>
      <c r="E8">
        <v>0</v>
      </c>
      <c r="F8">
        <v>0</v>
      </c>
      <c r="G8">
        <v>1</v>
      </c>
      <c r="H8">
        <v>8</v>
      </c>
      <c r="I8">
        <v>13</v>
      </c>
      <c r="J8">
        <v>4</v>
      </c>
      <c r="K8">
        <v>9</v>
      </c>
      <c r="L8">
        <v>0</v>
      </c>
      <c r="M8">
        <v>0</v>
      </c>
      <c r="N8">
        <v>0</v>
      </c>
      <c r="O8">
        <v>2</v>
      </c>
      <c r="P8">
        <v>-13</v>
      </c>
      <c r="Q8" s="2">
        <f t="shared" si="0"/>
        <v>0.61538461538461542</v>
      </c>
      <c r="R8" s="2">
        <f t="shared" si="1"/>
        <v>0.44444444444444442</v>
      </c>
      <c r="S8" s="6" t="s">
        <v>45</v>
      </c>
      <c r="T8">
        <v>35</v>
      </c>
      <c r="U8">
        <v>25</v>
      </c>
      <c r="V8">
        <v>0</v>
      </c>
      <c r="W8" s="3">
        <f t="shared" si="2"/>
        <v>20.673942857142858</v>
      </c>
      <c r="X8" s="4">
        <f t="shared" si="3"/>
        <v>25.6</v>
      </c>
      <c r="Y8" s="4">
        <f t="shared" si="4"/>
        <v>14.599999999999998</v>
      </c>
      <c r="Z8">
        <v>0</v>
      </c>
    </row>
    <row r="9" spans="1:26" x14ac:dyDescent="0.3">
      <c r="A9" s="1" t="str">
        <f>'Ja Morant'!A9</f>
        <v>@ CHI</v>
      </c>
      <c r="B9">
        <v>9</v>
      </c>
      <c r="C9">
        <v>6</v>
      </c>
      <c r="D9">
        <v>3</v>
      </c>
      <c r="E9">
        <v>1</v>
      </c>
      <c r="F9">
        <v>0</v>
      </c>
      <c r="G9">
        <v>1</v>
      </c>
      <c r="H9">
        <v>4</v>
      </c>
      <c r="I9">
        <v>9</v>
      </c>
      <c r="J9">
        <v>1</v>
      </c>
      <c r="K9">
        <v>5</v>
      </c>
      <c r="L9">
        <v>0</v>
      </c>
      <c r="M9">
        <v>0</v>
      </c>
      <c r="N9">
        <v>0</v>
      </c>
      <c r="O9">
        <v>1</v>
      </c>
      <c r="P9">
        <v>-13</v>
      </c>
      <c r="Q9" s="2">
        <f>H9/I9</f>
        <v>0.44444444444444442</v>
      </c>
      <c r="R9" s="2">
        <f>J9/K9</f>
        <v>0.2</v>
      </c>
      <c r="S9" s="6" t="s">
        <v>45</v>
      </c>
      <c r="T9">
        <v>38</v>
      </c>
      <c r="U9">
        <v>17</v>
      </c>
      <c r="V9">
        <v>2</v>
      </c>
      <c r="W9" s="3">
        <f>((H9*85.91) +(F9*53.897)+(J9*51.757)+(L9*46.845)+(E9*39.19)+(N9*39.19)+(D9*34.677)+((C9-N9)*14.707)-(O9*17.174)-((M9-L9)*20.091)-((I9-H9)*39.19)-(G9*53.897))/T9</f>
        <v>9.4694473684210507</v>
      </c>
      <c r="X9" s="4">
        <f>B9+(C9*1.2)+(D9*1.5)+(E9*3)+(F9*3)-G9</f>
        <v>22.7</v>
      </c>
      <c r="Y9" s="4">
        <f>B9+0.4*H9-0.7*I9-0.4*(M9-L9)+0.7*N9+0.3*(C9-N9)+F9+D9*0.7+0.7*E9-0.4*O9-G9</f>
        <v>7.4999999999999982</v>
      </c>
      <c r="Z9">
        <v>0</v>
      </c>
    </row>
    <row r="10" spans="1:26" x14ac:dyDescent="0.3">
      <c r="A10" s="1" t="str">
        <f>'Ja Morant'!A10</f>
        <v>@ IMP</v>
      </c>
      <c r="B10">
        <v>19</v>
      </c>
      <c r="C10">
        <v>12</v>
      </c>
      <c r="D10">
        <v>3</v>
      </c>
      <c r="E10">
        <v>0</v>
      </c>
      <c r="F10">
        <v>2</v>
      </c>
      <c r="G10">
        <v>2</v>
      </c>
      <c r="H10">
        <v>6</v>
      </c>
      <c r="I10">
        <v>13</v>
      </c>
      <c r="J10">
        <v>3</v>
      </c>
      <c r="K10">
        <v>6</v>
      </c>
      <c r="L10">
        <v>4</v>
      </c>
      <c r="M10">
        <v>4</v>
      </c>
      <c r="N10">
        <v>2</v>
      </c>
      <c r="O10">
        <v>4</v>
      </c>
      <c r="P10">
        <v>-12</v>
      </c>
      <c r="Q10" s="2">
        <f>H10/I10</f>
        <v>0.46153846153846156</v>
      </c>
      <c r="R10" s="2">
        <f>J10/K10</f>
        <v>0.5</v>
      </c>
      <c r="S10" s="2">
        <f>L10/M10</f>
        <v>1</v>
      </c>
      <c r="T10">
        <v>36</v>
      </c>
      <c r="U10">
        <v>26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23.460166666666666</v>
      </c>
      <c r="X10" s="4">
        <f>B10+(C10*1.2)+(D10*1.5)+(E10*3)+(F10*3)-G10</f>
        <v>41.9</v>
      </c>
      <c r="Y10" s="4">
        <f>B10+0.4*H10-0.7*I10-0.4*(M10-L10)+0.7*N10+0.3*(C10-N10)+F10+D10*0.7+0.7*E10-0.4*O10-G10</f>
        <v>17.199999999999996</v>
      </c>
      <c r="Z10">
        <v>0</v>
      </c>
    </row>
    <row r="11" spans="1:26" x14ac:dyDescent="0.3">
      <c r="A11" s="1" t="str">
        <f>'Ja Morant'!A11</f>
        <v>vs 3PT</v>
      </c>
      <c r="B11">
        <v>13</v>
      </c>
      <c r="C11">
        <v>5</v>
      </c>
      <c r="D11">
        <v>3</v>
      </c>
      <c r="E11">
        <v>1</v>
      </c>
      <c r="F11">
        <v>1</v>
      </c>
      <c r="G11">
        <v>4</v>
      </c>
      <c r="H11">
        <v>4</v>
      </c>
      <c r="I11">
        <v>6</v>
      </c>
      <c r="J11">
        <v>3</v>
      </c>
      <c r="K11">
        <v>5</v>
      </c>
      <c r="L11">
        <v>2</v>
      </c>
      <c r="M11">
        <v>2</v>
      </c>
      <c r="N11">
        <v>1</v>
      </c>
      <c r="O11">
        <v>0</v>
      </c>
      <c r="P11">
        <v>-8</v>
      </c>
      <c r="Q11" s="2">
        <f t="shared" si="0"/>
        <v>0.66666666666666663</v>
      </c>
      <c r="R11" s="2">
        <f t="shared" si="1"/>
        <v>0.6</v>
      </c>
      <c r="S11" s="2">
        <f t="shared" si="5"/>
        <v>1</v>
      </c>
      <c r="T11">
        <v>35</v>
      </c>
      <c r="U11">
        <v>22</v>
      </c>
      <c r="V11">
        <v>0</v>
      </c>
      <c r="W11" s="3">
        <f t="shared" si="2"/>
        <v>16.964828571428576</v>
      </c>
      <c r="X11" s="4">
        <f t="shared" si="3"/>
        <v>25.5</v>
      </c>
      <c r="Y11" s="4">
        <f t="shared" si="4"/>
        <v>12.099999999999998</v>
      </c>
      <c r="Z11">
        <v>0</v>
      </c>
    </row>
    <row r="12" spans="1:26" x14ac:dyDescent="0.3">
      <c r="A12" s="1" t="str">
        <f>'Ja Morant'!A12</f>
        <v>@ DEF</v>
      </c>
      <c r="B12">
        <v>6</v>
      </c>
      <c r="C12">
        <v>9</v>
      </c>
      <c r="D12">
        <v>3</v>
      </c>
      <c r="E12">
        <v>1</v>
      </c>
      <c r="F12">
        <v>2</v>
      </c>
      <c r="G12">
        <v>0</v>
      </c>
      <c r="H12">
        <v>3</v>
      </c>
      <c r="I12">
        <v>9</v>
      </c>
      <c r="J12">
        <v>0</v>
      </c>
      <c r="K12">
        <v>2</v>
      </c>
      <c r="L12">
        <v>0</v>
      </c>
      <c r="M12">
        <v>0</v>
      </c>
      <c r="N12">
        <v>1</v>
      </c>
      <c r="O12">
        <v>1</v>
      </c>
      <c r="P12">
        <v>-9</v>
      </c>
      <c r="Q12" s="2">
        <f t="shared" si="0"/>
        <v>0.33333333333333331</v>
      </c>
      <c r="R12" s="2">
        <f t="shared" si="1"/>
        <v>0</v>
      </c>
      <c r="S12" s="6" t="s">
        <v>45</v>
      </c>
      <c r="T12">
        <v>33</v>
      </c>
      <c r="U12">
        <v>13</v>
      </c>
      <c r="V12">
        <v>1</v>
      </c>
      <c r="W12" s="3">
        <f t="shared" si="2"/>
        <v>12.523545454545452</v>
      </c>
      <c r="X12" s="4">
        <f t="shared" si="3"/>
        <v>30.299999999999997</v>
      </c>
      <c r="Y12" s="4">
        <f t="shared" si="4"/>
        <v>8.3999999999999986</v>
      </c>
      <c r="Z12">
        <v>0</v>
      </c>
    </row>
    <row r="13" spans="1:26" x14ac:dyDescent="0.3">
      <c r="A13" s="1" t="str">
        <f>'Ja Morant'!A13</f>
        <v>vs OCE</v>
      </c>
      <c r="B13">
        <v>3</v>
      </c>
      <c r="C13">
        <v>4</v>
      </c>
      <c r="D13">
        <v>2</v>
      </c>
      <c r="E13">
        <v>0</v>
      </c>
      <c r="F13">
        <v>0</v>
      </c>
      <c r="G13">
        <v>1</v>
      </c>
      <c r="H13">
        <v>1</v>
      </c>
      <c r="I13">
        <v>3</v>
      </c>
      <c r="J13">
        <v>1</v>
      </c>
      <c r="K13">
        <v>3</v>
      </c>
      <c r="L13">
        <v>0</v>
      </c>
      <c r="M13">
        <v>0</v>
      </c>
      <c r="N13">
        <v>0</v>
      </c>
      <c r="O13">
        <v>2</v>
      </c>
      <c r="P13">
        <v>-13</v>
      </c>
      <c r="Q13" s="2">
        <f t="shared" si="0"/>
        <v>0.33333333333333331</v>
      </c>
      <c r="R13" s="2">
        <f t="shared" si="1"/>
        <v>0.33333333333333331</v>
      </c>
      <c r="S13" s="6" t="s">
        <v>45</v>
      </c>
      <c r="T13">
        <v>25</v>
      </c>
      <c r="U13">
        <v>7</v>
      </c>
      <c r="V13">
        <v>0</v>
      </c>
      <c r="W13" s="3">
        <f t="shared" si="2"/>
        <v>3.9689600000000018</v>
      </c>
      <c r="X13" s="4">
        <f t="shared" si="3"/>
        <v>9.8000000000000007</v>
      </c>
      <c r="Y13" s="4">
        <f t="shared" si="4"/>
        <v>2.0999999999999996</v>
      </c>
      <c r="Z13">
        <v>0</v>
      </c>
    </row>
    <row r="14" spans="1:26" x14ac:dyDescent="0.3">
      <c r="A14" s="1" t="str">
        <f>'Ja Morant'!A14</f>
        <v>@ FRA</v>
      </c>
      <c r="B14">
        <v>20</v>
      </c>
      <c r="C14">
        <v>6</v>
      </c>
      <c r="D14">
        <v>0</v>
      </c>
      <c r="E14">
        <v>2</v>
      </c>
      <c r="F14">
        <v>4</v>
      </c>
      <c r="G14">
        <v>0</v>
      </c>
      <c r="H14">
        <v>8</v>
      </c>
      <c r="I14">
        <v>12</v>
      </c>
      <c r="J14">
        <v>3</v>
      </c>
      <c r="K14">
        <v>6</v>
      </c>
      <c r="L14">
        <v>1</v>
      </c>
      <c r="M14">
        <v>1</v>
      </c>
      <c r="N14">
        <v>1</v>
      </c>
      <c r="O14">
        <v>3</v>
      </c>
      <c r="P14">
        <v>12</v>
      </c>
      <c r="Q14" s="2">
        <f t="shared" si="0"/>
        <v>0.66666666666666663</v>
      </c>
      <c r="R14" s="2">
        <f t="shared" si="1"/>
        <v>0.5</v>
      </c>
      <c r="S14" s="2">
        <f t="shared" si="5"/>
        <v>1</v>
      </c>
      <c r="T14">
        <v>42</v>
      </c>
      <c r="U14">
        <v>20</v>
      </c>
      <c r="V14">
        <v>1</v>
      </c>
      <c r="W14" s="3">
        <f t="shared" si="2"/>
        <v>25.900166666666671</v>
      </c>
      <c r="X14" s="4">
        <f t="shared" si="3"/>
        <v>45.2</v>
      </c>
      <c r="Y14" s="4">
        <f t="shared" si="4"/>
        <v>21.2</v>
      </c>
      <c r="Z14">
        <v>0</v>
      </c>
    </row>
    <row r="15" spans="1:26" x14ac:dyDescent="0.3">
      <c r="A15" s="1" t="str">
        <f>'Ja Morant'!A15</f>
        <v>vs INJ</v>
      </c>
      <c r="B15">
        <v>13</v>
      </c>
      <c r="C15">
        <v>11</v>
      </c>
      <c r="D15">
        <v>1</v>
      </c>
      <c r="E15">
        <v>4</v>
      </c>
      <c r="F15">
        <v>1</v>
      </c>
      <c r="G15">
        <v>1</v>
      </c>
      <c r="H15">
        <v>4</v>
      </c>
      <c r="I15">
        <v>10</v>
      </c>
      <c r="J15">
        <v>3</v>
      </c>
      <c r="K15">
        <v>6</v>
      </c>
      <c r="L15">
        <v>2</v>
      </c>
      <c r="M15">
        <v>2</v>
      </c>
      <c r="N15">
        <v>2</v>
      </c>
      <c r="O15">
        <v>1</v>
      </c>
      <c r="P15">
        <v>-8</v>
      </c>
      <c r="Q15" s="2">
        <f t="shared" si="0"/>
        <v>0.4</v>
      </c>
      <c r="R15" s="2">
        <f t="shared" si="1"/>
        <v>0.5</v>
      </c>
      <c r="S15" s="2">
        <f t="shared" si="5"/>
        <v>1</v>
      </c>
      <c r="T15">
        <v>34</v>
      </c>
      <c r="U15">
        <v>16</v>
      </c>
      <c r="V15">
        <v>1</v>
      </c>
      <c r="W15" s="3">
        <f t="shared" si="2"/>
        <v>21.837264705882355</v>
      </c>
      <c r="X15" s="4">
        <f t="shared" si="3"/>
        <v>41.7</v>
      </c>
      <c r="Y15" s="4">
        <f t="shared" si="4"/>
        <v>14.799999999999999</v>
      </c>
      <c r="Z15">
        <v>0</v>
      </c>
    </row>
    <row r="16" spans="1:26" x14ac:dyDescent="0.3">
      <c r="A16" s="1" t="str">
        <f>'Ja Morant'!A16</f>
        <v>@ EUR</v>
      </c>
      <c r="B16">
        <v>13</v>
      </c>
      <c r="C16">
        <v>8</v>
      </c>
      <c r="D16">
        <v>5</v>
      </c>
      <c r="E16">
        <v>0</v>
      </c>
      <c r="F16">
        <v>1</v>
      </c>
      <c r="G16">
        <v>0</v>
      </c>
      <c r="H16">
        <v>4</v>
      </c>
      <c r="I16">
        <v>7</v>
      </c>
      <c r="J16">
        <v>3</v>
      </c>
      <c r="K16">
        <v>5</v>
      </c>
      <c r="L16">
        <v>2</v>
      </c>
      <c r="M16">
        <v>2</v>
      </c>
      <c r="N16">
        <v>0</v>
      </c>
      <c r="O16">
        <v>0</v>
      </c>
      <c r="P16">
        <v>-10</v>
      </c>
      <c r="Q16" s="2">
        <f t="shared" si="0"/>
        <v>0.5714285714285714</v>
      </c>
      <c r="R16" s="2">
        <f t="shared" si="1"/>
        <v>0.6</v>
      </c>
      <c r="S16" s="2">
        <f t="shared" si="5"/>
        <v>1</v>
      </c>
      <c r="T16">
        <v>38</v>
      </c>
      <c r="U16">
        <v>28</v>
      </c>
      <c r="V16">
        <v>0</v>
      </c>
      <c r="W16" s="3">
        <f t="shared" si="2"/>
        <v>21.578131578947371</v>
      </c>
      <c r="X16" s="4">
        <f t="shared" si="3"/>
        <v>33.1</v>
      </c>
      <c r="Y16" s="4">
        <f t="shared" si="4"/>
        <v>16.600000000000001</v>
      </c>
      <c r="Z16">
        <v>0</v>
      </c>
    </row>
    <row r="17" spans="1:26" x14ac:dyDescent="0.3">
      <c r="A17" s="1" t="str">
        <f>'Ja Morant'!A17</f>
        <v>@ RKS</v>
      </c>
      <c r="B17">
        <v>21</v>
      </c>
      <c r="C17">
        <v>10</v>
      </c>
      <c r="D17">
        <v>4</v>
      </c>
      <c r="E17">
        <v>0</v>
      </c>
      <c r="F17">
        <v>2</v>
      </c>
      <c r="G17">
        <v>0</v>
      </c>
      <c r="H17">
        <v>9</v>
      </c>
      <c r="I17">
        <v>12</v>
      </c>
      <c r="J17">
        <v>3</v>
      </c>
      <c r="K17">
        <v>5</v>
      </c>
      <c r="L17">
        <v>0</v>
      </c>
      <c r="M17">
        <v>0</v>
      </c>
      <c r="N17">
        <v>2</v>
      </c>
      <c r="O17">
        <v>2</v>
      </c>
      <c r="P17">
        <v>3</v>
      </c>
      <c r="Q17" s="2">
        <f t="shared" si="0"/>
        <v>0.75</v>
      </c>
      <c r="R17" s="2">
        <f t="shared" si="1"/>
        <v>0.6</v>
      </c>
      <c r="S17" s="6" t="s">
        <v>45</v>
      </c>
      <c r="T17">
        <v>35</v>
      </c>
      <c r="U17">
        <v>30</v>
      </c>
      <c r="V17">
        <v>4</v>
      </c>
      <c r="W17" s="3">
        <f t="shared" si="2"/>
        <v>34.830885714285714</v>
      </c>
      <c r="X17" s="4">
        <f t="shared" si="3"/>
        <v>45</v>
      </c>
      <c r="Y17" s="4">
        <f t="shared" si="4"/>
        <v>24</v>
      </c>
      <c r="Z17">
        <v>0</v>
      </c>
    </row>
    <row r="18" spans="1:26" x14ac:dyDescent="0.3">
      <c r="A18" s="1" t="str">
        <f>'Ja Morant'!A18</f>
        <v>vs AFR</v>
      </c>
      <c r="B18">
        <v>12</v>
      </c>
      <c r="C18">
        <v>6</v>
      </c>
      <c r="D18">
        <v>3</v>
      </c>
      <c r="E18">
        <v>1</v>
      </c>
      <c r="F18">
        <v>1</v>
      </c>
      <c r="G18">
        <v>1</v>
      </c>
      <c r="H18">
        <v>5</v>
      </c>
      <c r="I18">
        <v>10</v>
      </c>
      <c r="J18">
        <v>2</v>
      </c>
      <c r="K18">
        <v>6</v>
      </c>
      <c r="L18">
        <v>0</v>
      </c>
      <c r="M18">
        <v>0</v>
      </c>
      <c r="N18">
        <v>0</v>
      </c>
      <c r="O18">
        <v>5</v>
      </c>
      <c r="P18">
        <v>-18</v>
      </c>
      <c r="Q18" s="2">
        <f t="shared" si="0"/>
        <v>0.5</v>
      </c>
      <c r="R18" s="2">
        <f t="shared" si="1"/>
        <v>0.33333333333333331</v>
      </c>
      <c r="S18" s="6" t="s">
        <v>45</v>
      </c>
      <c r="T18">
        <v>31</v>
      </c>
      <c r="U18">
        <v>19</v>
      </c>
      <c r="V18">
        <v>3</v>
      </c>
      <c r="W18" s="3">
        <f t="shared" si="2"/>
        <v>15.571193548387091</v>
      </c>
      <c r="X18" s="4">
        <f t="shared" si="3"/>
        <v>28.7</v>
      </c>
      <c r="Y18" s="4">
        <f t="shared" si="4"/>
        <v>9.6</v>
      </c>
      <c r="Z18">
        <v>0</v>
      </c>
    </row>
    <row r="19" spans="1:26" x14ac:dyDescent="0.3">
      <c r="A19" s="1" t="str">
        <f>'Ja Morant'!A19</f>
        <v>@ OLD</v>
      </c>
      <c r="B19">
        <v>23</v>
      </c>
      <c r="C19">
        <v>8</v>
      </c>
      <c r="D19">
        <v>0</v>
      </c>
      <c r="E19">
        <v>2</v>
      </c>
      <c r="F19">
        <v>2</v>
      </c>
      <c r="G19">
        <v>0</v>
      </c>
      <c r="H19">
        <v>8</v>
      </c>
      <c r="I19">
        <v>14</v>
      </c>
      <c r="J19">
        <v>4</v>
      </c>
      <c r="K19">
        <v>9</v>
      </c>
      <c r="L19">
        <v>3</v>
      </c>
      <c r="M19">
        <v>3</v>
      </c>
      <c r="N19">
        <v>1</v>
      </c>
      <c r="O19">
        <v>0</v>
      </c>
      <c r="P19">
        <v>-7</v>
      </c>
      <c r="Q19" s="2">
        <f t="shared" si="0"/>
        <v>0.5714285714285714</v>
      </c>
      <c r="R19" s="2">
        <f t="shared" si="1"/>
        <v>0.44444444444444442</v>
      </c>
      <c r="S19" s="2">
        <f t="shared" si="5"/>
        <v>1</v>
      </c>
      <c r="T19">
        <v>40</v>
      </c>
      <c r="U19">
        <v>23</v>
      </c>
      <c r="V19">
        <v>2</v>
      </c>
      <c r="W19" s="3">
        <f t="shared" si="2"/>
        <v>28.200400000000002</v>
      </c>
      <c r="X19" s="4">
        <f t="shared" si="3"/>
        <v>44.6</v>
      </c>
      <c r="Y19" s="4">
        <f t="shared" si="4"/>
        <v>22.599999999999998</v>
      </c>
      <c r="Z19">
        <v>0</v>
      </c>
    </row>
    <row r="20" spans="1:26" x14ac:dyDescent="0.3">
      <c r="A20" s="1" t="str">
        <f>'Ja Morant'!A20</f>
        <v>vs USA</v>
      </c>
      <c r="B20">
        <v>11</v>
      </c>
      <c r="C20">
        <v>8</v>
      </c>
      <c r="D20">
        <v>2</v>
      </c>
      <c r="E20">
        <v>0</v>
      </c>
      <c r="F20">
        <v>2</v>
      </c>
      <c r="G20">
        <v>0</v>
      </c>
      <c r="H20">
        <v>3</v>
      </c>
      <c r="I20">
        <v>8</v>
      </c>
      <c r="J20">
        <v>3</v>
      </c>
      <c r="K20">
        <v>6</v>
      </c>
      <c r="L20">
        <v>2</v>
      </c>
      <c r="M20">
        <v>2</v>
      </c>
      <c r="N20">
        <v>1</v>
      </c>
      <c r="O20">
        <v>2</v>
      </c>
      <c r="P20">
        <v>-5</v>
      </c>
      <c r="Q20" s="2">
        <f t="shared" si="0"/>
        <v>0.375</v>
      </c>
      <c r="R20" s="2">
        <f t="shared" si="1"/>
        <v>0.5</v>
      </c>
      <c r="S20" s="2">
        <f t="shared" si="5"/>
        <v>1</v>
      </c>
      <c r="T20">
        <v>31</v>
      </c>
      <c r="U20">
        <v>17</v>
      </c>
      <c r="V20">
        <v>0</v>
      </c>
      <c r="W20" s="3">
        <f t="shared" si="2"/>
        <v>19.215483870967745</v>
      </c>
      <c r="X20" s="4">
        <f t="shared" si="3"/>
        <v>29.6</v>
      </c>
      <c r="Y20" s="4">
        <f t="shared" si="4"/>
        <v>12</v>
      </c>
      <c r="Z20">
        <v>0</v>
      </c>
    </row>
    <row r="21" spans="1:26" x14ac:dyDescent="0.3">
      <c r="A21" s="1" t="str">
        <f>'Ja Morant'!A21</f>
        <v>@ SPA</v>
      </c>
      <c r="B21">
        <v>16</v>
      </c>
      <c r="C21">
        <v>4</v>
      </c>
      <c r="D21">
        <v>3</v>
      </c>
      <c r="E21">
        <v>2</v>
      </c>
      <c r="F21">
        <v>1</v>
      </c>
      <c r="G21">
        <v>1</v>
      </c>
      <c r="H21">
        <v>6</v>
      </c>
      <c r="I21">
        <v>10</v>
      </c>
      <c r="J21">
        <v>2</v>
      </c>
      <c r="K21">
        <v>5</v>
      </c>
      <c r="L21">
        <v>2</v>
      </c>
      <c r="M21">
        <v>2</v>
      </c>
      <c r="N21">
        <v>0</v>
      </c>
      <c r="O21">
        <v>0</v>
      </c>
      <c r="P21">
        <v>-5</v>
      </c>
      <c r="Q21" s="2">
        <f t="shared" si="0"/>
        <v>0.6</v>
      </c>
      <c r="R21" s="2">
        <f t="shared" si="1"/>
        <v>0.4</v>
      </c>
      <c r="S21" s="2">
        <f t="shared" si="5"/>
        <v>1</v>
      </c>
      <c r="T21">
        <v>34</v>
      </c>
      <c r="U21">
        <v>25</v>
      </c>
      <c r="V21">
        <v>2</v>
      </c>
      <c r="W21" s="3">
        <f t="shared" si="2"/>
        <v>23.445382352941181</v>
      </c>
      <c r="X21" s="4">
        <f t="shared" si="3"/>
        <v>33.299999999999997</v>
      </c>
      <c r="Y21" s="4">
        <f t="shared" si="4"/>
        <v>16.099999999999998</v>
      </c>
      <c r="Z21">
        <v>0</v>
      </c>
    </row>
    <row r="22" spans="1:26" x14ac:dyDescent="0.3">
      <c r="A22" s="1" t="str">
        <f>'Ja Morant'!A22</f>
        <v>vs 6TH</v>
      </c>
      <c r="B22">
        <v>17</v>
      </c>
      <c r="C22">
        <v>7</v>
      </c>
      <c r="D22">
        <v>1</v>
      </c>
      <c r="E22">
        <v>1</v>
      </c>
      <c r="F22">
        <v>1</v>
      </c>
      <c r="G22">
        <v>0</v>
      </c>
      <c r="H22">
        <v>6</v>
      </c>
      <c r="I22">
        <v>12</v>
      </c>
      <c r="J22">
        <v>0</v>
      </c>
      <c r="K22">
        <v>3</v>
      </c>
      <c r="L22">
        <v>5</v>
      </c>
      <c r="M22">
        <v>5</v>
      </c>
      <c r="N22">
        <v>2</v>
      </c>
      <c r="O22">
        <v>2</v>
      </c>
      <c r="P22">
        <v>17</v>
      </c>
      <c r="Q22" s="2">
        <f t="shared" si="0"/>
        <v>0.5</v>
      </c>
      <c r="R22" s="2">
        <f t="shared" si="1"/>
        <v>0</v>
      </c>
      <c r="S22" s="2">
        <f t="shared" si="5"/>
        <v>1</v>
      </c>
      <c r="T22">
        <v>36</v>
      </c>
      <c r="U22">
        <v>19</v>
      </c>
      <c r="V22">
        <v>4</v>
      </c>
      <c r="W22" s="3">
        <f t="shared" si="2"/>
        <v>21.107666666666674</v>
      </c>
      <c r="X22" s="4">
        <f t="shared" si="3"/>
        <v>32.9</v>
      </c>
      <c r="Y22" s="4">
        <f t="shared" si="4"/>
        <v>15.5</v>
      </c>
      <c r="Z22">
        <v>0</v>
      </c>
    </row>
    <row r="23" spans="1:26" x14ac:dyDescent="0.3">
      <c r="A23" s="1" t="str">
        <f>'Ja Morant'!A23</f>
        <v>@ CAN</v>
      </c>
      <c r="B23">
        <v>4</v>
      </c>
      <c r="C23">
        <v>7</v>
      </c>
      <c r="D23">
        <v>4</v>
      </c>
      <c r="E23">
        <v>0</v>
      </c>
      <c r="F23">
        <v>2</v>
      </c>
      <c r="G23">
        <v>1</v>
      </c>
      <c r="H23">
        <v>2</v>
      </c>
      <c r="I23">
        <v>8</v>
      </c>
      <c r="J23">
        <v>0</v>
      </c>
      <c r="K23">
        <v>3</v>
      </c>
      <c r="L23">
        <v>0</v>
      </c>
      <c r="M23">
        <v>0</v>
      </c>
      <c r="N23">
        <v>3</v>
      </c>
      <c r="O23">
        <v>0</v>
      </c>
      <c r="P23">
        <v>9</v>
      </c>
      <c r="Q23" s="2">
        <f t="shared" si="0"/>
        <v>0.25</v>
      </c>
      <c r="R23" s="2">
        <f t="shared" si="1"/>
        <v>0</v>
      </c>
      <c r="S23" s="6" t="s">
        <v>45</v>
      </c>
      <c r="T23">
        <v>37</v>
      </c>
      <c r="U23">
        <v>14</v>
      </c>
      <c r="V23">
        <v>1</v>
      </c>
      <c r="W23" s="3">
        <f t="shared" si="2"/>
        <v>8.261702702702701</v>
      </c>
      <c r="X23" s="4">
        <f t="shared" si="3"/>
        <v>23.4</v>
      </c>
      <c r="Y23" s="4">
        <f t="shared" si="4"/>
        <v>6.3</v>
      </c>
      <c r="Z23">
        <v>0</v>
      </c>
    </row>
    <row r="24" spans="1:26" x14ac:dyDescent="0.3">
      <c r="A24" s="1" t="str">
        <f>'Ja Morant'!A24</f>
        <v>vs CHI</v>
      </c>
      <c r="B24">
        <v>21</v>
      </c>
      <c r="C24">
        <v>9</v>
      </c>
      <c r="D24">
        <v>4</v>
      </c>
      <c r="E24">
        <v>0</v>
      </c>
      <c r="F24">
        <v>1</v>
      </c>
      <c r="G24">
        <v>0</v>
      </c>
      <c r="H24">
        <v>9</v>
      </c>
      <c r="I24">
        <v>12</v>
      </c>
      <c r="J24">
        <v>3</v>
      </c>
      <c r="K24">
        <v>5</v>
      </c>
      <c r="L24">
        <v>0</v>
      </c>
      <c r="M24">
        <v>0</v>
      </c>
      <c r="N24">
        <v>0</v>
      </c>
      <c r="O24">
        <v>0</v>
      </c>
      <c r="P24">
        <v>-6</v>
      </c>
      <c r="Q24" s="2">
        <f t="shared" si="0"/>
        <v>0.75</v>
      </c>
      <c r="R24" s="2">
        <f t="shared" si="1"/>
        <v>0.6</v>
      </c>
      <c r="S24" s="6" t="s">
        <v>45</v>
      </c>
      <c r="T24">
        <v>38</v>
      </c>
      <c r="U24">
        <v>31</v>
      </c>
      <c r="V24">
        <v>2</v>
      </c>
      <c r="W24" s="3">
        <f t="shared" si="2"/>
        <v>29.891026315789478</v>
      </c>
      <c r="X24" s="4">
        <f t="shared" si="3"/>
        <v>40.799999999999997</v>
      </c>
      <c r="Y24" s="4">
        <f t="shared" si="4"/>
        <v>22.700000000000003</v>
      </c>
      <c r="Z24">
        <v>0</v>
      </c>
    </row>
    <row r="25" spans="1:26" x14ac:dyDescent="0.3">
      <c r="A25" s="1" t="str">
        <f>'Ja Morant'!A25</f>
        <v>vs IMP</v>
      </c>
      <c r="B25">
        <v>24</v>
      </c>
      <c r="C25">
        <v>6</v>
      </c>
      <c r="D25">
        <v>0</v>
      </c>
      <c r="E25">
        <v>0</v>
      </c>
      <c r="F25">
        <v>4</v>
      </c>
      <c r="G25">
        <v>1</v>
      </c>
      <c r="H25">
        <v>9</v>
      </c>
      <c r="I25">
        <v>13</v>
      </c>
      <c r="J25">
        <v>5</v>
      </c>
      <c r="K25">
        <v>8</v>
      </c>
      <c r="L25">
        <v>1</v>
      </c>
      <c r="M25">
        <v>1</v>
      </c>
      <c r="N25">
        <v>0</v>
      </c>
      <c r="O25">
        <v>2</v>
      </c>
      <c r="P25">
        <v>-17</v>
      </c>
      <c r="Q25" s="2">
        <f t="shared" si="0"/>
        <v>0.69230769230769229</v>
      </c>
      <c r="R25" s="2">
        <f t="shared" si="1"/>
        <v>0.625</v>
      </c>
      <c r="S25" s="2">
        <f t="shared" si="5"/>
        <v>1</v>
      </c>
      <c r="T25">
        <v>36</v>
      </c>
      <c r="U25">
        <v>24</v>
      </c>
      <c r="V25">
        <v>1</v>
      </c>
      <c r="W25" s="3">
        <f t="shared" si="2"/>
        <v>31.60125</v>
      </c>
      <c r="X25" s="4">
        <f t="shared" si="3"/>
        <v>42.2</v>
      </c>
      <c r="Y25" s="4">
        <f t="shared" si="4"/>
        <v>22.5</v>
      </c>
      <c r="Z25">
        <v>0</v>
      </c>
    </row>
    <row r="26" spans="1:26" x14ac:dyDescent="0.3">
      <c r="A26" s="1" t="str">
        <f>'Ja Morant'!A26</f>
        <v>@ 3PT</v>
      </c>
      <c r="B26">
        <v>21</v>
      </c>
      <c r="C26">
        <v>15</v>
      </c>
      <c r="D26">
        <v>2</v>
      </c>
      <c r="E26">
        <v>3</v>
      </c>
      <c r="F26">
        <v>1</v>
      </c>
      <c r="G26">
        <v>4</v>
      </c>
      <c r="H26">
        <v>8</v>
      </c>
      <c r="I26">
        <v>10</v>
      </c>
      <c r="J26">
        <v>4</v>
      </c>
      <c r="K26">
        <v>5</v>
      </c>
      <c r="L26">
        <v>1</v>
      </c>
      <c r="M26">
        <v>2</v>
      </c>
      <c r="N26">
        <v>1</v>
      </c>
      <c r="O26">
        <v>0</v>
      </c>
      <c r="P26">
        <v>8</v>
      </c>
      <c r="Q26" s="2">
        <f t="shared" si="0"/>
        <v>0.8</v>
      </c>
      <c r="R26" s="2">
        <f t="shared" si="1"/>
        <v>0.8</v>
      </c>
      <c r="S26" s="2">
        <f t="shared" si="5"/>
        <v>0.5</v>
      </c>
      <c r="T26">
        <v>46</v>
      </c>
      <c r="U26">
        <v>26</v>
      </c>
      <c r="V26">
        <v>2</v>
      </c>
      <c r="W26" s="3">
        <f t="shared" si="2"/>
        <v>24.195717391304356</v>
      </c>
      <c r="X26" s="4">
        <f t="shared" si="3"/>
        <v>50</v>
      </c>
      <c r="Y26" s="4">
        <f t="shared" si="4"/>
        <v>22.199999999999996</v>
      </c>
      <c r="Z26">
        <v>0</v>
      </c>
    </row>
    <row r="27" spans="1:26" x14ac:dyDescent="0.3">
      <c r="A27" s="1" t="str">
        <f>'Ja Morant'!A27</f>
        <v>vs DEF</v>
      </c>
      <c r="B27">
        <v>18</v>
      </c>
      <c r="C27">
        <v>7</v>
      </c>
      <c r="D27">
        <v>1</v>
      </c>
      <c r="E27">
        <v>0</v>
      </c>
      <c r="F27">
        <v>0</v>
      </c>
      <c r="G27">
        <v>0</v>
      </c>
      <c r="H27">
        <v>7</v>
      </c>
      <c r="I27">
        <v>10</v>
      </c>
      <c r="J27">
        <v>4</v>
      </c>
      <c r="K27">
        <v>6</v>
      </c>
      <c r="L27">
        <v>0</v>
      </c>
      <c r="M27">
        <v>0</v>
      </c>
      <c r="N27">
        <v>1</v>
      </c>
      <c r="O27">
        <v>1</v>
      </c>
      <c r="P27">
        <v>-3</v>
      </c>
      <c r="Q27" s="2">
        <f t="shared" si="0"/>
        <v>0.7</v>
      </c>
      <c r="R27" s="2">
        <f t="shared" si="1"/>
        <v>0.66666666666666663</v>
      </c>
      <c r="S27" s="6" t="s">
        <v>45</v>
      </c>
      <c r="T27">
        <v>38</v>
      </c>
      <c r="U27">
        <v>20</v>
      </c>
      <c r="V27">
        <v>1</v>
      </c>
      <c r="W27" s="3">
        <f t="shared" si="2"/>
        <v>21.993763157894733</v>
      </c>
      <c r="X27" s="4">
        <f t="shared" si="3"/>
        <v>27.9</v>
      </c>
      <c r="Y27" s="4">
        <f t="shared" si="4"/>
        <v>16.600000000000001</v>
      </c>
      <c r="Z27">
        <v>0</v>
      </c>
    </row>
    <row r="28" spans="1:26" x14ac:dyDescent="0.3">
      <c r="A28" s="1" t="str">
        <f>'Ja Morant'!A28</f>
        <v>@ OCE</v>
      </c>
      <c r="B28">
        <v>30</v>
      </c>
      <c r="C28">
        <v>9</v>
      </c>
      <c r="D28">
        <v>6</v>
      </c>
      <c r="E28">
        <v>2</v>
      </c>
      <c r="F28">
        <v>3</v>
      </c>
      <c r="G28">
        <v>0</v>
      </c>
      <c r="H28">
        <v>12</v>
      </c>
      <c r="I28">
        <v>20</v>
      </c>
      <c r="J28">
        <v>4</v>
      </c>
      <c r="K28">
        <v>7</v>
      </c>
      <c r="L28">
        <v>2</v>
      </c>
      <c r="M28">
        <v>3</v>
      </c>
      <c r="N28">
        <v>1</v>
      </c>
      <c r="O28">
        <v>4</v>
      </c>
      <c r="P28">
        <v>-5</v>
      </c>
      <c r="Q28" s="2">
        <f t="shared" si="0"/>
        <v>0.6</v>
      </c>
      <c r="R28" s="2">
        <f t="shared" si="1"/>
        <v>0.5714285714285714</v>
      </c>
      <c r="S28" s="2">
        <f t="shared" si="5"/>
        <v>0.66666666666666663</v>
      </c>
      <c r="T28">
        <v>39</v>
      </c>
      <c r="U28">
        <v>44</v>
      </c>
      <c r="V28">
        <v>3</v>
      </c>
      <c r="W28" s="3">
        <f t="shared" si="2"/>
        <v>39.341282051282064</v>
      </c>
      <c r="X28" s="4">
        <f t="shared" si="3"/>
        <v>64.8</v>
      </c>
      <c r="Y28" s="4">
        <f t="shared" si="4"/>
        <v>30.499999999999993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15.74074074074074</v>
      </c>
      <c r="C47" s="4">
        <f t="shared" ref="C47:P47" si="6">AVERAGE(C2:C46)</f>
        <v>7.4444444444444446</v>
      </c>
      <c r="D47" s="4">
        <f t="shared" si="6"/>
        <v>2.5555555555555554</v>
      </c>
      <c r="E47" s="4">
        <f t="shared" si="6"/>
        <v>0.85185185185185186</v>
      </c>
      <c r="F47" s="4">
        <f t="shared" si="6"/>
        <v>1.3703703703703705</v>
      </c>
      <c r="G47" s="4">
        <f t="shared" si="6"/>
        <v>0.96296296296296291</v>
      </c>
      <c r="H47" s="4">
        <f t="shared" si="6"/>
        <v>5.9259259259259256</v>
      </c>
      <c r="I47" s="4">
        <f t="shared" si="6"/>
        <v>10.777777777777779</v>
      </c>
      <c r="J47" s="4">
        <f t="shared" si="6"/>
        <v>2.5555555555555554</v>
      </c>
      <c r="K47" s="4">
        <f t="shared" si="6"/>
        <v>5.666666666666667</v>
      </c>
      <c r="L47" s="4">
        <f t="shared" si="6"/>
        <v>1.3333333333333333</v>
      </c>
      <c r="M47" s="4">
        <f t="shared" si="6"/>
        <v>1.4814814814814814</v>
      </c>
      <c r="N47" s="4">
        <f t="shared" si="6"/>
        <v>0.81481481481481477</v>
      </c>
      <c r="O47" s="4">
        <f t="shared" si="6"/>
        <v>1.4814814814814814</v>
      </c>
      <c r="P47" s="4">
        <f t="shared" si="6"/>
        <v>-4.7777777777777777</v>
      </c>
      <c r="Q47" s="2">
        <f>SUM(H2:H46)/SUM(I2:I46)</f>
        <v>0.54982817869415812</v>
      </c>
      <c r="R47" s="2">
        <f>SUM(J2:J46)/SUM(K2:K46)</f>
        <v>0.45098039215686275</v>
      </c>
      <c r="S47" s="2">
        <f>SUM(L2:L46)/SUM(M2:M46)</f>
        <v>0.9</v>
      </c>
      <c r="T47" s="4">
        <f t="shared" ref="T47:V47" si="7">AVERAGE(T2:T46)</f>
        <v>36.629629629629626</v>
      </c>
      <c r="U47" s="4">
        <f t="shared" si="7"/>
        <v>22.111111111111111</v>
      </c>
      <c r="V47" s="4">
        <f t="shared" si="7"/>
        <v>1.5555555555555556</v>
      </c>
      <c r="W47" s="3">
        <f>((H49*85.91) +(F49*53.897)+(J49*51.757)+(L49*46.845)+(E49*39.19)+(N49*39.19)+(D49*34.677)+((C49-N49)*14.707)-(O49*17.174)-((M49-L49)*20.091)-((I49-H49)*39.19)-(G49*53.897))/T49</f>
        <v>20.711549039433766</v>
      </c>
      <c r="X47" s="4">
        <f t="shared" ref="X47" si="8">B47+(C47*1.2)+(D47*1.5)+(E47*3)+(F47*3)-G47</f>
        <v>34.211111111111116</v>
      </c>
      <c r="Y47" s="4">
        <f t="shared" ref="Y47" si="9">B47+0.4*H47-0.7*I47-0.4*(M47-L47)+0.7*N47+0.3*(C47-N47)+F47+D47*0.7+0.7*E47-0.4*O47-G47</f>
        <v>15.266666666666664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425</v>
      </c>
      <c r="C49">
        <f t="shared" ref="C49:P49" si="10">SUM(C2:C46)</f>
        <v>201</v>
      </c>
      <c r="D49">
        <f t="shared" si="10"/>
        <v>69</v>
      </c>
      <c r="E49">
        <f t="shared" si="10"/>
        <v>23</v>
      </c>
      <c r="F49">
        <f t="shared" si="10"/>
        <v>37</v>
      </c>
      <c r="G49">
        <f t="shared" si="10"/>
        <v>26</v>
      </c>
      <c r="H49">
        <f t="shared" si="10"/>
        <v>160</v>
      </c>
      <c r="I49">
        <f t="shared" si="10"/>
        <v>291</v>
      </c>
      <c r="J49">
        <f t="shared" si="10"/>
        <v>69</v>
      </c>
      <c r="K49">
        <f t="shared" si="10"/>
        <v>153</v>
      </c>
      <c r="L49">
        <f t="shared" si="10"/>
        <v>36</v>
      </c>
      <c r="M49">
        <f t="shared" si="10"/>
        <v>40</v>
      </c>
      <c r="N49">
        <f t="shared" si="10"/>
        <v>22</v>
      </c>
      <c r="O49">
        <f t="shared" si="10"/>
        <v>40</v>
      </c>
      <c r="P49">
        <f t="shared" si="10"/>
        <v>-129</v>
      </c>
      <c r="T49">
        <f>SUM(T2:T46)</f>
        <v>989</v>
      </c>
      <c r="U49">
        <f>SUM(U2:U46)</f>
        <v>597</v>
      </c>
      <c r="V49">
        <f>SUM(V2:V46)</f>
        <v>42</v>
      </c>
      <c r="X49" s="4">
        <f>SUM(X2:X46)</f>
        <v>923.69999999999993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Y28" sqref="Y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15</v>
      </c>
      <c r="C2">
        <v>2</v>
      </c>
      <c r="D2">
        <v>4</v>
      </c>
      <c r="E2">
        <v>0</v>
      </c>
      <c r="F2">
        <v>0</v>
      </c>
      <c r="G2">
        <v>0</v>
      </c>
      <c r="H2">
        <v>7</v>
      </c>
      <c r="I2">
        <v>7</v>
      </c>
      <c r="J2">
        <v>0</v>
      </c>
      <c r="K2">
        <v>0</v>
      </c>
      <c r="L2">
        <v>1</v>
      </c>
      <c r="M2">
        <v>1</v>
      </c>
      <c r="N2">
        <v>0</v>
      </c>
      <c r="O2">
        <v>3</v>
      </c>
      <c r="P2">
        <v>-2</v>
      </c>
      <c r="Q2" s="2">
        <f t="shared" ref="Q2:Q46" si="0">H2/I2</f>
        <v>1</v>
      </c>
      <c r="R2" s="6" t="s">
        <v>45</v>
      </c>
      <c r="S2" s="2">
        <f>L2/M2</f>
        <v>1</v>
      </c>
      <c r="T2">
        <v>26</v>
      </c>
      <c r="U2">
        <v>25</v>
      </c>
      <c r="V2">
        <v>2</v>
      </c>
      <c r="W2" s="3">
        <f t="shared" ref="W2:W46" si="1">((H2*85.91) +(F2*53.897)+(J2*51.757)+(L2*46.845)+(E2*39.19)+(N2*39.19)+(D2*34.677)+((C2-N2)*14.707)-(O2*17.174)-((M2-L2)*20.091)-((I2-H2)*39.19)-(G2*53.897))/T2</f>
        <v>29.415961538461538</v>
      </c>
      <c r="X2" s="4">
        <f t="shared" ref="X2:X46" si="2">B2+(C2*1.2)+(D2*1.5)+(E2*3)+(F2*3)-G2</f>
        <v>23.4</v>
      </c>
      <c r="Y2" s="4">
        <f t="shared" ref="Y2:Y46" si="3">B2+0.4*H2-0.7*I2-0.4*(M2-L2)+0.7*N2+0.3*(C2-N2)+F2+D2*0.7+0.7*E2-0.4*O2-G2</f>
        <v>15.100000000000001</v>
      </c>
      <c r="Z2">
        <v>0</v>
      </c>
    </row>
    <row r="3" spans="1:26" x14ac:dyDescent="0.3">
      <c r="A3" s="1" t="str">
        <f>'Ja Morant'!A3</f>
        <v>@ AFR</v>
      </c>
      <c r="B3">
        <v>14</v>
      </c>
      <c r="C3">
        <v>3</v>
      </c>
      <c r="D3">
        <v>3</v>
      </c>
      <c r="E3">
        <v>0</v>
      </c>
      <c r="F3">
        <v>0</v>
      </c>
      <c r="G3">
        <v>1</v>
      </c>
      <c r="H3">
        <v>7</v>
      </c>
      <c r="I3">
        <v>11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-18</v>
      </c>
      <c r="Q3" s="2">
        <f t="shared" si="0"/>
        <v>0.63636363636363635</v>
      </c>
      <c r="R3" s="6" t="s">
        <v>45</v>
      </c>
      <c r="S3" s="6" t="s">
        <v>45</v>
      </c>
      <c r="T3">
        <v>25</v>
      </c>
      <c r="U3">
        <v>22</v>
      </c>
      <c r="V3">
        <v>4</v>
      </c>
      <c r="W3" s="3">
        <f t="shared" si="1"/>
        <v>21.846959999999996</v>
      </c>
      <c r="X3" s="4">
        <f t="shared" si="2"/>
        <v>21.1</v>
      </c>
      <c r="Y3" s="4">
        <f t="shared" si="3"/>
        <v>11.1</v>
      </c>
      <c r="Z3">
        <v>0</v>
      </c>
    </row>
    <row r="4" spans="1:26" x14ac:dyDescent="0.3">
      <c r="A4" s="1" t="str">
        <f>'Ja Morant'!A4</f>
        <v>vs OLD</v>
      </c>
      <c r="B4">
        <v>13</v>
      </c>
      <c r="C4">
        <v>3</v>
      </c>
      <c r="D4">
        <v>4</v>
      </c>
      <c r="E4">
        <v>1</v>
      </c>
      <c r="F4">
        <v>0</v>
      </c>
      <c r="G4">
        <v>2</v>
      </c>
      <c r="H4">
        <v>4</v>
      </c>
      <c r="I4">
        <v>5</v>
      </c>
      <c r="J4">
        <v>0</v>
      </c>
      <c r="K4">
        <v>0</v>
      </c>
      <c r="L4">
        <v>5</v>
      </c>
      <c r="M4">
        <v>5</v>
      </c>
      <c r="N4">
        <v>0</v>
      </c>
      <c r="O4">
        <v>3</v>
      </c>
      <c r="P4">
        <v>6</v>
      </c>
      <c r="Q4" s="2">
        <f t="shared" si="0"/>
        <v>0.8</v>
      </c>
      <c r="R4" s="6" t="s">
        <v>45</v>
      </c>
      <c r="S4" s="2">
        <f>L4/M4</f>
        <v>1</v>
      </c>
      <c r="T4">
        <v>28</v>
      </c>
      <c r="U4">
        <v>23</v>
      </c>
      <c r="V4">
        <v>3</v>
      </c>
      <c r="W4" s="3">
        <f t="shared" si="1"/>
        <v>21.477785714285716</v>
      </c>
      <c r="X4" s="4">
        <f t="shared" si="2"/>
        <v>23.6</v>
      </c>
      <c r="Y4" s="4">
        <f t="shared" si="3"/>
        <v>12.3</v>
      </c>
      <c r="Z4">
        <v>0</v>
      </c>
    </row>
    <row r="5" spans="1:26" x14ac:dyDescent="0.3">
      <c r="A5" s="1" t="str">
        <f>'Ja Morant'!A5</f>
        <v>@ USA</v>
      </c>
      <c r="B5">
        <v>14</v>
      </c>
      <c r="C5">
        <v>2</v>
      </c>
      <c r="D5">
        <v>1</v>
      </c>
      <c r="E5">
        <v>0</v>
      </c>
      <c r="F5">
        <v>2</v>
      </c>
      <c r="G5">
        <v>2</v>
      </c>
      <c r="H5">
        <v>7</v>
      </c>
      <c r="I5">
        <v>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-2</v>
      </c>
      <c r="Q5" s="2">
        <f t="shared" si="0"/>
        <v>1</v>
      </c>
      <c r="R5" s="6" t="s">
        <v>45</v>
      </c>
      <c r="S5" s="6" t="s">
        <v>45</v>
      </c>
      <c r="T5">
        <v>29</v>
      </c>
      <c r="U5">
        <v>17</v>
      </c>
      <c r="V5">
        <v>3</v>
      </c>
      <c r="W5" s="3">
        <f t="shared" si="1"/>
        <v>22.946931034482759</v>
      </c>
      <c r="X5" s="4">
        <f t="shared" si="2"/>
        <v>21.9</v>
      </c>
      <c r="Y5" s="4">
        <f t="shared" si="3"/>
        <v>13.200000000000001</v>
      </c>
      <c r="Z5">
        <v>0</v>
      </c>
    </row>
    <row r="6" spans="1:26" x14ac:dyDescent="0.3">
      <c r="A6" s="1" t="str">
        <f>'Ja Morant'!A6</f>
        <v>vs SPA</v>
      </c>
      <c r="B6">
        <v>19</v>
      </c>
      <c r="C6">
        <v>6</v>
      </c>
      <c r="D6">
        <v>6</v>
      </c>
      <c r="E6">
        <v>0</v>
      </c>
      <c r="F6">
        <v>1</v>
      </c>
      <c r="G6">
        <v>1</v>
      </c>
      <c r="H6">
        <v>9</v>
      </c>
      <c r="I6">
        <v>14</v>
      </c>
      <c r="J6">
        <v>0</v>
      </c>
      <c r="K6">
        <v>0</v>
      </c>
      <c r="L6">
        <v>1</v>
      </c>
      <c r="M6">
        <v>1</v>
      </c>
      <c r="N6">
        <v>2</v>
      </c>
      <c r="O6">
        <v>2</v>
      </c>
      <c r="P6">
        <v>-14</v>
      </c>
      <c r="Q6" s="2">
        <f t="shared" si="0"/>
        <v>0.6428571428571429</v>
      </c>
      <c r="R6" s="6" t="s">
        <v>45</v>
      </c>
      <c r="S6" s="2">
        <f t="shared" ref="S6:S46" si="4">L6/M6</f>
        <v>1</v>
      </c>
      <c r="T6">
        <v>43</v>
      </c>
      <c r="U6">
        <v>35</v>
      </c>
      <c r="V6">
        <v>3</v>
      </c>
      <c r="W6" s="3">
        <f t="shared" si="1"/>
        <v>21.744348837209301</v>
      </c>
      <c r="X6" s="4">
        <f t="shared" si="2"/>
        <v>37.200000000000003</v>
      </c>
      <c r="Y6" s="4">
        <f t="shared" si="3"/>
        <v>18.8</v>
      </c>
      <c r="Z6">
        <v>0</v>
      </c>
    </row>
    <row r="7" spans="1:26" x14ac:dyDescent="0.3">
      <c r="A7" s="1" t="str">
        <f>'Ja Morant'!A7</f>
        <v>@ 6TH</v>
      </c>
      <c r="B7">
        <v>30</v>
      </c>
      <c r="C7">
        <v>8</v>
      </c>
      <c r="D7">
        <v>2</v>
      </c>
      <c r="E7">
        <v>1</v>
      </c>
      <c r="F7">
        <v>0</v>
      </c>
      <c r="G7">
        <v>0</v>
      </c>
      <c r="H7">
        <v>13</v>
      </c>
      <c r="I7">
        <v>15</v>
      </c>
      <c r="J7">
        <v>0</v>
      </c>
      <c r="K7">
        <v>0</v>
      </c>
      <c r="L7">
        <v>4</v>
      </c>
      <c r="M7">
        <v>5</v>
      </c>
      <c r="N7">
        <v>3</v>
      </c>
      <c r="O7">
        <v>2</v>
      </c>
      <c r="P7">
        <v>11</v>
      </c>
      <c r="Q7" s="2">
        <f t="shared" si="0"/>
        <v>0.8666666666666667</v>
      </c>
      <c r="R7" s="6" t="s">
        <v>45</v>
      </c>
      <c r="S7" s="2">
        <f t="shared" si="4"/>
        <v>0.8</v>
      </c>
      <c r="T7">
        <v>37</v>
      </c>
      <c r="U7">
        <v>35</v>
      </c>
      <c r="V7">
        <v>6</v>
      </c>
      <c r="W7" s="3">
        <f t="shared" si="1"/>
        <v>39.757837837837847</v>
      </c>
      <c r="X7" s="4">
        <f t="shared" si="2"/>
        <v>45.6</v>
      </c>
      <c r="Y7" s="4">
        <f t="shared" si="3"/>
        <v>29.200000000000003</v>
      </c>
      <c r="Z7">
        <v>1</v>
      </c>
    </row>
    <row r="8" spans="1:26" x14ac:dyDescent="0.3">
      <c r="A8" s="1" t="str">
        <f>'Ja Morant'!A8</f>
        <v>vs CAN</v>
      </c>
      <c r="B8">
        <v>21</v>
      </c>
      <c r="C8">
        <v>6</v>
      </c>
      <c r="D8">
        <v>2</v>
      </c>
      <c r="E8">
        <v>0</v>
      </c>
      <c r="F8">
        <v>3</v>
      </c>
      <c r="G8">
        <v>4</v>
      </c>
      <c r="H8">
        <v>8</v>
      </c>
      <c r="I8">
        <v>13</v>
      </c>
      <c r="J8">
        <v>0</v>
      </c>
      <c r="K8">
        <v>1</v>
      </c>
      <c r="L8">
        <v>5</v>
      </c>
      <c r="M8">
        <v>5</v>
      </c>
      <c r="N8">
        <v>2</v>
      </c>
      <c r="O8">
        <v>0</v>
      </c>
      <c r="P8">
        <v>-16</v>
      </c>
      <c r="Q8" s="2">
        <f t="shared" si="0"/>
        <v>0.61538461538461542</v>
      </c>
      <c r="R8" s="6" t="s">
        <v>45</v>
      </c>
      <c r="S8" s="2">
        <f t="shared" si="4"/>
        <v>1</v>
      </c>
      <c r="T8">
        <v>32</v>
      </c>
      <c r="U8">
        <v>26</v>
      </c>
      <c r="V8">
        <v>5</v>
      </c>
      <c r="W8" s="3">
        <f t="shared" si="1"/>
        <v>27.444375000000001</v>
      </c>
      <c r="X8" s="4">
        <f t="shared" si="2"/>
        <v>36.200000000000003</v>
      </c>
      <c r="Y8" s="4">
        <f t="shared" si="3"/>
        <v>18.099999999999998</v>
      </c>
      <c r="Z8">
        <v>0</v>
      </c>
    </row>
    <row r="9" spans="1:26" x14ac:dyDescent="0.3">
      <c r="A9" s="1" t="str">
        <f>'Ja Morant'!A9</f>
        <v>@ CHI</v>
      </c>
      <c r="B9">
        <v>25</v>
      </c>
      <c r="C9">
        <v>6</v>
      </c>
      <c r="D9">
        <v>1</v>
      </c>
      <c r="E9">
        <v>0</v>
      </c>
      <c r="F9">
        <v>1</v>
      </c>
      <c r="G9">
        <v>3</v>
      </c>
      <c r="H9">
        <v>12</v>
      </c>
      <c r="I9">
        <v>13</v>
      </c>
      <c r="J9">
        <v>0</v>
      </c>
      <c r="K9">
        <v>0</v>
      </c>
      <c r="L9">
        <v>1</v>
      </c>
      <c r="M9">
        <v>1</v>
      </c>
      <c r="N9">
        <v>3</v>
      </c>
      <c r="O9">
        <v>2</v>
      </c>
      <c r="P9">
        <v>-20</v>
      </c>
      <c r="Q9" s="2">
        <f>H9/I9</f>
        <v>0.92307692307692313</v>
      </c>
      <c r="R9" s="6" t="s">
        <v>45</v>
      </c>
      <c r="S9" s="2">
        <f>L9/M9</f>
        <v>1</v>
      </c>
      <c r="T9">
        <v>37</v>
      </c>
      <c r="U9">
        <v>27</v>
      </c>
      <c r="V9">
        <v>7</v>
      </c>
      <c r="W9" s="3">
        <f>((H9*85.91) +(F9*53.897)+(J9*51.757)+(L9*46.845)+(E9*39.19)+(N9*39.19)+(D9*34.677)+((C9-N9)*14.707)-(O9*17.174)-((M9-L9)*20.091)-((I9-H9)*39.19)-(G9*53.897))/T9</f>
        <v>29.535162162162159</v>
      </c>
      <c r="X9" s="4">
        <f>B9+(C9*1.2)+(D9*1.5)+(E9*3)+(F9*3)-G9</f>
        <v>33.700000000000003</v>
      </c>
      <c r="Y9" s="4">
        <f>B9+0.4*H9-0.7*I9-0.4*(M9-L9)+0.7*N9+0.3*(C9-N9)+F9+D9*0.7+0.7*E9-0.4*O9-G9</f>
        <v>21.6</v>
      </c>
      <c r="Z9">
        <v>0</v>
      </c>
    </row>
    <row r="10" spans="1:26" x14ac:dyDescent="0.3">
      <c r="A10" s="1" t="str">
        <f>'Ja Morant'!A10</f>
        <v>@ IMP</v>
      </c>
      <c r="B10">
        <v>27</v>
      </c>
      <c r="C10">
        <v>10</v>
      </c>
      <c r="D10">
        <v>8</v>
      </c>
      <c r="E10">
        <v>1</v>
      </c>
      <c r="F10">
        <v>0</v>
      </c>
      <c r="G10">
        <v>0</v>
      </c>
      <c r="H10">
        <v>12</v>
      </c>
      <c r="I10">
        <v>18</v>
      </c>
      <c r="J10">
        <v>1</v>
      </c>
      <c r="K10">
        <v>1</v>
      </c>
      <c r="L10">
        <v>2</v>
      </c>
      <c r="M10">
        <v>2</v>
      </c>
      <c r="N10">
        <v>4</v>
      </c>
      <c r="O10">
        <v>0</v>
      </c>
      <c r="P10">
        <v>-6</v>
      </c>
      <c r="Q10" s="2">
        <f>H10/I10</f>
        <v>0.66666666666666663</v>
      </c>
      <c r="R10" s="2">
        <f>J10/K10</f>
        <v>1</v>
      </c>
      <c r="S10" s="2">
        <f>L10/M10</f>
        <v>1</v>
      </c>
      <c r="T10">
        <v>36</v>
      </c>
      <c r="U10">
        <v>46</v>
      </c>
      <c r="V10">
        <v>6</v>
      </c>
      <c r="W10" s="3">
        <f>((H10*85.91) +(F10*53.897)+(J10*51.757)+(L10*46.845)+(E10*39.19)+(N10*39.19)+(D10*34.677)+((C10-N10)*14.707)-(O10*17.174)-((M10-L10)*20.091)-((I10-H10)*39.19)-(G10*53.897))/T10</f>
        <v>41.745416666666671</v>
      </c>
      <c r="X10" s="4">
        <f>B10+(C10*1.2)+(D10*1.5)+(E10*3)+(F10*3)-G10</f>
        <v>54</v>
      </c>
      <c r="Y10" s="4">
        <f>B10+0.4*H10-0.7*I10-0.4*(M10-L10)+0.7*N10+0.3*(C10-N10)+F10+D10*0.7+0.7*E10-0.4*O10-G10</f>
        <v>30.100000000000005</v>
      </c>
      <c r="Z10">
        <v>0</v>
      </c>
    </row>
    <row r="11" spans="1:26" x14ac:dyDescent="0.3">
      <c r="A11" s="1" t="str">
        <f>'Ja Morant'!A11</f>
        <v>vs 3PT</v>
      </c>
      <c r="B11">
        <v>31</v>
      </c>
      <c r="C11">
        <v>13</v>
      </c>
      <c r="D11">
        <v>5</v>
      </c>
      <c r="E11">
        <v>2</v>
      </c>
      <c r="F11">
        <v>1</v>
      </c>
      <c r="G11">
        <v>1</v>
      </c>
      <c r="H11">
        <v>13</v>
      </c>
      <c r="I11">
        <v>21</v>
      </c>
      <c r="J11">
        <v>0</v>
      </c>
      <c r="K11">
        <v>1</v>
      </c>
      <c r="L11">
        <v>5</v>
      </c>
      <c r="M11">
        <v>5</v>
      </c>
      <c r="N11">
        <v>5</v>
      </c>
      <c r="O11">
        <v>1</v>
      </c>
      <c r="P11">
        <v>-1</v>
      </c>
      <c r="Q11" s="2">
        <f t="shared" si="0"/>
        <v>0.61904761904761907</v>
      </c>
      <c r="R11" s="2">
        <f t="shared" ref="R11:R46" si="5">J11/K11</f>
        <v>0</v>
      </c>
      <c r="S11" s="2">
        <f t="shared" si="4"/>
        <v>1</v>
      </c>
      <c r="T11">
        <v>42</v>
      </c>
      <c r="U11">
        <v>43</v>
      </c>
      <c r="V11">
        <v>9</v>
      </c>
      <c r="W11" s="3">
        <f t="shared" si="1"/>
        <v>37.755523809523808</v>
      </c>
      <c r="X11" s="4">
        <f t="shared" si="2"/>
        <v>62.1</v>
      </c>
      <c r="Y11" s="4">
        <f t="shared" si="3"/>
        <v>31.900000000000006</v>
      </c>
      <c r="Z11">
        <v>1</v>
      </c>
    </row>
    <row r="12" spans="1:26" x14ac:dyDescent="0.3">
      <c r="A12" s="1" t="str">
        <f>'Ja Morant'!A12</f>
        <v>@ DEF</v>
      </c>
      <c r="B12">
        <v>28</v>
      </c>
      <c r="C12">
        <v>8</v>
      </c>
      <c r="D12">
        <v>3</v>
      </c>
      <c r="E12">
        <v>0</v>
      </c>
      <c r="F12">
        <v>1</v>
      </c>
      <c r="G12">
        <v>3</v>
      </c>
      <c r="H12">
        <v>12</v>
      </c>
      <c r="I12">
        <v>15</v>
      </c>
      <c r="J12">
        <v>0</v>
      </c>
      <c r="K12">
        <v>1</v>
      </c>
      <c r="L12">
        <v>4</v>
      </c>
      <c r="M12">
        <v>5</v>
      </c>
      <c r="N12">
        <v>6</v>
      </c>
      <c r="O12">
        <v>4</v>
      </c>
      <c r="P12">
        <v>-15</v>
      </c>
      <c r="Q12" s="2">
        <f t="shared" si="0"/>
        <v>0.8</v>
      </c>
      <c r="R12" s="2">
        <f t="shared" si="5"/>
        <v>0</v>
      </c>
      <c r="S12" s="2">
        <f t="shared" si="4"/>
        <v>0.8</v>
      </c>
      <c r="T12">
        <v>39</v>
      </c>
      <c r="U12">
        <v>35</v>
      </c>
      <c r="V12">
        <v>5</v>
      </c>
      <c r="W12" s="3">
        <f t="shared" si="1"/>
        <v>32.634205128205132</v>
      </c>
      <c r="X12" s="4">
        <f t="shared" si="2"/>
        <v>42.1</v>
      </c>
      <c r="Y12" s="4">
        <f t="shared" si="3"/>
        <v>25.199999999999996</v>
      </c>
      <c r="Z12">
        <v>0</v>
      </c>
    </row>
    <row r="13" spans="1:26" x14ac:dyDescent="0.3">
      <c r="A13" s="1" t="str">
        <f>'Ja Morant'!A13</f>
        <v>vs OCE</v>
      </c>
      <c r="B13">
        <v>10</v>
      </c>
      <c r="C13">
        <v>5</v>
      </c>
      <c r="D13">
        <v>1</v>
      </c>
      <c r="E13">
        <v>0</v>
      </c>
      <c r="F13">
        <v>1</v>
      </c>
      <c r="G13">
        <v>1</v>
      </c>
      <c r="H13">
        <v>5</v>
      </c>
      <c r="I13">
        <v>9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-17</v>
      </c>
      <c r="Q13" s="2">
        <f t="shared" si="0"/>
        <v>0.55555555555555558</v>
      </c>
      <c r="R13" s="6" t="s">
        <v>45</v>
      </c>
      <c r="S13" s="6" t="s">
        <v>45</v>
      </c>
      <c r="T13">
        <v>26</v>
      </c>
      <c r="U13">
        <v>13</v>
      </c>
      <c r="V13">
        <v>2</v>
      </c>
      <c r="W13" s="3">
        <f t="shared" si="1"/>
        <v>16.537230769230771</v>
      </c>
      <c r="X13" s="4">
        <f t="shared" si="2"/>
        <v>19.5</v>
      </c>
      <c r="Y13" s="4">
        <f t="shared" si="3"/>
        <v>8.6999999999999993</v>
      </c>
      <c r="Z13">
        <v>0</v>
      </c>
    </row>
    <row r="14" spans="1:26" x14ac:dyDescent="0.3">
      <c r="A14" s="1" t="str">
        <f>'Ja Morant'!A14</f>
        <v>@ FRA</v>
      </c>
      <c r="B14">
        <v>27</v>
      </c>
      <c r="C14">
        <v>8</v>
      </c>
      <c r="D14">
        <v>3</v>
      </c>
      <c r="E14">
        <v>0</v>
      </c>
      <c r="F14">
        <v>2</v>
      </c>
      <c r="G14">
        <v>3</v>
      </c>
      <c r="H14">
        <v>12</v>
      </c>
      <c r="I14">
        <v>14</v>
      </c>
      <c r="J14">
        <v>0</v>
      </c>
      <c r="K14">
        <v>0</v>
      </c>
      <c r="L14">
        <v>3</v>
      </c>
      <c r="M14">
        <v>4</v>
      </c>
      <c r="N14">
        <v>2</v>
      </c>
      <c r="O14">
        <v>2</v>
      </c>
      <c r="P14">
        <v>-2</v>
      </c>
      <c r="Q14" s="2">
        <f t="shared" si="0"/>
        <v>0.8571428571428571</v>
      </c>
      <c r="R14" s="6" t="s">
        <v>45</v>
      </c>
      <c r="S14" s="2">
        <f t="shared" si="4"/>
        <v>0.75</v>
      </c>
      <c r="T14">
        <v>42</v>
      </c>
      <c r="U14">
        <v>35</v>
      </c>
      <c r="V14">
        <v>4</v>
      </c>
      <c r="W14" s="3">
        <f t="shared" si="1"/>
        <v>29.890285714285728</v>
      </c>
      <c r="X14" s="4">
        <f t="shared" si="2"/>
        <v>44.1</v>
      </c>
      <c r="Y14" s="4">
        <f t="shared" si="3"/>
        <v>25.099999999999998</v>
      </c>
      <c r="Z14">
        <v>1</v>
      </c>
    </row>
    <row r="15" spans="1:26" x14ac:dyDescent="0.3">
      <c r="A15" s="1" t="str">
        <f>'Ja Morant'!A15</f>
        <v>vs INJ</v>
      </c>
      <c r="B15">
        <v>19</v>
      </c>
      <c r="C15">
        <v>7</v>
      </c>
      <c r="D15">
        <v>3</v>
      </c>
      <c r="E15">
        <v>3</v>
      </c>
      <c r="F15">
        <v>0</v>
      </c>
      <c r="G15">
        <v>1</v>
      </c>
      <c r="H15">
        <v>9</v>
      </c>
      <c r="I15">
        <v>15</v>
      </c>
      <c r="J15">
        <v>0</v>
      </c>
      <c r="K15">
        <v>0</v>
      </c>
      <c r="L15">
        <v>1</v>
      </c>
      <c r="M15">
        <v>1</v>
      </c>
      <c r="N15">
        <v>2</v>
      </c>
      <c r="O15">
        <v>3</v>
      </c>
      <c r="P15">
        <v>-7</v>
      </c>
      <c r="Q15" s="2">
        <f t="shared" si="0"/>
        <v>0.6</v>
      </c>
      <c r="R15" s="6" t="s">
        <v>45</v>
      </c>
      <c r="S15" s="2">
        <f t="shared" si="4"/>
        <v>1</v>
      </c>
      <c r="T15">
        <v>33</v>
      </c>
      <c r="U15">
        <v>26</v>
      </c>
      <c r="V15">
        <v>5</v>
      </c>
      <c r="W15" s="3">
        <f t="shared" si="1"/>
        <v>25.848242424242429</v>
      </c>
      <c r="X15" s="4">
        <f t="shared" si="2"/>
        <v>39.9</v>
      </c>
      <c r="Y15" s="4">
        <f t="shared" si="3"/>
        <v>17.000000000000004</v>
      </c>
      <c r="Z15">
        <v>0</v>
      </c>
    </row>
    <row r="16" spans="1:26" x14ac:dyDescent="0.3">
      <c r="A16" s="1" t="str">
        <f>'Ja Morant'!A16</f>
        <v>@ EUR</v>
      </c>
      <c r="B16">
        <v>26</v>
      </c>
      <c r="C16">
        <v>6</v>
      </c>
      <c r="D16">
        <v>5</v>
      </c>
      <c r="E16">
        <v>0</v>
      </c>
      <c r="F16">
        <v>0</v>
      </c>
      <c r="G16">
        <v>3</v>
      </c>
      <c r="H16">
        <v>12</v>
      </c>
      <c r="I16">
        <v>21</v>
      </c>
      <c r="J16">
        <v>1</v>
      </c>
      <c r="K16">
        <v>2</v>
      </c>
      <c r="L16">
        <v>1</v>
      </c>
      <c r="M16">
        <v>2</v>
      </c>
      <c r="N16">
        <v>2</v>
      </c>
      <c r="O16">
        <v>3</v>
      </c>
      <c r="P16">
        <v>-10</v>
      </c>
      <c r="Q16" s="2">
        <f t="shared" si="0"/>
        <v>0.5714285714285714</v>
      </c>
      <c r="R16" s="2">
        <f t="shared" si="5"/>
        <v>0.5</v>
      </c>
      <c r="S16" s="2">
        <f t="shared" si="4"/>
        <v>0.5</v>
      </c>
      <c r="T16">
        <v>38</v>
      </c>
      <c r="U16">
        <v>37</v>
      </c>
      <c r="V16">
        <v>3</v>
      </c>
      <c r="W16" s="3">
        <f t="shared" si="1"/>
        <v>22.476342105263161</v>
      </c>
      <c r="X16" s="4">
        <f t="shared" si="2"/>
        <v>37.700000000000003</v>
      </c>
      <c r="Y16" s="4">
        <f t="shared" si="3"/>
        <v>17.600000000000001</v>
      </c>
      <c r="Z16">
        <v>0</v>
      </c>
    </row>
    <row r="17" spans="1:26" x14ac:dyDescent="0.3">
      <c r="A17" s="1" t="str">
        <f>'Ja Morant'!A17</f>
        <v>@ RKS</v>
      </c>
      <c r="B17">
        <v>22</v>
      </c>
      <c r="C17">
        <v>6</v>
      </c>
      <c r="D17">
        <v>0</v>
      </c>
      <c r="E17">
        <v>1</v>
      </c>
      <c r="F17">
        <v>0</v>
      </c>
      <c r="G17">
        <v>1</v>
      </c>
      <c r="H17">
        <v>8</v>
      </c>
      <c r="I17">
        <v>9</v>
      </c>
      <c r="J17">
        <v>0</v>
      </c>
      <c r="K17">
        <v>0</v>
      </c>
      <c r="L17">
        <v>6</v>
      </c>
      <c r="M17">
        <v>7</v>
      </c>
      <c r="N17">
        <v>2</v>
      </c>
      <c r="O17">
        <v>2</v>
      </c>
      <c r="P17">
        <v>-10</v>
      </c>
      <c r="Q17" s="2">
        <f t="shared" si="0"/>
        <v>0.88888888888888884</v>
      </c>
      <c r="R17" s="6" t="s">
        <v>45</v>
      </c>
      <c r="S17" s="2">
        <f t="shared" si="4"/>
        <v>0.8571428571428571</v>
      </c>
      <c r="T17">
        <v>31</v>
      </c>
      <c r="U17">
        <v>22</v>
      </c>
      <c r="V17">
        <v>2</v>
      </c>
      <c r="W17" s="3">
        <f t="shared" si="1"/>
        <v>32.168451612903226</v>
      </c>
      <c r="X17" s="4">
        <f t="shared" si="2"/>
        <v>31.200000000000003</v>
      </c>
      <c r="Y17" s="4">
        <f t="shared" si="3"/>
        <v>19.999999999999996</v>
      </c>
      <c r="Z17">
        <v>0</v>
      </c>
    </row>
    <row r="18" spans="1:26" x14ac:dyDescent="0.3">
      <c r="A18" s="1" t="str">
        <f>'Ja Morant'!A18</f>
        <v>vs AFR</v>
      </c>
      <c r="B18">
        <v>23</v>
      </c>
      <c r="C18">
        <v>7</v>
      </c>
      <c r="D18">
        <v>2</v>
      </c>
      <c r="E18">
        <v>1</v>
      </c>
      <c r="F18">
        <v>0</v>
      </c>
      <c r="G18">
        <v>0</v>
      </c>
      <c r="H18">
        <v>10</v>
      </c>
      <c r="I18">
        <v>16</v>
      </c>
      <c r="J18">
        <v>0</v>
      </c>
      <c r="K18">
        <v>0</v>
      </c>
      <c r="L18">
        <v>3</v>
      </c>
      <c r="M18">
        <v>5</v>
      </c>
      <c r="N18">
        <v>2</v>
      </c>
      <c r="O18">
        <v>1</v>
      </c>
      <c r="P18">
        <v>-13</v>
      </c>
      <c r="Q18" s="2">
        <f t="shared" si="0"/>
        <v>0.625</v>
      </c>
      <c r="R18" s="6" t="s">
        <v>45</v>
      </c>
      <c r="S18" s="2">
        <f t="shared" si="4"/>
        <v>0.6</v>
      </c>
      <c r="T18">
        <v>30</v>
      </c>
      <c r="U18">
        <v>28</v>
      </c>
      <c r="V18">
        <v>6</v>
      </c>
      <c r="W18" s="3">
        <f t="shared" si="1"/>
        <v>32.253266666666669</v>
      </c>
      <c r="X18" s="4">
        <f t="shared" si="2"/>
        <v>37.4</v>
      </c>
      <c r="Y18" s="4">
        <f t="shared" si="3"/>
        <v>19.599999999999998</v>
      </c>
      <c r="Z18">
        <v>0</v>
      </c>
    </row>
    <row r="19" spans="1:26" x14ac:dyDescent="0.3">
      <c r="A19" s="1" t="str">
        <f>'Ja Morant'!A19</f>
        <v>@ OLD</v>
      </c>
      <c r="B19">
        <v>10</v>
      </c>
      <c r="C19">
        <v>6</v>
      </c>
      <c r="D19">
        <v>5</v>
      </c>
      <c r="E19">
        <v>1</v>
      </c>
      <c r="F19">
        <v>0</v>
      </c>
      <c r="G19">
        <v>3</v>
      </c>
      <c r="H19">
        <v>5</v>
      </c>
      <c r="I19">
        <v>8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-7</v>
      </c>
      <c r="Q19" s="2">
        <f t="shared" si="0"/>
        <v>0.625</v>
      </c>
      <c r="R19" s="6" t="s">
        <v>45</v>
      </c>
      <c r="S19" s="6" t="s">
        <v>45</v>
      </c>
      <c r="T19">
        <v>40</v>
      </c>
      <c r="U19">
        <v>21</v>
      </c>
      <c r="V19">
        <v>4</v>
      </c>
      <c r="W19" s="3">
        <f t="shared" si="1"/>
        <v>8.701550000000001</v>
      </c>
      <c r="X19" s="4">
        <f t="shared" si="2"/>
        <v>24.7</v>
      </c>
      <c r="Y19" s="4">
        <f t="shared" si="3"/>
        <v>6.9999999999999982</v>
      </c>
      <c r="Z19">
        <v>0</v>
      </c>
    </row>
    <row r="20" spans="1:26" x14ac:dyDescent="0.3">
      <c r="A20" s="1" t="str">
        <f>'Ja Morant'!A20</f>
        <v>vs USA</v>
      </c>
      <c r="B20">
        <v>19</v>
      </c>
      <c r="C20">
        <v>7</v>
      </c>
      <c r="D20">
        <v>3</v>
      </c>
      <c r="E20">
        <v>0</v>
      </c>
      <c r="F20">
        <v>3</v>
      </c>
      <c r="G20">
        <v>0</v>
      </c>
      <c r="H20">
        <v>7</v>
      </c>
      <c r="I20">
        <v>9</v>
      </c>
      <c r="J20">
        <v>0</v>
      </c>
      <c r="K20">
        <v>0</v>
      </c>
      <c r="L20">
        <v>5</v>
      </c>
      <c r="M20">
        <v>8</v>
      </c>
      <c r="N20">
        <v>2</v>
      </c>
      <c r="O20">
        <v>4</v>
      </c>
      <c r="P20">
        <v>6</v>
      </c>
      <c r="Q20" s="2">
        <f t="shared" si="0"/>
        <v>0.77777777777777779</v>
      </c>
      <c r="R20" s="6" t="s">
        <v>45</v>
      </c>
      <c r="S20" s="2">
        <f t="shared" si="4"/>
        <v>0.625</v>
      </c>
      <c r="T20">
        <v>37</v>
      </c>
      <c r="U20">
        <v>26</v>
      </c>
      <c r="V20">
        <v>2</v>
      </c>
      <c r="W20" s="3">
        <f t="shared" si="1"/>
        <v>28.267108108108115</v>
      </c>
      <c r="X20" s="4">
        <f t="shared" si="2"/>
        <v>40.9</v>
      </c>
      <c r="Y20" s="4">
        <f t="shared" si="3"/>
        <v>20.700000000000003</v>
      </c>
      <c r="Z20">
        <v>0</v>
      </c>
    </row>
    <row r="21" spans="1:26" x14ac:dyDescent="0.3">
      <c r="A21" s="1" t="str">
        <f>'Ja Morant'!A21</f>
        <v>@ SPA</v>
      </c>
      <c r="B21">
        <v>24</v>
      </c>
      <c r="C21">
        <v>6</v>
      </c>
      <c r="D21">
        <v>3</v>
      </c>
      <c r="E21">
        <v>0</v>
      </c>
      <c r="F21">
        <v>0</v>
      </c>
      <c r="G21">
        <v>0</v>
      </c>
      <c r="H21">
        <v>8</v>
      </c>
      <c r="I21">
        <v>14</v>
      </c>
      <c r="J21">
        <v>0</v>
      </c>
      <c r="K21">
        <v>0</v>
      </c>
      <c r="L21">
        <v>8</v>
      </c>
      <c r="M21">
        <v>9</v>
      </c>
      <c r="N21">
        <v>1</v>
      </c>
      <c r="O21">
        <v>1</v>
      </c>
      <c r="P21">
        <v>-7</v>
      </c>
      <c r="Q21" s="2">
        <f t="shared" si="0"/>
        <v>0.5714285714285714</v>
      </c>
      <c r="R21" s="6" t="s">
        <v>45</v>
      </c>
      <c r="S21" s="2">
        <f t="shared" si="4"/>
        <v>0.88888888888888884</v>
      </c>
      <c r="T21">
        <v>34</v>
      </c>
      <c r="U21">
        <v>32</v>
      </c>
      <c r="V21">
        <v>3</v>
      </c>
      <c r="W21" s="3">
        <f t="shared" si="1"/>
        <v>29.599735294117654</v>
      </c>
      <c r="X21" s="4">
        <f t="shared" si="2"/>
        <v>35.700000000000003</v>
      </c>
      <c r="Y21" s="4">
        <f t="shared" si="3"/>
        <v>20.9</v>
      </c>
      <c r="Z21">
        <v>0</v>
      </c>
    </row>
    <row r="22" spans="1:26" x14ac:dyDescent="0.3">
      <c r="A22" s="1" t="str">
        <f>'Ja Morant'!A22</f>
        <v>vs 6TH</v>
      </c>
      <c r="B22">
        <v>27</v>
      </c>
      <c r="C22">
        <v>13</v>
      </c>
      <c r="D22">
        <v>7</v>
      </c>
      <c r="E22">
        <v>1</v>
      </c>
      <c r="F22">
        <v>3</v>
      </c>
      <c r="G22">
        <v>2</v>
      </c>
      <c r="H22">
        <v>12</v>
      </c>
      <c r="I22">
        <v>15</v>
      </c>
      <c r="J22">
        <v>1</v>
      </c>
      <c r="K22">
        <v>1</v>
      </c>
      <c r="L22">
        <v>2</v>
      </c>
      <c r="M22">
        <v>2</v>
      </c>
      <c r="N22">
        <v>1</v>
      </c>
      <c r="O22">
        <v>3</v>
      </c>
      <c r="P22">
        <v>22</v>
      </c>
      <c r="Q22" s="2">
        <f t="shared" si="0"/>
        <v>0.8</v>
      </c>
      <c r="R22" s="2">
        <f t="shared" si="5"/>
        <v>1</v>
      </c>
      <c r="S22" s="2">
        <f t="shared" si="4"/>
        <v>1</v>
      </c>
      <c r="T22">
        <v>33</v>
      </c>
      <c r="U22">
        <v>42</v>
      </c>
      <c r="V22">
        <v>6</v>
      </c>
      <c r="W22" s="3">
        <f t="shared" si="1"/>
        <v>47.235606060606074</v>
      </c>
      <c r="X22" s="4">
        <f t="shared" si="2"/>
        <v>63.099999999999994</v>
      </c>
      <c r="Y22" s="4">
        <f t="shared" si="3"/>
        <v>31</v>
      </c>
      <c r="Z22">
        <v>1</v>
      </c>
    </row>
    <row r="23" spans="1:26" x14ac:dyDescent="0.3">
      <c r="A23" s="1" t="str">
        <f>'Ja Morant'!A23</f>
        <v>@ CAN</v>
      </c>
      <c r="B23">
        <v>23</v>
      </c>
      <c r="C23">
        <v>12</v>
      </c>
      <c r="D23">
        <v>3</v>
      </c>
      <c r="E23">
        <v>0</v>
      </c>
      <c r="F23">
        <v>1</v>
      </c>
      <c r="G23">
        <v>1</v>
      </c>
      <c r="H23">
        <v>11</v>
      </c>
      <c r="I23">
        <v>18</v>
      </c>
      <c r="J23">
        <v>0</v>
      </c>
      <c r="K23">
        <v>1</v>
      </c>
      <c r="L23">
        <v>1</v>
      </c>
      <c r="M23">
        <v>1</v>
      </c>
      <c r="N23">
        <v>5</v>
      </c>
      <c r="O23">
        <v>6</v>
      </c>
      <c r="P23">
        <v>13</v>
      </c>
      <c r="Q23" s="2">
        <f t="shared" si="0"/>
        <v>0.61111111111111116</v>
      </c>
      <c r="R23" s="2">
        <f t="shared" si="5"/>
        <v>0</v>
      </c>
      <c r="S23" s="2">
        <f t="shared" si="4"/>
        <v>1</v>
      </c>
      <c r="T23">
        <v>30</v>
      </c>
      <c r="U23">
        <v>29</v>
      </c>
      <c r="V23">
        <v>6</v>
      </c>
      <c r="W23" s="3">
        <f t="shared" si="1"/>
        <v>33.913699999999999</v>
      </c>
      <c r="X23" s="4">
        <f t="shared" si="2"/>
        <v>43.9</v>
      </c>
      <c r="Y23" s="4">
        <f t="shared" si="3"/>
        <v>20.100000000000001</v>
      </c>
      <c r="Z23">
        <v>0</v>
      </c>
    </row>
    <row r="24" spans="1:26" x14ac:dyDescent="0.3">
      <c r="A24" s="1" t="str">
        <f>'Ja Morant'!A24</f>
        <v>vs CHI</v>
      </c>
      <c r="B24">
        <v>27</v>
      </c>
      <c r="C24">
        <v>11</v>
      </c>
      <c r="D24">
        <v>3</v>
      </c>
      <c r="E24">
        <v>1</v>
      </c>
      <c r="F24">
        <v>0</v>
      </c>
      <c r="G24">
        <v>1</v>
      </c>
      <c r="H24">
        <v>11</v>
      </c>
      <c r="I24">
        <v>14</v>
      </c>
      <c r="J24">
        <v>0</v>
      </c>
      <c r="K24">
        <v>0</v>
      </c>
      <c r="L24">
        <v>5</v>
      </c>
      <c r="M24">
        <v>5</v>
      </c>
      <c r="N24">
        <v>4</v>
      </c>
      <c r="O24">
        <v>4</v>
      </c>
      <c r="P24">
        <v>-12</v>
      </c>
      <c r="Q24" s="2">
        <f t="shared" si="0"/>
        <v>0.7857142857142857</v>
      </c>
      <c r="R24" s="6" t="s">
        <v>45</v>
      </c>
      <c r="S24" s="2">
        <f t="shared" si="4"/>
        <v>1</v>
      </c>
      <c r="T24">
        <v>33</v>
      </c>
      <c r="U24">
        <v>33</v>
      </c>
      <c r="V24">
        <v>3</v>
      </c>
      <c r="W24" s="3">
        <f t="shared" si="1"/>
        <v>40.666727272727279</v>
      </c>
      <c r="X24" s="4">
        <f t="shared" si="2"/>
        <v>46.7</v>
      </c>
      <c r="Y24" s="4">
        <f t="shared" si="3"/>
        <v>26.7</v>
      </c>
      <c r="Z24">
        <v>0</v>
      </c>
    </row>
    <row r="25" spans="1:26" x14ac:dyDescent="0.3">
      <c r="A25" s="1" t="str">
        <f>'Ja Morant'!A25</f>
        <v>vs IMP</v>
      </c>
      <c r="B25">
        <v>27</v>
      </c>
      <c r="C25">
        <v>7</v>
      </c>
      <c r="D25">
        <v>3</v>
      </c>
      <c r="E25">
        <v>0</v>
      </c>
      <c r="F25">
        <v>0</v>
      </c>
      <c r="G25">
        <v>2</v>
      </c>
      <c r="H25">
        <v>12</v>
      </c>
      <c r="I25">
        <v>15</v>
      </c>
      <c r="J25">
        <v>0</v>
      </c>
      <c r="K25">
        <v>0</v>
      </c>
      <c r="L25">
        <v>3</v>
      </c>
      <c r="M25">
        <v>4</v>
      </c>
      <c r="N25">
        <v>2</v>
      </c>
      <c r="O25">
        <v>0</v>
      </c>
      <c r="P25">
        <v>-13</v>
      </c>
      <c r="Q25" s="2">
        <f t="shared" si="0"/>
        <v>0.8</v>
      </c>
      <c r="R25" s="6" t="s">
        <v>45</v>
      </c>
      <c r="S25" s="2">
        <f t="shared" si="4"/>
        <v>0.75</v>
      </c>
      <c r="T25">
        <v>36</v>
      </c>
      <c r="U25">
        <v>35</v>
      </c>
      <c r="V25">
        <v>6</v>
      </c>
      <c r="W25" s="3">
        <f t="shared" si="1"/>
        <v>32.831833333333336</v>
      </c>
      <c r="X25" s="4">
        <f t="shared" si="2"/>
        <v>37.9</v>
      </c>
      <c r="Y25" s="4">
        <f t="shared" si="3"/>
        <v>23.9</v>
      </c>
      <c r="Z25">
        <v>0</v>
      </c>
    </row>
    <row r="26" spans="1:26" x14ac:dyDescent="0.3">
      <c r="A26" s="1" t="str">
        <f>'Ja Morant'!A26</f>
        <v>@ 3PT</v>
      </c>
      <c r="B26">
        <v>27</v>
      </c>
      <c r="C26">
        <v>12</v>
      </c>
      <c r="D26">
        <v>5</v>
      </c>
      <c r="E26">
        <v>0</v>
      </c>
      <c r="F26">
        <v>0</v>
      </c>
      <c r="G26">
        <v>3</v>
      </c>
      <c r="H26">
        <v>12</v>
      </c>
      <c r="I26">
        <v>20</v>
      </c>
      <c r="J26">
        <v>0</v>
      </c>
      <c r="K26">
        <v>1</v>
      </c>
      <c r="L26">
        <v>3</v>
      </c>
      <c r="M26">
        <v>4</v>
      </c>
      <c r="N26">
        <v>5</v>
      </c>
      <c r="O26">
        <v>2</v>
      </c>
      <c r="P26">
        <v>-3</v>
      </c>
      <c r="Q26" s="2">
        <f t="shared" si="0"/>
        <v>0.6</v>
      </c>
      <c r="R26" s="2">
        <f t="shared" si="5"/>
        <v>0</v>
      </c>
      <c r="S26" s="2">
        <f t="shared" si="4"/>
        <v>0.75</v>
      </c>
      <c r="T26">
        <v>46</v>
      </c>
      <c r="U26">
        <v>40</v>
      </c>
      <c r="V26">
        <v>5</v>
      </c>
      <c r="W26" s="3">
        <f t="shared" si="1"/>
        <v>24.219326086956531</v>
      </c>
      <c r="X26" s="4">
        <f t="shared" si="2"/>
        <v>45.9</v>
      </c>
      <c r="Y26" s="4">
        <f t="shared" si="3"/>
        <v>22.700000000000003</v>
      </c>
      <c r="Z26">
        <v>0</v>
      </c>
    </row>
    <row r="27" spans="1:26" x14ac:dyDescent="0.3">
      <c r="A27" s="1" t="str">
        <f>'Ja Morant'!A27</f>
        <v>vs DEF</v>
      </c>
      <c r="B27">
        <v>19</v>
      </c>
      <c r="C27">
        <v>8</v>
      </c>
      <c r="D27">
        <v>1</v>
      </c>
      <c r="E27">
        <v>0</v>
      </c>
      <c r="F27">
        <v>1</v>
      </c>
      <c r="G27">
        <v>2</v>
      </c>
      <c r="H27">
        <v>9</v>
      </c>
      <c r="I27">
        <v>11</v>
      </c>
      <c r="J27">
        <v>0</v>
      </c>
      <c r="K27">
        <v>0</v>
      </c>
      <c r="L27">
        <v>1</v>
      </c>
      <c r="M27">
        <v>3</v>
      </c>
      <c r="N27">
        <v>0</v>
      </c>
      <c r="O27">
        <v>0</v>
      </c>
      <c r="P27">
        <v>-1</v>
      </c>
      <c r="Q27" s="2">
        <f t="shared" si="0"/>
        <v>0.81818181818181823</v>
      </c>
      <c r="R27" s="6" t="s">
        <v>45</v>
      </c>
      <c r="S27" s="2">
        <f t="shared" si="4"/>
        <v>0.33333333333333331</v>
      </c>
      <c r="T27">
        <v>34</v>
      </c>
      <c r="U27">
        <v>22</v>
      </c>
      <c r="V27">
        <v>3</v>
      </c>
      <c r="W27" s="3">
        <f t="shared" si="1"/>
        <v>23.52673529411765</v>
      </c>
      <c r="X27" s="4">
        <f t="shared" si="2"/>
        <v>31.1</v>
      </c>
      <c r="Y27" s="4">
        <f t="shared" si="3"/>
        <v>16.2</v>
      </c>
      <c r="Z27">
        <v>0</v>
      </c>
    </row>
    <row r="28" spans="1:26" x14ac:dyDescent="0.3">
      <c r="A28" s="1" t="str">
        <f>'Ja Morant'!A28</f>
        <v>@ OCE</v>
      </c>
      <c r="B28">
        <v>25</v>
      </c>
      <c r="C28">
        <v>4</v>
      </c>
      <c r="D28">
        <v>6</v>
      </c>
      <c r="E28">
        <v>1</v>
      </c>
      <c r="F28">
        <v>2</v>
      </c>
      <c r="G28">
        <v>2</v>
      </c>
      <c r="H28">
        <v>10</v>
      </c>
      <c r="I28">
        <v>12</v>
      </c>
      <c r="J28">
        <v>0</v>
      </c>
      <c r="K28">
        <v>0</v>
      </c>
      <c r="L28">
        <v>5</v>
      </c>
      <c r="M28">
        <v>5</v>
      </c>
      <c r="N28">
        <v>1</v>
      </c>
      <c r="O28">
        <v>4</v>
      </c>
      <c r="P28">
        <v>-1</v>
      </c>
      <c r="Q28" s="2">
        <f t="shared" si="0"/>
        <v>0.83333333333333337</v>
      </c>
      <c r="R28" s="6" t="s">
        <v>45</v>
      </c>
      <c r="S28" s="2">
        <f t="shared" si="4"/>
        <v>1</v>
      </c>
      <c r="T28">
        <v>32</v>
      </c>
      <c r="U28">
        <v>38</v>
      </c>
      <c r="V28">
        <v>4</v>
      </c>
      <c r="W28" s="3">
        <f t="shared" si="1"/>
        <v>39.900375000000004</v>
      </c>
      <c r="X28" s="4">
        <f t="shared" si="2"/>
        <v>45.8</v>
      </c>
      <c r="Y28" s="4">
        <f t="shared" si="3"/>
        <v>25.499999999999996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21.925925925925927</v>
      </c>
      <c r="C47" s="4">
        <f t="shared" ref="C47:P47" si="6">AVERAGE(C2:C46)</f>
        <v>7.1111111111111107</v>
      </c>
      <c r="D47" s="4">
        <f t="shared" si="6"/>
        <v>3.4074074074074074</v>
      </c>
      <c r="E47" s="4">
        <f t="shared" si="6"/>
        <v>0.51851851851851849</v>
      </c>
      <c r="F47" s="4">
        <f t="shared" si="6"/>
        <v>0.81481481481481477</v>
      </c>
      <c r="G47" s="4">
        <f t="shared" si="6"/>
        <v>1.5555555555555556</v>
      </c>
      <c r="H47" s="4">
        <f t="shared" si="6"/>
        <v>9.518518518518519</v>
      </c>
      <c r="I47" s="4">
        <f t="shared" si="6"/>
        <v>13.296296296296296</v>
      </c>
      <c r="J47" s="4">
        <f t="shared" si="6"/>
        <v>0.1111111111111111</v>
      </c>
      <c r="K47" s="4">
        <f t="shared" si="6"/>
        <v>0.33333333333333331</v>
      </c>
      <c r="L47" s="4">
        <f t="shared" si="6"/>
        <v>2.7777777777777777</v>
      </c>
      <c r="M47" s="4">
        <f t="shared" si="6"/>
        <v>3.3333333333333335</v>
      </c>
      <c r="N47" s="4">
        <f t="shared" si="6"/>
        <v>2.1851851851851851</v>
      </c>
      <c r="O47" s="4">
        <f t="shared" si="6"/>
        <v>2.1851851851851851</v>
      </c>
      <c r="P47" s="4">
        <f t="shared" si="6"/>
        <v>-5.1481481481481479</v>
      </c>
      <c r="Q47" s="2">
        <f>SUM(H2:H46)/SUM(I2:I46)</f>
        <v>0.71587743732590525</v>
      </c>
      <c r="R47" s="2">
        <f>SUM(J2:J46)/SUM(K2:K46)</f>
        <v>0.33333333333333331</v>
      </c>
      <c r="S47" s="2">
        <f>SUM(L2:L46)/SUM(M2:M46)</f>
        <v>0.83333333333333337</v>
      </c>
      <c r="T47" s="4">
        <f t="shared" ref="T47:V47" si="7">AVERAGE(T2:T46)</f>
        <v>34.407407407407405</v>
      </c>
      <c r="U47" s="4">
        <f t="shared" si="7"/>
        <v>30.111111111111111</v>
      </c>
      <c r="V47" s="4">
        <f t="shared" si="7"/>
        <v>4.333333333333333</v>
      </c>
      <c r="W47" s="3">
        <f>((H49*85.91) +(F49*53.897)+(J49*51.757)+(L49*46.845)+(E49*39.19)+(N49*39.19)+(D49*34.677)+((C49-N49)*14.707)-(O49*17.174)-((M49-L49)*20.091)-((I49-H49)*39.19)-(G49*53.897))/T49</f>
        <v>29.456135629709369</v>
      </c>
      <c r="X47" s="4">
        <f t="shared" ref="X47" si="8">B47+(C47*1.2)+(D47*1.5)+(E47*3)+(F47*3)-G47</f>
        <v>38.014814814814812</v>
      </c>
      <c r="Y47" s="4">
        <f t="shared" ref="Y47" si="9">B47+0.4*H47-0.7*I47-0.4*(M47-L47)+0.7*N47+0.3*(C47-N47)+F47+D47*0.7+0.7*E47-0.4*O47-G47</f>
        <v>20.344444444444445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592</v>
      </c>
      <c r="C49">
        <f t="shared" ref="C49:P49" si="10">SUM(C2:C46)</f>
        <v>192</v>
      </c>
      <c r="D49">
        <f t="shared" si="10"/>
        <v>92</v>
      </c>
      <c r="E49">
        <f t="shared" si="10"/>
        <v>14</v>
      </c>
      <c r="F49">
        <f t="shared" si="10"/>
        <v>22</v>
      </c>
      <c r="G49">
        <f t="shared" si="10"/>
        <v>42</v>
      </c>
      <c r="H49">
        <f t="shared" si="10"/>
        <v>257</v>
      </c>
      <c r="I49">
        <f t="shared" si="10"/>
        <v>359</v>
      </c>
      <c r="J49">
        <f t="shared" si="10"/>
        <v>3</v>
      </c>
      <c r="K49">
        <f t="shared" si="10"/>
        <v>9</v>
      </c>
      <c r="L49">
        <f t="shared" si="10"/>
        <v>75</v>
      </c>
      <c r="M49">
        <f t="shared" si="10"/>
        <v>90</v>
      </c>
      <c r="N49">
        <f t="shared" si="10"/>
        <v>59</v>
      </c>
      <c r="O49">
        <f t="shared" si="10"/>
        <v>59</v>
      </c>
      <c r="P49">
        <f t="shared" si="10"/>
        <v>-139</v>
      </c>
      <c r="T49">
        <f>SUM(T2:T46)</f>
        <v>929</v>
      </c>
      <c r="U49">
        <f>SUM(U2:U46)</f>
        <v>813</v>
      </c>
      <c r="V49">
        <f>SUM(V2:V46)</f>
        <v>117</v>
      </c>
      <c r="X49" s="4">
        <f>SUM(X2:X46)</f>
        <v>1026.4000000000001</v>
      </c>
      <c r="Z49">
        <f>SUM(Z2:Z46)</f>
        <v>4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-10</v>
      </c>
      <c r="Q2" s="2">
        <f t="shared" ref="Q2:Q46" si="0">H2/I2</f>
        <v>0</v>
      </c>
      <c r="R2" s="6" t="s">
        <v>45</v>
      </c>
      <c r="S2" s="6" t="s">
        <v>45</v>
      </c>
      <c r="T2">
        <v>16</v>
      </c>
      <c r="U2">
        <v>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0.15400000000000036</v>
      </c>
      <c r="X2" s="4">
        <f t="shared" ref="X2:X46" si="2">B2+(C2*1.2)+(D2*1.5)+(E2*3)+(F2*3)-G2</f>
        <v>4.8</v>
      </c>
      <c r="Y2" s="4">
        <f t="shared" ref="Y2:Y46" si="3">B2+0.4*H2-0.7*I2-0.4*(M2-L2)+0.7*N2+0.3*(C2-N2)+F2+D2*0.7+0.7*E2-0.4*O2-G2</f>
        <v>9.9999999999999978E-2</v>
      </c>
      <c r="Z2">
        <v>0</v>
      </c>
    </row>
    <row r="3" spans="1:26" x14ac:dyDescent="0.3">
      <c r="A3" s="1" t="str">
        <f>'Ja Morant'!A3</f>
        <v>@ AFR</v>
      </c>
      <c r="B3">
        <v>2</v>
      </c>
      <c r="C3">
        <v>5</v>
      </c>
      <c r="D3">
        <v>0</v>
      </c>
      <c r="E3">
        <v>0</v>
      </c>
      <c r="F3">
        <v>0</v>
      </c>
      <c r="G3">
        <v>0</v>
      </c>
      <c r="H3">
        <v>1</v>
      </c>
      <c r="I3">
        <v>3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2</v>
      </c>
      <c r="Q3" s="2">
        <f t="shared" si="0"/>
        <v>0.33333333333333331</v>
      </c>
      <c r="R3" s="6" t="s">
        <v>45</v>
      </c>
      <c r="S3" s="6" t="s">
        <v>45</v>
      </c>
      <c r="T3">
        <v>18</v>
      </c>
      <c r="U3">
        <v>2</v>
      </c>
      <c r="V3">
        <v>1</v>
      </c>
      <c r="W3" s="3">
        <f t="shared" si="1"/>
        <v>3.9555555555555548</v>
      </c>
      <c r="X3" s="4">
        <f t="shared" si="2"/>
        <v>8</v>
      </c>
      <c r="Y3" s="4">
        <f t="shared" si="3"/>
        <v>1.4000000000000001</v>
      </c>
      <c r="Z3">
        <v>0</v>
      </c>
    </row>
    <row r="4" spans="1:26" x14ac:dyDescent="0.3">
      <c r="A4" s="1" t="str">
        <f>'Ja Morant'!A4</f>
        <v>vs OLD</v>
      </c>
      <c r="B4">
        <v>7</v>
      </c>
      <c r="C4">
        <v>3</v>
      </c>
      <c r="D4">
        <v>1</v>
      </c>
      <c r="E4">
        <v>0</v>
      </c>
      <c r="F4">
        <v>1</v>
      </c>
      <c r="G4">
        <v>0</v>
      </c>
      <c r="H4">
        <v>3</v>
      </c>
      <c r="I4">
        <v>4</v>
      </c>
      <c r="J4">
        <v>0</v>
      </c>
      <c r="K4">
        <v>0</v>
      </c>
      <c r="L4">
        <v>1</v>
      </c>
      <c r="M4">
        <v>1</v>
      </c>
      <c r="N4">
        <v>2</v>
      </c>
      <c r="O4">
        <v>1</v>
      </c>
      <c r="P4">
        <v>10</v>
      </c>
      <c r="Q4" s="2">
        <f t="shared" si="0"/>
        <v>0.75</v>
      </c>
      <c r="R4" s="6" t="s">
        <v>45</v>
      </c>
      <c r="S4" s="2">
        <f>L4/M4</f>
        <v>1</v>
      </c>
      <c r="T4">
        <v>12</v>
      </c>
      <c r="U4">
        <v>9</v>
      </c>
      <c r="V4">
        <v>3</v>
      </c>
      <c r="W4" s="3">
        <f t="shared" si="1"/>
        <v>35.82266666666667</v>
      </c>
      <c r="X4" s="4">
        <f t="shared" si="2"/>
        <v>15.1</v>
      </c>
      <c r="Y4" s="4">
        <f t="shared" si="3"/>
        <v>8.3999999999999968</v>
      </c>
      <c r="Z4">
        <v>0</v>
      </c>
    </row>
    <row r="5" spans="1:26" x14ac:dyDescent="0.3">
      <c r="A5" s="1" t="str">
        <f>'Ja Morant'!A5</f>
        <v>@ USA</v>
      </c>
      <c r="B5">
        <v>8</v>
      </c>
      <c r="C5">
        <v>5</v>
      </c>
      <c r="D5">
        <v>1</v>
      </c>
      <c r="E5">
        <v>0</v>
      </c>
      <c r="F5">
        <v>0</v>
      </c>
      <c r="G5">
        <v>0</v>
      </c>
      <c r="H5">
        <v>4</v>
      </c>
      <c r="I5">
        <v>4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10</v>
      </c>
      <c r="Q5" s="2">
        <f t="shared" si="0"/>
        <v>1</v>
      </c>
      <c r="R5" s="6" t="s">
        <v>45</v>
      </c>
      <c r="S5" s="6" t="s">
        <v>45</v>
      </c>
      <c r="T5">
        <v>17</v>
      </c>
      <c r="U5">
        <v>10</v>
      </c>
      <c r="V5">
        <v>3</v>
      </c>
      <c r="W5" s="3">
        <f t="shared" si="1"/>
        <v>29.459882352941175</v>
      </c>
      <c r="X5" s="4">
        <f t="shared" si="2"/>
        <v>15.5</v>
      </c>
      <c r="Y5" s="4">
        <f t="shared" si="3"/>
        <v>9.7999999999999989</v>
      </c>
      <c r="Z5">
        <v>0</v>
      </c>
    </row>
    <row r="6" spans="1:26" x14ac:dyDescent="0.3">
      <c r="A6" s="1" t="str">
        <f>'Ja Morant'!A6</f>
        <v>vs SPA</v>
      </c>
      <c r="B6">
        <v>6</v>
      </c>
      <c r="C6">
        <v>4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2</v>
      </c>
      <c r="M6">
        <v>2</v>
      </c>
      <c r="N6">
        <v>3</v>
      </c>
      <c r="O6">
        <v>1</v>
      </c>
      <c r="P6">
        <v>6</v>
      </c>
      <c r="Q6" s="2">
        <f t="shared" si="0"/>
        <v>1</v>
      </c>
      <c r="R6" s="6" t="s">
        <v>45</v>
      </c>
      <c r="S6" s="2">
        <f t="shared" ref="S6:S46" si="4">L6/M6</f>
        <v>1</v>
      </c>
      <c r="T6">
        <v>14</v>
      </c>
      <c r="U6">
        <v>6</v>
      </c>
      <c r="V6">
        <v>1</v>
      </c>
      <c r="W6" s="3">
        <f t="shared" si="1"/>
        <v>27.186642857142857</v>
      </c>
      <c r="X6" s="4">
        <f t="shared" si="2"/>
        <v>10.8</v>
      </c>
      <c r="Y6" s="4">
        <f t="shared" si="3"/>
        <v>7.3999999999999995</v>
      </c>
      <c r="Z6">
        <v>0</v>
      </c>
    </row>
    <row r="7" spans="1:26" x14ac:dyDescent="0.3">
      <c r="A7" s="1" t="str">
        <f>'Ja Morant'!A7</f>
        <v>@ 6TH</v>
      </c>
      <c r="B7">
        <v>4</v>
      </c>
      <c r="C7">
        <v>2</v>
      </c>
      <c r="D7">
        <v>0</v>
      </c>
      <c r="E7">
        <v>0</v>
      </c>
      <c r="F7">
        <v>0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1</v>
      </c>
      <c r="R7" s="6" t="s">
        <v>45</v>
      </c>
      <c r="S7" s="6" t="s">
        <v>45</v>
      </c>
      <c r="T7">
        <v>8</v>
      </c>
      <c r="U7">
        <v>4</v>
      </c>
      <c r="V7">
        <v>1</v>
      </c>
      <c r="W7" s="3">
        <f t="shared" si="1"/>
        <v>25.154249999999998</v>
      </c>
      <c r="X7" s="4">
        <f t="shared" si="2"/>
        <v>6.4</v>
      </c>
      <c r="Y7" s="4">
        <f t="shared" si="3"/>
        <v>4</v>
      </c>
      <c r="Z7">
        <v>0</v>
      </c>
    </row>
    <row r="8" spans="1:26" x14ac:dyDescent="0.3">
      <c r="A8" s="1" t="str">
        <f>'Ja Morant'!A8</f>
        <v>vs CAN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</v>
      </c>
      <c r="Q8" s="6" t="s">
        <v>45</v>
      </c>
      <c r="R8" s="6" t="s">
        <v>45</v>
      </c>
      <c r="S8" s="6" t="s">
        <v>45</v>
      </c>
      <c r="T8">
        <v>8</v>
      </c>
      <c r="U8">
        <v>0</v>
      </c>
      <c r="V8">
        <v>0</v>
      </c>
      <c r="W8" s="3">
        <f t="shared" si="1"/>
        <v>8.5754999999999999</v>
      </c>
      <c r="X8" s="4">
        <f t="shared" si="2"/>
        <v>4.2</v>
      </c>
      <c r="Y8" s="4">
        <f t="shared" si="3"/>
        <v>1.3</v>
      </c>
      <c r="Z8">
        <v>0</v>
      </c>
    </row>
    <row r="9" spans="1:26" x14ac:dyDescent="0.3">
      <c r="A9" s="1" t="str">
        <f>'Ja Morant'!A9</f>
        <v>@ CHI</v>
      </c>
      <c r="B9">
        <v>4</v>
      </c>
      <c r="C9">
        <v>1</v>
      </c>
      <c r="D9">
        <v>1</v>
      </c>
      <c r="E9">
        <v>0</v>
      </c>
      <c r="F9">
        <v>0</v>
      </c>
      <c r="G9">
        <v>0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 s="2">
        <f>H9/I9</f>
        <v>1</v>
      </c>
      <c r="R9" s="6" t="s">
        <v>45</v>
      </c>
      <c r="S9" s="6" t="s">
        <v>45</v>
      </c>
      <c r="T9">
        <v>9</v>
      </c>
      <c r="U9">
        <v>7</v>
      </c>
      <c r="V9">
        <v>1</v>
      </c>
      <c r="W9" s="3">
        <f>((H9*85.91) +(F9*53.897)+(J9*51.757)+(L9*46.845)+(E9*39.19)+(N9*39.19)+(D9*34.677)+((C9-N9)*14.707)-(O9*17.174)-((M9-L9)*20.091)-((I9-H9)*39.19)-(G9*53.897))/T9</f>
        <v>24.57822222222222</v>
      </c>
      <c r="X9" s="4">
        <f>B9+(C9*1.2)+(D9*1.5)+(E9*3)+(F9*3)-G9</f>
        <v>6.7</v>
      </c>
      <c r="Y9" s="4">
        <f>B9+0.4*H9-0.7*I9-0.4*(M9-L9)+0.7*N9+0.3*(C9-N9)+F9+D9*0.7+0.7*E9-0.4*O9-G9</f>
        <v>4.3999999999999995</v>
      </c>
      <c r="Z9">
        <v>0</v>
      </c>
    </row>
    <row r="10" spans="1:26" x14ac:dyDescent="0.3">
      <c r="A10" s="1" t="str">
        <f>'Ja Morant'!A10</f>
        <v>@ IMP</v>
      </c>
      <c r="B10">
        <v>8</v>
      </c>
      <c r="C10">
        <v>4</v>
      </c>
      <c r="D10">
        <v>1</v>
      </c>
      <c r="E10">
        <v>0</v>
      </c>
      <c r="F10">
        <v>0</v>
      </c>
      <c r="G10">
        <v>0</v>
      </c>
      <c r="H10">
        <v>3</v>
      </c>
      <c r="I10">
        <v>4</v>
      </c>
      <c r="J10">
        <v>0</v>
      </c>
      <c r="K10">
        <v>0</v>
      </c>
      <c r="L10">
        <v>2</v>
      </c>
      <c r="M10">
        <v>2</v>
      </c>
      <c r="N10">
        <v>0</v>
      </c>
      <c r="O10">
        <v>1</v>
      </c>
      <c r="P10">
        <v>3</v>
      </c>
      <c r="Q10" s="2">
        <f>H10/I10</f>
        <v>0.75</v>
      </c>
      <c r="R10" s="6" t="s">
        <v>45</v>
      </c>
      <c r="S10" s="2">
        <f>L10/M10</f>
        <v>1</v>
      </c>
      <c r="T10">
        <v>13</v>
      </c>
      <c r="U10">
        <v>10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29.8893076923077</v>
      </c>
      <c r="X10" s="4">
        <f>B10+(C10*1.2)+(D10*1.5)+(E10*3)+(F10*3)-G10</f>
        <v>14.3</v>
      </c>
      <c r="Y10" s="4">
        <f>B10+0.4*H10-0.7*I10-0.4*(M10-L10)+0.7*N10+0.3*(C10-N10)+F10+D10*0.7+0.7*E10-0.4*O10-G10</f>
        <v>7.8999999999999986</v>
      </c>
      <c r="Z10">
        <v>0</v>
      </c>
    </row>
    <row r="11" spans="1:26" x14ac:dyDescent="0.3">
      <c r="A11" s="1" t="str">
        <f>'Ja Morant'!A11</f>
        <v>vs 3PT</v>
      </c>
      <c r="B11">
        <v>7</v>
      </c>
      <c r="C11">
        <v>4</v>
      </c>
      <c r="D11">
        <v>0</v>
      </c>
      <c r="E11">
        <v>2</v>
      </c>
      <c r="F11">
        <v>0</v>
      </c>
      <c r="G11">
        <v>0</v>
      </c>
      <c r="H11">
        <v>3</v>
      </c>
      <c r="I11">
        <v>3</v>
      </c>
      <c r="J11">
        <v>0</v>
      </c>
      <c r="K11">
        <v>0</v>
      </c>
      <c r="L11">
        <v>1</v>
      </c>
      <c r="M11">
        <v>2</v>
      </c>
      <c r="N11">
        <v>1</v>
      </c>
      <c r="O11">
        <v>0</v>
      </c>
      <c r="P11">
        <v>6</v>
      </c>
      <c r="Q11" s="2">
        <f t="shared" si="0"/>
        <v>1</v>
      </c>
      <c r="R11" s="6" t="s">
        <v>45</v>
      </c>
      <c r="S11" s="2">
        <f t="shared" si="4"/>
        <v>0.5</v>
      </c>
      <c r="T11">
        <v>12</v>
      </c>
      <c r="U11">
        <v>7</v>
      </c>
      <c r="V11">
        <v>2</v>
      </c>
      <c r="W11" s="3">
        <f t="shared" si="1"/>
        <v>37.181249999999999</v>
      </c>
      <c r="X11" s="4">
        <f t="shared" si="2"/>
        <v>17.8</v>
      </c>
      <c r="Y11" s="4">
        <f t="shared" si="3"/>
        <v>8.6999999999999993</v>
      </c>
      <c r="Z11">
        <v>0</v>
      </c>
    </row>
    <row r="12" spans="1:26" x14ac:dyDescent="0.3">
      <c r="A12" s="1" t="str">
        <f>'Ja Morant'!A12</f>
        <v>@ DEF</v>
      </c>
      <c r="B12">
        <v>2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-5</v>
      </c>
      <c r="Q12" s="2">
        <f t="shared" si="0"/>
        <v>1</v>
      </c>
      <c r="R12" s="6" t="s">
        <v>45</v>
      </c>
      <c r="S12" s="6" t="s">
        <v>45</v>
      </c>
      <c r="T12">
        <v>10</v>
      </c>
      <c r="U12">
        <v>2</v>
      </c>
      <c r="V12">
        <v>1</v>
      </c>
      <c r="W12" s="3">
        <f t="shared" si="1"/>
        <v>15.451399999999998</v>
      </c>
      <c r="X12" s="4">
        <f t="shared" si="2"/>
        <v>6.2</v>
      </c>
      <c r="Y12" s="4">
        <f t="shared" si="3"/>
        <v>3</v>
      </c>
      <c r="Z12">
        <v>0</v>
      </c>
    </row>
    <row r="13" spans="1:26" x14ac:dyDescent="0.3">
      <c r="A13" s="1" t="str">
        <f>'Ja Morant'!A13</f>
        <v>vs OCE</v>
      </c>
      <c r="B13">
        <v>4</v>
      </c>
      <c r="C13">
        <v>2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2</v>
      </c>
      <c r="M13">
        <v>3</v>
      </c>
      <c r="N13">
        <v>2</v>
      </c>
      <c r="O13">
        <v>2</v>
      </c>
      <c r="P13">
        <v>-4</v>
      </c>
      <c r="Q13" s="2">
        <f t="shared" si="0"/>
        <v>0.5</v>
      </c>
      <c r="R13" s="6" t="s">
        <v>45</v>
      </c>
      <c r="S13" s="2">
        <f t="shared" si="4"/>
        <v>0.66666666666666663</v>
      </c>
      <c r="T13">
        <v>8</v>
      </c>
      <c r="U13">
        <v>4</v>
      </c>
      <c r="V13">
        <v>0</v>
      </c>
      <c r="W13" s="3">
        <f t="shared" si="1"/>
        <v>20.543875</v>
      </c>
      <c r="X13" s="4">
        <f t="shared" si="2"/>
        <v>6.4</v>
      </c>
      <c r="Y13" s="4">
        <f t="shared" si="3"/>
        <v>3.2</v>
      </c>
      <c r="Z13">
        <v>0</v>
      </c>
    </row>
    <row r="14" spans="1:26" x14ac:dyDescent="0.3">
      <c r="A14" s="1" t="str">
        <f>'Ja Morant'!A14</f>
        <v>@ FRA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 s="6" t="s">
        <v>45</v>
      </c>
      <c r="R14" s="6" t="s">
        <v>45</v>
      </c>
      <c r="S14" s="6" t="s">
        <v>45</v>
      </c>
      <c r="T14">
        <v>9</v>
      </c>
      <c r="U14">
        <v>0</v>
      </c>
      <c r="V14">
        <v>0</v>
      </c>
      <c r="W14" s="3">
        <f t="shared" si="1"/>
        <v>4.9023333333333339</v>
      </c>
      <c r="X14" s="4">
        <f t="shared" si="2"/>
        <v>3.5999999999999996</v>
      </c>
      <c r="Y14" s="4">
        <f t="shared" si="3"/>
        <v>0.89999999999999991</v>
      </c>
      <c r="Z14">
        <v>0</v>
      </c>
    </row>
    <row r="15" spans="1:26" x14ac:dyDescent="0.3">
      <c r="A15" s="1" t="str">
        <f>'Ja Morant'!A15</f>
        <v>vs INJ</v>
      </c>
      <c r="B15">
        <v>0</v>
      </c>
      <c r="C15">
        <v>2</v>
      </c>
      <c r="D15">
        <v>0</v>
      </c>
      <c r="E15">
        <v>0</v>
      </c>
      <c r="F15">
        <v>0</v>
      </c>
      <c r="G15">
        <v>1</v>
      </c>
      <c r="H15">
        <v>0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-14</v>
      </c>
      <c r="Q15" s="2">
        <f t="shared" si="0"/>
        <v>0</v>
      </c>
      <c r="R15" s="6" t="s">
        <v>45</v>
      </c>
      <c r="S15" s="6" t="s">
        <v>45</v>
      </c>
      <c r="T15">
        <v>13</v>
      </c>
      <c r="U15">
        <v>0</v>
      </c>
      <c r="V15">
        <v>0</v>
      </c>
      <c r="W15" s="3">
        <f t="shared" si="1"/>
        <v>-13.94176923076923</v>
      </c>
      <c r="X15" s="4">
        <f t="shared" si="2"/>
        <v>1.4</v>
      </c>
      <c r="Y15" s="4">
        <f t="shared" si="3"/>
        <v>-3.1999999999999997</v>
      </c>
      <c r="Z15">
        <v>0</v>
      </c>
    </row>
    <row r="16" spans="1:26" x14ac:dyDescent="0.3">
      <c r="A16" s="1" t="str">
        <f>'Ja Morant'!A16</f>
        <v>@ EUR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-5</v>
      </c>
      <c r="Q16" s="6" t="s">
        <v>45</v>
      </c>
      <c r="R16" s="6" t="s">
        <v>45</v>
      </c>
      <c r="S16" s="6" t="s">
        <v>45</v>
      </c>
      <c r="T16">
        <v>7</v>
      </c>
      <c r="U16">
        <v>0</v>
      </c>
      <c r="V16">
        <v>0</v>
      </c>
      <c r="W16" s="3">
        <f t="shared" si="1"/>
        <v>2.101</v>
      </c>
      <c r="X16" s="4">
        <f t="shared" si="2"/>
        <v>1.2</v>
      </c>
      <c r="Y16" s="4">
        <f t="shared" si="3"/>
        <v>0.3</v>
      </c>
      <c r="Z16">
        <v>0</v>
      </c>
    </row>
    <row r="17" spans="1:26" x14ac:dyDescent="0.3">
      <c r="A17" s="1" t="str">
        <f>'Ja Morant'!A17</f>
        <v>@ RKS</v>
      </c>
      <c r="B17">
        <v>3</v>
      </c>
      <c r="C17">
        <v>6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17</v>
      </c>
      <c r="Q17" s="2">
        <f t="shared" si="0"/>
        <v>1</v>
      </c>
      <c r="R17" s="6" t="s">
        <v>45</v>
      </c>
      <c r="S17" s="2">
        <f t="shared" si="4"/>
        <v>1</v>
      </c>
      <c r="T17">
        <v>12</v>
      </c>
      <c r="U17">
        <v>6</v>
      </c>
      <c r="V17">
        <v>0</v>
      </c>
      <c r="W17" s="3">
        <f t="shared" si="1"/>
        <v>27.837833333333332</v>
      </c>
      <c r="X17" s="4">
        <f t="shared" si="2"/>
        <v>14.7</v>
      </c>
      <c r="Y17" s="4">
        <f t="shared" si="3"/>
        <v>6.6000000000000005</v>
      </c>
      <c r="Z17">
        <v>0</v>
      </c>
    </row>
    <row r="18" spans="1:26" x14ac:dyDescent="0.3">
      <c r="A18" s="1" t="str">
        <f>'Ja Morant'!A18</f>
        <v>vs AFR</v>
      </c>
      <c r="B18">
        <v>3</v>
      </c>
      <c r="C18">
        <v>3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4</v>
      </c>
      <c r="N18">
        <v>1</v>
      </c>
      <c r="O18">
        <v>0</v>
      </c>
      <c r="P18">
        <v>7</v>
      </c>
      <c r="Q18" s="2">
        <f t="shared" si="0"/>
        <v>1</v>
      </c>
      <c r="R18" s="6" t="s">
        <v>45</v>
      </c>
      <c r="S18" s="2">
        <f t="shared" si="4"/>
        <v>0.25</v>
      </c>
      <c r="T18">
        <v>11</v>
      </c>
      <c r="U18">
        <v>5</v>
      </c>
      <c r="V18">
        <v>1</v>
      </c>
      <c r="W18" s="3">
        <f t="shared" si="1"/>
        <v>24.440909090909088</v>
      </c>
      <c r="X18" s="4">
        <f t="shared" si="2"/>
        <v>14.1</v>
      </c>
      <c r="Y18" s="4">
        <f t="shared" si="3"/>
        <v>5.2</v>
      </c>
      <c r="Z18">
        <v>0</v>
      </c>
    </row>
    <row r="19" spans="1:26" x14ac:dyDescent="0.3">
      <c r="A19" s="1" t="str">
        <f>'Ja Morant'!A19</f>
        <v>@ OLD</v>
      </c>
      <c r="B19">
        <v>4</v>
      </c>
      <c r="C19">
        <v>5</v>
      </c>
      <c r="D19">
        <v>0</v>
      </c>
      <c r="E19">
        <v>0</v>
      </c>
      <c r="F19">
        <v>2</v>
      </c>
      <c r="G19">
        <v>1</v>
      </c>
      <c r="H19">
        <v>2</v>
      </c>
      <c r="I19">
        <v>2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4</v>
      </c>
      <c r="Q19" s="2">
        <f t="shared" si="0"/>
        <v>1</v>
      </c>
      <c r="R19" s="6" t="s">
        <v>45</v>
      </c>
      <c r="S19" s="2">
        <f t="shared" si="4"/>
        <v>0</v>
      </c>
      <c r="T19">
        <v>12</v>
      </c>
      <c r="U19">
        <v>4</v>
      </c>
      <c r="V19">
        <v>1</v>
      </c>
      <c r="W19" s="3">
        <f t="shared" si="1"/>
        <v>23.263416666666668</v>
      </c>
      <c r="X19" s="4">
        <f t="shared" si="2"/>
        <v>15</v>
      </c>
      <c r="Y19" s="4">
        <f t="shared" si="3"/>
        <v>5.5</v>
      </c>
      <c r="Z19">
        <v>0</v>
      </c>
    </row>
    <row r="20" spans="1:26" x14ac:dyDescent="0.3">
      <c r="A20" s="1" t="str">
        <f>'Ja Morant'!A20</f>
        <v>vs USA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-2</v>
      </c>
      <c r="Q20" s="6" t="s">
        <v>45</v>
      </c>
      <c r="R20" s="6" t="s">
        <v>45</v>
      </c>
      <c r="S20" s="6" t="s">
        <v>45</v>
      </c>
      <c r="T20">
        <v>10</v>
      </c>
      <c r="U20">
        <v>0</v>
      </c>
      <c r="V20">
        <v>0</v>
      </c>
      <c r="W20" s="3">
        <f t="shared" si="1"/>
        <v>3.6722999999999999</v>
      </c>
      <c r="X20" s="4">
        <f t="shared" si="2"/>
        <v>4.2</v>
      </c>
      <c r="Y20" s="4">
        <f t="shared" si="3"/>
        <v>0.6</v>
      </c>
      <c r="Z20">
        <v>0</v>
      </c>
    </row>
    <row r="21" spans="1:26" x14ac:dyDescent="0.3">
      <c r="A21" s="1" t="str">
        <f>'Ja Morant'!A21</f>
        <v>@ SPA</v>
      </c>
      <c r="B21">
        <v>4</v>
      </c>
      <c r="C21">
        <v>3</v>
      </c>
      <c r="D21">
        <v>0</v>
      </c>
      <c r="E21">
        <v>0</v>
      </c>
      <c r="F21">
        <v>0</v>
      </c>
      <c r="G21">
        <v>0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12</v>
      </c>
      <c r="Q21" s="2">
        <f t="shared" si="0"/>
        <v>1</v>
      </c>
      <c r="R21" s="6" t="s">
        <v>45</v>
      </c>
      <c r="S21" s="6" t="s">
        <v>45</v>
      </c>
      <c r="T21">
        <v>7</v>
      </c>
      <c r="U21">
        <v>4</v>
      </c>
      <c r="V21">
        <v>2</v>
      </c>
      <c r="W21" s="3">
        <f t="shared" si="1"/>
        <v>31.892857142857139</v>
      </c>
      <c r="X21" s="4">
        <f t="shared" si="2"/>
        <v>7.6</v>
      </c>
      <c r="Y21" s="4">
        <f t="shared" si="3"/>
        <v>4.2999999999999989</v>
      </c>
      <c r="Z21">
        <v>0</v>
      </c>
    </row>
    <row r="22" spans="1:26" x14ac:dyDescent="0.3">
      <c r="A22" s="1" t="str">
        <f>'Ja Morant'!A22</f>
        <v>vs 6TH</v>
      </c>
      <c r="B22">
        <v>4</v>
      </c>
      <c r="C22">
        <v>5</v>
      </c>
      <c r="D22">
        <v>0</v>
      </c>
      <c r="E22">
        <v>0</v>
      </c>
      <c r="F22">
        <v>1</v>
      </c>
      <c r="G22">
        <v>0</v>
      </c>
      <c r="H22">
        <v>2</v>
      </c>
      <c r="I22">
        <v>3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8</v>
      </c>
      <c r="Q22" s="2">
        <f t="shared" si="0"/>
        <v>0.66666666666666663</v>
      </c>
      <c r="R22" s="6" t="s">
        <v>45</v>
      </c>
      <c r="S22" s="6" t="s">
        <v>45</v>
      </c>
      <c r="T22">
        <v>12</v>
      </c>
      <c r="U22">
        <v>4</v>
      </c>
      <c r="V22">
        <v>1</v>
      </c>
      <c r="W22" s="3">
        <f t="shared" si="1"/>
        <v>23.712083333333336</v>
      </c>
      <c r="X22" s="4">
        <f t="shared" si="2"/>
        <v>13</v>
      </c>
      <c r="Y22" s="4">
        <f t="shared" si="3"/>
        <v>5.6000000000000005</v>
      </c>
      <c r="Z22">
        <v>0</v>
      </c>
    </row>
    <row r="23" spans="1:26" x14ac:dyDescent="0.3">
      <c r="A23" s="1" t="str">
        <f>'Ja Morant'!A23</f>
        <v>@ CAN</v>
      </c>
      <c r="B23">
        <v>10</v>
      </c>
      <c r="C23">
        <v>5</v>
      </c>
      <c r="D23">
        <v>0</v>
      </c>
      <c r="E23">
        <v>0</v>
      </c>
      <c r="F23">
        <v>0</v>
      </c>
      <c r="G23">
        <v>0</v>
      </c>
      <c r="H23">
        <v>4</v>
      </c>
      <c r="I23">
        <v>5</v>
      </c>
      <c r="J23">
        <v>0</v>
      </c>
      <c r="K23">
        <v>0</v>
      </c>
      <c r="L23">
        <v>2</v>
      </c>
      <c r="M23">
        <v>2</v>
      </c>
      <c r="N23">
        <v>1</v>
      </c>
      <c r="O23">
        <v>1</v>
      </c>
      <c r="P23">
        <v>0</v>
      </c>
      <c r="Q23" s="2">
        <f t="shared" si="0"/>
        <v>0.8</v>
      </c>
      <c r="R23" s="6" t="s">
        <v>45</v>
      </c>
      <c r="S23" s="2">
        <f t="shared" si="4"/>
        <v>1</v>
      </c>
      <c r="T23">
        <v>12</v>
      </c>
      <c r="U23">
        <v>10</v>
      </c>
      <c r="V23">
        <v>1</v>
      </c>
      <c r="W23" s="3">
        <f t="shared" si="1"/>
        <v>39.915333333333329</v>
      </c>
      <c r="X23" s="4">
        <f t="shared" si="2"/>
        <v>16</v>
      </c>
      <c r="Y23" s="4">
        <f t="shared" si="3"/>
        <v>9.5999999999999979</v>
      </c>
      <c r="Z23">
        <v>0</v>
      </c>
    </row>
    <row r="24" spans="1:26" x14ac:dyDescent="0.3">
      <c r="A24" s="1" t="str">
        <f>'Ja Morant'!A24</f>
        <v>vs CHI</v>
      </c>
      <c r="B24">
        <v>2</v>
      </c>
      <c r="C24">
        <v>4</v>
      </c>
      <c r="D24">
        <v>2</v>
      </c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11</v>
      </c>
      <c r="Q24" s="2">
        <f t="shared" si="0"/>
        <v>1</v>
      </c>
      <c r="R24" s="6" t="s">
        <v>45</v>
      </c>
      <c r="S24" s="6" t="s">
        <v>45</v>
      </c>
      <c r="T24">
        <v>12</v>
      </c>
      <c r="U24">
        <v>7</v>
      </c>
      <c r="V24">
        <v>0</v>
      </c>
      <c r="W24" s="3">
        <f t="shared" si="1"/>
        <v>17.224500000000003</v>
      </c>
      <c r="X24" s="4">
        <f t="shared" si="2"/>
        <v>11.8</v>
      </c>
      <c r="Y24" s="4">
        <f t="shared" si="3"/>
        <v>3.9999999999999991</v>
      </c>
      <c r="Z24">
        <v>0</v>
      </c>
    </row>
    <row r="25" spans="1:26" x14ac:dyDescent="0.3">
      <c r="A25" s="1" t="str">
        <f>'Ja Morant'!A25</f>
        <v>vs IMP</v>
      </c>
      <c r="B25">
        <v>5</v>
      </c>
      <c r="C25">
        <v>1</v>
      </c>
      <c r="D25">
        <v>0</v>
      </c>
      <c r="E25">
        <v>1</v>
      </c>
      <c r="F25">
        <v>0</v>
      </c>
      <c r="G25">
        <v>0</v>
      </c>
      <c r="H25">
        <v>2</v>
      </c>
      <c r="I25">
        <v>2</v>
      </c>
      <c r="J25">
        <v>0</v>
      </c>
      <c r="K25">
        <v>0</v>
      </c>
      <c r="L25">
        <v>1</v>
      </c>
      <c r="M25">
        <v>2</v>
      </c>
      <c r="N25">
        <v>0</v>
      </c>
      <c r="O25">
        <v>0</v>
      </c>
      <c r="P25">
        <v>-5</v>
      </c>
      <c r="Q25" s="2">
        <f t="shared" si="0"/>
        <v>1</v>
      </c>
      <c r="R25" s="6" t="s">
        <v>45</v>
      </c>
      <c r="S25" s="2">
        <f t="shared" si="4"/>
        <v>0.5</v>
      </c>
      <c r="T25">
        <v>11</v>
      </c>
      <c r="U25">
        <v>5</v>
      </c>
      <c r="V25">
        <v>2</v>
      </c>
      <c r="W25" s="3">
        <f t="shared" si="1"/>
        <v>22.951909090909091</v>
      </c>
      <c r="X25" s="4">
        <f t="shared" si="2"/>
        <v>9.1999999999999993</v>
      </c>
      <c r="Y25" s="4">
        <f t="shared" si="3"/>
        <v>5</v>
      </c>
      <c r="Z25">
        <v>0</v>
      </c>
    </row>
    <row r="26" spans="1:26" x14ac:dyDescent="0.3">
      <c r="A26" s="1" t="str">
        <f>'Ja Morant'!A26</f>
        <v>@ 3PT</v>
      </c>
      <c r="B26">
        <v>4</v>
      </c>
      <c r="C26">
        <v>1</v>
      </c>
      <c r="D26">
        <v>1</v>
      </c>
      <c r="E26">
        <v>0</v>
      </c>
      <c r="F26">
        <v>0</v>
      </c>
      <c r="G26">
        <v>1</v>
      </c>
      <c r="H26">
        <v>2</v>
      </c>
      <c r="I26">
        <v>3</v>
      </c>
      <c r="J26">
        <v>0</v>
      </c>
      <c r="K26">
        <v>0</v>
      </c>
      <c r="L26">
        <v>0</v>
      </c>
      <c r="M26">
        <v>0</v>
      </c>
      <c r="N26">
        <v>1</v>
      </c>
      <c r="O26">
        <v>2</v>
      </c>
      <c r="P26">
        <v>-5</v>
      </c>
      <c r="Q26" s="2">
        <f t="shared" si="0"/>
        <v>0.66666666666666663</v>
      </c>
      <c r="R26" s="6" t="s">
        <v>45</v>
      </c>
      <c r="S26" s="6" t="s">
        <v>45</v>
      </c>
      <c r="T26">
        <v>10</v>
      </c>
      <c r="U26">
        <v>6</v>
      </c>
      <c r="V26">
        <v>1</v>
      </c>
      <c r="W26" s="3">
        <f t="shared" si="1"/>
        <v>11.825200000000001</v>
      </c>
      <c r="X26" s="4">
        <f t="shared" si="2"/>
        <v>5.7</v>
      </c>
      <c r="Y26" s="4">
        <f t="shared" si="3"/>
        <v>2.3000000000000007</v>
      </c>
      <c r="Z26">
        <v>0</v>
      </c>
    </row>
    <row r="27" spans="1:26" x14ac:dyDescent="0.3">
      <c r="A27" s="1" t="str">
        <f>'Ja Morant'!A27</f>
        <v>vs DEF</v>
      </c>
      <c r="B27">
        <v>3</v>
      </c>
      <c r="C27">
        <v>3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2</v>
      </c>
      <c r="O27">
        <v>3</v>
      </c>
      <c r="P27">
        <v>-4</v>
      </c>
      <c r="Q27" s="2">
        <f t="shared" si="0"/>
        <v>1</v>
      </c>
      <c r="R27" s="6" t="s">
        <v>45</v>
      </c>
      <c r="S27" s="2">
        <f t="shared" si="4"/>
        <v>1</v>
      </c>
      <c r="T27">
        <v>14</v>
      </c>
      <c r="U27">
        <v>3</v>
      </c>
      <c r="V27">
        <v>0</v>
      </c>
      <c r="W27" s="3">
        <f t="shared" si="1"/>
        <v>12.45142857142857</v>
      </c>
      <c r="X27" s="4">
        <f t="shared" si="2"/>
        <v>6.6</v>
      </c>
      <c r="Y27" s="4">
        <f t="shared" si="3"/>
        <v>3.1999999999999993</v>
      </c>
      <c r="Z27">
        <v>0</v>
      </c>
    </row>
    <row r="28" spans="1:26" x14ac:dyDescent="0.3">
      <c r="A28" s="1" t="str">
        <f>'Ja Morant'!A28</f>
        <v>@ OCE</v>
      </c>
      <c r="B28">
        <v>2</v>
      </c>
      <c r="C28">
        <v>3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-6</v>
      </c>
      <c r="Q28" s="2">
        <f t="shared" si="0"/>
        <v>1</v>
      </c>
      <c r="R28" s="6" t="s">
        <v>45</v>
      </c>
      <c r="S28" s="6" t="s">
        <v>45</v>
      </c>
      <c r="T28">
        <v>11</v>
      </c>
      <c r="U28">
        <v>2</v>
      </c>
      <c r="V28">
        <v>0</v>
      </c>
      <c r="W28" s="3">
        <f t="shared" si="1"/>
        <v>10.259727272727273</v>
      </c>
      <c r="X28" s="4">
        <f t="shared" si="2"/>
        <v>5.6</v>
      </c>
      <c r="Y28" s="4">
        <f t="shared" si="3"/>
        <v>2.1999999999999997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ref="R28:R46" si="5">J29/K29</f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3.5555555555555554</v>
      </c>
      <c r="C47" s="4">
        <f t="shared" ref="C47:P47" si="6">AVERAGE(C2:C46)</f>
        <v>3.0370370370370372</v>
      </c>
      <c r="D47" s="4">
        <f t="shared" si="6"/>
        <v>0.33333333333333331</v>
      </c>
      <c r="E47" s="4">
        <f t="shared" si="6"/>
        <v>0.22222222222222221</v>
      </c>
      <c r="F47" s="4">
        <f t="shared" si="6"/>
        <v>0.29629629629629628</v>
      </c>
      <c r="G47" s="4">
        <f t="shared" si="6"/>
        <v>0.14814814814814814</v>
      </c>
      <c r="H47" s="4">
        <f t="shared" si="6"/>
        <v>1.5185185185185186</v>
      </c>
      <c r="I47" s="4">
        <f t="shared" si="6"/>
        <v>2</v>
      </c>
      <c r="J47" s="4">
        <f t="shared" si="6"/>
        <v>0</v>
      </c>
      <c r="K47" s="4">
        <f t="shared" si="6"/>
        <v>0</v>
      </c>
      <c r="L47" s="4">
        <f t="shared" si="6"/>
        <v>0.51851851851851849</v>
      </c>
      <c r="M47" s="4">
        <f t="shared" si="6"/>
        <v>0.77777777777777779</v>
      </c>
      <c r="N47" s="4">
        <f t="shared" si="6"/>
        <v>0.7407407407407407</v>
      </c>
      <c r="O47" s="4">
        <f t="shared" si="6"/>
        <v>0.66666666666666663</v>
      </c>
      <c r="P47" s="4">
        <f t="shared" si="6"/>
        <v>1.5555555555555556</v>
      </c>
      <c r="Q47" s="2">
        <f>SUM(H2:H46)/SUM(I2:I46)</f>
        <v>0.7592592592592593</v>
      </c>
      <c r="R47" s="2" t="e">
        <f>SUM(J2:J46)/SUM(K2:K46)</f>
        <v>#DIV/0!</v>
      </c>
      <c r="S47" s="2">
        <f>SUM(L2:L46)/SUM(M2:M46)</f>
        <v>0.66666666666666663</v>
      </c>
      <c r="T47" s="4">
        <f t="shared" ref="T47:V47" si="7">AVERAGE(T2:T46)</f>
        <v>11.407407407407407</v>
      </c>
      <c r="U47" s="4">
        <f t="shared" si="7"/>
        <v>4.333333333333333</v>
      </c>
      <c r="V47" s="4">
        <f t="shared" si="7"/>
        <v>0.85185185185185186</v>
      </c>
      <c r="W47" s="3">
        <f>((H49*85.91) +(F49*53.897)+(J49*51.757)+(L49*46.845)+(E49*39.19)+(N49*39.19)+(D49*34.677)+((C49-N49)*14.707)-(O49*17.174)-((M49-L49)*20.091)-((I49-H49)*39.19)-(G49*53.897))/T49</f>
        <v>18.43297402597403</v>
      </c>
      <c r="X47" s="4">
        <f t="shared" ref="X47" si="8">B47+(C47*1.2)+(D47*1.5)+(E47*3)+(F47*3)-G47</f>
        <v>9.1074074074074058</v>
      </c>
      <c r="Y47" s="4">
        <f t="shared" ref="Y47" si="9">B47+0.4*H47-0.7*I47-0.4*(M47-L47)+0.7*N47+0.3*(C47-N47)+F47+D47*0.7+0.7*E47-0.4*O47-G47</f>
        <v>4.1370370370370377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96</v>
      </c>
      <c r="C49">
        <f t="shared" ref="C49:P49" si="10">SUM(C2:C46)</f>
        <v>82</v>
      </c>
      <c r="D49">
        <f t="shared" si="10"/>
        <v>9</v>
      </c>
      <c r="E49">
        <f t="shared" si="10"/>
        <v>6</v>
      </c>
      <c r="F49">
        <f t="shared" si="10"/>
        <v>8</v>
      </c>
      <c r="G49">
        <f t="shared" si="10"/>
        <v>4</v>
      </c>
      <c r="H49">
        <f t="shared" si="10"/>
        <v>41</v>
      </c>
      <c r="I49">
        <f t="shared" si="10"/>
        <v>54</v>
      </c>
      <c r="J49">
        <f t="shared" si="10"/>
        <v>0</v>
      </c>
      <c r="K49">
        <f t="shared" si="10"/>
        <v>0</v>
      </c>
      <c r="L49">
        <f t="shared" si="10"/>
        <v>14</v>
      </c>
      <c r="M49">
        <f t="shared" si="10"/>
        <v>21</v>
      </c>
      <c r="N49">
        <f t="shared" si="10"/>
        <v>20</v>
      </c>
      <c r="O49">
        <f t="shared" si="10"/>
        <v>18</v>
      </c>
      <c r="P49">
        <f t="shared" si="10"/>
        <v>42</v>
      </c>
      <c r="T49">
        <f>SUM(T2:T46)</f>
        <v>308</v>
      </c>
      <c r="U49">
        <f>SUM(U2:U46)</f>
        <v>117</v>
      </c>
      <c r="V49">
        <f>SUM(V2:V46)</f>
        <v>23</v>
      </c>
      <c r="X49" s="4">
        <f>SUM(X2:X46)</f>
        <v>245.89999999999995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8</v>
      </c>
      <c r="C2">
        <v>2</v>
      </c>
      <c r="D2">
        <v>0</v>
      </c>
      <c r="E2">
        <v>0</v>
      </c>
      <c r="F2">
        <v>1</v>
      </c>
      <c r="G2">
        <v>0</v>
      </c>
      <c r="H2">
        <v>3</v>
      </c>
      <c r="I2">
        <v>4</v>
      </c>
      <c r="J2">
        <v>2</v>
      </c>
      <c r="K2">
        <v>3</v>
      </c>
      <c r="L2">
        <v>0</v>
      </c>
      <c r="M2">
        <v>0</v>
      </c>
      <c r="N2">
        <v>0</v>
      </c>
      <c r="O2">
        <v>2</v>
      </c>
      <c r="P2">
        <v>-6</v>
      </c>
      <c r="Q2" s="2">
        <f t="shared" ref="Q2:Q46" si="0">H2/I2</f>
        <v>0.75</v>
      </c>
      <c r="R2" s="2">
        <f t="shared" ref="R2:R46" si="1">J2/K2</f>
        <v>0.66666666666666663</v>
      </c>
      <c r="S2" s="6" t="s">
        <v>45</v>
      </c>
      <c r="T2">
        <v>12</v>
      </c>
      <c r="U2">
        <v>8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30.918083333333332</v>
      </c>
      <c r="X2" s="4">
        <f t="shared" ref="X2:X46" si="3">B2+(C2*1.2)+(D2*1.5)+(E2*3)+(F2*3)-G2</f>
        <v>13.4</v>
      </c>
      <c r="Y2" s="4">
        <f t="shared" ref="Y2:Y46" si="4">B2+0.4*H2-0.7*I2-0.4*(M2-L2)+0.7*N2+0.3*(C2-N2)+F2+D2*0.7+0.7*E2-0.4*O2-G2</f>
        <v>7.1999999999999993</v>
      </c>
      <c r="Z2">
        <v>0</v>
      </c>
    </row>
    <row r="3" spans="1:26" x14ac:dyDescent="0.3">
      <c r="A3" s="1" t="str">
        <f>'Ja Morant'!A3</f>
        <v>@ AFR</v>
      </c>
      <c r="B3">
        <v>7</v>
      </c>
      <c r="C3">
        <v>3</v>
      </c>
      <c r="D3">
        <v>0</v>
      </c>
      <c r="E3">
        <v>0</v>
      </c>
      <c r="F3">
        <v>1</v>
      </c>
      <c r="G3">
        <v>0</v>
      </c>
      <c r="H3">
        <v>3</v>
      </c>
      <c r="I3">
        <v>5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 s="2">
        <f t="shared" si="0"/>
        <v>0.6</v>
      </c>
      <c r="R3" s="6" t="s">
        <v>45</v>
      </c>
      <c r="S3" s="2">
        <f>L3/M3</f>
        <v>1</v>
      </c>
      <c r="T3">
        <v>14</v>
      </c>
      <c r="U3">
        <v>7</v>
      </c>
      <c r="V3">
        <v>1</v>
      </c>
      <c r="W3" s="3">
        <f t="shared" si="2"/>
        <v>21.931357142857141</v>
      </c>
      <c r="X3" s="4">
        <f t="shared" si="3"/>
        <v>13.6</v>
      </c>
      <c r="Y3" s="4">
        <f t="shared" si="4"/>
        <v>6.1999999999999993</v>
      </c>
      <c r="Z3">
        <v>0</v>
      </c>
    </row>
    <row r="4" spans="1:26" x14ac:dyDescent="0.3">
      <c r="A4" s="1" t="str">
        <f>'Ja Morant'!A4</f>
        <v>vs OLD</v>
      </c>
      <c r="B4">
        <v>8</v>
      </c>
      <c r="C4">
        <v>3</v>
      </c>
      <c r="D4">
        <v>1</v>
      </c>
      <c r="E4">
        <v>2</v>
      </c>
      <c r="F4">
        <v>0</v>
      </c>
      <c r="G4">
        <v>0</v>
      </c>
      <c r="H4">
        <v>4</v>
      </c>
      <c r="I4">
        <v>5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11</v>
      </c>
      <c r="Q4" s="2">
        <f t="shared" si="0"/>
        <v>0.8</v>
      </c>
      <c r="R4" s="2">
        <f t="shared" si="1"/>
        <v>0</v>
      </c>
      <c r="S4" s="6" t="s">
        <v>45</v>
      </c>
      <c r="T4">
        <v>11</v>
      </c>
      <c r="U4">
        <v>11</v>
      </c>
      <c r="V4">
        <v>2</v>
      </c>
      <c r="W4" s="3">
        <f t="shared" si="2"/>
        <v>40.404909090909094</v>
      </c>
      <c r="X4" s="4">
        <f t="shared" si="3"/>
        <v>19.100000000000001</v>
      </c>
      <c r="Y4" s="4">
        <f t="shared" si="4"/>
        <v>8.6999999999999993</v>
      </c>
      <c r="Z4">
        <v>0</v>
      </c>
    </row>
    <row r="5" spans="1:26" x14ac:dyDescent="0.3">
      <c r="A5" s="1" t="str">
        <f>'Ja Morant'!A5</f>
        <v>@ USA</v>
      </c>
      <c r="B5">
        <v>6</v>
      </c>
      <c r="C5">
        <v>1</v>
      </c>
      <c r="D5">
        <v>0</v>
      </c>
      <c r="E5">
        <v>0</v>
      </c>
      <c r="F5">
        <v>0</v>
      </c>
      <c r="G5">
        <v>1</v>
      </c>
      <c r="H5">
        <v>3</v>
      </c>
      <c r="I5">
        <v>5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0.6</v>
      </c>
      <c r="R5" s="2">
        <f t="shared" si="1"/>
        <v>0</v>
      </c>
      <c r="S5" s="6" t="s">
        <v>45</v>
      </c>
      <c r="T5">
        <v>10</v>
      </c>
      <c r="U5">
        <v>6</v>
      </c>
      <c r="V5">
        <v>3</v>
      </c>
      <c r="W5" s="3">
        <f t="shared" si="2"/>
        <v>14.016000000000002</v>
      </c>
      <c r="X5" s="4">
        <f t="shared" si="3"/>
        <v>6.2</v>
      </c>
      <c r="Y5" s="4">
        <f t="shared" si="4"/>
        <v>3</v>
      </c>
      <c r="Z5">
        <v>0</v>
      </c>
    </row>
    <row r="6" spans="1:26" x14ac:dyDescent="0.3">
      <c r="A6" s="1" t="str">
        <f>'Ja Morant'!A6</f>
        <v>vs SPA</v>
      </c>
      <c r="B6"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7</v>
      </c>
      <c r="Q6" s="2">
        <f t="shared" si="0"/>
        <v>0.5</v>
      </c>
      <c r="R6" s="2">
        <f t="shared" si="1"/>
        <v>0</v>
      </c>
      <c r="S6" s="6" t="s">
        <v>45</v>
      </c>
      <c r="T6">
        <v>12</v>
      </c>
      <c r="U6">
        <v>5</v>
      </c>
      <c r="V6">
        <v>1</v>
      </c>
      <c r="W6" s="3">
        <f t="shared" si="2"/>
        <v>8.0086666666666648</v>
      </c>
      <c r="X6" s="4">
        <f t="shared" si="3"/>
        <v>4.7</v>
      </c>
      <c r="Y6" s="4">
        <f t="shared" si="4"/>
        <v>2</v>
      </c>
      <c r="Z6">
        <v>0</v>
      </c>
    </row>
    <row r="7" spans="1:26" x14ac:dyDescent="0.3">
      <c r="A7" s="1" t="str">
        <f>'Ja Morant'!A7</f>
        <v>@ 6TH</v>
      </c>
      <c r="B7">
        <v>8</v>
      </c>
      <c r="C7">
        <v>4</v>
      </c>
      <c r="D7">
        <v>1</v>
      </c>
      <c r="E7">
        <v>1</v>
      </c>
      <c r="F7">
        <v>2</v>
      </c>
      <c r="G7">
        <v>0</v>
      </c>
      <c r="H7">
        <v>4</v>
      </c>
      <c r="I7">
        <v>6</v>
      </c>
      <c r="J7">
        <v>0</v>
      </c>
      <c r="K7">
        <v>2</v>
      </c>
      <c r="L7">
        <v>0</v>
      </c>
      <c r="M7">
        <v>0</v>
      </c>
      <c r="N7">
        <v>2</v>
      </c>
      <c r="O7">
        <v>1</v>
      </c>
      <c r="P7">
        <v>-2</v>
      </c>
      <c r="Q7" s="2">
        <f t="shared" si="0"/>
        <v>0.66666666666666663</v>
      </c>
      <c r="R7" s="2">
        <f t="shared" si="1"/>
        <v>0</v>
      </c>
      <c r="S7" s="6" t="s">
        <v>45</v>
      </c>
      <c r="T7">
        <v>11</v>
      </c>
      <c r="U7">
        <v>10</v>
      </c>
      <c r="V7">
        <v>2</v>
      </c>
      <c r="W7" s="3">
        <f t="shared" si="2"/>
        <v>48.867363636363628</v>
      </c>
      <c r="X7" s="4">
        <f t="shared" si="3"/>
        <v>23.3</v>
      </c>
      <c r="Y7" s="4">
        <f t="shared" si="4"/>
        <v>10.399999999999999</v>
      </c>
      <c r="Z7">
        <v>0</v>
      </c>
    </row>
    <row r="8" spans="1:26" x14ac:dyDescent="0.3">
      <c r="A8" s="1" t="str">
        <f>'Ja Morant'!A8</f>
        <v>vs CAN</v>
      </c>
      <c r="B8">
        <v>7</v>
      </c>
      <c r="C8">
        <v>4</v>
      </c>
      <c r="D8">
        <v>0</v>
      </c>
      <c r="E8">
        <v>1</v>
      </c>
      <c r="F8">
        <v>0</v>
      </c>
      <c r="G8">
        <v>0</v>
      </c>
      <c r="H8">
        <v>3</v>
      </c>
      <c r="I8">
        <v>3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7</v>
      </c>
      <c r="Q8" s="2">
        <f t="shared" si="0"/>
        <v>1</v>
      </c>
      <c r="R8" s="2">
        <f t="shared" si="1"/>
        <v>1</v>
      </c>
      <c r="S8" s="6" t="s">
        <v>45</v>
      </c>
      <c r="T8">
        <v>13</v>
      </c>
      <c r="U8">
        <v>7</v>
      </c>
      <c r="V8">
        <v>1</v>
      </c>
      <c r="W8" s="3">
        <f t="shared" si="2"/>
        <v>33.229846153846154</v>
      </c>
      <c r="X8" s="4">
        <f t="shared" si="3"/>
        <v>14.8</v>
      </c>
      <c r="Y8" s="4">
        <f t="shared" si="4"/>
        <v>8.3999999999999986</v>
      </c>
      <c r="Z8">
        <v>0</v>
      </c>
    </row>
    <row r="9" spans="1:26" x14ac:dyDescent="0.3">
      <c r="A9" s="1" t="str">
        <f>'Ja Morant'!A9</f>
        <v>@ CHI</v>
      </c>
      <c r="B9">
        <v>5</v>
      </c>
      <c r="C9">
        <v>3</v>
      </c>
      <c r="D9">
        <v>1</v>
      </c>
      <c r="E9">
        <v>1</v>
      </c>
      <c r="F9">
        <v>0</v>
      </c>
      <c r="G9">
        <v>0</v>
      </c>
      <c r="H9">
        <v>2</v>
      </c>
      <c r="I9">
        <v>3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11</v>
      </c>
      <c r="Q9" s="2">
        <f>H9/I9</f>
        <v>0.66666666666666663</v>
      </c>
      <c r="R9" s="2">
        <f>J9/K9</f>
        <v>1</v>
      </c>
      <c r="S9" s="6" t="s">
        <v>45</v>
      </c>
      <c r="T9">
        <v>11</v>
      </c>
      <c r="U9">
        <v>7</v>
      </c>
      <c r="V9">
        <v>1</v>
      </c>
      <c r="W9" s="3">
        <f>((H9*85.91) +(F9*53.897)+(J9*51.757)+(L9*46.845)+(E9*39.19)+(N9*39.19)+(D9*34.677)+((C9-N9)*14.707)-(O9*17.174)-((M9-L9)*20.091)-((I9-H9)*39.19)-(G9*53.897))/T9</f>
        <v>28.15309090909091</v>
      </c>
      <c r="X9" s="4">
        <f>B9+(C9*1.2)+(D9*1.5)+(E9*3)+(F9*3)-G9</f>
        <v>13.1</v>
      </c>
      <c r="Y9" s="4">
        <f>B9+0.4*H9-0.7*I9-0.4*(M9-L9)+0.7*N9+0.3*(C9-N9)+F9+D9*0.7+0.7*E9-0.4*O9-G9</f>
        <v>6</v>
      </c>
      <c r="Z9">
        <v>0</v>
      </c>
    </row>
    <row r="10" spans="1:26" x14ac:dyDescent="0.3">
      <c r="A10" s="1" t="str">
        <f>'Ja Morant'!A10</f>
        <v>@ IMP</v>
      </c>
      <c r="B10">
        <v>7</v>
      </c>
      <c r="C10">
        <v>4</v>
      </c>
      <c r="D10">
        <v>1</v>
      </c>
      <c r="E10">
        <v>0</v>
      </c>
      <c r="F10">
        <v>0</v>
      </c>
      <c r="G10">
        <v>1</v>
      </c>
      <c r="H10">
        <v>3</v>
      </c>
      <c r="I10">
        <v>6</v>
      </c>
      <c r="J10">
        <v>1</v>
      </c>
      <c r="K10">
        <v>3</v>
      </c>
      <c r="L10">
        <v>0</v>
      </c>
      <c r="M10">
        <v>0</v>
      </c>
      <c r="N10">
        <v>0</v>
      </c>
      <c r="O10">
        <v>0</v>
      </c>
      <c r="P10">
        <v>1</v>
      </c>
      <c r="Q10" s="2">
        <f>H10/I10</f>
        <v>0.5</v>
      </c>
      <c r="R10" s="2">
        <f>J10/K10</f>
        <v>0.33333333333333331</v>
      </c>
      <c r="S10" s="6" t="s">
        <v>45</v>
      </c>
      <c r="T10">
        <v>12</v>
      </c>
      <c r="U10">
        <v>10</v>
      </c>
      <c r="V10">
        <v>0</v>
      </c>
      <c r="W10" s="3">
        <f>((H10*85.91) +(F10*53.897)+(J10*51.757)+(L10*46.845)+(E10*39.19)+(N10*39.19)+(D10*34.677)+((C10-N10)*14.707)-(O10*17.174)-((M10-L10)*20.091)-((I10-H10)*39.19)-(G10*53.897))/T10</f>
        <v>19.293750000000006</v>
      </c>
      <c r="X10" s="4">
        <f>B10+(C10*1.2)+(D10*1.5)+(E10*3)+(F10*3)-G10</f>
        <v>12.3</v>
      </c>
      <c r="Y10" s="4">
        <f>B10+0.4*H10-0.7*I10-0.4*(M10-L10)+0.7*N10+0.3*(C10-N10)+F10+D10*0.7+0.7*E10-0.4*O10-G10</f>
        <v>4.9000000000000004</v>
      </c>
      <c r="Z10">
        <v>0</v>
      </c>
    </row>
    <row r="11" spans="1:26" x14ac:dyDescent="0.3">
      <c r="A11" s="1" t="str">
        <f>'Ja Morant'!A11</f>
        <v>vs 3PT</v>
      </c>
      <c r="B11">
        <v>12</v>
      </c>
      <c r="C11">
        <v>4</v>
      </c>
      <c r="D11">
        <v>1</v>
      </c>
      <c r="E11">
        <v>0</v>
      </c>
      <c r="F11">
        <v>0</v>
      </c>
      <c r="G11">
        <v>1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3</v>
      </c>
      <c r="O11">
        <v>0</v>
      </c>
      <c r="P11">
        <v>4</v>
      </c>
      <c r="Q11" s="2">
        <f t="shared" si="0"/>
        <v>0.8571428571428571</v>
      </c>
      <c r="R11" s="2">
        <f t="shared" si="1"/>
        <v>0</v>
      </c>
      <c r="S11" s="6" t="s">
        <v>45</v>
      </c>
      <c r="T11">
        <v>13</v>
      </c>
      <c r="U11">
        <v>14</v>
      </c>
      <c r="V11">
        <v>2</v>
      </c>
      <c r="W11" s="3">
        <f t="shared" si="2"/>
        <v>45.332846153846148</v>
      </c>
      <c r="X11" s="4">
        <f t="shared" si="3"/>
        <v>17.3</v>
      </c>
      <c r="Y11" s="4">
        <f t="shared" si="4"/>
        <v>11.6</v>
      </c>
      <c r="Z11">
        <v>0</v>
      </c>
    </row>
    <row r="12" spans="1:26" x14ac:dyDescent="0.3">
      <c r="A12" s="1" t="str">
        <f>'Ja Morant'!A12</f>
        <v>@ DEF</v>
      </c>
      <c r="B12">
        <v>10</v>
      </c>
      <c r="C12">
        <v>3</v>
      </c>
      <c r="D12">
        <v>0</v>
      </c>
      <c r="E12">
        <v>1</v>
      </c>
      <c r="F12">
        <v>0</v>
      </c>
      <c r="G12">
        <v>0</v>
      </c>
      <c r="H12">
        <v>4</v>
      </c>
      <c r="I12">
        <v>5</v>
      </c>
      <c r="J12">
        <v>1</v>
      </c>
      <c r="K12">
        <v>1</v>
      </c>
      <c r="L12">
        <v>1</v>
      </c>
      <c r="M12">
        <v>3</v>
      </c>
      <c r="N12">
        <v>1</v>
      </c>
      <c r="O12">
        <v>0</v>
      </c>
      <c r="P12">
        <v>14</v>
      </c>
      <c r="Q12" s="2">
        <f t="shared" si="0"/>
        <v>0.8</v>
      </c>
      <c r="R12" s="2">
        <f t="shared" si="1"/>
        <v>1</v>
      </c>
      <c r="S12" s="2">
        <f t="shared" ref="S12:S46" si="5">L12/M12</f>
        <v>0.33333333333333331</v>
      </c>
      <c r="T12">
        <v>12</v>
      </c>
      <c r="U12">
        <v>10</v>
      </c>
      <c r="V12">
        <v>3</v>
      </c>
      <c r="W12" s="3">
        <f t="shared" si="2"/>
        <v>39.221999999999994</v>
      </c>
      <c r="X12" s="4">
        <f t="shared" si="3"/>
        <v>16.600000000000001</v>
      </c>
      <c r="Y12" s="4">
        <f t="shared" si="4"/>
        <v>9.2999999999999989</v>
      </c>
      <c r="Z12">
        <v>0</v>
      </c>
    </row>
    <row r="13" spans="1:26" x14ac:dyDescent="0.3">
      <c r="A13" s="1" t="str">
        <f>'Ja Morant'!A13</f>
        <v>vs OCE</v>
      </c>
      <c r="B13">
        <v>0</v>
      </c>
      <c r="C13">
        <v>3</v>
      </c>
      <c r="D13">
        <v>0</v>
      </c>
      <c r="E13">
        <v>0</v>
      </c>
      <c r="F13">
        <v>0</v>
      </c>
      <c r="G13">
        <v>2</v>
      </c>
      <c r="H13">
        <v>0</v>
      </c>
      <c r="I13">
        <v>4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-20</v>
      </c>
      <c r="Q13" s="2">
        <f t="shared" si="0"/>
        <v>0</v>
      </c>
      <c r="R13" s="2">
        <f t="shared" si="1"/>
        <v>0</v>
      </c>
      <c r="S13" s="6" t="s">
        <v>45</v>
      </c>
      <c r="T13">
        <v>20</v>
      </c>
      <c r="U13">
        <v>0</v>
      </c>
      <c r="V13">
        <v>0</v>
      </c>
      <c r="W13" s="3">
        <f t="shared" si="2"/>
        <v>-11.021649999999999</v>
      </c>
      <c r="X13" s="4">
        <f t="shared" si="3"/>
        <v>1.5999999999999996</v>
      </c>
      <c r="Y13" s="4">
        <f t="shared" si="4"/>
        <v>-3.9</v>
      </c>
      <c r="Z13">
        <v>0</v>
      </c>
    </row>
    <row r="14" spans="1:26" x14ac:dyDescent="0.3">
      <c r="A14" s="1" t="str">
        <f>'Ja Morant'!A14</f>
        <v>@ FRA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2</v>
      </c>
      <c r="P14">
        <v>-1</v>
      </c>
      <c r="Q14" s="2">
        <f t="shared" si="0"/>
        <v>0</v>
      </c>
      <c r="R14" s="2">
        <f t="shared" si="1"/>
        <v>0</v>
      </c>
      <c r="S14" s="6" t="s">
        <v>45</v>
      </c>
      <c r="T14">
        <v>12</v>
      </c>
      <c r="U14">
        <v>0</v>
      </c>
      <c r="V14">
        <v>0</v>
      </c>
      <c r="W14" s="3">
        <f t="shared" si="2"/>
        <v>-1.6367499999999999</v>
      </c>
      <c r="X14" s="4">
        <f t="shared" si="3"/>
        <v>4.2</v>
      </c>
      <c r="Y14" s="4">
        <f t="shared" si="4"/>
        <v>-0.5</v>
      </c>
      <c r="Z14">
        <v>0</v>
      </c>
    </row>
    <row r="15" spans="1:26" x14ac:dyDescent="0.3">
      <c r="A15" s="1" t="str">
        <f>'Ja Morant'!A15</f>
        <v>vs INJ</v>
      </c>
      <c r="B15">
        <v>7</v>
      </c>
      <c r="C15">
        <v>2</v>
      </c>
      <c r="D15">
        <v>0</v>
      </c>
      <c r="E15">
        <v>0</v>
      </c>
      <c r="F15">
        <v>1</v>
      </c>
      <c r="G15">
        <v>0</v>
      </c>
      <c r="H15">
        <v>3</v>
      </c>
      <c r="I15">
        <v>6</v>
      </c>
      <c r="J15">
        <v>1</v>
      </c>
      <c r="K15">
        <v>3</v>
      </c>
      <c r="L15">
        <v>0</v>
      </c>
      <c r="M15">
        <v>0</v>
      </c>
      <c r="N15">
        <v>0</v>
      </c>
      <c r="O15">
        <v>0</v>
      </c>
      <c r="P15">
        <v>-8</v>
      </c>
      <c r="Q15" s="2">
        <f t="shared" si="0"/>
        <v>0.5</v>
      </c>
      <c r="R15" s="2">
        <f t="shared" si="1"/>
        <v>0.33333333333333331</v>
      </c>
      <c r="S15" s="6" t="s">
        <v>45</v>
      </c>
      <c r="T15">
        <v>14</v>
      </c>
      <c r="U15">
        <v>7</v>
      </c>
      <c r="V15">
        <v>0</v>
      </c>
      <c r="W15" s="3">
        <f t="shared" si="2"/>
        <v>19.659142857142857</v>
      </c>
      <c r="X15" s="4">
        <f t="shared" si="3"/>
        <v>12.4</v>
      </c>
      <c r="Y15" s="4">
        <f t="shared" si="4"/>
        <v>5.6</v>
      </c>
      <c r="Z15">
        <v>0</v>
      </c>
    </row>
    <row r="16" spans="1:26" x14ac:dyDescent="0.3">
      <c r="A16" s="1" t="str">
        <f>'Ja Morant'!A16</f>
        <v>@ EUR</v>
      </c>
      <c r="B16">
        <v>0</v>
      </c>
      <c r="C16">
        <v>4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-8</v>
      </c>
      <c r="Q16" s="2">
        <f t="shared" si="0"/>
        <v>0</v>
      </c>
      <c r="R16" s="6" t="s">
        <v>45</v>
      </c>
      <c r="S16" s="6" t="s">
        <v>45</v>
      </c>
      <c r="T16">
        <v>13</v>
      </c>
      <c r="U16">
        <v>0</v>
      </c>
      <c r="V16">
        <v>0</v>
      </c>
      <c r="W16" s="3">
        <f t="shared" si="2"/>
        <v>4.5252307692307694</v>
      </c>
      <c r="X16" s="4">
        <f t="shared" si="3"/>
        <v>7.8</v>
      </c>
      <c r="Y16" s="4">
        <f t="shared" si="4"/>
        <v>1.2</v>
      </c>
      <c r="Z16">
        <v>0</v>
      </c>
    </row>
    <row r="17" spans="1:26" x14ac:dyDescent="0.3">
      <c r="A17" s="1" t="str">
        <f>'Ja Morant'!A17</f>
        <v>@ RKS</v>
      </c>
      <c r="B17">
        <v>6</v>
      </c>
      <c r="C17">
        <v>2</v>
      </c>
      <c r="D17">
        <v>2</v>
      </c>
      <c r="E17">
        <v>2</v>
      </c>
      <c r="F17">
        <v>0</v>
      </c>
      <c r="G17">
        <v>0</v>
      </c>
      <c r="H17">
        <v>2</v>
      </c>
      <c r="I17">
        <v>5</v>
      </c>
      <c r="J17">
        <v>0</v>
      </c>
      <c r="K17">
        <v>1</v>
      </c>
      <c r="L17">
        <v>2</v>
      </c>
      <c r="M17">
        <v>2</v>
      </c>
      <c r="N17">
        <v>0</v>
      </c>
      <c r="O17">
        <v>1</v>
      </c>
      <c r="P17">
        <v>2</v>
      </c>
      <c r="Q17" s="2">
        <f t="shared" si="0"/>
        <v>0.4</v>
      </c>
      <c r="R17" s="2">
        <f t="shared" si="1"/>
        <v>0</v>
      </c>
      <c r="S17" s="2">
        <f t="shared" si="5"/>
        <v>1</v>
      </c>
      <c r="T17">
        <v>13</v>
      </c>
      <c r="U17">
        <v>11</v>
      </c>
      <c r="V17">
        <v>0</v>
      </c>
      <c r="W17" s="3">
        <f t="shared" si="2"/>
        <v>23.685692307692307</v>
      </c>
      <c r="X17" s="4">
        <f t="shared" si="3"/>
        <v>17.399999999999999</v>
      </c>
      <c r="Y17" s="4">
        <f t="shared" si="4"/>
        <v>6.2999999999999989</v>
      </c>
      <c r="Z17">
        <v>0</v>
      </c>
    </row>
    <row r="18" spans="1:26" x14ac:dyDescent="0.3">
      <c r="A18" s="1" t="str">
        <f>'Ja Morant'!A18</f>
        <v>vs AFR</v>
      </c>
      <c r="B18">
        <v>5</v>
      </c>
      <c r="C18">
        <v>5</v>
      </c>
      <c r="D18">
        <v>0</v>
      </c>
      <c r="E18">
        <v>0</v>
      </c>
      <c r="F18">
        <v>1</v>
      </c>
      <c r="G18">
        <v>2</v>
      </c>
      <c r="H18">
        <v>2</v>
      </c>
      <c r="I18">
        <v>4</v>
      </c>
      <c r="J18">
        <v>1</v>
      </c>
      <c r="K18">
        <v>2</v>
      </c>
      <c r="L18">
        <v>0</v>
      </c>
      <c r="M18">
        <v>0</v>
      </c>
      <c r="N18">
        <v>1</v>
      </c>
      <c r="O18">
        <v>0</v>
      </c>
      <c r="P18">
        <v>-16</v>
      </c>
      <c r="Q18" s="2">
        <f t="shared" si="0"/>
        <v>0.5</v>
      </c>
      <c r="R18" s="2">
        <f t="shared" si="1"/>
        <v>0.5</v>
      </c>
      <c r="S18" s="6" t="s">
        <v>45</v>
      </c>
      <c r="T18">
        <v>15</v>
      </c>
      <c r="U18">
        <v>5</v>
      </c>
      <c r="V18">
        <v>1</v>
      </c>
      <c r="W18" s="3">
        <f t="shared" si="2"/>
        <v>12.621199999999998</v>
      </c>
      <c r="X18" s="4">
        <f t="shared" si="3"/>
        <v>12</v>
      </c>
      <c r="Y18" s="4">
        <f t="shared" si="4"/>
        <v>3.9000000000000004</v>
      </c>
      <c r="Z18">
        <v>0</v>
      </c>
    </row>
    <row r="19" spans="1:26" x14ac:dyDescent="0.3">
      <c r="A19" s="1" t="str">
        <f>'Ja Morant'!A19</f>
        <v>@ OLD</v>
      </c>
      <c r="B19">
        <v>8</v>
      </c>
      <c r="C19">
        <v>4</v>
      </c>
      <c r="D19">
        <v>0</v>
      </c>
      <c r="E19">
        <v>0</v>
      </c>
      <c r="F19">
        <v>0</v>
      </c>
      <c r="G19">
        <v>0</v>
      </c>
      <c r="H19">
        <v>3</v>
      </c>
      <c r="I19">
        <v>5</v>
      </c>
      <c r="J19">
        <v>0</v>
      </c>
      <c r="K19">
        <v>1</v>
      </c>
      <c r="L19">
        <v>2</v>
      </c>
      <c r="M19">
        <v>2</v>
      </c>
      <c r="N19">
        <v>0</v>
      </c>
      <c r="O19">
        <v>0</v>
      </c>
      <c r="P19">
        <v>5</v>
      </c>
      <c r="Q19" s="2">
        <f t="shared" si="0"/>
        <v>0.6</v>
      </c>
      <c r="R19" s="2">
        <f t="shared" si="1"/>
        <v>0</v>
      </c>
      <c r="S19" s="2">
        <f t="shared" si="5"/>
        <v>1</v>
      </c>
      <c r="T19">
        <v>14</v>
      </c>
      <c r="U19">
        <v>8</v>
      </c>
      <c r="V19">
        <v>0</v>
      </c>
      <c r="W19" s="3">
        <f t="shared" si="2"/>
        <v>23.704857142857147</v>
      </c>
      <c r="X19" s="4">
        <f t="shared" si="3"/>
        <v>12.8</v>
      </c>
      <c r="Y19" s="4">
        <f t="shared" si="4"/>
        <v>6.8999999999999995</v>
      </c>
      <c r="Z19">
        <v>0</v>
      </c>
    </row>
    <row r="20" spans="1:26" x14ac:dyDescent="0.3">
      <c r="A20" s="1" t="str">
        <f>'Ja Morant'!A20</f>
        <v>vs USA</v>
      </c>
      <c r="B20">
        <v>19</v>
      </c>
      <c r="C20">
        <v>3</v>
      </c>
      <c r="D20">
        <v>0</v>
      </c>
      <c r="E20">
        <v>0</v>
      </c>
      <c r="F20">
        <v>0</v>
      </c>
      <c r="G20">
        <v>1</v>
      </c>
      <c r="H20">
        <v>7</v>
      </c>
      <c r="I20">
        <v>9</v>
      </c>
      <c r="J20">
        <v>3</v>
      </c>
      <c r="K20">
        <v>4</v>
      </c>
      <c r="L20">
        <v>2</v>
      </c>
      <c r="M20">
        <v>2</v>
      </c>
      <c r="N20">
        <v>1</v>
      </c>
      <c r="O20">
        <v>1</v>
      </c>
      <c r="P20">
        <v>1</v>
      </c>
      <c r="Q20" s="2">
        <f t="shared" si="0"/>
        <v>0.77777777777777779</v>
      </c>
      <c r="R20" s="2">
        <f t="shared" si="1"/>
        <v>0.75</v>
      </c>
      <c r="S20" s="2">
        <f t="shared" si="5"/>
        <v>1</v>
      </c>
      <c r="T20">
        <v>13</v>
      </c>
      <c r="U20">
        <v>19</v>
      </c>
      <c r="V20">
        <v>0</v>
      </c>
      <c r="W20" s="3">
        <f t="shared" si="2"/>
        <v>59.19107692307692</v>
      </c>
      <c r="X20" s="4">
        <f t="shared" si="3"/>
        <v>21.6</v>
      </c>
      <c r="Y20" s="4">
        <f t="shared" si="4"/>
        <v>15.400000000000002</v>
      </c>
      <c r="Z20">
        <v>0</v>
      </c>
    </row>
    <row r="21" spans="1:26" x14ac:dyDescent="0.3">
      <c r="A21" s="1" t="str">
        <f>'Ja Morant'!A21</f>
        <v>@ SPA</v>
      </c>
      <c r="B21">
        <v>7</v>
      </c>
      <c r="C21">
        <v>1</v>
      </c>
      <c r="D21">
        <v>1</v>
      </c>
      <c r="E21">
        <v>1</v>
      </c>
      <c r="F21">
        <v>1</v>
      </c>
      <c r="G21">
        <v>0</v>
      </c>
      <c r="H21">
        <v>3</v>
      </c>
      <c r="I21">
        <v>4</v>
      </c>
      <c r="J21">
        <v>1</v>
      </c>
      <c r="K21">
        <v>2</v>
      </c>
      <c r="L21">
        <v>0</v>
      </c>
      <c r="M21">
        <v>0</v>
      </c>
      <c r="N21">
        <v>0</v>
      </c>
      <c r="O21">
        <v>0</v>
      </c>
      <c r="P21">
        <v>10</v>
      </c>
      <c r="Q21" s="2">
        <f t="shared" si="0"/>
        <v>0.75</v>
      </c>
      <c r="R21" s="2">
        <f t="shared" si="1"/>
        <v>0.5</v>
      </c>
      <c r="S21" s="6" t="s">
        <v>45</v>
      </c>
      <c r="T21">
        <v>13</v>
      </c>
      <c r="U21">
        <v>9</v>
      </c>
      <c r="V21">
        <v>0</v>
      </c>
      <c r="W21" s="3">
        <f t="shared" si="2"/>
        <v>31.751384615384616</v>
      </c>
      <c r="X21" s="4">
        <f t="shared" si="3"/>
        <v>15.7</v>
      </c>
      <c r="Y21" s="4">
        <f t="shared" si="4"/>
        <v>8.1</v>
      </c>
      <c r="Z21">
        <v>0</v>
      </c>
    </row>
    <row r="22" spans="1:26" x14ac:dyDescent="0.3">
      <c r="A22" s="1" t="str">
        <f>'Ja Morant'!A22</f>
        <v>vs 6TH</v>
      </c>
      <c r="B22">
        <v>5</v>
      </c>
      <c r="C22">
        <v>1</v>
      </c>
      <c r="D22">
        <v>0</v>
      </c>
      <c r="E22">
        <v>1</v>
      </c>
      <c r="F22">
        <v>0</v>
      </c>
      <c r="G22">
        <v>0</v>
      </c>
      <c r="H22">
        <v>2</v>
      </c>
      <c r="I22">
        <v>4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2</v>
      </c>
      <c r="Q22" s="2">
        <f t="shared" si="0"/>
        <v>0.5</v>
      </c>
      <c r="R22" s="2">
        <f t="shared" si="1"/>
        <v>1</v>
      </c>
      <c r="S22" s="6" t="s">
        <v>45</v>
      </c>
      <c r="T22">
        <v>13</v>
      </c>
      <c r="U22">
        <v>5</v>
      </c>
      <c r="V22">
        <v>0</v>
      </c>
      <c r="W22" s="3">
        <f t="shared" si="2"/>
        <v>15.314923076923076</v>
      </c>
      <c r="X22" s="4">
        <f t="shared" si="3"/>
        <v>9.1999999999999993</v>
      </c>
      <c r="Y22" s="4">
        <f t="shared" si="4"/>
        <v>4</v>
      </c>
      <c r="Z22">
        <v>0</v>
      </c>
    </row>
    <row r="23" spans="1:26" x14ac:dyDescent="0.3">
      <c r="A23" s="1" t="str">
        <f>'Ja Morant'!A23</f>
        <v>@ CAN</v>
      </c>
      <c r="B23">
        <v>9</v>
      </c>
      <c r="C23">
        <v>8</v>
      </c>
      <c r="D23">
        <v>4</v>
      </c>
      <c r="E23">
        <v>0</v>
      </c>
      <c r="F23">
        <v>2</v>
      </c>
      <c r="G23">
        <v>1</v>
      </c>
      <c r="H23">
        <v>4</v>
      </c>
      <c r="I23">
        <v>8</v>
      </c>
      <c r="J23">
        <v>1</v>
      </c>
      <c r="K23">
        <v>2</v>
      </c>
      <c r="L23">
        <v>0</v>
      </c>
      <c r="M23">
        <v>0</v>
      </c>
      <c r="N23">
        <v>3</v>
      </c>
      <c r="O23">
        <v>0</v>
      </c>
      <c r="P23">
        <v>5</v>
      </c>
      <c r="Q23" s="2">
        <f t="shared" si="0"/>
        <v>0.5</v>
      </c>
      <c r="R23" s="2">
        <f t="shared" si="1"/>
        <v>0.5</v>
      </c>
      <c r="S23" s="6" t="s">
        <v>45</v>
      </c>
      <c r="T23">
        <v>15</v>
      </c>
      <c r="U23">
        <v>18</v>
      </c>
      <c r="V23">
        <v>2</v>
      </c>
      <c r="W23" s="3">
        <f t="shared" si="2"/>
        <v>41.489799999999988</v>
      </c>
      <c r="X23" s="4">
        <f t="shared" si="3"/>
        <v>29.6</v>
      </c>
      <c r="Y23" s="4">
        <f t="shared" si="4"/>
        <v>12.399999999999999</v>
      </c>
      <c r="Z23">
        <v>0</v>
      </c>
    </row>
    <row r="24" spans="1:26" x14ac:dyDescent="0.3">
      <c r="A24" s="1" t="str">
        <f>'Ja Morant'!A24</f>
        <v>vs CHI</v>
      </c>
      <c r="B24">
        <v>3</v>
      </c>
      <c r="C24">
        <v>4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-1</v>
      </c>
      <c r="Q24" s="2">
        <f t="shared" si="0"/>
        <v>1</v>
      </c>
      <c r="R24" s="2">
        <f t="shared" si="1"/>
        <v>1</v>
      </c>
      <c r="S24" s="6" t="s">
        <v>45</v>
      </c>
      <c r="T24">
        <v>11</v>
      </c>
      <c r="U24">
        <v>6</v>
      </c>
      <c r="V24">
        <v>0</v>
      </c>
      <c r="W24" s="3">
        <f t="shared" si="2"/>
        <v>21.680090909090907</v>
      </c>
      <c r="X24" s="4">
        <f t="shared" si="3"/>
        <v>11.3</v>
      </c>
      <c r="Y24" s="4">
        <f t="shared" si="4"/>
        <v>4.6000000000000005</v>
      </c>
      <c r="Z24">
        <v>0</v>
      </c>
    </row>
    <row r="25" spans="1:26" x14ac:dyDescent="0.3">
      <c r="A25" s="1" t="str">
        <f>'Ja Morant'!A25</f>
        <v>vs IMP</v>
      </c>
      <c r="B25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4</v>
      </c>
      <c r="J25">
        <v>1</v>
      </c>
      <c r="K25">
        <v>1</v>
      </c>
      <c r="L25">
        <v>0</v>
      </c>
      <c r="M25">
        <v>0</v>
      </c>
      <c r="N25">
        <v>0</v>
      </c>
      <c r="O25">
        <v>2</v>
      </c>
      <c r="P25">
        <v>0</v>
      </c>
      <c r="Q25" s="2">
        <f t="shared" si="0"/>
        <v>0.75</v>
      </c>
      <c r="R25" s="2">
        <f t="shared" si="1"/>
        <v>1</v>
      </c>
      <c r="S25" s="6" t="s">
        <v>45</v>
      </c>
      <c r="T25">
        <v>11</v>
      </c>
      <c r="U25">
        <v>7</v>
      </c>
      <c r="V25">
        <v>0</v>
      </c>
      <c r="W25" s="3">
        <f t="shared" si="2"/>
        <v>21.449909090909092</v>
      </c>
      <c r="X25" s="4">
        <f t="shared" si="3"/>
        <v>7</v>
      </c>
      <c r="Y25" s="4">
        <f t="shared" si="4"/>
        <v>4.5999999999999996</v>
      </c>
      <c r="Z25">
        <v>0</v>
      </c>
    </row>
    <row r="26" spans="1:26" x14ac:dyDescent="0.3">
      <c r="A26" s="1" t="str">
        <f>'Ja Morant'!A26</f>
        <v>@ 3PT</v>
      </c>
      <c r="B26">
        <v>2</v>
      </c>
      <c r="C26">
        <v>3</v>
      </c>
      <c r="D26">
        <v>0</v>
      </c>
      <c r="E26">
        <v>1</v>
      </c>
      <c r="F26">
        <v>0</v>
      </c>
      <c r="G26">
        <v>0</v>
      </c>
      <c r="H26">
        <v>1</v>
      </c>
      <c r="I26">
        <v>3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5</v>
      </c>
      <c r="Q26" s="2">
        <f t="shared" si="0"/>
        <v>0.33333333333333331</v>
      </c>
      <c r="R26" s="2">
        <f t="shared" si="1"/>
        <v>0</v>
      </c>
      <c r="S26" s="6" t="s">
        <v>45</v>
      </c>
      <c r="T26">
        <v>10</v>
      </c>
      <c r="U26">
        <v>2</v>
      </c>
      <c r="V26">
        <v>0</v>
      </c>
      <c r="W26" s="3">
        <f t="shared" si="2"/>
        <v>9.0841000000000012</v>
      </c>
      <c r="X26" s="4">
        <f t="shared" si="3"/>
        <v>8.6</v>
      </c>
      <c r="Y26" s="4">
        <f t="shared" si="4"/>
        <v>1.9000000000000001</v>
      </c>
      <c r="Z26">
        <v>0</v>
      </c>
    </row>
    <row r="27" spans="1:26" x14ac:dyDescent="0.3">
      <c r="A27" s="1" t="str">
        <f>'Ja Morant'!A27</f>
        <v>vs DEF</v>
      </c>
      <c r="B27">
        <v>6</v>
      </c>
      <c r="C27">
        <v>1</v>
      </c>
      <c r="D27">
        <v>0</v>
      </c>
      <c r="E27">
        <v>0</v>
      </c>
      <c r="F27">
        <v>0</v>
      </c>
      <c r="G27">
        <v>2</v>
      </c>
      <c r="H27">
        <v>2</v>
      </c>
      <c r="I27">
        <v>2</v>
      </c>
      <c r="J27">
        <v>0</v>
      </c>
      <c r="K27">
        <v>0</v>
      </c>
      <c r="L27">
        <v>2</v>
      </c>
      <c r="M27">
        <v>2</v>
      </c>
      <c r="N27">
        <v>0</v>
      </c>
      <c r="O27">
        <v>2</v>
      </c>
      <c r="P27">
        <v>-9</v>
      </c>
      <c r="Q27" s="2">
        <f t="shared" si="0"/>
        <v>1</v>
      </c>
      <c r="R27" s="6" t="s">
        <v>45</v>
      </c>
      <c r="S27" s="2">
        <f t="shared" si="5"/>
        <v>1</v>
      </c>
      <c r="T27">
        <v>11</v>
      </c>
      <c r="U27">
        <v>6</v>
      </c>
      <c r="V27">
        <v>0</v>
      </c>
      <c r="W27" s="3">
        <f t="shared" si="2"/>
        <v>12.552272727272726</v>
      </c>
      <c r="X27" s="4">
        <f t="shared" si="3"/>
        <v>5.2</v>
      </c>
      <c r="Y27" s="4">
        <f t="shared" si="4"/>
        <v>2.9000000000000004</v>
      </c>
      <c r="Z27">
        <v>0</v>
      </c>
    </row>
    <row r="28" spans="1:26" x14ac:dyDescent="0.3">
      <c r="A28" s="1" t="str">
        <f>'Ja Morant'!A28</f>
        <v>@ OCE</v>
      </c>
      <c r="B28">
        <v>7</v>
      </c>
      <c r="C28">
        <v>3</v>
      </c>
      <c r="D28">
        <v>1</v>
      </c>
      <c r="E28">
        <v>0</v>
      </c>
      <c r="F28">
        <v>0</v>
      </c>
      <c r="G28">
        <v>0</v>
      </c>
      <c r="H28">
        <v>3</v>
      </c>
      <c r="I28">
        <v>4</v>
      </c>
      <c r="J28">
        <v>1</v>
      </c>
      <c r="K28">
        <v>2</v>
      </c>
      <c r="L28">
        <v>0</v>
      </c>
      <c r="M28">
        <v>0</v>
      </c>
      <c r="N28">
        <v>0</v>
      </c>
      <c r="O28">
        <v>0</v>
      </c>
      <c r="P28">
        <v>-2</v>
      </c>
      <c r="Q28" s="2">
        <f t="shared" si="0"/>
        <v>0.75</v>
      </c>
      <c r="R28" s="2">
        <f t="shared" si="1"/>
        <v>0.5</v>
      </c>
      <c r="S28" s="6" t="s">
        <v>45</v>
      </c>
      <c r="T28">
        <v>13</v>
      </c>
      <c r="U28">
        <v>10</v>
      </c>
      <c r="V28">
        <v>0</v>
      </c>
      <c r="W28" s="3">
        <f t="shared" si="2"/>
        <v>26.853461538461541</v>
      </c>
      <c r="X28" s="4">
        <f t="shared" si="3"/>
        <v>12.1</v>
      </c>
      <c r="Y28" s="4">
        <f t="shared" si="4"/>
        <v>6.9999999999999991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6.333333333333333</v>
      </c>
      <c r="C47" s="4">
        <f t="shared" ref="C47:P47" si="6">AVERAGE(C2:C46)</f>
        <v>2.8518518518518516</v>
      </c>
      <c r="D47" s="4">
        <f t="shared" si="6"/>
        <v>0.55555555555555558</v>
      </c>
      <c r="E47" s="4">
        <f t="shared" si="6"/>
        <v>0.48148148148148145</v>
      </c>
      <c r="F47" s="4">
        <f t="shared" si="6"/>
        <v>0.37037037037037035</v>
      </c>
      <c r="G47" s="4">
        <f t="shared" si="6"/>
        <v>0.44444444444444442</v>
      </c>
      <c r="H47" s="4">
        <f t="shared" si="6"/>
        <v>2.6666666666666665</v>
      </c>
      <c r="I47" s="4">
        <f t="shared" si="6"/>
        <v>4.2962962962962967</v>
      </c>
      <c r="J47" s="4">
        <f t="shared" si="6"/>
        <v>0.62962962962962965</v>
      </c>
      <c r="K47" s="4">
        <f t="shared" si="6"/>
        <v>1.4444444444444444</v>
      </c>
      <c r="L47" s="4">
        <f t="shared" si="6"/>
        <v>0.37037037037037035</v>
      </c>
      <c r="M47" s="4">
        <f t="shared" si="6"/>
        <v>0.44444444444444442</v>
      </c>
      <c r="N47" s="4">
        <f t="shared" si="6"/>
        <v>0.51851851851851849</v>
      </c>
      <c r="O47" s="4">
        <f t="shared" si="6"/>
        <v>0.55555555555555558</v>
      </c>
      <c r="P47" s="4">
        <f t="shared" si="6"/>
        <v>0.48148148148148145</v>
      </c>
      <c r="Q47" s="2">
        <f>SUM(H2:H46)/SUM(I2:I46)</f>
        <v>0.62068965517241381</v>
      </c>
      <c r="R47" s="2">
        <f>SUM(J2:J46)/SUM(K2:K46)</f>
        <v>0.4358974358974359</v>
      </c>
      <c r="S47" s="2">
        <f>SUM(L2:L46)/SUM(M2:M46)</f>
        <v>0.83333333333333337</v>
      </c>
      <c r="T47" s="4">
        <f t="shared" ref="T47:V47" si="7">AVERAGE(T2:T46)</f>
        <v>12.666666666666666</v>
      </c>
      <c r="U47" s="4">
        <f t="shared" si="7"/>
        <v>7.7037037037037033</v>
      </c>
      <c r="V47" s="4">
        <f t="shared" si="7"/>
        <v>0.7407407407407407</v>
      </c>
      <c r="W47" s="3">
        <f>((H49*85.91) +(F49*53.897)+(J49*51.757)+(L49*46.845)+(E49*39.19)+(N49*39.19)+(D49*34.677)+((C49-N49)*14.707)-(O49*17.174)-((M49-L49)*20.091)-((I49-H49)*39.19)-(G49*53.897))/T49</f>
        <v>23.124909356725137</v>
      </c>
      <c r="X47" s="4">
        <f t="shared" ref="X47" si="8">B47+(C47*1.2)+(D47*1.5)+(E47*3)+(F47*3)-G47</f>
        <v>12.7</v>
      </c>
      <c r="Y47" s="4">
        <f t="shared" ref="Y47" si="9">B47+0.4*H47-0.7*I47-0.4*(M47-L47)+0.7*N47+0.3*(C47-N47)+F47+D47*0.7+0.7*E47-0.4*O47-G47</f>
        <v>5.8555555555555561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171</v>
      </c>
      <c r="C49">
        <f t="shared" ref="C49:P49" si="10">SUM(C2:C46)</f>
        <v>77</v>
      </c>
      <c r="D49">
        <f t="shared" si="10"/>
        <v>15</v>
      </c>
      <c r="E49">
        <f t="shared" si="10"/>
        <v>13</v>
      </c>
      <c r="F49">
        <f t="shared" si="10"/>
        <v>10</v>
      </c>
      <c r="G49">
        <f t="shared" si="10"/>
        <v>12</v>
      </c>
      <c r="H49">
        <f t="shared" si="10"/>
        <v>72</v>
      </c>
      <c r="I49">
        <f t="shared" si="10"/>
        <v>116</v>
      </c>
      <c r="J49">
        <f t="shared" si="10"/>
        <v>17</v>
      </c>
      <c r="K49">
        <f t="shared" si="10"/>
        <v>39</v>
      </c>
      <c r="L49">
        <f t="shared" si="10"/>
        <v>10</v>
      </c>
      <c r="M49">
        <f t="shared" si="10"/>
        <v>12</v>
      </c>
      <c r="N49">
        <f t="shared" si="10"/>
        <v>14</v>
      </c>
      <c r="O49">
        <f t="shared" si="10"/>
        <v>15</v>
      </c>
      <c r="P49">
        <f t="shared" si="10"/>
        <v>13</v>
      </c>
      <c r="T49">
        <f>SUM(T2:T46)</f>
        <v>342</v>
      </c>
      <c r="U49">
        <f>SUM(U2:U46)</f>
        <v>208</v>
      </c>
      <c r="V49">
        <f>SUM(V2:V46)</f>
        <v>20</v>
      </c>
      <c r="X49" s="4">
        <f>SUM(X2:X46)</f>
        <v>342.90000000000009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2</v>
      </c>
      <c r="C2">
        <v>3</v>
      </c>
      <c r="D2">
        <v>1</v>
      </c>
      <c r="E2">
        <v>0</v>
      </c>
      <c r="F2">
        <v>0</v>
      </c>
      <c r="G2">
        <v>1</v>
      </c>
      <c r="H2">
        <v>1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-6</v>
      </c>
      <c r="Q2" s="2">
        <f t="shared" ref="Q2:Q46" si="0">H2/I2</f>
        <v>0.25</v>
      </c>
      <c r="R2" s="6" t="s">
        <v>45</v>
      </c>
      <c r="S2" s="6" t="s">
        <v>45</v>
      </c>
      <c r="T2">
        <v>10</v>
      </c>
      <c r="U2">
        <v>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-0.67589999999999928</v>
      </c>
      <c r="X2" s="4">
        <f t="shared" ref="X2:X46" si="2">B2+(C2*1.2)+(D2*1.5)+(E2*3)+(F2*3)-G2</f>
        <v>6.1</v>
      </c>
      <c r="Y2" s="4">
        <f t="shared" ref="Y2:Y46" si="3">B2+0.4*H2-0.7*I2-0.4*(M2-L2)+0.7*N2+0.3*(C2-N2)+F2+D2*0.7+0.7*E2-0.4*O2-G2</f>
        <v>0.19999999999999996</v>
      </c>
      <c r="Z2">
        <v>0</v>
      </c>
    </row>
    <row r="3" spans="1:26" x14ac:dyDescent="0.3">
      <c r="A3" s="1" t="str">
        <f>'Ja Morant'!A3</f>
        <v>@ AFR</v>
      </c>
      <c r="B3">
        <v>12</v>
      </c>
      <c r="C3">
        <v>0</v>
      </c>
      <c r="D3">
        <v>1</v>
      </c>
      <c r="E3">
        <v>0</v>
      </c>
      <c r="F3">
        <v>0</v>
      </c>
      <c r="G3">
        <v>0</v>
      </c>
      <c r="H3">
        <v>4</v>
      </c>
      <c r="I3">
        <v>4</v>
      </c>
      <c r="J3">
        <v>0</v>
      </c>
      <c r="K3">
        <v>0</v>
      </c>
      <c r="L3">
        <v>4</v>
      </c>
      <c r="M3">
        <v>6</v>
      </c>
      <c r="N3">
        <v>0</v>
      </c>
      <c r="O3">
        <v>0</v>
      </c>
      <c r="P3">
        <v>-5</v>
      </c>
      <c r="Q3" s="2">
        <f t="shared" si="0"/>
        <v>1</v>
      </c>
      <c r="R3" s="6" t="s">
        <v>45</v>
      </c>
      <c r="S3" s="2">
        <f>L3/M3</f>
        <v>0.66666666666666663</v>
      </c>
      <c r="T3">
        <v>12</v>
      </c>
      <c r="U3">
        <v>14</v>
      </c>
      <c r="V3">
        <v>0</v>
      </c>
      <c r="W3" s="3">
        <f t="shared" si="1"/>
        <v>43.792916666666663</v>
      </c>
      <c r="X3" s="4">
        <f t="shared" si="2"/>
        <v>13.5</v>
      </c>
      <c r="Y3" s="4">
        <f t="shared" si="3"/>
        <v>10.7</v>
      </c>
      <c r="Z3">
        <v>0</v>
      </c>
    </row>
    <row r="4" spans="1:26" x14ac:dyDescent="0.3">
      <c r="A4" s="1" t="str">
        <f>'Ja Morant'!A4</f>
        <v>vs OLD</v>
      </c>
      <c r="B4">
        <v>11</v>
      </c>
      <c r="C4">
        <v>1</v>
      </c>
      <c r="D4">
        <v>0</v>
      </c>
      <c r="E4">
        <v>0</v>
      </c>
      <c r="F4">
        <v>0</v>
      </c>
      <c r="G4">
        <v>0</v>
      </c>
      <c r="H4">
        <v>4</v>
      </c>
      <c r="I4">
        <v>5</v>
      </c>
      <c r="J4">
        <v>2</v>
      </c>
      <c r="K4">
        <v>2</v>
      </c>
      <c r="L4">
        <v>1</v>
      </c>
      <c r="M4">
        <v>1</v>
      </c>
      <c r="N4">
        <v>0</v>
      </c>
      <c r="O4">
        <v>0</v>
      </c>
      <c r="P4">
        <v>9</v>
      </c>
      <c r="Q4" s="2">
        <f t="shared" si="0"/>
        <v>0.8</v>
      </c>
      <c r="R4" s="2">
        <f t="shared" ref="R4:R46" si="4">J4/K4</f>
        <v>1</v>
      </c>
      <c r="S4" s="2">
        <f>L4/M4</f>
        <v>1</v>
      </c>
      <c r="T4">
        <v>7</v>
      </c>
      <c r="U4">
        <v>11</v>
      </c>
      <c r="V4">
        <v>0</v>
      </c>
      <c r="W4" s="3">
        <f t="shared" si="1"/>
        <v>67.073714285714289</v>
      </c>
      <c r="X4" s="4">
        <f t="shared" si="2"/>
        <v>12.2</v>
      </c>
      <c r="Y4" s="4">
        <f t="shared" si="3"/>
        <v>9.4</v>
      </c>
      <c r="Z4">
        <v>0</v>
      </c>
    </row>
    <row r="5" spans="1:26" x14ac:dyDescent="0.3">
      <c r="A5" s="1" t="str">
        <f>'Ja Morant'!A5</f>
        <v>@ USA</v>
      </c>
      <c r="B5">
        <v>5</v>
      </c>
      <c r="C5">
        <v>1</v>
      </c>
      <c r="D5">
        <v>2</v>
      </c>
      <c r="E5">
        <v>0</v>
      </c>
      <c r="F5">
        <v>0</v>
      </c>
      <c r="G5">
        <v>1</v>
      </c>
      <c r="H5">
        <v>1</v>
      </c>
      <c r="I5">
        <v>2</v>
      </c>
      <c r="J5">
        <v>1</v>
      </c>
      <c r="K5">
        <v>1</v>
      </c>
      <c r="L5">
        <v>2</v>
      </c>
      <c r="M5">
        <v>2</v>
      </c>
      <c r="N5">
        <v>0</v>
      </c>
      <c r="O5">
        <v>0</v>
      </c>
      <c r="P5">
        <v>4</v>
      </c>
      <c r="Q5" s="2">
        <f t="shared" si="0"/>
        <v>0.5</v>
      </c>
      <c r="R5" s="2">
        <f t="shared" si="4"/>
        <v>1</v>
      </c>
      <c r="S5" s="2">
        <f>L5/M5</f>
        <v>1</v>
      </c>
      <c r="T5">
        <v>9</v>
      </c>
      <c r="U5">
        <v>10</v>
      </c>
      <c r="V5">
        <v>0</v>
      </c>
      <c r="W5" s="3">
        <f t="shared" si="1"/>
        <v>24.703444444444447</v>
      </c>
      <c r="X5" s="4">
        <f t="shared" si="2"/>
        <v>8.1999999999999993</v>
      </c>
      <c r="Y5" s="4">
        <f t="shared" si="3"/>
        <v>4.6999999999999993</v>
      </c>
      <c r="Z5">
        <v>0</v>
      </c>
    </row>
    <row r="6" spans="1:26" x14ac:dyDescent="0.3">
      <c r="A6" s="1" t="str">
        <f>'Ja Morant'!A6</f>
        <v>vs SPA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</v>
      </c>
      <c r="Q6" s="2">
        <f t="shared" si="0"/>
        <v>0.5</v>
      </c>
      <c r="R6" s="6" t="s">
        <v>45</v>
      </c>
      <c r="S6" s="6" t="s">
        <v>45</v>
      </c>
      <c r="T6">
        <v>8</v>
      </c>
      <c r="U6">
        <v>2</v>
      </c>
      <c r="V6">
        <v>0</v>
      </c>
      <c r="W6" s="3">
        <f t="shared" si="1"/>
        <v>5.5316249999999982</v>
      </c>
      <c r="X6" s="4">
        <f t="shared" si="2"/>
        <v>3.2</v>
      </c>
      <c r="Y6" s="4">
        <f t="shared" si="3"/>
        <v>0.9</v>
      </c>
      <c r="Z6">
        <v>0</v>
      </c>
    </row>
    <row r="7" spans="1:26" x14ac:dyDescent="0.3">
      <c r="A7" s="1" t="str">
        <f>'Ja Morant'!A7</f>
        <v>@ 6TH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0.66666666666666663</v>
      </c>
      <c r="R7" s="6" t="s">
        <v>45</v>
      </c>
      <c r="S7" s="6" t="s">
        <v>45</v>
      </c>
      <c r="T7">
        <v>8</v>
      </c>
      <c r="U7">
        <v>4</v>
      </c>
      <c r="V7">
        <v>1</v>
      </c>
      <c r="W7" s="3">
        <f t="shared" si="1"/>
        <v>14.431999999999999</v>
      </c>
      <c r="X7" s="4">
        <f t="shared" si="2"/>
        <v>4</v>
      </c>
      <c r="Y7" s="4">
        <f t="shared" si="3"/>
        <v>2.3000000000000003</v>
      </c>
      <c r="Z7">
        <v>0</v>
      </c>
    </row>
    <row r="8" spans="1:26" x14ac:dyDescent="0.3">
      <c r="A8" s="1" t="str">
        <f>'Ja Morant'!A8</f>
        <v>vs CAN</v>
      </c>
      <c r="B8">
        <v>5</v>
      </c>
      <c r="C8">
        <v>3</v>
      </c>
      <c r="D8">
        <v>4</v>
      </c>
      <c r="E8">
        <v>0</v>
      </c>
      <c r="F8">
        <v>1</v>
      </c>
      <c r="G8">
        <v>1</v>
      </c>
      <c r="H8">
        <v>1</v>
      </c>
      <c r="I8">
        <v>2</v>
      </c>
      <c r="J8">
        <v>0</v>
      </c>
      <c r="K8">
        <v>0</v>
      </c>
      <c r="L8">
        <v>3</v>
      </c>
      <c r="M8">
        <v>3</v>
      </c>
      <c r="N8">
        <v>0</v>
      </c>
      <c r="O8">
        <v>0</v>
      </c>
      <c r="P8">
        <v>13</v>
      </c>
      <c r="Q8" s="2">
        <f t="shared" si="0"/>
        <v>0.5</v>
      </c>
      <c r="S8" s="2">
        <f>L8/M8</f>
        <v>1</v>
      </c>
      <c r="T8">
        <v>10</v>
      </c>
      <c r="U8">
        <v>16</v>
      </c>
      <c r="V8">
        <v>0</v>
      </c>
      <c r="W8" s="3">
        <f t="shared" si="1"/>
        <v>37.008399999999995</v>
      </c>
      <c r="X8" s="4">
        <f t="shared" si="2"/>
        <v>16.600000000000001</v>
      </c>
      <c r="Y8" s="4">
        <f t="shared" si="3"/>
        <v>7.6999999999999993</v>
      </c>
      <c r="Z8">
        <v>0</v>
      </c>
    </row>
    <row r="9" spans="1:26" x14ac:dyDescent="0.3">
      <c r="A9" s="1" t="str">
        <f>'Ja Morant'!A9</f>
        <v>@ CHI</v>
      </c>
      <c r="B9">
        <v>2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 s="2">
        <f>H9/I9</f>
        <v>0.5</v>
      </c>
      <c r="R9" s="6" t="s">
        <v>45</v>
      </c>
      <c r="S9" s="6" t="s">
        <v>45</v>
      </c>
      <c r="T9">
        <v>4</v>
      </c>
      <c r="U9">
        <v>5</v>
      </c>
      <c r="V9">
        <v>0</v>
      </c>
      <c r="W9" s="3">
        <f>((H9*85.91) +(F9*53.897)+(J9*51.757)+(L9*46.845)+(E9*39.19)+(N9*39.19)+(D9*34.677)+((C9-N9)*14.707)-(O9*17.174)-((M9-L9)*20.091)-((I9-H9)*39.19)-(G9*53.897))/T9</f>
        <v>20.349249999999998</v>
      </c>
      <c r="X9" s="4">
        <f>B9+(C9*1.2)+(D9*1.5)+(E9*3)+(F9*3)-G9</f>
        <v>3.5</v>
      </c>
      <c r="Y9" s="4">
        <f>B9+0.4*H9-0.7*I9-0.4*(M9-L9)+0.7*N9+0.3*(C9-N9)+F9+D9*0.7+0.7*E9-0.4*O9-G9</f>
        <v>1.7</v>
      </c>
      <c r="Z9">
        <v>0</v>
      </c>
    </row>
    <row r="10" spans="1:26" x14ac:dyDescent="0.3">
      <c r="A10" s="1" t="str">
        <f>'Ja Morant'!A10</f>
        <v>@ IMP</v>
      </c>
      <c r="B10">
        <v>2</v>
      </c>
      <c r="C10">
        <v>1</v>
      </c>
      <c r="D10">
        <v>2</v>
      </c>
      <c r="E10">
        <v>0</v>
      </c>
      <c r="F10">
        <v>1</v>
      </c>
      <c r="G10">
        <v>0</v>
      </c>
      <c r="H10">
        <v>1</v>
      </c>
      <c r="I10">
        <v>3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-5</v>
      </c>
      <c r="Q10" s="2">
        <f>H10/I10</f>
        <v>0.33333333333333331</v>
      </c>
      <c r="R10" s="6" t="s">
        <v>45</v>
      </c>
      <c r="S10" s="6" t="s">
        <v>45</v>
      </c>
      <c r="T10">
        <v>9</v>
      </c>
      <c r="U10">
        <v>6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18.885666666666665</v>
      </c>
      <c r="X10" s="4">
        <f>B10+(C10*1.2)+(D10*1.5)+(E10*3)+(F10*3)-G10</f>
        <v>9.1999999999999993</v>
      </c>
      <c r="Y10" s="4">
        <f>B10+0.4*H10-0.7*I10-0.4*(M10-L10)+0.7*N10+0.3*(C10-N10)+F10+D10*0.7+0.7*E10-0.4*O10-G10</f>
        <v>3.4</v>
      </c>
      <c r="Z10">
        <v>0</v>
      </c>
    </row>
    <row r="11" spans="1:26" x14ac:dyDescent="0.3">
      <c r="A11" s="1" t="str">
        <f>'Ja Morant'!A11</f>
        <v>vs 3PT</v>
      </c>
      <c r="B11">
        <v>7</v>
      </c>
      <c r="C11">
        <v>0</v>
      </c>
      <c r="D11">
        <v>3</v>
      </c>
      <c r="E11">
        <v>0</v>
      </c>
      <c r="F11">
        <v>1</v>
      </c>
      <c r="G11">
        <v>0</v>
      </c>
      <c r="H11">
        <v>3</v>
      </c>
      <c r="I11">
        <v>4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3</v>
      </c>
      <c r="Q11" s="2">
        <f t="shared" si="0"/>
        <v>0.75</v>
      </c>
      <c r="R11" s="2">
        <f t="shared" si="4"/>
        <v>0</v>
      </c>
      <c r="S11" s="2">
        <f t="shared" ref="S11:S46" si="5">L11/M11</f>
        <v>0.5</v>
      </c>
      <c r="T11">
        <v>12</v>
      </c>
      <c r="U11">
        <v>13</v>
      </c>
      <c r="V11">
        <v>2</v>
      </c>
      <c r="W11" s="3">
        <f t="shared" si="1"/>
        <v>33.601833333333332</v>
      </c>
      <c r="X11" s="4">
        <f t="shared" si="2"/>
        <v>14.5</v>
      </c>
      <c r="Y11" s="4">
        <f t="shared" si="3"/>
        <v>8.0999999999999979</v>
      </c>
      <c r="Z11">
        <v>0</v>
      </c>
    </row>
    <row r="12" spans="1:26" x14ac:dyDescent="0.3">
      <c r="A12" s="1" t="str">
        <f>'Ja Morant'!A12</f>
        <v>@ DEF</v>
      </c>
      <c r="B12">
        <v>4</v>
      </c>
      <c r="C12">
        <v>2</v>
      </c>
      <c r="D12">
        <v>1</v>
      </c>
      <c r="E12">
        <v>0</v>
      </c>
      <c r="F12">
        <v>2</v>
      </c>
      <c r="G12">
        <v>0</v>
      </c>
      <c r="H12">
        <v>1</v>
      </c>
      <c r="I12">
        <v>3</v>
      </c>
      <c r="J12">
        <v>0</v>
      </c>
      <c r="K12">
        <v>0</v>
      </c>
      <c r="L12">
        <v>2</v>
      </c>
      <c r="M12">
        <v>2</v>
      </c>
      <c r="N12">
        <v>1</v>
      </c>
      <c r="O12">
        <v>0</v>
      </c>
      <c r="P12">
        <v>13</v>
      </c>
      <c r="Q12" s="2">
        <f t="shared" si="0"/>
        <v>0.33333333333333331</v>
      </c>
      <c r="R12" s="6" t="s">
        <v>45</v>
      </c>
      <c r="S12" s="2">
        <f t="shared" si="5"/>
        <v>1</v>
      </c>
      <c r="T12">
        <v>10</v>
      </c>
      <c r="U12">
        <v>6</v>
      </c>
      <c r="V12">
        <v>1</v>
      </c>
      <c r="W12" s="3">
        <f t="shared" si="1"/>
        <v>29.758800000000001</v>
      </c>
      <c r="X12" s="4">
        <f t="shared" si="2"/>
        <v>13.9</v>
      </c>
      <c r="Y12" s="4">
        <f t="shared" si="3"/>
        <v>6.0000000000000009</v>
      </c>
      <c r="Z12">
        <v>0</v>
      </c>
    </row>
    <row r="13" spans="1:26" x14ac:dyDescent="0.3">
      <c r="A13" s="1" t="str">
        <f>'Ja Morant'!A13</f>
        <v>vs OCE</v>
      </c>
      <c r="B13">
        <v>6</v>
      </c>
      <c r="C13">
        <v>3</v>
      </c>
      <c r="D13">
        <v>2</v>
      </c>
      <c r="E13">
        <v>0</v>
      </c>
      <c r="F13">
        <v>0</v>
      </c>
      <c r="G13">
        <v>2</v>
      </c>
      <c r="H13">
        <v>3</v>
      </c>
      <c r="I13">
        <v>6</v>
      </c>
      <c r="J13">
        <v>0</v>
      </c>
      <c r="K13">
        <v>2</v>
      </c>
      <c r="L13">
        <v>0</v>
      </c>
      <c r="M13">
        <v>0</v>
      </c>
      <c r="N13">
        <v>1</v>
      </c>
      <c r="O13">
        <v>2</v>
      </c>
      <c r="P13">
        <v>-17</v>
      </c>
      <c r="Q13" s="2">
        <f t="shared" si="0"/>
        <v>0.5</v>
      </c>
      <c r="R13" s="2">
        <f t="shared" si="4"/>
        <v>0</v>
      </c>
      <c r="S13" s="6" t="s">
        <v>45</v>
      </c>
      <c r="T13">
        <v>17</v>
      </c>
      <c r="U13">
        <v>12</v>
      </c>
      <c r="V13">
        <v>2</v>
      </c>
      <c r="W13" s="3">
        <f t="shared" si="1"/>
        <v>7.9985882352941173</v>
      </c>
      <c r="X13" s="4">
        <f t="shared" si="2"/>
        <v>10.6</v>
      </c>
      <c r="Y13" s="4">
        <f t="shared" si="3"/>
        <v>2.9000000000000012</v>
      </c>
      <c r="Z13">
        <v>0</v>
      </c>
    </row>
    <row r="14" spans="1:26" x14ac:dyDescent="0.3">
      <c r="A14" s="1" t="str">
        <f>'Ja Morant'!A14</f>
        <v>@ FRA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3</v>
      </c>
      <c r="J14">
        <v>0</v>
      </c>
      <c r="K14">
        <v>0</v>
      </c>
      <c r="L14">
        <v>2</v>
      </c>
      <c r="M14">
        <v>2</v>
      </c>
      <c r="N14">
        <v>0</v>
      </c>
      <c r="O14">
        <v>0</v>
      </c>
      <c r="P14">
        <v>6</v>
      </c>
      <c r="Q14" s="2">
        <f t="shared" si="0"/>
        <v>0.33333333333333331</v>
      </c>
      <c r="R14" s="6" t="s">
        <v>45</v>
      </c>
      <c r="S14" s="2">
        <f t="shared" si="5"/>
        <v>1</v>
      </c>
      <c r="T14">
        <v>9</v>
      </c>
      <c r="U14">
        <v>4</v>
      </c>
      <c r="V14">
        <v>1</v>
      </c>
      <c r="W14" s="3">
        <f t="shared" si="1"/>
        <v>11.246666666666666</v>
      </c>
      <c r="X14" s="4">
        <f t="shared" si="2"/>
        <v>4</v>
      </c>
      <c r="Y14" s="4">
        <f t="shared" si="3"/>
        <v>2.3000000000000007</v>
      </c>
      <c r="Z14">
        <v>0</v>
      </c>
    </row>
    <row r="15" spans="1:26" x14ac:dyDescent="0.3">
      <c r="A15" s="1" t="str">
        <f>'Ja Morant'!A15</f>
        <v>vs INJ</v>
      </c>
      <c r="B15">
        <v>4</v>
      </c>
      <c r="C15">
        <v>0</v>
      </c>
      <c r="D15">
        <v>3</v>
      </c>
      <c r="E15">
        <v>0</v>
      </c>
      <c r="F15">
        <v>0</v>
      </c>
      <c r="G15">
        <v>3</v>
      </c>
      <c r="H15">
        <v>1</v>
      </c>
      <c r="I15">
        <v>2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-4</v>
      </c>
      <c r="Q15" s="2">
        <f t="shared" si="0"/>
        <v>0.5</v>
      </c>
      <c r="R15" s="6" t="s">
        <v>45</v>
      </c>
      <c r="S15" s="2">
        <f t="shared" si="5"/>
        <v>1</v>
      </c>
      <c r="T15">
        <v>9</v>
      </c>
      <c r="U15">
        <v>11</v>
      </c>
      <c r="V15">
        <v>0</v>
      </c>
      <c r="W15" s="3">
        <f t="shared" si="1"/>
        <v>9.1944444444444411</v>
      </c>
      <c r="X15" s="4">
        <f t="shared" si="2"/>
        <v>5.5</v>
      </c>
      <c r="Y15" s="4">
        <f t="shared" si="3"/>
        <v>2.0999999999999996</v>
      </c>
      <c r="Z15">
        <v>0</v>
      </c>
    </row>
    <row r="16" spans="1:26" x14ac:dyDescent="0.3">
      <c r="A16" s="1" t="str">
        <f>'Ja Morant'!A16</f>
        <v>@ EUR</v>
      </c>
      <c r="B16">
        <v>10</v>
      </c>
      <c r="C16">
        <v>0</v>
      </c>
      <c r="D16">
        <v>0</v>
      </c>
      <c r="E16">
        <v>0</v>
      </c>
      <c r="F16">
        <v>1</v>
      </c>
      <c r="G16">
        <v>0</v>
      </c>
      <c r="H16">
        <v>4</v>
      </c>
      <c r="I16">
        <v>6</v>
      </c>
      <c r="J16">
        <v>1</v>
      </c>
      <c r="K16">
        <v>2</v>
      </c>
      <c r="L16">
        <v>1</v>
      </c>
      <c r="M16">
        <v>2</v>
      </c>
      <c r="N16">
        <v>0</v>
      </c>
      <c r="O16">
        <v>1</v>
      </c>
      <c r="P16">
        <v>-5</v>
      </c>
      <c r="Q16" s="2">
        <f t="shared" si="0"/>
        <v>0.66666666666666663</v>
      </c>
      <c r="R16" s="2">
        <f t="shared" si="4"/>
        <v>0.5</v>
      </c>
      <c r="S16" s="2">
        <f t="shared" si="5"/>
        <v>0.5</v>
      </c>
      <c r="T16">
        <v>8</v>
      </c>
      <c r="U16">
        <v>10</v>
      </c>
      <c r="V16">
        <v>0</v>
      </c>
      <c r="W16" s="3">
        <f t="shared" si="1"/>
        <v>47.561750000000004</v>
      </c>
      <c r="X16" s="4">
        <f t="shared" si="2"/>
        <v>13</v>
      </c>
      <c r="Y16" s="4">
        <f t="shared" si="3"/>
        <v>7.6</v>
      </c>
      <c r="Z16">
        <v>0</v>
      </c>
    </row>
    <row r="17" spans="1:26" x14ac:dyDescent="0.3">
      <c r="A17" s="1" t="str">
        <f>'Ja Morant'!A17</f>
        <v>@ RKS</v>
      </c>
      <c r="B17">
        <v>3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-5</v>
      </c>
      <c r="Q17" s="2">
        <f t="shared" si="0"/>
        <v>1</v>
      </c>
      <c r="R17" s="2">
        <f t="shared" si="4"/>
        <v>1</v>
      </c>
      <c r="S17" s="6" t="s">
        <v>45</v>
      </c>
      <c r="T17">
        <v>11</v>
      </c>
      <c r="U17">
        <v>5</v>
      </c>
      <c r="V17">
        <v>0</v>
      </c>
      <c r="W17" s="3">
        <f t="shared" si="1"/>
        <v>9.2066363636363633</v>
      </c>
      <c r="X17" s="4">
        <f t="shared" si="2"/>
        <v>3.5</v>
      </c>
      <c r="Y17" s="4">
        <f t="shared" si="3"/>
        <v>2.0000000000000004</v>
      </c>
      <c r="Z17">
        <v>0</v>
      </c>
    </row>
    <row r="18" spans="1:26" x14ac:dyDescent="0.3">
      <c r="A18" s="1" t="str">
        <f>'Ja Morant'!A18</f>
        <v>vs AFR</v>
      </c>
      <c r="B18">
        <v>11</v>
      </c>
      <c r="C18">
        <v>0</v>
      </c>
      <c r="D18">
        <v>3</v>
      </c>
      <c r="E18">
        <v>0</v>
      </c>
      <c r="F18">
        <v>1</v>
      </c>
      <c r="G18">
        <v>0</v>
      </c>
      <c r="H18">
        <v>4</v>
      </c>
      <c r="I18">
        <v>5</v>
      </c>
      <c r="J18">
        <v>0</v>
      </c>
      <c r="K18">
        <v>1</v>
      </c>
      <c r="L18">
        <v>3</v>
      </c>
      <c r="M18">
        <v>3</v>
      </c>
      <c r="N18">
        <v>0</v>
      </c>
      <c r="O18">
        <v>0</v>
      </c>
      <c r="P18">
        <v>-13</v>
      </c>
      <c r="Q18" s="2">
        <f t="shared" si="0"/>
        <v>0.8</v>
      </c>
      <c r="R18" s="2">
        <f t="shared" si="4"/>
        <v>0</v>
      </c>
      <c r="S18" s="2">
        <f t="shared" si="5"/>
        <v>1</v>
      </c>
      <c r="T18">
        <v>10</v>
      </c>
      <c r="U18">
        <v>17</v>
      </c>
      <c r="V18">
        <v>3</v>
      </c>
      <c r="W18" s="3">
        <f t="shared" si="1"/>
        <v>60.2913</v>
      </c>
      <c r="X18" s="4">
        <f t="shared" si="2"/>
        <v>18.5</v>
      </c>
      <c r="Y18" s="4">
        <f t="shared" si="3"/>
        <v>12.2</v>
      </c>
      <c r="Z18">
        <v>0</v>
      </c>
    </row>
    <row r="19" spans="1:26" x14ac:dyDescent="0.3">
      <c r="A19" s="1" t="str">
        <f>'Ja Morant'!A19</f>
        <v>@ OLD</v>
      </c>
      <c r="B19">
        <v>4</v>
      </c>
      <c r="C19">
        <v>1</v>
      </c>
      <c r="D19">
        <v>2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2</v>
      </c>
      <c r="M19">
        <v>2</v>
      </c>
      <c r="N19">
        <v>1</v>
      </c>
      <c r="O19">
        <v>0</v>
      </c>
      <c r="P19">
        <v>4</v>
      </c>
      <c r="Q19" s="2">
        <f t="shared" si="0"/>
        <v>1</v>
      </c>
      <c r="R19" s="6" t="s">
        <v>45</v>
      </c>
      <c r="S19" s="2">
        <f t="shared" si="5"/>
        <v>1</v>
      </c>
      <c r="T19">
        <v>10</v>
      </c>
      <c r="U19">
        <v>8</v>
      </c>
      <c r="V19">
        <v>1</v>
      </c>
      <c r="W19" s="3">
        <f t="shared" si="1"/>
        <v>28.814399999999999</v>
      </c>
      <c r="X19" s="4">
        <f t="shared" si="2"/>
        <v>8.1999999999999993</v>
      </c>
      <c r="Y19" s="4">
        <f t="shared" si="3"/>
        <v>5.8000000000000007</v>
      </c>
      <c r="Z19">
        <v>0</v>
      </c>
    </row>
    <row r="20" spans="1:26" x14ac:dyDescent="0.3">
      <c r="A20" s="1" t="str">
        <f>'Ja Morant'!A20</f>
        <v>vs USA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-8</v>
      </c>
      <c r="Q20" s="2">
        <f t="shared" si="0"/>
        <v>0</v>
      </c>
      <c r="R20" s="6" t="s">
        <v>45</v>
      </c>
      <c r="S20" s="6" t="s">
        <v>45</v>
      </c>
      <c r="T20">
        <v>11</v>
      </c>
      <c r="U20">
        <v>6</v>
      </c>
      <c r="V20">
        <v>0</v>
      </c>
      <c r="W20" s="3">
        <f t="shared" si="1"/>
        <v>2.7421818181818183</v>
      </c>
      <c r="X20" s="4">
        <f t="shared" si="2"/>
        <v>3</v>
      </c>
      <c r="Y20" s="4">
        <f t="shared" si="3"/>
        <v>0.7</v>
      </c>
      <c r="Z20">
        <v>0</v>
      </c>
    </row>
    <row r="21" spans="1:26" x14ac:dyDescent="0.3">
      <c r="A21" s="1" t="str">
        <f>'Ja Morant'!A21</f>
        <v>@ SPA</v>
      </c>
      <c r="B21">
        <v>8</v>
      </c>
      <c r="C21">
        <v>1</v>
      </c>
      <c r="D21">
        <v>0</v>
      </c>
      <c r="E21">
        <v>0</v>
      </c>
      <c r="F21">
        <v>0</v>
      </c>
      <c r="G21">
        <v>0</v>
      </c>
      <c r="H21">
        <v>2</v>
      </c>
      <c r="I21">
        <v>4</v>
      </c>
      <c r="J21">
        <v>1</v>
      </c>
      <c r="K21">
        <v>1</v>
      </c>
      <c r="L21">
        <v>3</v>
      </c>
      <c r="M21">
        <v>4</v>
      </c>
      <c r="N21">
        <v>0</v>
      </c>
      <c r="O21">
        <v>0</v>
      </c>
      <c r="P21">
        <v>3</v>
      </c>
      <c r="Q21" s="2">
        <f t="shared" si="0"/>
        <v>0.5</v>
      </c>
      <c r="R21" s="2">
        <f t="shared" si="4"/>
        <v>1</v>
      </c>
      <c r="S21" s="2">
        <f t="shared" si="5"/>
        <v>0.75</v>
      </c>
      <c r="T21">
        <v>9</v>
      </c>
      <c r="U21">
        <v>8</v>
      </c>
      <c r="V21">
        <v>1</v>
      </c>
      <c r="W21" s="3">
        <f t="shared" si="1"/>
        <v>31.149777777777771</v>
      </c>
      <c r="X21" s="4">
        <f t="shared" si="2"/>
        <v>9.1999999999999993</v>
      </c>
      <c r="Y21" s="4">
        <f t="shared" si="3"/>
        <v>5.9</v>
      </c>
      <c r="Z21">
        <v>0</v>
      </c>
    </row>
    <row r="22" spans="1:26" x14ac:dyDescent="0.3">
      <c r="A22" s="1" t="str">
        <f>'Ja Morant'!A22</f>
        <v>vs 6TH</v>
      </c>
      <c r="B22">
        <v>5</v>
      </c>
      <c r="C22">
        <v>1</v>
      </c>
      <c r="D22">
        <v>2</v>
      </c>
      <c r="E22">
        <v>1</v>
      </c>
      <c r="F22">
        <v>0</v>
      </c>
      <c r="G22">
        <v>0</v>
      </c>
      <c r="H22">
        <v>2</v>
      </c>
      <c r="I22">
        <v>3</v>
      </c>
      <c r="J22">
        <v>0</v>
      </c>
      <c r="K22">
        <v>0</v>
      </c>
      <c r="L22">
        <v>1</v>
      </c>
      <c r="M22">
        <v>2</v>
      </c>
      <c r="N22">
        <v>0</v>
      </c>
      <c r="O22">
        <v>0</v>
      </c>
      <c r="P22">
        <v>2</v>
      </c>
      <c r="Q22" s="2">
        <f t="shared" si="0"/>
        <v>0.66666666666666663</v>
      </c>
      <c r="R22" s="6" t="s">
        <v>45</v>
      </c>
      <c r="S22" s="2">
        <f t="shared" si="5"/>
        <v>0.5</v>
      </c>
      <c r="T22">
        <v>8</v>
      </c>
      <c r="U22">
        <v>9</v>
      </c>
      <c r="V22">
        <v>0</v>
      </c>
      <c r="W22" s="3">
        <f t="shared" si="1"/>
        <v>35.329374999999999</v>
      </c>
      <c r="X22" s="4">
        <f t="shared" si="2"/>
        <v>12.2</v>
      </c>
      <c r="Y22" s="4">
        <f t="shared" si="3"/>
        <v>5.7</v>
      </c>
      <c r="Z22">
        <v>0</v>
      </c>
    </row>
    <row r="23" spans="1:26" x14ac:dyDescent="0.3">
      <c r="A23" s="1" t="str">
        <f>'Ja Morant'!A23</f>
        <v>@ CAN</v>
      </c>
      <c r="B23">
        <v>4</v>
      </c>
      <c r="C23">
        <v>0</v>
      </c>
      <c r="D23">
        <v>1</v>
      </c>
      <c r="E23">
        <v>1</v>
      </c>
      <c r="F23">
        <v>0</v>
      </c>
      <c r="G23">
        <v>0</v>
      </c>
      <c r="H23">
        <v>2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 s="2">
        <f t="shared" si="0"/>
        <v>0.66666666666666663</v>
      </c>
      <c r="R23" s="6" t="s">
        <v>45</v>
      </c>
      <c r="S23" s="6" t="s">
        <v>45</v>
      </c>
      <c r="T23">
        <v>8</v>
      </c>
      <c r="U23">
        <v>7</v>
      </c>
      <c r="V23">
        <v>0</v>
      </c>
      <c r="W23" s="3">
        <f t="shared" si="1"/>
        <v>25.812124999999998</v>
      </c>
      <c r="X23" s="4">
        <f t="shared" si="2"/>
        <v>8.5</v>
      </c>
      <c r="Y23" s="4">
        <f t="shared" si="3"/>
        <v>4.1000000000000005</v>
      </c>
      <c r="Z23">
        <v>0</v>
      </c>
    </row>
    <row r="24" spans="1:26" x14ac:dyDescent="0.3">
      <c r="A24" s="1" t="str">
        <f>'Ja Morant'!A24</f>
        <v>vs CHI</v>
      </c>
      <c r="B24">
        <v>2</v>
      </c>
      <c r="C24">
        <v>2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2</v>
      </c>
      <c r="M24">
        <v>4</v>
      </c>
      <c r="N24">
        <v>0</v>
      </c>
      <c r="O24">
        <v>0</v>
      </c>
      <c r="P24">
        <v>-3</v>
      </c>
      <c r="Q24" s="2">
        <f t="shared" si="0"/>
        <v>0</v>
      </c>
      <c r="R24" s="6" t="s">
        <v>45</v>
      </c>
      <c r="S24" s="2">
        <f t="shared" si="5"/>
        <v>0.5</v>
      </c>
      <c r="T24">
        <v>7</v>
      </c>
      <c r="U24">
        <v>2</v>
      </c>
      <c r="V24">
        <v>0</v>
      </c>
      <c r="W24" s="3">
        <f t="shared" si="1"/>
        <v>-1.452142857142857</v>
      </c>
      <c r="X24" s="4">
        <f t="shared" si="2"/>
        <v>3.4000000000000004</v>
      </c>
      <c r="Y24" s="4">
        <f t="shared" si="3"/>
        <v>0.10000000000000009</v>
      </c>
      <c r="Z24">
        <v>0</v>
      </c>
    </row>
    <row r="25" spans="1:26" x14ac:dyDescent="0.3">
      <c r="A25" s="1" t="str">
        <f>'Ja Morant'!A25</f>
        <v>vs IMP</v>
      </c>
      <c r="B25">
        <v>0</v>
      </c>
      <c r="C25">
        <v>0</v>
      </c>
      <c r="D25">
        <v>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6" t="s">
        <v>45</v>
      </c>
      <c r="R25" s="6" t="s">
        <v>45</v>
      </c>
      <c r="S25" s="6" t="s">
        <v>45</v>
      </c>
      <c r="T25">
        <v>10</v>
      </c>
      <c r="U25">
        <v>7</v>
      </c>
      <c r="V25">
        <v>0</v>
      </c>
      <c r="W25" s="3">
        <f t="shared" si="1"/>
        <v>10.4031</v>
      </c>
      <c r="X25" s="4">
        <f t="shared" si="2"/>
        <v>4.5</v>
      </c>
      <c r="Y25" s="4">
        <f t="shared" si="3"/>
        <v>2.0999999999999996</v>
      </c>
      <c r="Z25">
        <v>0</v>
      </c>
    </row>
    <row r="26" spans="1:26" x14ac:dyDescent="0.3">
      <c r="A26" s="1" t="str">
        <f>'Ja Morant'!A26</f>
        <v>@ 3PT</v>
      </c>
      <c r="B26">
        <v>2</v>
      </c>
      <c r="C26">
        <v>2</v>
      </c>
      <c r="D26">
        <v>1</v>
      </c>
      <c r="E26">
        <v>0</v>
      </c>
      <c r="F26">
        <v>1</v>
      </c>
      <c r="G26">
        <v>0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 s="2">
        <f t="shared" si="0"/>
        <v>0.5</v>
      </c>
      <c r="R26" s="6" t="s">
        <v>45</v>
      </c>
      <c r="S26" s="6" t="s">
        <v>45</v>
      </c>
      <c r="T26">
        <v>7</v>
      </c>
      <c r="U26">
        <v>4</v>
      </c>
      <c r="V26">
        <v>1</v>
      </c>
      <c r="W26" s="3">
        <f t="shared" si="1"/>
        <v>23.529714285714281</v>
      </c>
      <c r="X26" s="4">
        <f t="shared" si="2"/>
        <v>8.9</v>
      </c>
      <c r="Y26" s="4">
        <f t="shared" si="3"/>
        <v>3.3</v>
      </c>
      <c r="Z26">
        <v>0</v>
      </c>
    </row>
    <row r="27" spans="1:26" x14ac:dyDescent="0.3">
      <c r="A27" s="1" t="str">
        <f>'Ja Morant'!A27</f>
        <v>vs DEF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-5</v>
      </c>
      <c r="Q27" s="6" t="s">
        <v>45</v>
      </c>
      <c r="R27" s="6" t="s">
        <v>45</v>
      </c>
      <c r="S27" s="6" t="s">
        <v>45</v>
      </c>
      <c r="T27">
        <v>5</v>
      </c>
      <c r="U27">
        <v>2</v>
      </c>
      <c r="V27">
        <v>0</v>
      </c>
      <c r="W27" s="3">
        <f t="shared" si="1"/>
        <v>9.8767999999999994</v>
      </c>
      <c r="X27" s="4">
        <f t="shared" si="2"/>
        <v>2.7</v>
      </c>
      <c r="Y27" s="4">
        <f t="shared" si="3"/>
        <v>1</v>
      </c>
      <c r="Z27">
        <v>0</v>
      </c>
    </row>
    <row r="28" spans="1:26" x14ac:dyDescent="0.3">
      <c r="A28" s="1" t="str">
        <f>'Ja Morant'!A28</f>
        <v>@ OCE</v>
      </c>
      <c r="B28">
        <v>5</v>
      </c>
      <c r="C28">
        <v>1</v>
      </c>
      <c r="D28">
        <v>3</v>
      </c>
      <c r="E28">
        <v>0</v>
      </c>
      <c r="F28">
        <v>1</v>
      </c>
      <c r="G28">
        <v>3</v>
      </c>
      <c r="H28">
        <v>2</v>
      </c>
      <c r="I28">
        <v>4</v>
      </c>
      <c r="J28">
        <v>0</v>
      </c>
      <c r="K28">
        <v>1</v>
      </c>
      <c r="L28">
        <v>1</v>
      </c>
      <c r="M28">
        <v>2</v>
      </c>
      <c r="N28">
        <v>0</v>
      </c>
      <c r="O28">
        <v>2</v>
      </c>
      <c r="P28">
        <v>2</v>
      </c>
      <c r="Q28" s="2">
        <f t="shared" si="0"/>
        <v>0.5</v>
      </c>
      <c r="R28" s="2">
        <f t="shared" si="4"/>
        <v>0</v>
      </c>
      <c r="S28" s="2">
        <f t="shared" si="5"/>
        <v>0.5</v>
      </c>
      <c r="T28">
        <v>10</v>
      </c>
      <c r="U28">
        <v>13</v>
      </c>
      <c r="V28">
        <v>0</v>
      </c>
      <c r="W28" s="3">
        <f t="shared" si="1"/>
        <v>9.6789999999999985</v>
      </c>
      <c r="X28" s="4">
        <f t="shared" si="2"/>
        <v>10.7</v>
      </c>
      <c r="Y28" s="4">
        <f t="shared" si="3"/>
        <v>2.2000000000000002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4.5925925925925926</v>
      </c>
      <c r="C47" s="4">
        <f t="shared" ref="C47:P47" si="6">AVERAGE(C2:C46)</f>
        <v>0.88888888888888884</v>
      </c>
      <c r="D47" s="4">
        <f t="shared" si="6"/>
        <v>1.4444444444444444</v>
      </c>
      <c r="E47" s="4">
        <f t="shared" si="6"/>
        <v>7.407407407407407E-2</v>
      </c>
      <c r="F47" s="4">
        <f t="shared" si="6"/>
        <v>0.33333333333333331</v>
      </c>
      <c r="G47" s="4">
        <f t="shared" si="6"/>
        <v>0.48148148148148145</v>
      </c>
      <c r="H47" s="4">
        <f t="shared" si="6"/>
        <v>1.6296296296296295</v>
      </c>
      <c r="I47" s="4">
        <f t="shared" si="6"/>
        <v>2.8148148148148149</v>
      </c>
      <c r="J47" s="4">
        <f t="shared" si="6"/>
        <v>0.22222222222222221</v>
      </c>
      <c r="K47" s="4">
        <f t="shared" si="6"/>
        <v>0.44444444444444442</v>
      </c>
      <c r="L47" s="4">
        <f t="shared" si="6"/>
        <v>1.1111111111111112</v>
      </c>
      <c r="M47" s="4">
        <f t="shared" si="6"/>
        <v>1.4444444444444444</v>
      </c>
      <c r="N47" s="4">
        <f t="shared" si="6"/>
        <v>0.14814814814814814</v>
      </c>
      <c r="O47" s="4">
        <f t="shared" si="6"/>
        <v>0.29629629629629628</v>
      </c>
      <c r="P47" s="4">
        <f t="shared" si="6"/>
        <v>-0.1111111111111111</v>
      </c>
      <c r="Q47" s="2">
        <f>SUM(H2:H46)/SUM(I2:I46)</f>
        <v>0.57894736842105265</v>
      </c>
      <c r="R47" s="2">
        <f>SUM(J2:J46)/SUM(K2:K46)</f>
        <v>0.5</v>
      </c>
      <c r="S47" s="2">
        <f>SUM(L2:L46)/SUM(M2:M46)</f>
        <v>0.76923076923076927</v>
      </c>
      <c r="T47" s="4">
        <f t="shared" ref="T47:V47" si="7">AVERAGE(T2:T46)</f>
        <v>9.1851851851851851</v>
      </c>
      <c r="U47" s="4">
        <f t="shared" si="7"/>
        <v>8</v>
      </c>
      <c r="V47" s="4">
        <f t="shared" si="7"/>
        <v>0.51851851851851849</v>
      </c>
      <c r="W47" s="3">
        <f>((H49*85.91) +(F49*53.897)+(J49*51.757)+(L49*46.845)+(E49*39.19)+(N49*39.19)+(D49*34.677)+((C49-N49)*14.707)-(O49*17.174)-((M49-L49)*20.091)-((I49-H49)*39.19)-(G49*53.897))/T49</f>
        <v>22.539258064516137</v>
      </c>
      <c r="X47" s="4">
        <f t="shared" ref="X47" si="8">B47+(C47*1.2)+(D47*1.5)+(E47*3)+(F47*3)-G47</f>
        <v>8.5666666666666664</v>
      </c>
      <c r="Y47" s="4">
        <f t="shared" ref="Y47" si="9">B47+0.4*H47-0.7*I47-0.4*(M47-L47)+0.7*N47+0.3*(C47-N47)+F47+D47*0.7+0.7*E47-0.4*O47-G47</f>
        <v>4.2629629629629635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124</v>
      </c>
      <c r="C49">
        <f t="shared" ref="C49:P49" si="10">SUM(C2:C46)</f>
        <v>24</v>
      </c>
      <c r="D49">
        <f t="shared" si="10"/>
        <v>39</v>
      </c>
      <c r="E49">
        <f t="shared" si="10"/>
        <v>2</v>
      </c>
      <c r="F49">
        <f t="shared" si="10"/>
        <v>9</v>
      </c>
      <c r="G49">
        <f t="shared" si="10"/>
        <v>13</v>
      </c>
      <c r="H49">
        <f t="shared" si="10"/>
        <v>44</v>
      </c>
      <c r="I49">
        <f t="shared" si="10"/>
        <v>76</v>
      </c>
      <c r="J49">
        <f t="shared" si="10"/>
        <v>6</v>
      </c>
      <c r="K49">
        <f t="shared" si="10"/>
        <v>12</v>
      </c>
      <c r="L49">
        <f t="shared" si="10"/>
        <v>30</v>
      </c>
      <c r="M49">
        <f t="shared" si="10"/>
        <v>39</v>
      </c>
      <c r="N49">
        <f t="shared" si="10"/>
        <v>4</v>
      </c>
      <c r="O49">
        <f t="shared" si="10"/>
        <v>8</v>
      </c>
      <c r="P49">
        <f t="shared" si="10"/>
        <v>-3</v>
      </c>
      <c r="T49">
        <f>SUM(T2:T46)</f>
        <v>248</v>
      </c>
      <c r="U49">
        <f>SUM(U2:U46)</f>
        <v>216</v>
      </c>
      <c r="V49">
        <f>SUM(V2:V46)</f>
        <v>14</v>
      </c>
      <c r="X49" s="4">
        <f>SUM(X2:X46)</f>
        <v>231.29999999999995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 Morant'!A2</f>
        <v>vs RKS</v>
      </c>
      <c r="B2">
        <v>4</v>
      </c>
      <c r="C2">
        <v>3</v>
      </c>
      <c r="D2">
        <v>2</v>
      </c>
      <c r="E2">
        <v>2</v>
      </c>
      <c r="F2">
        <v>0</v>
      </c>
      <c r="G2">
        <v>0</v>
      </c>
      <c r="H2">
        <v>2</v>
      </c>
      <c r="I2">
        <v>4</v>
      </c>
      <c r="J2">
        <v>0</v>
      </c>
      <c r="K2">
        <v>2</v>
      </c>
      <c r="L2">
        <v>0</v>
      </c>
      <c r="M2">
        <v>0</v>
      </c>
      <c r="N2">
        <v>2</v>
      </c>
      <c r="O2">
        <v>0</v>
      </c>
      <c r="P2">
        <v>-1</v>
      </c>
      <c r="Q2" s="2">
        <f t="shared" ref="Q2:Q46" si="0">H2/I2</f>
        <v>0.5</v>
      </c>
      <c r="R2" s="2">
        <f t="shared" ref="R2:R46" si="1">J2/K2</f>
        <v>0</v>
      </c>
      <c r="S2" s="6" t="s">
        <v>45</v>
      </c>
      <c r="T2">
        <v>12</v>
      </c>
      <c r="U2">
        <v>9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27.855083333333329</v>
      </c>
      <c r="X2" s="4">
        <f t="shared" ref="X2:X46" si="3">B2+(C2*1.2)+(D2*1.5)+(E2*3)+(F2*3)-G2</f>
        <v>16.600000000000001</v>
      </c>
      <c r="Y2" s="4">
        <f t="shared" ref="Y2:Y46" si="4">B2+0.4*H2-0.7*I2-0.4*(M2-L2)+0.7*N2+0.3*(C2-N2)+F2+D2*0.7+0.7*E2-0.4*O2-G2</f>
        <v>6.5</v>
      </c>
      <c r="Z2">
        <v>0</v>
      </c>
    </row>
    <row r="3" spans="1:26" x14ac:dyDescent="0.3">
      <c r="A3" s="1" t="str">
        <f>'Ja Morant'!A3</f>
        <v>@ AFR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2</v>
      </c>
      <c r="Q3" s="2">
        <f t="shared" si="0"/>
        <v>0.5</v>
      </c>
      <c r="R3" s="2">
        <f t="shared" si="1"/>
        <v>0</v>
      </c>
      <c r="S3" s="6" t="s">
        <v>45</v>
      </c>
      <c r="T3">
        <v>11</v>
      </c>
      <c r="U3">
        <v>2</v>
      </c>
      <c r="V3">
        <v>0</v>
      </c>
      <c r="W3" s="3">
        <f t="shared" si="2"/>
        <v>5.5842727272727268</v>
      </c>
      <c r="X3" s="4">
        <f t="shared" si="3"/>
        <v>3.2</v>
      </c>
      <c r="Y3" s="4">
        <f t="shared" si="4"/>
        <v>1.3</v>
      </c>
      <c r="Z3">
        <v>0</v>
      </c>
    </row>
    <row r="4" spans="1:26" x14ac:dyDescent="0.3">
      <c r="A4" s="1" t="str">
        <f>'Ja Morant'!A4</f>
        <v>vs OLD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8</v>
      </c>
      <c r="Q4" s="2">
        <f t="shared" si="0"/>
        <v>0</v>
      </c>
      <c r="R4" s="6" t="s">
        <v>45</v>
      </c>
      <c r="S4" s="2">
        <f>L4/M4</f>
        <v>0.5</v>
      </c>
      <c r="T4">
        <v>13</v>
      </c>
      <c r="U4">
        <v>3</v>
      </c>
      <c r="V4">
        <v>0</v>
      </c>
      <c r="W4" s="3">
        <f t="shared" si="2"/>
        <v>5.8567692307692294</v>
      </c>
      <c r="X4" s="4">
        <f t="shared" si="3"/>
        <v>6.7</v>
      </c>
      <c r="Y4" s="4">
        <f t="shared" si="4"/>
        <v>1.5999999999999999</v>
      </c>
      <c r="Z4">
        <v>0</v>
      </c>
    </row>
    <row r="5" spans="1:26" x14ac:dyDescent="0.3">
      <c r="A5" s="1" t="str">
        <f>'Ja Morant'!A5</f>
        <v>@ USA</v>
      </c>
      <c r="B5">
        <v>6</v>
      </c>
      <c r="C5">
        <v>3</v>
      </c>
      <c r="D5">
        <v>1</v>
      </c>
      <c r="E5">
        <v>0</v>
      </c>
      <c r="F5">
        <v>0</v>
      </c>
      <c r="G5">
        <v>0</v>
      </c>
      <c r="H5">
        <v>3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3</v>
      </c>
      <c r="Q5" s="2">
        <f t="shared" si="0"/>
        <v>1</v>
      </c>
      <c r="R5" s="6" t="s">
        <v>45</v>
      </c>
      <c r="S5" s="6" t="s">
        <v>45</v>
      </c>
      <c r="T5">
        <v>11</v>
      </c>
      <c r="U5">
        <v>8</v>
      </c>
      <c r="V5">
        <v>1</v>
      </c>
      <c r="W5" s="3">
        <f t="shared" si="2"/>
        <v>31.257909090909095</v>
      </c>
      <c r="X5" s="4">
        <f t="shared" si="3"/>
        <v>11.1</v>
      </c>
      <c r="Y5" s="4">
        <f t="shared" si="4"/>
        <v>6.7</v>
      </c>
      <c r="Z5">
        <v>0</v>
      </c>
    </row>
    <row r="6" spans="1:26" x14ac:dyDescent="0.3">
      <c r="A6" s="1" t="str">
        <f>'Ja Morant'!A6</f>
        <v>vs SPA</v>
      </c>
      <c r="B6">
        <v>10</v>
      </c>
      <c r="C6">
        <v>5</v>
      </c>
      <c r="D6">
        <v>3</v>
      </c>
      <c r="E6">
        <v>0</v>
      </c>
      <c r="F6">
        <v>0</v>
      </c>
      <c r="G6">
        <v>0</v>
      </c>
      <c r="H6">
        <v>5</v>
      </c>
      <c r="I6">
        <v>6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9</v>
      </c>
      <c r="Q6" s="2">
        <f t="shared" si="0"/>
        <v>0.83333333333333337</v>
      </c>
      <c r="R6" s="6" t="s">
        <v>45</v>
      </c>
      <c r="S6" s="6" t="s">
        <v>45</v>
      </c>
      <c r="T6">
        <v>10</v>
      </c>
      <c r="U6">
        <v>19</v>
      </c>
      <c r="V6">
        <v>2</v>
      </c>
      <c r="W6" s="3">
        <f t="shared" si="2"/>
        <v>61.689200000000007</v>
      </c>
      <c r="X6" s="4">
        <f t="shared" si="3"/>
        <v>20.5</v>
      </c>
      <c r="Y6" s="4">
        <f t="shared" si="4"/>
        <v>12.200000000000001</v>
      </c>
      <c r="Z6">
        <v>0</v>
      </c>
    </row>
    <row r="7" spans="1:26" x14ac:dyDescent="0.3">
      <c r="A7" s="1" t="str">
        <f>'Ja Morant'!A7</f>
        <v>@ 6TH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1</v>
      </c>
      <c r="Q7" s="2">
        <f t="shared" si="0"/>
        <v>0</v>
      </c>
      <c r="R7" s="2">
        <f t="shared" si="1"/>
        <v>0</v>
      </c>
      <c r="S7" s="6" t="s">
        <v>45</v>
      </c>
      <c r="T7">
        <v>10</v>
      </c>
      <c r="U7">
        <v>0</v>
      </c>
      <c r="V7">
        <v>0</v>
      </c>
      <c r="W7" s="3">
        <f t="shared" si="2"/>
        <v>-7.8379999999999992</v>
      </c>
      <c r="X7" s="4">
        <f t="shared" si="3"/>
        <v>0</v>
      </c>
      <c r="Y7" s="4">
        <f t="shared" si="4"/>
        <v>-1.4</v>
      </c>
      <c r="Z7">
        <v>0</v>
      </c>
    </row>
    <row r="8" spans="1:26" x14ac:dyDescent="0.3">
      <c r="A8" s="1" t="str">
        <f>'Ja Morant'!A8</f>
        <v>vs CAN</v>
      </c>
      <c r="B8">
        <v>0</v>
      </c>
      <c r="C8">
        <v>2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2</v>
      </c>
      <c r="P8">
        <v>7</v>
      </c>
      <c r="Q8" s="2">
        <f t="shared" si="0"/>
        <v>0</v>
      </c>
      <c r="R8" s="2">
        <f t="shared" si="1"/>
        <v>0</v>
      </c>
      <c r="S8" s="6" t="s">
        <v>45</v>
      </c>
      <c r="T8">
        <v>13</v>
      </c>
      <c r="U8">
        <v>3</v>
      </c>
      <c r="V8">
        <v>0</v>
      </c>
      <c r="W8" s="3">
        <f t="shared" si="2"/>
        <v>-1.8580000000000003</v>
      </c>
      <c r="X8" s="4">
        <f t="shared" si="3"/>
        <v>5.9</v>
      </c>
      <c r="Y8" s="4">
        <f t="shared" si="4"/>
        <v>-0.50000000000000022</v>
      </c>
      <c r="Z8">
        <v>0</v>
      </c>
    </row>
    <row r="9" spans="1:26" x14ac:dyDescent="0.3">
      <c r="A9" s="1" t="str">
        <f>'Ja Morant'!A9</f>
        <v>@ CHI</v>
      </c>
      <c r="B9">
        <v>9</v>
      </c>
      <c r="C9">
        <v>0</v>
      </c>
      <c r="D9">
        <v>0</v>
      </c>
      <c r="E9">
        <v>1</v>
      </c>
      <c r="F9">
        <v>1</v>
      </c>
      <c r="G9">
        <v>0</v>
      </c>
      <c r="H9">
        <v>3</v>
      </c>
      <c r="I9">
        <v>3</v>
      </c>
      <c r="J9">
        <v>2</v>
      </c>
      <c r="K9">
        <v>2</v>
      </c>
      <c r="L9">
        <v>1</v>
      </c>
      <c r="M9">
        <v>1</v>
      </c>
      <c r="N9">
        <v>0</v>
      </c>
      <c r="O9">
        <v>0</v>
      </c>
      <c r="P9">
        <v>10</v>
      </c>
      <c r="Q9" s="2">
        <f>H9/I9</f>
        <v>1</v>
      </c>
      <c r="R9" s="2">
        <f>J9/K9</f>
        <v>1</v>
      </c>
      <c r="S9" s="2">
        <f>L9/M9</f>
        <v>1</v>
      </c>
      <c r="T9">
        <v>8</v>
      </c>
      <c r="U9">
        <v>9</v>
      </c>
      <c r="V9">
        <v>1</v>
      </c>
      <c r="W9" s="3">
        <f>((H9*85.91) +(F9*53.897)+(J9*51.757)+(L9*46.845)+(E9*39.19)+(N9*39.19)+(D9*34.677)+((C9-N9)*14.707)-(O9*17.174)-((M9-L9)*20.091)-((I9-H9)*39.19)-(G9*53.897))/T9</f>
        <v>62.646999999999998</v>
      </c>
      <c r="X9" s="4">
        <f>B9+(C9*1.2)+(D9*1.5)+(E9*3)+(F9*3)-G9</f>
        <v>15</v>
      </c>
      <c r="Y9" s="4">
        <f>B9+0.4*H9-0.7*I9-0.4*(M9-L9)+0.7*N9+0.3*(C9-N9)+F9+D9*0.7+0.7*E9-0.4*O9-G9</f>
        <v>9.7999999999999989</v>
      </c>
      <c r="Z9">
        <v>0</v>
      </c>
    </row>
    <row r="10" spans="1:26" x14ac:dyDescent="0.3">
      <c r="A10" s="1" t="str">
        <f>'Ja Morant'!A10</f>
        <v>@ IMP</v>
      </c>
      <c r="B10">
        <v>2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4</v>
      </c>
      <c r="Q10" s="2">
        <f>H10/I10</f>
        <v>1</v>
      </c>
      <c r="R10" s="6" t="s">
        <v>45</v>
      </c>
      <c r="S10" s="6" t="s">
        <v>45</v>
      </c>
      <c r="T10">
        <v>10</v>
      </c>
      <c r="U10">
        <v>5</v>
      </c>
      <c r="V10">
        <v>1</v>
      </c>
      <c r="W10" s="3">
        <f>((H10*85.91) +(F10*53.897)+(J10*51.757)+(L10*46.845)+(E10*39.19)+(N10*39.19)+(D10*34.677)+((C10-N10)*14.707)-(O10*17.174)-((M10-L10)*20.091)-((I10-H10)*39.19)-(G10*53.897))/T10</f>
        <v>15.977699999999999</v>
      </c>
      <c r="X10" s="4">
        <f>B10+(C10*1.2)+(D10*1.5)+(E10*3)+(F10*3)-G10</f>
        <v>4.7</v>
      </c>
      <c r="Y10" s="4">
        <f>B10+0.4*H10-0.7*I10-0.4*(M10-L10)+0.7*N10+0.3*(C10-N10)+F10+D10*0.7+0.7*E10-0.4*O10-G10</f>
        <v>3.0999999999999996</v>
      </c>
      <c r="Z10">
        <v>0</v>
      </c>
    </row>
    <row r="11" spans="1:26" x14ac:dyDescent="0.3">
      <c r="A11" s="1" t="str">
        <f>'Ja Morant'!A11</f>
        <v>vs 3PT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6</v>
      </c>
      <c r="Q11" s="2">
        <f t="shared" si="0"/>
        <v>0.5</v>
      </c>
      <c r="R11" s="2">
        <f t="shared" si="1"/>
        <v>0</v>
      </c>
      <c r="S11" s="6" t="s">
        <v>45</v>
      </c>
      <c r="T11">
        <v>10</v>
      </c>
      <c r="U11">
        <v>2</v>
      </c>
      <c r="V11">
        <v>0</v>
      </c>
      <c r="W11" s="3">
        <f t="shared" si="2"/>
        <v>-0.7177</v>
      </c>
      <c r="X11" s="4">
        <f t="shared" si="3"/>
        <v>1</v>
      </c>
      <c r="Y11" s="4">
        <f t="shared" si="4"/>
        <v>0</v>
      </c>
      <c r="Z11">
        <v>0</v>
      </c>
    </row>
    <row r="12" spans="1:26" x14ac:dyDescent="0.3">
      <c r="A12" s="1" t="str">
        <f>'Ja Morant'!A12</f>
        <v>@ DEF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7</v>
      </c>
      <c r="Q12" s="2">
        <f t="shared" si="0"/>
        <v>0</v>
      </c>
      <c r="R12" s="2">
        <f t="shared" si="1"/>
        <v>0</v>
      </c>
      <c r="S12" s="6" t="s">
        <v>45</v>
      </c>
      <c r="T12">
        <v>10</v>
      </c>
      <c r="U12">
        <v>0</v>
      </c>
      <c r="V12">
        <v>0</v>
      </c>
      <c r="W12" s="3">
        <f t="shared" si="2"/>
        <v>-8.0846999999999998</v>
      </c>
      <c r="X12" s="4">
        <f t="shared" si="3"/>
        <v>1.2</v>
      </c>
      <c r="Y12" s="4">
        <f t="shared" si="4"/>
        <v>-1.5</v>
      </c>
      <c r="Z12">
        <v>0</v>
      </c>
    </row>
    <row r="13" spans="1:26" x14ac:dyDescent="0.3">
      <c r="A13" s="1" t="str">
        <f>'Ja Morant'!A13</f>
        <v>vs OCE</v>
      </c>
      <c r="B13">
        <v>9</v>
      </c>
      <c r="C13">
        <v>3</v>
      </c>
      <c r="D13">
        <v>1</v>
      </c>
      <c r="E13">
        <v>0</v>
      </c>
      <c r="F13">
        <v>1</v>
      </c>
      <c r="G13">
        <v>1</v>
      </c>
      <c r="H13">
        <v>4</v>
      </c>
      <c r="I13">
        <v>7</v>
      </c>
      <c r="J13">
        <v>1</v>
      </c>
      <c r="K13">
        <v>4</v>
      </c>
      <c r="L13">
        <v>0</v>
      </c>
      <c r="M13">
        <v>0</v>
      </c>
      <c r="N13">
        <v>1</v>
      </c>
      <c r="O13">
        <v>1</v>
      </c>
      <c r="P13">
        <v>-18</v>
      </c>
      <c r="Q13" s="2">
        <f t="shared" si="0"/>
        <v>0.5714285714285714</v>
      </c>
      <c r="R13" s="2">
        <f t="shared" si="1"/>
        <v>0.25</v>
      </c>
      <c r="S13" s="6" t="s">
        <v>45</v>
      </c>
      <c r="T13">
        <v>22</v>
      </c>
      <c r="U13">
        <v>11</v>
      </c>
      <c r="V13">
        <v>1</v>
      </c>
      <c r="W13" s="3">
        <f t="shared" si="2"/>
        <v>16.542454545454543</v>
      </c>
      <c r="X13" s="4">
        <f t="shared" si="3"/>
        <v>16.100000000000001</v>
      </c>
      <c r="Y13" s="4">
        <f t="shared" si="4"/>
        <v>7.2999999999999989</v>
      </c>
      <c r="Z13">
        <v>0</v>
      </c>
    </row>
    <row r="14" spans="1:26" x14ac:dyDescent="0.3">
      <c r="A14" s="1" t="str">
        <f>'Ja Morant'!A14</f>
        <v>@ FRA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 s="2">
        <f t="shared" si="0"/>
        <v>0</v>
      </c>
      <c r="R14" s="2">
        <f t="shared" si="1"/>
        <v>0</v>
      </c>
      <c r="S14" s="6" t="s">
        <v>45</v>
      </c>
      <c r="T14">
        <v>10</v>
      </c>
      <c r="U14">
        <v>0</v>
      </c>
      <c r="V14">
        <v>0</v>
      </c>
      <c r="W14" s="3">
        <f t="shared" si="2"/>
        <v>-2.4482999999999997</v>
      </c>
      <c r="X14" s="4">
        <f t="shared" si="3"/>
        <v>1.2</v>
      </c>
      <c r="Y14" s="4">
        <f t="shared" si="4"/>
        <v>-0.39999999999999997</v>
      </c>
      <c r="Z14">
        <v>0</v>
      </c>
    </row>
    <row r="15" spans="1:26" x14ac:dyDescent="0.3">
      <c r="A15" s="1" t="str">
        <f>'Ja Morant'!A15</f>
        <v>vs INJ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4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-8</v>
      </c>
      <c r="Q15" s="2">
        <f t="shared" si="0"/>
        <v>0.25</v>
      </c>
      <c r="R15" s="2">
        <f t="shared" si="1"/>
        <v>0</v>
      </c>
      <c r="S15" s="6" t="s">
        <v>45</v>
      </c>
      <c r="T15">
        <v>11</v>
      </c>
      <c r="U15">
        <v>2</v>
      </c>
      <c r="V15">
        <v>0</v>
      </c>
      <c r="W15" s="3">
        <f t="shared" si="2"/>
        <v>-1.5411818181818184</v>
      </c>
      <c r="X15" s="4">
        <f t="shared" si="3"/>
        <v>3.2</v>
      </c>
      <c r="Y15" s="4">
        <f t="shared" si="4"/>
        <v>-9.9999999999999922E-2</v>
      </c>
      <c r="Z15">
        <v>0</v>
      </c>
    </row>
    <row r="16" spans="1:26" x14ac:dyDescent="0.3">
      <c r="A16" s="1" t="str">
        <f>'Ja Morant'!A16</f>
        <v>@ EUR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-10</v>
      </c>
      <c r="Q16" s="2">
        <f t="shared" si="0"/>
        <v>0</v>
      </c>
      <c r="R16" s="2">
        <f t="shared" si="1"/>
        <v>0</v>
      </c>
      <c r="S16" s="6" t="s">
        <v>45</v>
      </c>
      <c r="T16">
        <v>10</v>
      </c>
      <c r="U16">
        <v>0</v>
      </c>
      <c r="V16">
        <v>0</v>
      </c>
      <c r="W16" s="3">
        <f t="shared" si="2"/>
        <v>-19.594999999999999</v>
      </c>
      <c r="X16" s="4">
        <f t="shared" si="3"/>
        <v>0</v>
      </c>
      <c r="Y16" s="4">
        <f t="shared" si="4"/>
        <v>-3.5</v>
      </c>
      <c r="Z16">
        <v>0</v>
      </c>
    </row>
    <row r="17" spans="1:26" x14ac:dyDescent="0.3">
      <c r="A17" s="1" t="str">
        <f>'Ja Morant'!A17</f>
        <v>@ RKS</v>
      </c>
      <c r="B17">
        <v>3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2</v>
      </c>
      <c r="Q17" s="2">
        <f t="shared" si="0"/>
        <v>1</v>
      </c>
      <c r="R17" s="6" t="s">
        <v>45</v>
      </c>
      <c r="S17" s="2">
        <f t="shared" ref="S17:S46" si="5">L17/M17</f>
        <v>1</v>
      </c>
      <c r="T17">
        <v>10</v>
      </c>
      <c r="U17">
        <v>3</v>
      </c>
      <c r="V17">
        <v>0</v>
      </c>
      <c r="W17" s="3">
        <f t="shared" si="2"/>
        <v>13.028799999999999</v>
      </c>
      <c r="X17" s="4">
        <f t="shared" si="3"/>
        <v>4.2</v>
      </c>
      <c r="Y17" s="4">
        <f t="shared" si="4"/>
        <v>2.6</v>
      </c>
      <c r="Z17">
        <v>0</v>
      </c>
    </row>
    <row r="18" spans="1:26" x14ac:dyDescent="0.3">
      <c r="A18" s="1" t="str">
        <f>'Ja Morant'!A18</f>
        <v>vs AFR</v>
      </c>
      <c r="B18">
        <v>2</v>
      </c>
      <c r="C18">
        <v>4</v>
      </c>
      <c r="D18">
        <v>4</v>
      </c>
      <c r="E18">
        <v>0</v>
      </c>
      <c r="F18">
        <v>0</v>
      </c>
      <c r="G18">
        <v>4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-5</v>
      </c>
      <c r="Q18" s="2">
        <f t="shared" si="0"/>
        <v>1</v>
      </c>
      <c r="R18" s="6" t="s">
        <v>45</v>
      </c>
      <c r="S18" s="6" t="s">
        <v>45</v>
      </c>
      <c r="T18">
        <v>19</v>
      </c>
      <c r="U18">
        <v>12</v>
      </c>
      <c r="V18">
        <v>0</v>
      </c>
      <c r="W18" s="3">
        <f t="shared" si="2"/>
        <v>2.6675789473684239</v>
      </c>
      <c r="X18" s="4">
        <f t="shared" si="3"/>
        <v>8.8000000000000007</v>
      </c>
      <c r="Y18" s="4">
        <f t="shared" si="4"/>
        <v>1.2999999999999989</v>
      </c>
      <c r="Z18">
        <v>0</v>
      </c>
    </row>
    <row r="19" spans="1:26" x14ac:dyDescent="0.3">
      <c r="A19" s="1" t="str">
        <f>'Ja Morant'!A19</f>
        <v>@ OLD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-1</v>
      </c>
      <c r="Q19" s="6" t="s">
        <v>45</v>
      </c>
      <c r="R19" s="6" t="s">
        <v>45</v>
      </c>
      <c r="S19" s="6" t="s">
        <v>45</v>
      </c>
      <c r="T19">
        <v>10</v>
      </c>
      <c r="U19">
        <v>4</v>
      </c>
      <c r="V19">
        <v>0</v>
      </c>
      <c r="W19" s="3">
        <f t="shared" si="2"/>
        <v>5.218</v>
      </c>
      <c r="X19" s="4">
        <f t="shared" si="3"/>
        <v>3</v>
      </c>
      <c r="Y19" s="4">
        <f t="shared" si="4"/>
        <v>0.99999999999999989</v>
      </c>
      <c r="Z19">
        <v>0</v>
      </c>
    </row>
    <row r="20" spans="1:26" x14ac:dyDescent="0.3">
      <c r="A20" s="1" t="str">
        <f>'Ja Morant'!A20</f>
        <v>vs USA</v>
      </c>
      <c r="B20">
        <v>7</v>
      </c>
      <c r="C20">
        <v>1</v>
      </c>
      <c r="D20">
        <v>1</v>
      </c>
      <c r="E20">
        <v>0</v>
      </c>
      <c r="F20">
        <v>1</v>
      </c>
      <c r="G20">
        <v>0</v>
      </c>
      <c r="H20">
        <v>3</v>
      </c>
      <c r="I20">
        <v>4</v>
      </c>
      <c r="J20">
        <v>1</v>
      </c>
      <c r="K20">
        <v>2</v>
      </c>
      <c r="L20">
        <v>0</v>
      </c>
      <c r="M20">
        <v>0</v>
      </c>
      <c r="N20">
        <v>0</v>
      </c>
      <c r="O20">
        <v>0</v>
      </c>
      <c r="P20">
        <v>11</v>
      </c>
      <c r="Q20" s="2">
        <f t="shared" si="0"/>
        <v>0.75</v>
      </c>
      <c r="R20" s="2">
        <f t="shared" si="1"/>
        <v>0.5</v>
      </c>
      <c r="S20" s="6" t="s">
        <v>45</v>
      </c>
      <c r="T20">
        <v>12</v>
      </c>
      <c r="U20">
        <v>10</v>
      </c>
      <c r="V20">
        <v>2</v>
      </c>
      <c r="W20" s="3">
        <f t="shared" si="2"/>
        <v>31.131500000000003</v>
      </c>
      <c r="X20" s="4">
        <f t="shared" si="3"/>
        <v>12.7</v>
      </c>
      <c r="Y20" s="4">
        <f t="shared" si="4"/>
        <v>7.3999999999999995</v>
      </c>
      <c r="Z20">
        <v>0</v>
      </c>
    </row>
    <row r="21" spans="1:26" x14ac:dyDescent="0.3">
      <c r="A21" s="1" t="str">
        <f>'Ja Morant'!A21</f>
        <v>@ SPA</v>
      </c>
      <c r="B21">
        <v>3</v>
      </c>
      <c r="C21">
        <v>4</v>
      </c>
      <c r="D21">
        <v>3</v>
      </c>
      <c r="E21">
        <v>0</v>
      </c>
      <c r="F21">
        <v>0</v>
      </c>
      <c r="G21">
        <v>1</v>
      </c>
      <c r="H21">
        <v>1</v>
      </c>
      <c r="I21">
        <v>3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9</v>
      </c>
      <c r="Q21" s="2">
        <f t="shared" si="0"/>
        <v>0.33333333333333331</v>
      </c>
      <c r="R21" s="2">
        <f t="shared" si="1"/>
        <v>1</v>
      </c>
      <c r="S21" s="6" t="s">
        <v>45</v>
      </c>
      <c r="T21">
        <v>18</v>
      </c>
      <c r="U21">
        <v>12</v>
      </c>
      <c r="V21">
        <v>0</v>
      </c>
      <c r="W21" s="3">
        <f t="shared" si="2"/>
        <v>10.707333333333334</v>
      </c>
      <c r="X21" s="4">
        <f t="shared" si="3"/>
        <v>11.3</v>
      </c>
      <c r="Y21" s="4">
        <f t="shared" si="4"/>
        <v>4</v>
      </c>
      <c r="Z21">
        <v>0</v>
      </c>
    </row>
    <row r="22" spans="1:26" x14ac:dyDescent="0.3">
      <c r="A22" s="1" t="str">
        <f>'Ja Morant'!A22</f>
        <v>vs 6TH</v>
      </c>
      <c r="B22">
        <v>6</v>
      </c>
      <c r="C22">
        <v>2</v>
      </c>
      <c r="D22">
        <v>1</v>
      </c>
      <c r="E22">
        <v>1</v>
      </c>
      <c r="F22">
        <v>0</v>
      </c>
      <c r="G22">
        <v>0</v>
      </c>
      <c r="H22">
        <v>3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 s="2">
        <f t="shared" si="0"/>
        <v>1</v>
      </c>
      <c r="R22" s="6" t="s">
        <v>45</v>
      </c>
      <c r="S22" s="6" t="s">
        <v>45</v>
      </c>
      <c r="T22">
        <v>12</v>
      </c>
      <c r="U22">
        <v>9</v>
      </c>
      <c r="V22">
        <v>1</v>
      </c>
      <c r="W22" s="3">
        <f t="shared" si="2"/>
        <v>30.084250000000001</v>
      </c>
      <c r="X22" s="4">
        <f t="shared" si="3"/>
        <v>12.9</v>
      </c>
      <c r="Y22" s="4">
        <f t="shared" si="4"/>
        <v>7.1000000000000005</v>
      </c>
      <c r="Z22">
        <v>0</v>
      </c>
    </row>
    <row r="23" spans="1:26" x14ac:dyDescent="0.3">
      <c r="A23" s="1" t="str">
        <f>'Ja Morant'!A23</f>
        <v>@ CAN</v>
      </c>
      <c r="B23">
        <v>6</v>
      </c>
      <c r="C23">
        <v>1</v>
      </c>
      <c r="D23">
        <v>0</v>
      </c>
      <c r="E23">
        <v>0</v>
      </c>
      <c r="F23">
        <v>0</v>
      </c>
      <c r="G23">
        <v>0</v>
      </c>
      <c r="H23">
        <v>2</v>
      </c>
      <c r="I23">
        <v>4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-2</v>
      </c>
      <c r="Q23" s="2">
        <f t="shared" si="0"/>
        <v>0.5</v>
      </c>
      <c r="R23" s="2">
        <f t="shared" si="1"/>
        <v>0.5</v>
      </c>
      <c r="S23" s="2">
        <f t="shared" si="5"/>
        <v>1</v>
      </c>
      <c r="T23">
        <v>11</v>
      </c>
      <c r="U23">
        <v>6</v>
      </c>
      <c r="V23">
        <v>1</v>
      </c>
      <c r="W23" s="3">
        <f t="shared" si="2"/>
        <v>19.459818181818186</v>
      </c>
      <c r="X23" s="4">
        <f t="shared" si="3"/>
        <v>7.2</v>
      </c>
      <c r="Y23" s="4">
        <f t="shared" si="4"/>
        <v>4.3</v>
      </c>
      <c r="Z23">
        <v>0</v>
      </c>
    </row>
    <row r="24" spans="1:26" x14ac:dyDescent="0.3">
      <c r="A24" s="1" t="str">
        <f>'Ja Morant'!A24</f>
        <v>vs CHI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3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-1</v>
      </c>
      <c r="Q24" s="2">
        <f t="shared" si="0"/>
        <v>0</v>
      </c>
      <c r="R24" s="2">
        <f t="shared" si="1"/>
        <v>0</v>
      </c>
      <c r="S24" s="6" t="s">
        <v>45</v>
      </c>
      <c r="T24">
        <v>10</v>
      </c>
      <c r="U24">
        <v>3</v>
      </c>
      <c r="V24">
        <v>0</v>
      </c>
      <c r="W24" s="3">
        <f t="shared" si="2"/>
        <v>-13.678999999999998</v>
      </c>
      <c r="X24" s="4">
        <f t="shared" si="3"/>
        <v>0.5</v>
      </c>
      <c r="Y24" s="4">
        <f t="shared" si="4"/>
        <v>-2.3999999999999995</v>
      </c>
      <c r="Z24">
        <v>0</v>
      </c>
    </row>
    <row r="25" spans="1:26" x14ac:dyDescent="0.3">
      <c r="A25" s="1" t="str">
        <f>'Ja Morant'!A25</f>
        <v>vs IMP</v>
      </c>
      <c r="B25">
        <v>9</v>
      </c>
      <c r="C25">
        <v>2</v>
      </c>
      <c r="D25">
        <v>0</v>
      </c>
      <c r="E25">
        <v>0</v>
      </c>
      <c r="F25">
        <v>0</v>
      </c>
      <c r="G25">
        <v>0</v>
      </c>
      <c r="H25">
        <v>4</v>
      </c>
      <c r="I25">
        <v>5</v>
      </c>
      <c r="J25">
        <v>1</v>
      </c>
      <c r="K25">
        <v>2</v>
      </c>
      <c r="L25">
        <v>0</v>
      </c>
      <c r="M25">
        <v>0</v>
      </c>
      <c r="N25">
        <v>0</v>
      </c>
      <c r="O25">
        <v>0</v>
      </c>
      <c r="P25">
        <v>-7</v>
      </c>
      <c r="Q25" s="2">
        <f t="shared" si="0"/>
        <v>0.8</v>
      </c>
      <c r="R25" s="2">
        <f t="shared" si="1"/>
        <v>0.5</v>
      </c>
      <c r="S25" s="6" t="s">
        <v>45</v>
      </c>
      <c r="T25">
        <v>11</v>
      </c>
      <c r="U25">
        <v>9</v>
      </c>
      <c r="V25">
        <v>0</v>
      </c>
      <c r="W25" s="3">
        <f t="shared" si="2"/>
        <v>35.056454545454542</v>
      </c>
      <c r="X25" s="4">
        <f t="shared" si="3"/>
        <v>11.4</v>
      </c>
      <c r="Y25" s="4">
        <f t="shared" si="4"/>
        <v>7.6999999999999993</v>
      </c>
      <c r="Z25">
        <v>0</v>
      </c>
    </row>
    <row r="26" spans="1:26" x14ac:dyDescent="0.3">
      <c r="A26" s="1" t="str">
        <f>'Ja Morant'!A26</f>
        <v>@ 3PT</v>
      </c>
      <c r="B26">
        <v>2</v>
      </c>
      <c r="C26">
        <v>4</v>
      </c>
      <c r="D26">
        <v>3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</v>
      </c>
      <c r="Q26" s="2">
        <f t="shared" si="0"/>
        <v>1</v>
      </c>
      <c r="R26" s="6" t="s">
        <v>45</v>
      </c>
      <c r="S26" s="6" t="s">
        <v>45</v>
      </c>
      <c r="T26">
        <v>10</v>
      </c>
      <c r="U26">
        <v>10</v>
      </c>
      <c r="V26">
        <v>0</v>
      </c>
      <c r="W26" s="3">
        <f t="shared" si="2"/>
        <v>24.876899999999999</v>
      </c>
      <c r="X26" s="4">
        <f t="shared" si="3"/>
        <v>11.3</v>
      </c>
      <c r="Y26" s="4">
        <f t="shared" si="4"/>
        <v>5</v>
      </c>
      <c r="Z26">
        <v>0</v>
      </c>
    </row>
    <row r="27" spans="1:26" x14ac:dyDescent="0.3">
      <c r="A27" s="1" t="str">
        <f>'Ja Morant'!A27</f>
        <v>vs DEF</v>
      </c>
      <c r="B27">
        <v>8</v>
      </c>
      <c r="C27">
        <v>0</v>
      </c>
      <c r="D27">
        <v>2</v>
      </c>
      <c r="E27">
        <v>0</v>
      </c>
      <c r="F27">
        <v>0</v>
      </c>
      <c r="G27">
        <v>0</v>
      </c>
      <c r="H27">
        <v>3</v>
      </c>
      <c r="I27">
        <v>5</v>
      </c>
      <c r="J27">
        <v>2</v>
      </c>
      <c r="K27">
        <v>4</v>
      </c>
      <c r="L27">
        <v>0</v>
      </c>
      <c r="M27">
        <v>0</v>
      </c>
      <c r="N27">
        <v>0</v>
      </c>
      <c r="O27">
        <v>0</v>
      </c>
      <c r="P27">
        <v>-7</v>
      </c>
      <c r="Q27" s="2">
        <f t="shared" si="0"/>
        <v>0.6</v>
      </c>
      <c r="R27" s="2">
        <f t="shared" si="1"/>
        <v>0.5</v>
      </c>
      <c r="S27" s="6" t="s">
        <v>45</v>
      </c>
      <c r="T27">
        <v>11</v>
      </c>
      <c r="U27">
        <v>13</v>
      </c>
      <c r="V27">
        <v>0</v>
      </c>
      <c r="W27" s="3">
        <f t="shared" si="2"/>
        <v>32.019818181818181</v>
      </c>
      <c r="X27" s="4">
        <f t="shared" si="3"/>
        <v>11</v>
      </c>
      <c r="Y27" s="4">
        <f t="shared" si="4"/>
        <v>7.1</v>
      </c>
      <c r="Z27">
        <v>0</v>
      </c>
    </row>
    <row r="28" spans="1:26" x14ac:dyDescent="0.3">
      <c r="A28" s="1" t="str">
        <f>'Ja Morant'!A28</f>
        <v>@ OCE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-2</v>
      </c>
      <c r="Q28" s="2">
        <f t="shared" si="0"/>
        <v>0</v>
      </c>
      <c r="R28" s="2">
        <f t="shared" si="1"/>
        <v>0</v>
      </c>
      <c r="S28" s="6" t="s">
        <v>45</v>
      </c>
      <c r="T28">
        <v>10</v>
      </c>
      <c r="U28">
        <v>2</v>
      </c>
      <c r="V28">
        <v>0</v>
      </c>
      <c r="W28" s="3">
        <f t="shared" si="2"/>
        <v>-4.3702999999999994</v>
      </c>
      <c r="X28" s="4">
        <f t="shared" si="3"/>
        <v>1.5</v>
      </c>
      <c r="Y28" s="4">
        <f t="shared" si="4"/>
        <v>-0.7</v>
      </c>
      <c r="Z28">
        <v>0</v>
      </c>
    </row>
    <row r="29" spans="1:26" x14ac:dyDescent="0.3">
      <c r="A29" s="1">
        <f>'Ja Morant'!A29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 Morant'!A30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 Morant'!A31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 Morant'!A32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 Morant'!A33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 Morant'!A34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 Morant'!A35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 Morant'!A36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 Morant'!A37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 Morant'!A38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 Morant'!A39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 Morant'!A40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 Morant'!A41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 Morant'!A42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 Morant'!A43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 Morant'!A44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 Morant'!A45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 Morant'!A46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3.4444444444444446</v>
      </c>
      <c r="C47" s="4">
        <f t="shared" ref="C47:P47" si="6">AVERAGE(C2:C46)</f>
        <v>1.5185185185185186</v>
      </c>
      <c r="D47" s="4">
        <f t="shared" si="6"/>
        <v>1.037037037037037</v>
      </c>
      <c r="E47" s="4">
        <f t="shared" si="6"/>
        <v>0.22222222222222221</v>
      </c>
      <c r="F47" s="4">
        <f t="shared" si="6"/>
        <v>0.1111111111111111</v>
      </c>
      <c r="G47" s="4">
        <f t="shared" si="6"/>
        <v>0.33333333333333331</v>
      </c>
      <c r="H47" s="4">
        <f t="shared" si="6"/>
        <v>1.4814814814814814</v>
      </c>
      <c r="I47" s="4">
        <f t="shared" si="6"/>
        <v>2.8148148148148149</v>
      </c>
      <c r="J47" s="4">
        <f t="shared" si="6"/>
        <v>0.33333333333333331</v>
      </c>
      <c r="K47" s="4">
        <f t="shared" si="6"/>
        <v>1.2962962962962963</v>
      </c>
      <c r="L47" s="4">
        <f t="shared" si="6"/>
        <v>0.14814814814814814</v>
      </c>
      <c r="M47" s="4">
        <f t="shared" si="6"/>
        <v>0.18518518518518517</v>
      </c>
      <c r="N47" s="4">
        <f t="shared" si="6"/>
        <v>0.33333333333333331</v>
      </c>
      <c r="O47" s="4">
        <f t="shared" si="6"/>
        <v>0.33333333333333331</v>
      </c>
      <c r="P47" s="4">
        <f t="shared" si="6"/>
        <v>0.92592592592592593</v>
      </c>
      <c r="Q47" s="2">
        <f>SUM(H2:H46)/SUM(I2:I46)</f>
        <v>0.52631578947368418</v>
      </c>
      <c r="R47" s="2">
        <f>SUM(J2:J46)/SUM(K2:K46)</f>
        <v>0.25714285714285712</v>
      </c>
      <c r="S47" s="2">
        <f>SUM(L2:L46)/SUM(M2:M46)</f>
        <v>0.8</v>
      </c>
      <c r="T47" s="4">
        <f t="shared" ref="T47:V47" si="7">AVERAGE(T2:T46)</f>
        <v>11.666666666666666</v>
      </c>
      <c r="U47" s="4">
        <f t="shared" si="7"/>
        <v>6.1481481481481479</v>
      </c>
      <c r="V47" s="4">
        <f t="shared" si="7"/>
        <v>0.40740740740740738</v>
      </c>
      <c r="W47" s="3">
        <f>((H49*85.91) +(F49*53.897)+(J49*51.757)+(L49*46.845)+(E49*39.19)+(N49*39.19)+(D49*34.677)+((C49-N49)*14.707)-(O49*17.174)-((M49-L49)*20.091)-((I49-H49)*39.19)-(G49*53.897))/T49</f>
        <v>13.365536507936506</v>
      </c>
      <c r="X47" s="4">
        <f t="shared" ref="X47" si="8">B47+(C47*1.2)+(D47*1.5)+(E47*3)+(F47*3)-G47</f>
        <v>7.4888888888888889</v>
      </c>
      <c r="Y47" s="4">
        <f t="shared" ref="Y47" si="9">B47+0.4*H47-0.7*I47-0.4*(M47-L47)+0.7*N47+0.3*(C47-N47)+F47+D47*0.7+0.7*E47-0.4*O47-G47</f>
        <v>3.166666666666667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93</v>
      </c>
      <c r="C49">
        <f t="shared" ref="C49:P49" si="10">SUM(C2:C46)</f>
        <v>41</v>
      </c>
      <c r="D49">
        <f t="shared" si="10"/>
        <v>28</v>
      </c>
      <c r="E49">
        <f t="shared" si="10"/>
        <v>6</v>
      </c>
      <c r="F49">
        <f t="shared" si="10"/>
        <v>3</v>
      </c>
      <c r="G49">
        <f t="shared" si="10"/>
        <v>9</v>
      </c>
      <c r="H49">
        <f t="shared" si="10"/>
        <v>40</v>
      </c>
      <c r="I49">
        <f t="shared" si="10"/>
        <v>76</v>
      </c>
      <c r="J49">
        <f t="shared" si="10"/>
        <v>9</v>
      </c>
      <c r="K49">
        <f t="shared" si="10"/>
        <v>35</v>
      </c>
      <c r="L49">
        <f t="shared" si="10"/>
        <v>4</v>
      </c>
      <c r="M49">
        <f t="shared" si="10"/>
        <v>5</v>
      </c>
      <c r="N49">
        <f t="shared" si="10"/>
        <v>9</v>
      </c>
      <c r="O49">
        <f t="shared" si="10"/>
        <v>9</v>
      </c>
      <c r="P49">
        <f t="shared" si="10"/>
        <v>25</v>
      </c>
      <c r="T49">
        <f>SUM(T2:T46)</f>
        <v>315</v>
      </c>
      <c r="U49">
        <f>SUM(U2:U46)</f>
        <v>166</v>
      </c>
      <c r="V49">
        <f>SUM(V2:V46)</f>
        <v>11</v>
      </c>
      <c r="X49" s="4">
        <f>SUM(X2:X46)</f>
        <v>202.20000000000002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 Morant</vt:lpstr>
      <vt:lpstr>Donovan Mitchell</vt:lpstr>
      <vt:lpstr>Zach LaVine</vt:lpstr>
      <vt:lpstr>Miles Bridges</vt:lpstr>
      <vt:lpstr>Zion Williamson</vt:lpstr>
      <vt:lpstr>Larry Nance Jr.</vt:lpstr>
      <vt:lpstr>John Collins</vt:lpstr>
      <vt:lpstr>John Wall</vt:lpstr>
      <vt:lpstr>Aaron Gordon</vt:lpstr>
      <vt:lpstr>Dennis Smith Jr.</vt:lpstr>
      <vt:lpstr>Hamidou Diallo</vt:lpstr>
      <vt:lpstr>Derrick Jones Jr.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2024-04-28T13:20:00Z</dcterms:modified>
</cp:coreProperties>
</file>