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309A0A03-653E-46F7-9047-26A9AECE466E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Patty Mills" sheetId="4" r:id="rId1"/>
    <sheet name="Kyrie Irving" sheetId="1" r:id="rId2"/>
    <sheet name="Matisse Thybulle" sheetId="3" r:id="rId3"/>
    <sheet name="Ben Simmons" sheetId="12" r:id="rId4"/>
    <sheet name="Steven Adams" sheetId="5" r:id="rId5"/>
    <sheet name="Joe Ingles" sheetId="2" r:id="rId6"/>
    <sheet name="Aron Baynes" sheetId="10" r:id="rId7"/>
    <sheet name="Andrew Bogut" sheetId="6" r:id="rId8"/>
    <sheet name="Thon Maker" sheetId="8" r:id="rId9"/>
    <sheet name="Dante Exum" sheetId="15" r:id="rId10"/>
    <sheet name="Matthew Dellavedova" sheetId="9" r:id="rId11"/>
    <sheet name="Ryan Broekhoff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14" l="1"/>
  <c r="Z28" i="14"/>
  <c r="Y28" i="14"/>
  <c r="X28" i="14"/>
  <c r="Q28" i="14"/>
  <c r="AA28" i="13"/>
  <c r="Z28" i="13"/>
  <c r="Y28" i="13"/>
  <c r="X28" i="13"/>
  <c r="Q28" i="13"/>
  <c r="AA26" i="14"/>
  <c r="Z26" i="14"/>
  <c r="Y26" i="14"/>
  <c r="X26" i="14"/>
  <c r="Q26" i="14"/>
  <c r="AA26" i="13"/>
  <c r="Z26" i="13"/>
  <c r="Y26" i="13"/>
  <c r="X26" i="13"/>
  <c r="Q26" i="13"/>
  <c r="AA24" i="14"/>
  <c r="Z24" i="14"/>
  <c r="Y24" i="14"/>
  <c r="X24" i="14"/>
  <c r="Q24" i="14"/>
  <c r="AA24" i="13"/>
  <c r="Z24" i="13"/>
  <c r="Y24" i="13"/>
  <c r="X24" i="13"/>
  <c r="Q24" i="13"/>
  <c r="AA23" i="14" l="1"/>
  <c r="Z23" i="14"/>
  <c r="Y23" i="14"/>
  <c r="X23" i="14"/>
  <c r="Q23" i="14"/>
  <c r="AA22" i="14" l="1"/>
  <c r="Z22" i="14"/>
  <c r="Y22" i="14"/>
  <c r="X22" i="14"/>
  <c r="Q22" i="14"/>
  <c r="AA22" i="13"/>
  <c r="Z22" i="13"/>
  <c r="Y22" i="13"/>
  <c r="X22" i="13"/>
  <c r="Q22" i="13"/>
  <c r="Q20" i="6"/>
  <c r="S20" i="10"/>
  <c r="S19" i="10"/>
  <c r="R20" i="2"/>
  <c r="Q20" i="2"/>
  <c r="AA19" i="14" l="1"/>
  <c r="Z19" i="14"/>
  <c r="Y19" i="14"/>
  <c r="X19" i="14"/>
  <c r="Q19" i="14"/>
  <c r="AA19" i="13"/>
  <c r="Z19" i="13"/>
  <c r="Y19" i="13"/>
  <c r="X19" i="13"/>
  <c r="Q19" i="13"/>
  <c r="AA16" i="14"/>
  <c r="Z16" i="14"/>
  <c r="Y16" i="14"/>
  <c r="X16" i="14"/>
  <c r="Q16" i="14"/>
  <c r="AA16" i="13"/>
  <c r="Z16" i="13"/>
  <c r="Y16" i="13"/>
  <c r="X16" i="13"/>
  <c r="Q16" i="13"/>
  <c r="S15" i="10"/>
  <c r="AA14" i="14" l="1"/>
  <c r="Z14" i="14"/>
  <c r="Y14" i="14"/>
  <c r="X14" i="14"/>
  <c r="Q14" i="14"/>
  <c r="AA14" i="13"/>
  <c r="Z14" i="13"/>
  <c r="Y14" i="13"/>
  <c r="X14" i="13"/>
  <c r="Q14" i="13"/>
  <c r="AA12" i="14"/>
  <c r="Z12" i="14"/>
  <c r="Y12" i="14"/>
  <c r="X12" i="14"/>
  <c r="Q12" i="14"/>
  <c r="AA12" i="13"/>
  <c r="Z12" i="13"/>
  <c r="Y12" i="13"/>
  <c r="X12" i="13"/>
  <c r="Q12" i="13"/>
  <c r="AA10" i="14" l="1"/>
  <c r="Z10" i="14"/>
  <c r="Y10" i="14"/>
  <c r="X10" i="14"/>
  <c r="Q10" i="14"/>
  <c r="AA10" i="13"/>
  <c r="Z10" i="13"/>
  <c r="Y10" i="13"/>
  <c r="X10" i="13"/>
  <c r="Q10" i="13"/>
  <c r="AA8" i="14"/>
  <c r="Z8" i="14"/>
  <c r="Y8" i="14"/>
  <c r="X8" i="14"/>
  <c r="Q8" i="14"/>
  <c r="AA8" i="13"/>
  <c r="Z8" i="13"/>
  <c r="Y8" i="13"/>
  <c r="X8" i="13"/>
  <c r="Q8" i="13"/>
  <c r="AA6" i="14"/>
  <c r="Z6" i="14"/>
  <c r="Y6" i="14"/>
  <c r="X6" i="14"/>
  <c r="Q6" i="14"/>
  <c r="AA6" i="13"/>
  <c r="Z6" i="13"/>
  <c r="Y6" i="13"/>
  <c r="X6" i="13"/>
  <c r="Q6" i="13"/>
  <c r="AA5" i="14" l="1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A2" i="14" l="1"/>
  <c r="Z2" i="14"/>
  <c r="Y2" i="14"/>
  <c r="X2" i="14"/>
  <c r="Q2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A2" i="13"/>
  <c r="Z2" i="13"/>
  <c r="Y2" i="13"/>
  <c r="X2" i="13"/>
  <c r="Q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7" i="14"/>
  <c r="Z27" i="14"/>
  <c r="Y27" i="14"/>
  <c r="X27" i="14"/>
  <c r="Q27" i="14"/>
  <c r="AA25" i="14"/>
  <c r="Z25" i="14"/>
  <c r="Y25" i="14"/>
  <c r="X25" i="14"/>
  <c r="Q25" i="14"/>
  <c r="AA21" i="14"/>
  <c r="Z21" i="14"/>
  <c r="Y21" i="14"/>
  <c r="X21" i="14"/>
  <c r="Q21" i="14"/>
  <c r="AA20" i="14"/>
  <c r="Z20" i="14"/>
  <c r="Y20" i="14"/>
  <c r="X20" i="14"/>
  <c r="Q20" i="14"/>
  <c r="AA18" i="14"/>
  <c r="Z18" i="14"/>
  <c r="Y18" i="14"/>
  <c r="X18" i="14"/>
  <c r="Q18" i="14"/>
  <c r="AA17" i="14"/>
  <c r="Z17" i="14"/>
  <c r="Y17" i="14"/>
  <c r="X17" i="14"/>
  <c r="Q17" i="14"/>
  <c r="AA15" i="14"/>
  <c r="Z15" i="14"/>
  <c r="Y15" i="14"/>
  <c r="X15" i="14"/>
  <c r="Q15" i="14"/>
  <c r="AA13" i="14"/>
  <c r="Z13" i="14"/>
  <c r="Y13" i="14"/>
  <c r="X13" i="14"/>
  <c r="Q13" i="14"/>
  <c r="AA11" i="14"/>
  <c r="Z11" i="14"/>
  <c r="Y11" i="14"/>
  <c r="X11" i="14"/>
  <c r="Q11" i="14"/>
  <c r="AA9" i="14"/>
  <c r="Z9" i="14"/>
  <c r="Y9" i="14"/>
  <c r="X9" i="14"/>
  <c r="Q9" i="14"/>
  <c r="AA7" i="14"/>
  <c r="Z7" i="14"/>
  <c r="Y7" i="14"/>
  <c r="X7" i="14"/>
  <c r="Q7" i="14"/>
  <c r="AA4" i="14"/>
  <c r="Z4" i="14"/>
  <c r="Y4" i="14"/>
  <c r="X4" i="14"/>
  <c r="Q4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R28" i="11"/>
  <c r="Q28" i="11"/>
  <c r="Y27" i="11"/>
  <c r="X27" i="11"/>
  <c r="W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R24" i="11"/>
  <c r="Q24" i="11"/>
  <c r="Y23" i="11"/>
  <c r="X23" i="11"/>
  <c r="W23" i="11"/>
  <c r="R23" i="11"/>
  <c r="Q23" i="11"/>
  <c r="Y22" i="11"/>
  <c r="X22" i="11"/>
  <c r="W22" i="11"/>
  <c r="R22" i="11"/>
  <c r="Q22" i="11"/>
  <c r="Y21" i="11"/>
  <c r="X21" i="11"/>
  <c r="W21" i="11"/>
  <c r="S21" i="11"/>
  <c r="Q21" i="11"/>
  <c r="Y20" i="11"/>
  <c r="X20" i="11"/>
  <c r="W20" i="11"/>
  <c r="R20" i="11"/>
  <c r="Q20" i="11"/>
  <c r="Y19" i="11"/>
  <c r="X19" i="11"/>
  <c r="W19" i="11"/>
  <c r="S19" i="11"/>
  <c r="R19" i="11"/>
  <c r="Q19" i="11"/>
  <c r="Y18" i="11"/>
  <c r="X18" i="11"/>
  <c r="W18" i="11"/>
  <c r="R18" i="11"/>
  <c r="Q18" i="11"/>
  <c r="Y17" i="11"/>
  <c r="X17" i="11"/>
  <c r="W17" i="11"/>
  <c r="R17" i="11"/>
  <c r="Q17" i="11"/>
  <c r="Y16" i="11"/>
  <c r="X16" i="11"/>
  <c r="W16" i="11"/>
  <c r="Q16" i="11"/>
  <c r="Y15" i="11"/>
  <c r="X15" i="11"/>
  <c r="W15" i="11"/>
  <c r="R15" i="11"/>
  <c r="Q15" i="11"/>
  <c r="Y14" i="11"/>
  <c r="X14" i="11"/>
  <c r="W14" i="11"/>
  <c r="Q14" i="11"/>
  <c r="Y13" i="11"/>
  <c r="X13" i="11"/>
  <c r="W13" i="11"/>
  <c r="S13" i="11"/>
  <c r="R13" i="11"/>
  <c r="Q13" i="11"/>
  <c r="Y12" i="11"/>
  <c r="X12" i="11"/>
  <c r="W12" i="11"/>
  <c r="R12" i="11"/>
  <c r="Q12" i="11"/>
  <c r="Y11" i="11"/>
  <c r="X11" i="11"/>
  <c r="W11" i="11"/>
  <c r="R11" i="11"/>
  <c r="Q11" i="11"/>
  <c r="Y10" i="11"/>
  <c r="X10" i="11"/>
  <c r="W10" i="11"/>
  <c r="R10" i="11"/>
  <c r="Q10" i="11"/>
  <c r="Y9" i="11"/>
  <c r="X9" i="11"/>
  <c r="W9" i="11"/>
  <c r="R9" i="11"/>
  <c r="Q9" i="11"/>
  <c r="Y8" i="11"/>
  <c r="X8" i="11"/>
  <c r="W8" i="11"/>
  <c r="R8" i="11"/>
  <c r="Q8" i="11"/>
  <c r="Y7" i="11"/>
  <c r="X7" i="11"/>
  <c r="W7" i="11"/>
  <c r="R7" i="11"/>
  <c r="Q7" i="11"/>
  <c r="Y6" i="11"/>
  <c r="X6" i="11"/>
  <c r="W6" i="11"/>
  <c r="S6" i="11"/>
  <c r="R6" i="11"/>
  <c r="Q6" i="11"/>
  <c r="Y5" i="11"/>
  <c r="X5" i="11"/>
  <c r="W5" i="11"/>
  <c r="R5" i="11"/>
  <c r="Q5" i="11"/>
  <c r="Y4" i="11"/>
  <c r="X4" i="11"/>
  <c r="W4" i="11"/>
  <c r="R4" i="11"/>
  <c r="Q4" i="11"/>
  <c r="Y3" i="11"/>
  <c r="X3" i="11"/>
  <c r="W3" i="11"/>
  <c r="R3" i="11"/>
  <c r="Q3" i="11"/>
  <c r="Y2" i="11"/>
  <c r="X2" i="11"/>
  <c r="W2" i="11"/>
  <c r="S2" i="11"/>
  <c r="R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R28" i="9"/>
  <c r="Q28" i="9"/>
  <c r="Y27" i="9"/>
  <c r="X27" i="9"/>
  <c r="W27" i="9"/>
  <c r="R27" i="9"/>
  <c r="Q27" i="9"/>
  <c r="Y26" i="9"/>
  <c r="X26" i="9"/>
  <c r="W26" i="9"/>
  <c r="R26" i="9"/>
  <c r="Q26" i="9"/>
  <c r="Y25" i="9"/>
  <c r="X25" i="9"/>
  <c r="W25" i="9"/>
  <c r="R25" i="9"/>
  <c r="Q25" i="9"/>
  <c r="Y24" i="9"/>
  <c r="X24" i="9"/>
  <c r="W24" i="9"/>
  <c r="R24" i="9"/>
  <c r="Q24" i="9"/>
  <c r="Y23" i="9"/>
  <c r="X23" i="9"/>
  <c r="W23" i="9"/>
  <c r="Q23" i="9"/>
  <c r="Y22" i="9"/>
  <c r="X22" i="9"/>
  <c r="W22" i="9"/>
  <c r="S22" i="9"/>
  <c r="Q22" i="9"/>
  <c r="Y21" i="9"/>
  <c r="X21" i="9"/>
  <c r="W21" i="9"/>
  <c r="Y20" i="9"/>
  <c r="X20" i="9"/>
  <c r="W20" i="9"/>
  <c r="R20" i="9"/>
  <c r="Q20" i="9"/>
  <c r="Y19" i="9"/>
  <c r="X19" i="9"/>
  <c r="W19" i="9"/>
  <c r="Q19" i="9"/>
  <c r="Y18" i="9"/>
  <c r="X18" i="9"/>
  <c r="W18" i="9"/>
  <c r="Q18" i="9"/>
  <c r="Y17" i="9"/>
  <c r="X17" i="9"/>
  <c r="W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Y13" i="9"/>
  <c r="X13" i="9"/>
  <c r="W13" i="9"/>
  <c r="S13" i="9"/>
  <c r="R13" i="9"/>
  <c r="Q13" i="9"/>
  <c r="Y12" i="9"/>
  <c r="X12" i="9"/>
  <c r="W12" i="9"/>
  <c r="R12" i="9"/>
  <c r="Q12" i="9"/>
  <c r="Y11" i="9"/>
  <c r="X11" i="9"/>
  <c r="W11" i="9"/>
  <c r="R11" i="9"/>
  <c r="Q11" i="9"/>
  <c r="Y10" i="9"/>
  <c r="X10" i="9"/>
  <c r="W10" i="9"/>
  <c r="R10" i="9"/>
  <c r="Q10" i="9"/>
  <c r="Y9" i="9"/>
  <c r="X9" i="9"/>
  <c r="W9" i="9"/>
  <c r="Q9" i="9"/>
  <c r="Y8" i="9"/>
  <c r="X8" i="9"/>
  <c r="W8" i="9"/>
  <c r="R8" i="9"/>
  <c r="Q8" i="9"/>
  <c r="Y7" i="9"/>
  <c r="X7" i="9"/>
  <c r="W7" i="9"/>
  <c r="Y6" i="9"/>
  <c r="X6" i="9"/>
  <c r="W6" i="9"/>
  <c r="R6" i="9"/>
  <c r="Q6" i="9"/>
  <c r="Y5" i="9"/>
  <c r="X5" i="9"/>
  <c r="W5" i="9"/>
  <c r="Y4" i="9"/>
  <c r="X4" i="9"/>
  <c r="W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Q28" i="8"/>
  <c r="Y27" i="8"/>
  <c r="X27" i="8"/>
  <c r="W27" i="8"/>
  <c r="Y26" i="8"/>
  <c r="X26" i="8"/>
  <c r="W26" i="8"/>
  <c r="Q26" i="8"/>
  <c r="Y25" i="8"/>
  <c r="X25" i="8"/>
  <c r="W25" i="8"/>
  <c r="S25" i="8"/>
  <c r="Y24" i="8"/>
  <c r="X24" i="8"/>
  <c r="W24" i="8"/>
  <c r="S24" i="8"/>
  <c r="Q24" i="8"/>
  <c r="Y23" i="8"/>
  <c r="X23" i="8"/>
  <c r="W23" i="8"/>
  <c r="Q23" i="8"/>
  <c r="Y22" i="8"/>
  <c r="X22" i="8"/>
  <c r="W22" i="8"/>
  <c r="Q22" i="8"/>
  <c r="Y21" i="8"/>
  <c r="X21" i="8"/>
  <c r="W21" i="8"/>
  <c r="Q21" i="8"/>
  <c r="Y20" i="8"/>
  <c r="X20" i="8"/>
  <c r="W20" i="8"/>
  <c r="Q20" i="8"/>
  <c r="Y19" i="8"/>
  <c r="X19" i="8"/>
  <c r="W19" i="8"/>
  <c r="S19" i="8"/>
  <c r="Y18" i="8"/>
  <c r="X18" i="8"/>
  <c r="W18" i="8"/>
  <c r="Q18" i="8"/>
  <c r="Y17" i="8"/>
  <c r="X17" i="8"/>
  <c r="W17" i="8"/>
  <c r="S17" i="8"/>
  <c r="Q17" i="8"/>
  <c r="Y16" i="8"/>
  <c r="X16" i="8"/>
  <c r="W16" i="8"/>
  <c r="Q16" i="8"/>
  <c r="Y15" i="8"/>
  <c r="X15" i="8"/>
  <c r="W15" i="8"/>
  <c r="Q15" i="8"/>
  <c r="Y14" i="8"/>
  <c r="X14" i="8"/>
  <c r="W14" i="8"/>
  <c r="Q14" i="8"/>
  <c r="Y13" i="8"/>
  <c r="X13" i="8"/>
  <c r="W13" i="8"/>
  <c r="Q13" i="8"/>
  <c r="Y12" i="8"/>
  <c r="X12" i="8"/>
  <c r="W12" i="8"/>
  <c r="Y11" i="8"/>
  <c r="X11" i="8"/>
  <c r="W11" i="8"/>
  <c r="Y10" i="8"/>
  <c r="X10" i="8"/>
  <c r="W10" i="8"/>
  <c r="Q10" i="8"/>
  <c r="Y9" i="8"/>
  <c r="X9" i="8"/>
  <c r="W9" i="8"/>
  <c r="S9" i="8"/>
  <c r="Y8" i="8"/>
  <c r="X8" i="8"/>
  <c r="W8" i="8"/>
  <c r="Q8" i="8"/>
  <c r="Y7" i="8"/>
  <c r="X7" i="8"/>
  <c r="W7" i="8"/>
  <c r="Q7" i="8"/>
  <c r="Y6" i="8"/>
  <c r="X6" i="8"/>
  <c r="W6" i="8"/>
  <c r="S6" i="8"/>
  <c r="Q6" i="8"/>
  <c r="Y5" i="8"/>
  <c r="X5" i="8"/>
  <c r="W5" i="8"/>
  <c r="Y4" i="8"/>
  <c r="X4" i="8"/>
  <c r="W4" i="8"/>
  <c r="Q4" i="8"/>
  <c r="Y3" i="8"/>
  <c r="X3" i="8"/>
  <c r="W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Q28" i="12"/>
  <c r="Y27" i="12"/>
  <c r="X27" i="12"/>
  <c r="W27" i="12"/>
  <c r="S27" i="12"/>
  <c r="R27" i="12"/>
  <c r="Q27" i="12"/>
  <c r="Y26" i="12"/>
  <c r="X26" i="12"/>
  <c r="W26" i="12"/>
  <c r="S26" i="12"/>
  <c r="Q26" i="12"/>
  <c r="Y25" i="12"/>
  <c r="X25" i="12"/>
  <c r="W25" i="12"/>
  <c r="S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Q21" i="12"/>
  <c r="Y20" i="12"/>
  <c r="X20" i="12"/>
  <c r="W20" i="12"/>
  <c r="Q20" i="12"/>
  <c r="Y19" i="12"/>
  <c r="X19" i="12"/>
  <c r="W19" i="12"/>
  <c r="S19" i="12"/>
  <c r="R19" i="12"/>
  <c r="Q19" i="12"/>
  <c r="Y18" i="12"/>
  <c r="X18" i="12"/>
  <c r="W18" i="12"/>
  <c r="S18" i="12"/>
  <c r="Q18" i="12"/>
  <c r="Y17" i="12"/>
  <c r="X17" i="12"/>
  <c r="W17" i="12"/>
  <c r="S17" i="12"/>
  <c r="R17" i="12"/>
  <c r="Q17" i="12"/>
  <c r="Y16" i="12"/>
  <c r="X16" i="12"/>
  <c r="W16" i="12"/>
  <c r="S16" i="12"/>
  <c r="R16" i="12"/>
  <c r="Q16" i="12"/>
  <c r="Y15" i="12"/>
  <c r="X15" i="12"/>
  <c r="W15" i="12"/>
  <c r="S15" i="12"/>
  <c r="Q15" i="12"/>
  <c r="Y14" i="12"/>
  <c r="X14" i="12"/>
  <c r="W14" i="12"/>
  <c r="S14" i="12"/>
  <c r="R14" i="12"/>
  <c r="Q14" i="12"/>
  <c r="Y13" i="12"/>
  <c r="X13" i="12"/>
  <c r="W13" i="12"/>
  <c r="Q13" i="12"/>
  <c r="Y12" i="12"/>
  <c r="X12" i="12"/>
  <c r="W12" i="12"/>
  <c r="S12" i="12"/>
  <c r="R12" i="12"/>
  <c r="Q12" i="12"/>
  <c r="Y11" i="12"/>
  <c r="X11" i="12"/>
  <c r="W11" i="12"/>
  <c r="S11" i="12"/>
  <c r="R11" i="12"/>
  <c r="Q11" i="12"/>
  <c r="Y10" i="12"/>
  <c r="X10" i="12"/>
  <c r="W10" i="12"/>
  <c r="S10" i="12"/>
  <c r="Q10" i="12"/>
  <c r="Y9" i="12"/>
  <c r="X9" i="12"/>
  <c r="W9" i="12"/>
  <c r="Q9" i="12"/>
  <c r="Y8" i="12"/>
  <c r="X8" i="12"/>
  <c r="W8" i="12"/>
  <c r="S8" i="12"/>
  <c r="R8" i="12"/>
  <c r="Q8" i="12"/>
  <c r="Y7" i="12"/>
  <c r="X7" i="12"/>
  <c r="W7" i="12"/>
  <c r="S7" i="12"/>
  <c r="R7" i="12"/>
  <c r="Q7" i="12"/>
  <c r="Y6" i="12"/>
  <c r="X6" i="12"/>
  <c r="W6" i="12"/>
  <c r="S6" i="12"/>
  <c r="R6" i="12"/>
  <c r="Q6" i="12"/>
  <c r="Y5" i="12"/>
  <c r="X5" i="12"/>
  <c r="W5" i="12"/>
  <c r="S5" i="12"/>
  <c r="R5" i="12"/>
  <c r="Q5" i="12"/>
  <c r="Y4" i="12"/>
  <c r="X4" i="12"/>
  <c r="W4" i="12"/>
  <c r="S4" i="12"/>
  <c r="R4" i="12"/>
  <c r="Q4" i="12"/>
  <c r="Y3" i="12"/>
  <c r="X3" i="12"/>
  <c r="W3" i="12"/>
  <c r="S3" i="12"/>
  <c r="R3" i="12"/>
  <c r="Q3" i="12"/>
  <c r="Y2" i="12"/>
  <c r="X2" i="12"/>
  <c r="W2" i="12"/>
  <c r="S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Q28" i="15"/>
  <c r="Y27" i="15"/>
  <c r="X27" i="15"/>
  <c r="W27" i="15"/>
  <c r="Q27" i="15"/>
  <c r="Y26" i="15"/>
  <c r="X26" i="15"/>
  <c r="W26" i="15"/>
  <c r="Q26" i="15"/>
  <c r="Y25" i="15"/>
  <c r="X25" i="15"/>
  <c r="W25" i="15"/>
  <c r="Y24" i="15"/>
  <c r="X24" i="15"/>
  <c r="W24" i="15"/>
  <c r="Q24" i="15"/>
  <c r="Y23" i="15"/>
  <c r="X23" i="15"/>
  <c r="W23" i="15"/>
  <c r="R23" i="15"/>
  <c r="Q23" i="15"/>
  <c r="Y22" i="15"/>
  <c r="X22" i="15"/>
  <c r="W22" i="15"/>
  <c r="R22" i="15"/>
  <c r="Q22" i="15"/>
  <c r="Y21" i="15"/>
  <c r="X21" i="15"/>
  <c r="W21" i="15"/>
  <c r="S21" i="15"/>
  <c r="Q21" i="15"/>
  <c r="Y20" i="15"/>
  <c r="X20" i="15"/>
  <c r="W20" i="15"/>
  <c r="Y19" i="15"/>
  <c r="X19" i="15"/>
  <c r="W19" i="15"/>
  <c r="R19" i="15"/>
  <c r="Q19" i="15"/>
  <c r="Y18" i="15"/>
  <c r="X18" i="15"/>
  <c r="W18" i="15"/>
  <c r="Q18" i="15"/>
  <c r="Y17" i="15"/>
  <c r="X17" i="15"/>
  <c r="W17" i="15"/>
  <c r="Q17" i="15"/>
  <c r="Y16" i="15"/>
  <c r="X16" i="15"/>
  <c r="W16" i="15"/>
  <c r="R16" i="15"/>
  <c r="Q16" i="15"/>
  <c r="Y15" i="15"/>
  <c r="X15" i="15"/>
  <c r="W15" i="15"/>
  <c r="Q15" i="15"/>
  <c r="Y14" i="15"/>
  <c r="X14" i="15"/>
  <c r="W14" i="15"/>
  <c r="R14" i="15"/>
  <c r="Q14" i="15"/>
  <c r="Y13" i="15"/>
  <c r="X13" i="15"/>
  <c r="W13" i="15"/>
  <c r="S13" i="15"/>
  <c r="R13" i="15"/>
  <c r="Q13" i="15"/>
  <c r="Y12" i="15"/>
  <c r="X12" i="15"/>
  <c r="W12" i="15"/>
  <c r="Y11" i="15"/>
  <c r="X11" i="15"/>
  <c r="W11" i="15"/>
  <c r="R11" i="15"/>
  <c r="Q11" i="15"/>
  <c r="Y10" i="15"/>
  <c r="X10" i="15"/>
  <c r="W10" i="15"/>
  <c r="S10" i="15"/>
  <c r="Q10" i="15"/>
  <c r="Y9" i="15"/>
  <c r="X9" i="15"/>
  <c r="W9" i="15"/>
  <c r="S9" i="15"/>
  <c r="Q9" i="15"/>
  <c r="Y8" i="15"/>
  <c r="X8" i="15"/>
  <c r="W8" i="15"/>
  <c r="R8" i="15"/>
  <c r="Q8" i="15"/>
  <c r="Y7" i="15"/>
  <c r="X7" i="15"/>
  <c r="W7" i="15"/>
  <c r="S7" i="15"/>
  <c r="R7" i="15"/>
  <c r="Q7" i="15"/>
  <c r="Y6" i="15"/>
  <c r="X6" i="15"/>
  <c r="W6" i="15"/>
  <c r="R6" i="15"/>
  <c r="Q6" i="15"/>
  <c r="Y5" i="15"/>
  <c r="X5" i="15"/>
  <c r="W5" i="15"/>
  <c r="Q5" i="15"/>
  <c r="Y4" i="15"/>
  <c r="X4" i="15"/>
  <c r="W4" i="15"/>
  <c r="Q4" i="15"/>
  <c r="Y3" i="15"/>
  <c r="X3" i="15"/>
  <c r="W3" i="15"/>
  <c r="Q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Q28" i="6"/>
  <c r="Y27" i="6"/>
  <c r="X27" i="6"/>
  <c r="W27" i="6"/>
  <c r="Q27" i="6"/>
  <c r="Y26" i="6"/>
  <c r="X26" i="6"/>
  <c r="W26" i="6"/>
  <c r="Y25" i="6"/>
  <c r="X25" i="6"/>
  <c r="W25" i="6"/>
  <c r="Y24" i="6"/>
  <c r="X24" i="6"/>
  <c r="W24" i="6"/>
  <c r="Q24" i="6"/>
  <c r="Y23" i="6"/>
  <c r="X23" i="6"/>
  <c r="W23" i="6"/>
  <c r="Q23" i="6"/>
  <c r="Y22" i="6"/>
  <c r="X22" i="6"/>
  <c r="W22" i="6"/>
  <c r="S22" i="6"/>
  <c r="Y21" i="6"/>
  <c r="X21" i="6"/>
  <c r="W21" i="6"/>
  <c r="Q21" i="6"/>
  <c r="Y20" i="6"/>
  <c r="X20" i="6"/>
  <c r="W20" i="6"/>
  <c r="Y19" i="6"/>
  <c r="X19" i="6"/>
  <c r="W19" i="6"/>
  <c r="Q19" i="6"/>
  <c r="Y18" i="6"/>
  <c r="X18" i="6"/>
  <c r="W18" i="6"/>
  <c r="Q18" i="6"/>
  <c r="Y17" i="6"/>
  <c r="X17" i="6"/>
  <c r="W17" i="6"/>
  <c r="Q17" i="6"/>
  <c r="Y16" i="6"/>
  <c r="X16" i="6"/>
  <c r="W16" i="6"/>
  <c r="Q16" i="6"/>
  <c r="Y15" i="6"/>
  <c r="X15" i="6"/>
  <c r="W15" i="6"/>
  <c r="Q15" i="6"/>
  <c r="Y14" i="6"/>
  <c r="X14" i="6"/>
  <c r="W14" i="6"/>
  <c r="S14" i="6"/>
  <c r="Q14" i="6"/>
  <c r="Y13" i="6"/>
  <c r="X13" i="6"/>
  <c r="W13" i="6"/>
  <c r="S13" i="6"/>
  <c r="Y12" i="6"/>
  <c r="X12" i="6"/>
  <c r="W12" i="6"/>
  <c r="Q12" i="6"/>
  <c r="Y11" i="6"/>
  <c r="X11" i="6"/>
  <c r="W11" i="6"/>
  <c r="Y10" i="6"/>
  <c r="X10" i="6"/>
  <c r="W10" i="6"/>
  <c r="Q10" i="6"/>
  <c r="Y9" i="6"/>
  <c r="X9" i="6"/>
  <c r="W9" i="6"/>
  <c r="Q9" i="6"/>
  <c r="Y8" i="6"/>
  <c r="X8" i="6"/>
  <c r="W8" i="6"/>
  <c r="Q8" i="6"/>
  <c r="Y7" i="6"/>
  <c r="X7" i="6"/>
  <c r="W7" i="6"/>
  <c r="Y6" i="6"/>
  <c r="X6" i="6"/>
  <c r="W6" i="6"/>
  <c r="Q6" i="6"/>
  <c r="Y5" i="6"/>
  <c r="X5" i="6"/>
  <c r="W5" i="6"/>
  <c r="Q5" i="6"/>
  <c r="Y4" i="6"/>
  <c r="X4" i="6"/>
  <c r="W4" i="6"/>
  <c r="Y3" i="6"/>
  <c r="X3" i="6"/>
  <c r="W3" i="6"/>
  <c r="Y2" i="6"/>
  <c r="X2" i="6"/>
  <c r="W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R28" i="2"/>
  <c r="Q28" i="2"/>
  <c r="Y27" i="2"/>
  <c r="X27" i="2"/>
  <c r="W27" i="2"/>
  <c r="R27" i="2"/>
  <c r="Q27" i="2"/>
  <c r="Y26" i="2"/>
  <c r="X26" i="2"/>
  <c r="W26" i="2"/>
  <c r="S26" i="2"/>
  <c r="Q26" i="2"/>
  <c r="Y25" i="2"/>
  <c r="X25" i="2"/>
  <c r="W25" i="2"/>
  <c r="R25" i="2"/>
  <c r="Q25" i="2"/>
  <c r="Y24" i="2"/>
  <c r="X24" i="2"/>
  <c r="W24" i="2"/>
  <c r="S24" i="2"/>
  <c r="R24" i="2"/>
  <c r="Q24" i="2"/>
  <c r="Y23" i="2"/>
  <c r="X23" i="2"/>
  <c r="W23" i="2"/>
  <c r="R23" i="2"/>
  <c r="Q23" i="2"/>
  <c r="Y22" i="2"/>
  <c r="X22" i="2"/>
  <c r="W22" i="2"/>
  <c r="S22" i="2"/>
  <c r="R22" i="2"/>
  <c r="Q22" i="2"/>
  <c r="Y21" i="2"/>
  <c r="X21" i="2"/>
  <c r="W21" i="2"/>
  <c r="Q21" i="2"/>
  <c r="Y20" i="2"/>
  <c r="X20" i="2"/>
  <c r="W20" i="2"/>
  <c r="Y19" i="2"/>
  <c r="X19" i="2"/>
  <c r="W19" i="2"/>
  <c r="R19" i="2"/>
  <c r="Q19" i="2"/>
  <c r="Y18" i="2"/>
  <c r="X18" i="2"/>
  <c r="W18" i="2"/>
  <c r="R18" i="2"/>
  <c r="Q18" i="2"/>
  <c r="Y17" i="2"/>
  <c r="X17" i="2"/>
  <c r="W17" i="2"/>
  <c r="S17" i="2"/>
  <c r="R17" i="2"/>
  <c r="Q17" i="2"/>
  <c r="Y16" i="2"/>
  <c r="X16" i="2"/>
  <c r="W16" i="2"/>
  <c r="R16" i="2"/>
  <c r="Q16" i="2"/>
  <c r="Y15" i="2"/>
  <c r="X15" i="2"/>
  <c r="W15" i="2"/>
  <c r="R15" i="2"/>
  <c r="Q15" i="2"/>
  <c r="Y14" i="2"/>
  <c r="X14" i="2"/>
  <c r="W14" i="2"/>
  <c r="Q14" i="2"/>
  <c r="Y13" i="2"/>
  <c r="X13" i="2"/>
  <c r="W13" i="2"/>
  <c r="S13" i="2"/>
  <c r="R13" i="2"/>
  <c r="Q13" i="2"/>
  <c r="Y12" i="2"/>
  <c r="X12" i="2"/>
  <c r="W12" i="2"/>
  <c r="R12" i="2"/>
  <c r="Q12" i="2"/>
  <c r="Y11" i="2"/>
  <c r="X11" i="2"/>
  <c r="W11" i="2"/>
  <c r="R11" i="2"/>
  <c r="Q11" i="2"/>
  <c r="Y10" i="2"/>
  <c r="X10" i="2"/>
  <c r="W10" i="2"/>
  <c r="R10" i="2"/>
  <c r="Q10" i="2"/>
  <c r="Y9" i="2"/>
  <c r="X9" i="2"/>
  <c r="W9" i="2"/>
  <c r="R9" i="2"/>
  <c r="Q9" i="2"/>
  <c r="Y8" i="2"/>
  <c r="X8" i="2"/>
  <c r="W8" i="2"/>
  <c r="R8" i="2"/>
  <c r="Q8" i="2"/>
  <c r="Y7" i="2"/>
  <c r="X7" i="2"/>
  <c r="W7" i="2"/>
  <c r="R7" i="2"/>
  <c r="Q7" i="2"/>
  <c r="Y6" i="2"/>
  <c r="X6" i="2"/>
  <c r="W6" i="2"/>
  <c r="R6" i="2"/>
  <c r="Q6" i="2"/>
  <c r="Y5" i="2"/>
  <c r="X5" i="2"/>
  <c r="W5" i="2"/>
  <c r="S5" i="2"/>
  <c r="R5" i="2"/>
  <c r="Q5" i="2"/>
  <c r="Y4" i="2"/>
  <c r="X4" i="2"/>
  <c r="W4" i="2"/>
  <c r="R4" i="2"/>
  <c r="Q4" i="2"/>
  <c r="Y3" i="2"/>
  <c r="X3" i="2"/>
  <c r="W3" i="2"/>
  <c r="S3" i="2"/>
  <c r="R3" i="2"/>
  <c r="Q3" i="2"/>
  <c r="Y2" i="2"/>
  <c r="X2" i="2"/>
  <c r="W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Q28" i="5"/>
  <c r="Y27" i="5"/>
  <c r="X27" i="5"/>
  <c r="W27" i="5"/>
  <c r="S27" i="5"/>
  <c r="Q27" i="5"/>
  <c r="Y26" i="5"/>
  <c r="X26" i="5"/>
  <c r="W26" i="5"/>
  <c r="S26" i="5"/>
  <c r="Q26" i="5"/>
  <c r="Y25" i="5"/>
  <c r="X25" i="5"/>
  <c r="W25" i="5"/>
  <c r="S25" i="5"/>
  <c r="Q25" i="5"/>
  <c r="Y24" i="5"/>
  <c r="X24" i="5"/>
  <c r="W24" i="5"/>
  <c r="S24" i="5"/>
  <c r="Q24" i="5"/>
  <c r="Y23" i="5"/>
  <c r="X23" i="5"/>
  <c r="W23" i="5"/>
  <c r="Q23" i="5"/>
  <c r="Y22" i="5"/>
  <c r="X22" i="5"/>
  <c r="W22" i="5"/>
  <c r="S22" i="5"/>
  <c r="R22" i="5"/>
  <c r="Q22" i="5"/>
  <c r="Y21" i="5"/>
  <c r="X21" i="5"/>
  <c r="W21" i="5"/>
  <c r="S21" i="5"/>
  <c r="Q21" i="5"/>
  <c r="Y20" i="5"/>
  <c r="X20" i="5"/>
  <c r="W20" i="5"/>
  <c r="S20" i="5"/>
  <c r="Q20" i="5"/>
  <c r="Y19" i="5"/>
  <c r="X19" i="5"/>
  <c r="W19" i="5"/>
  <c r="S19" i="5"/>
  <c r="Q19" i="5"/>
  <c r="Y18" i="5"/>
  <c r="X18" i="5"/>
  <c r="W18" i="5"/>
  <c r="Q18" i="5"/>
  <c r="Y17" i="5"/>
  <c r="X17" i="5"/>
  <c r="W17" i="5"/>
  <c r="S17" i="5"/>
  <c r="Q17" i="5"/>
  <c r="Y16" i="5"/>
  <c r="X16" i="5"/>
  <c r="W16" i="5"/>
  <c r="S16" i="5"/>
  <c r="Q16" i="5"/>
  <c r="Y15" i="5"/>
  <c r="X15" i="5"/>
  <c r="W15" i="5"/>
  <c r="S15" i="5"/>
  <c r="Q15" i="5"/>
  <c r="Y14" i="5"/>
  <c r="X14" i="5"/>
  <c r="W14" i="5"/>
  <c r="Q14" i="5"/>
  <c r="Y13" i="5"/>
  <c r="X13" i="5"/>
  <c r="W13" i="5"/>
  <c r="S13" i="5"/>
  <c r="Q13" i="5"/>
  <c r="Y12" i="5"/>
  <c r="X12" i="5"/>
  <c r="W12" i="5"/>
  <c r="Q12" i="5"/>
  <c r="Y11" i="5"/>
  <c r="X11" i="5"/>
  <c r="W11" i="5"/>
  <c r="S11" i="5"/>
  <c r="Q11" i="5"/>
  <c r="Y10" i="5"/>
  <c r="X10" i="5"/>
  <c r="W10" i="5"/>
  <c r="S10" i="5"/>
  <c r="Q10" i="5"/>
  <c r="Y9" i="5"/>
  <c r="X9" i="5"/>
  <c r="W9" i="5"/>
  <c r="S9" i="5"/>
  <c r="Q9" i="5"/>
  <c r="Y8" i="5"/>
  <c r="X8" i="5"/>
  <c r="W8" i="5"/>
  <c r="S8" i="5"/>
  <c r="Q8" i="5"/>
  <c r="Y7" i="5"/>
  <c r="X7" i="5"/>
  <c r="W7" i="5"/>
  <c r="Q7" i="5"/>
  <c r="Y6" i="5"/>
  <c r="X6" i="5"/>
  <c r="W6" i="5"/>
  <c r="Q6" i="5"/>
  <c r="Y5" i="5"/>
  <c r="X5" i="5"/>
  <c r="W5" i="5"/>
  <c r="S5" i="5"/>
  <c r="Q5" i="5"/>
  <c r="Y4" i="5"/>
  <c r="X4" i="5"/>
  <c r="W4" i="5"/>
  <c r="S4" i="5"/>
  <c r="Q4" i="5"/>
  <c r="Y3" i="5"/>
  <c r="X3" i="5"/>
  <c r="W3" i="5"/>
  <c r="Q3" i="5"/>
  <c r="Y2" i="5"/>
  <c r="X2" i="5"/>
  <c r="W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R28" i="4"/>
  <c r="Q28" i="4"/>
  <c r="Y27" i="4"/>
  <c r="X27" i="4"/>
  <c r="W27" i="4"/>
  <c r="S27" i="4"/>
  <c r="R27" i="4"/>
  <c r="Q27" i="4"/>
  <c r="Y26" i="4"/>
  <c r="X26" i="4"/>
  <c r="W26" i="4"/>
  <c r="R26" i="4"/>
  <c r="Q26" i="4"/>
  <c r="Y25" i="4"/>
  <c r="X25" i="4"/>
  <c r="W25" i="4"/>
  <c r="S25" i="4"/>
  <c r="R25" i="4"/>
  <c r="Q25" i="4"/>
  <c r="Y24" i="4"/>
  <c r="X24" i="4"/>
  <c r="W24" i="4"/>
  <c r="R24" i="4"/>
  <c r="Q24" i="4"/>
  <c r="Y23" i="4"/>
  <c r="X23" i="4"/>
  <c r="W23" i="4"/>
  <c r="S23" i="4"/>
  <c r="R23" i="4"/>
  <c r="Q23" i="4"/>
  <c r="Y22" i="4"/>
  <c r="X22" i="4"/>
  <c r="W22" i="4"/>
  <c r="R22" i="4"/>
  <c r="Q22" i="4"/>
  <c r="Y21" i="4"/>
  <c r="X21" i="4"/>
  <c r="W21" i="4"/>
  <c r="S21" i="4"/>
  <c r="R21" i="4"/>
  <c r="Q21" i="4"/>
  <c r="Y20" i="4"/>
  <c r="X20" i="4"/>
  <c r="W20" i="4"/>
  <c r="R20" i="4"/>
  <c r="Q20" i="4"/>
  <c r="Y19" i="4"/>
  <c r="X19" i="4"/>
  <c r="W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R15" i="4"/>
  <c r="Q15" i="4"/>
  <c r="Y14" i="4"/>
  <c r="X14" i="4"/>
  <c r="W14" i="4"/>
  <c r="R14" i="4"/>
  <c r="Q14" i="4"/>
  <c r="Y13" i="4"/>
  <c r="X13" i="4"/>
  <c r="W13" i="4"/>
  <c r="R13" i="4"/>
  <c r="Q13" i="4"/>
  <c r="Y12" i="4"/>
  <c r="X12" i="4"/>
  <c r="W12" i="4"/>
  <c r="R12" i="4"/>
  <c r="Q12" i="4"/>
  <c r="Y11" i="4"/>
  <c r="X11" i="4"/>
  <c r="W11" i="4"/>
  <c r="S11" i="4"/>
  <c r="R11" i="4"/>
  <c r="Q11" i="4"/>
  <c r="Y10" i="4"/>
  <c r="X10" i="4"/>
  <c r="W10" i="4"/>
  <c r="R10" i="4"/>
  <c r="Q10" i="4"/>
  <c r="Y9" i="4"/>
  <c r="X9" i="4"/>
  <c r="W9" i="4"/>
  <c r="R9" i="4"/>
  <c r="Q9" i="4"/>
  <c r="Y8" i="4"/>
  <c r="X8" i="4"/>
  <c r="W8" i="4"/>
  <c r="S8" i="4"/>
  <c r="R8" i="4"/>
  <c r="Q8" i="4"/>
  <c r="Y7" i="4"/>
  <c r="X7" i="4"/>
  <c r="W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S18" i="3"/>
  <c r="R18" i="3"/>
  <c r="Q18" i="3"/>
  <c r="Y17" i="3"/>
  <c r="X17" i="3"/>
  <c r="W17" i="3"/>
  <c r="S17" i="3"/>
  <c r="R17" i="3"/>
  <c r="Q17" i="3"/>
  <c r="Y16" i="3"/>
  <c r="X16" i="3"/>
  <c r="W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Q13" i="3"/>
  <c r="Y12" i="3"/>
  <c r="X12" i="3"/>
  <c r="W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Q9" i="3"/>
  <c r="Y8" i="3"/>
  <c r="X8" i="3"/>
  <c r="W8" i="3"/>
  <c r="Q8" i="3"/>
  <c r="Y7" i="3"/>
  <c r="X7" i="3"/>
  <c r="W7" i="3"/>
  <c r="S7" i="3"/>
  <c r="R7" i="3"/>
  <c r="Q7" i="3"/>
  <c r="Y6" i="3"/>
  <c r="X6" i="3"/>
  <c r="W6" i="3"/>
  <c r="S6" i="3"/>
  <c r="Q6" i="3"/>
  <c r="Y5" i="3"/>
  <c r="X5" i="3"/>
  <c r="W5" i="3"/>
  <c r="S5" i="3"/>
  <c r="Q5" i="3"/>
  <c r="Y4" i="3"/>
  <c r="X4" i="3"/>
  <c r="W4" i="3"/>
  <c r="R4" i="3"/>
  <c r="Q4" i="3"/>
  <c r="Y3" i="3"/>
  <c r="X3" i="3"/>
  <c r="W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Q28" i="10"/>
  <c r="Y27" i="10"/>
  <c r="X27" i="10"/>
  <c r="W27" i="10"/>
  <c r="S27" i="10"/>
  <c r="Q27" i="10"/>
  <c r="Y26" i="10"/>
  <c r="X26" i="10"/>
  <c r="W26" i="10"/>
  <c r="Q26" i="10"/>
  <c r="Y25" i="10"/>
  <c r="X25" i="10"/>
  <c r="W25" i="10"/>
  <c r="Y24" i="10"/>
  <c r="X24" i="10"/>
  <c r="W24" i="10"/>
  <c r="Q24" i="10"/>
  <c r="Y23" i="10"/>
  <c r="X23" i="10"/>
  <c r="W23" i="10"/>
  <c r="Q23" i="10"/>
  <c r="Y22" i="10"/>
  <c r="X22" i="10"/>
  <c r="W22" i="10"/>
  <c r="Q22" i="10"/>
  <c r="Y21" i="10"/>
  <c r="X21" i="10"/>
  <c r="W21" i="10"/>
  <c r="S21" i="10"/>
  <c r="Q21" i="10"/>
  <c r="Y20" i="10"/>
  <c r="X20" i="10"/>
  <c r="W20" i="10"/>
  <c r="Y19" i="10"/>
  <c r="X19" i="10"/>
  <c r="W19" i="10"/>
  <c r="Q19" i="10"/>
  <c r="Y18" i="10"/>
  <c r="X18" i="10"/>
  <c r="W18" i="10"/>
  <c r="Q18" i="10"/>
  <c r="Y17" i="10"/>
  <c r="X17" i="10"/>
  <c r="W17" i="10"/>
  <c r="Q17" i="10"/>
  <c r="Y16" i="10"/>
  <c r="X16" i="10"/>
  <c r="W16" i="10"/>
  <c r="Q16" i="10"/>
  <c r="Y15" i="10"/>
  <c r="X15" i="10"/>
  <c r="W15" i="10"/>
  <c r="Q15" i="10"/>
  <c r="Y14" i="10"/>
  <c r="X14" i="10"/>
  <c r="W14" i="10"/>
  <c r="Q14" i="10"/>
  <c r="Y13" i="10"/>
  <c r="X13" i="10"/>
  <c r="W13" i="10"/>
  <c r="Q13" i="10"/>
  <c r="Y12" i="10"/>
  <c r="X12" i="10"/>
  <c r="W12" i="10"/>
  <c r="S12" i="10"/>
  <c r="Q12" i="10"/>
  <c r="Y11" i="10"/>
  <c r="X11" i="10"/>
  <c r="W11" i="10"/>
  <c r="Q11" i="10"/>
  <c r="Y10" i="10"/>
  <c r="X10" i="10"/>
  <c r="W10" i="10"/>
  <c r="Y9" i="10"/>
  <c r="X9" i="10"/>
  <c r="W9" i="10"/>
  <c r="Q9" i="10"/>
  <c r="Y8" i="10"/>
  <c r="X8" i="10"/>
  <c r="W8" i="10"/>
  <c r="S8" i="10"/>
  <c r="Q8" i="10"/>
  <c r="Y7" i="10"/>
  <c r="X7" i="10"/>
  <c r="W7" i="10"/>
  <c r="Q7" i="10"/>
  <c r="Y6" i="10"/>
  <c r="X6" i="10"/>
  <c r="W6" i="10"/>
  <c r="S6" i="10"/>
  <c r="Q6" i="10"/>
  <c r="Y5" i="10"/>
  <c r="X5" i="10"/>
  <c r="W5" i="10"/>
  <c r="Q5" i="10"/>
  <c r="Y4" i="10"/>
  <c r="X4" i="10"/>
  <c r="W4" i="10"/>
  <c r="Q4" i="10"/>
  <c r="Y3" i="10"/>
  <c r="X3" i="10"/>
  <c r="W3" i="10"/>
  <c r="S3" i="10"/>
  <c r="Q3" i="10"/>
  <c r="Y2" i="10"/>
  <c r="X2" i="10"/>
  <c r="W2" i="10"/>
  <c r="S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7" i="1"/>
  <c r="S13" i="1"/>
  <c r="S11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S15" i="1"/>
  <c r="W15" i="1"/>
  <c r="X15" i="1"/>
  <c r="Y15" i="1"/>
  <c r="Q16" i="1"/>
  <c r="R16" i="1"/>
  <c r="S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Y47" i="11" l="1"/>
  <c r="X47" i="11"/>
  <c r="Y47" i="9"/>
  <c r="X47" i="9"/>
  <c r="X47" i="15"/>
  <c r="Y47" i="15"/>
  <c r="X47" i="8"/>
  <c r="Y47" i="8"/>
  <c r="Y47" i="6"/>
  <c r="X47" i="6"/>
  <c r="Y47" i="10"/>
  <c r="X47" i="10"/>
  <c r="Y47" i="2"/>
  <c r="X47" i="2"/>
  <c r="Y47" i="5"/>
  <c r="X47" i="5"/>
  <c r="Y47" i="12"/>
  <c r="X47" i="12"/>
  <c r="Y47" i="3"/>
  <c r="X47" i="3"/>
  <c r="Y47" i="4"/>
  <c r="X47" i="4"/>
  <c r="Q49" i="14"/>
  <c r="AA49" i="14"/>
  <c r="B54" i="13" s="1"/>
  <c r="W47" i="4"/>
  <c r="W47" i="11"/>
  <c r="W47" i="9"/>
  <c r="W47" i="15"/>
  <c r="W47" i="8"/>
  <c r="W47" i="6"/>
  <c r="W47" i="10"/>
  <c r="W47" i="2"/>
  <c r="W47" i="5"/>
  <c r="W47" i="12"/>
  <c r="W47" i="3"/>
  <c r="AA47" i="14"/>
  <c r="X49" i="11"/>
  <c r="X49" i="9"/>
  <c r="X49" i="15"/>
  <c r="X49" i="6"/>
  <c r="X49" i="10"/>
  <c r="X49" i="2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5" i="13"/>
  <c r="X25" i="13"/>
  <c r="Y25" i="13"/>
  <c r="Z25" i="13"/>
  <c r="AA25" i="13"/>
  <c r="Q27" i="13"/>
  <c r="X27" i="13"/>
  <c r="Y27" i="13"/>
  <c r="Z27" i="13"/>
  <c r="AA27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4" i="13"/>
  <c r="X4" i="13"/>
  <c r="Y4" i="13"/>
  <c r="Z4" i="13"/>
  <c r="AA4" i="13"/>
  <c r="Q7" i="13"/>
  <c r="X7" i="13"/>
  <c r="Y7" i="13"/>
  <c r="Z7" i="13"/>
  <c r="AA7" i="13"/>
  <c r="Q9" i="13"/>
  <c r="X9" i="13"/>
  <c r="Y9" i="13"/>
  <c r="Z9" i="13"/>
  <c r="AA9" i="13"/>
  <c r="Q11" i="13"/>
  <c r="X11" i="13"/>
  <c r="Y11" i="13"/>
  <c r="Z11" i="13"/>
  <c r="AA11" i="13"/>
  <c r="Q13" i="13"/>
  <c r="X13" i="13"/>
  <c r="Y13" i="13"/>
  <c r="Z13" i="13"/>
  <c r="AA13" i="13"/>
  <c r="Q15" i="13"/>
  <c r="X15" i="13"/>
  <c r="Y15" i="13"/>
  <c r="Z15" i="13"/>
  <c r="AA15" i="13"/>
  <c r="Q17" i="13"/>
  <c r="X17" i="13"/>
  <c r="Y17" i="13"/>
  <c r="Z17" i="13"/>
  <c r="AA17" i="13"/>
  <c r="Q18" i="13"/>
  <c r="X18" i="13"/>
  <c r="Y18" i="13"/>
  <c r="Z18" i="13"/>
  <c r="AA18" i="13"/>
  <c r="Q20" i="13"/>
  <c r="X20" i="13"/>
  <c r="Y20" i="13"/>
  <c r="Z20" i="13"/>
  <c r="AA20" i="13"/>
  <c r="Q21" i="13"/>
  <c r="X21" i="13"/>
  <c r="Y21" i="13"/>
  <c r="Z21" i="13"/>
  <c r="AA21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<sst xmlns="http://schemas.openxmlformats.org/spreadsheetml/2006/main" count="1144" uniqueCount="73">
  <si>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</si>
  <si>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</si>
  <si>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</si>
  <si>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</si>
  <si>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</si>
  <si>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</si>
  <si>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</si>
  <si>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</si>
  <si>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</si>
  <si>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</si>
  <si>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</si>
  <si>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</si>
  <si>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</si>
  <si>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</si>
  <si>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</si>
  <si>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</si>
  <si>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</si>
  <si>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</si>
  <si>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</si>
  <si>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</si>
  <si>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</si>
  <si>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</si>
  <si>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</si>
  <si>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</si>
  <si>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</si>
  <si>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</si>
  <si>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</si>
  <si>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</si>
  <si>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</si>
  <si>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</si>
  <si>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</si>
  <si>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</si>
  <si>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</si>
  <si>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</si>
  <si>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</si>
  <si>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</si>
  <si>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</si>
  <si>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</si>
  <si>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</si>
  <si>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</si>
  <si>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</si>
  <si>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</si>
  <si>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</si>
  <si>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</si>
  <si>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CHI</t>
  </si>
  <si>
    <t>vs FRA</t>
  </si>
  <si>
    <t>-</t>
  </si>
  <si>
    <t>@ INJ</t>
  </si>
  <si>
    <t>vs EUR</t>
  </si>
  <si>
    <t>vs RKS</t>
  </si>
  <si>
    <t>@ AFR</t>
  </si>
  <si>
    <t>vs OLD</t>
  </si>
  <si>
    <t>@ USA</t>
  </si>
  <si>
    <t>@ 6TH</t>
  </si>
  <si>
    <t>vs CAN</t>
  </si>
  <si>
    <t>@ DNK</t>
  </si>
  <si>
    <t>vs IMP</t>
  </si>
  <si>
    <t>@ 3PT</t>
  </si>
  <si>
    <t>vs DEF</t>
  </si>
  <si>
    <t>@ CHI</t>
  </si>
  <si>
    <t>@ FRA</t>
  </si>
  <si>
    <t>vs INJ</t>
  </si>
  <si>
    <t>@ EUR</t>
  </si>
  <si>
    <t>@ RKS</t>
  </si>
  <si>
    <t>vs AFR</t>
  </si>
  <si>
    <t>=</t>
  </si>
  <si>
    <t>@ OLD</t>
  </si>
  <si>
    <t>vs USA</t>
  </si>
  <si>
    <t>vs SPA</t>
  </si>
  <si>
    <t>@ SPA</t>
  </si>
  <si>
    <t>vs 6TH</t>
  </si>
  <si>
    <t>@ CAN</t>
  </si>
  <si>
    <t>vs DNK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</si>
</sst>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19</v>
      </c>
      <c r="C2">
        <v>4</v>
      </c>
      <c r="D2">
        <v>5</v>
      </c>
      <c r="E2">
        <v>0</v>
      </c>
      <c r="F2">
        <v>1</v>
      </c>
      <c r="G2">
        <v>0</v>
      </c>
      <c r="H2">
        <v>7</v>
      </c>
      <c r="I2">
        <v>13</v>
      </c>
      <c r="J2">
        <v>4</v>
      </c>
      <c r="K2">
        <v>6</v>
      </c>
      <c r="L2">
        <v>1</v>
      </c>
      <c r="M2">
        <v>1</v>
      </c>
      <c r="N2">
        <v>1</v>
      </c>
      <c r="O2">
        <v>1</v>
      </c>
      <c r="P2">
        <v>-10</v>
      </c>
      <c r="Q2" s="2">
        <f t="shared" ref="Q2:Q46" si="0">H2/I2</f>
        <v>0.53846153846153844</v>
      </c>
      <c r="R2" s="2">
        <f t="shared" ref="R2:R46" si="1">J2/K2</f>
        <v>0.66666666666666663</v>
      </c>
      <c r="S2" s="2">
        <f>L2/M2</f>
        <v>1</v>
      </c>
      <c r="T2">
        <v>37</v>
      </c>
      <c r="U2">
        <v>29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24.689783783783792</v>
      </c>
      <c r="X2" s="4">
        <f t="shared" ref="X2:X47" si="3">B2+(C2*1.2)+(D2*1.5)+(E2*3)+(F2*3)-G2</f>
        <v>34.299999999999997</v>
      </c>
      <c r="Y2" s="4">
        <f t="shared" ref="Y2:Y47" si="4">B2+0.4*H2-0.7*I2-0.4*(M2-L2)+0.7*N2+0.3*(C2-N2)+F2+D2*0.7+0.7*E2-0.4*O2-G2</f>
        <v>18.400000000000002</v>
      </c>
      <c r="Z2">
        <v>0</v>
      </c>
    </row>
    <row r="3" spans="1:26" x14ac:dyDescent="0.3">
      <c r="A3" s="1" t="s">
        <v>45</v>
      </c>
      <c r="B3">
        <v>11</v>
      </c>
      <c r="C3">
        <v>2</v>
      </c>
      <c r="D3">
        <v>7</v>
      </c>
      <c r="E3">
        <v>0</v>
      </c>
      <c r="F3">
        <v>1</v>
      </c>
      <c r="G3">
        <v>1</v>
      </c>
      <c r="H3">
        <v>5</v>
      </c>
      <c r="I3">
        <v>13</v>
      </c>
      <c r="J3">
        <v>1</v>
      </c>
      <c r="K3">
        <v>5</v>
      </c>
      <c r="L3">
        <v>0</v>
      </c>
      <c r="M3">
        <v>0</v>
      </c>
      <c r="N3">
        <v>0</v>
      </c>
      <c r="O3">
        <v>1</v>
      </c>
      <c r="P3">
        <v>-8</v>
      </c>
      <c r="Q3" s="2">
        <f t="shared" si="0"/>
        <v>0.38461538461538464</v>
      </c>
      <c r="R3" s="2">
        <f t="shared" si="1"/>
        <v>0.2</v>
      </c>
      <c r="S3" s="6" t="s">
        <v>46</v>
      </c>
      <c r="T3">
        <v>37</v>
      </c>
      <c r="U3">
        <v>27</v>
      </c>
      <c r="V3">
        <v>0</v>
      </c>
      <c r="W3" s="3">
        <f t="shared" si="2"/>
        <v>11.426108108108108</v>
      </c>
      <c r="X3" s="4">
        <f t="shared" si="3"/>
        <v>25.9</v>
      </c>
      <c r="Y3" s="4">
        <f t="shared" si="4"/>
        <v>8.9999999999999982</v>
      </c>
      <c r="Z3">
        <v>0</v>
      </c>
    </row>
    <row r="4" spans="1:26" x14ac:dyDescent="0.3">
      <c r="A4" s="1" t="s">
        <v>47</v>
      </c>
      <c r="B4">
        <v>28</v>
      </c>
      <c r="C4">
        <v>2</v>
      </c>
      <c r="D4">
        <v>4</v>
      </c>
      <c r="E4">
        <v>0</v>
      </c>
      <c r="F4">
        <v>0</v>
      </c>
      <c r="G4">
        <v>2</v>
      </c>
      <c r="H4">
        <v>11</v>
      </c>
      <c r="I4">
        <v>20</v>
      </c>
      <c r="J4">
        <v>4</v>
      </c>
      <c r="K4">
        <v>10</v>
      </c>
      <c r="L4">
        <v>2</v>
      </c>
      <c r="M4">
        <v>3</v>
      </c>
      <c r="N4">
        <v>0</v>
      </c>
      <c r="O4">
        <v>3</v>
      </c>
      <c r="P4">
        <v>-36</v>
      </c>
      <c r="Q4" s="2">
        <f t="shared" si="0"/>
        <v>0.55000000000000004</v>
      </c>
      <c r="R4" s="2">
        <f t="shared" si="1"/>
        <v>0.4</v>
      </c>
      <c r="S4" s="2">
        <f>L4/M4</f>
        <v>0.66666666666666663</v>
      </c>
      <c r="T4">
        <v>37</v>
      </c>
      <c r="U4">
        <v>38</v>
      </c>
      <c r="V4">
        <v>0</v>
      </c>
      <c r="W4" s="3">
        <f t="shared" si="2"/>
        <v>23.830621621621628</v>
      </c>
      <c r="X4" s="4">
        <f t="shared" si="3"/>
        <v>34.4</v>
      </c>
      <c r="Y4" s="4">
        <f t="shared" si="4"/>
        <v>18.200000000000003</v>
      </c>
      <c r="Z4">
        <v>0</v>
      </c>
    </row>
    <row r="5" spans="1:26" x14ac:dyDescent="0.3">
      <c r="A5" s="1" t="s">
        <v>48</v>
      </c>
      <c r="B5">
        <v>14</v>
      </c>
      <c r="C5">
        <v>2</v>
      </c>
      <c r="D5">
        <v>4</v>
      </c>
      <c r="E5">
        <v>0</v>
      </c>
      <c r="F5">
        <v>1</v>
      </c>
      <c r="G5">
        <v>0</v>
      </c>
      <c r="H5">
        <v>6</v>
      </c>
      <c r="I5">
        <v>10</v>
      </c>
      <c r="J5">
        <v>1</v>
      </c>
      <c r="K5">
        <v>2</v>
      </c>
      <c r="L5">
        <v>1</v>
      </c>
      <c r="M5">
        <v>1</v>
      </c>
      <c r="N5">
        <v>2</v>
      </c>
      <c r="O5">
        <v>1</v>
      </c>
      <c r="P5">
        <v>-3</v>
      </c>
      <c r="Q5" s="2">
        <f t="shared" si="0"/>
        <v>0.6</v>
      </c>
      <c r="R5" s="2">
        <f t="shared" si="1"/>
        <v>0.5</v>
      </c>
      <c r="S5" s="2">
        <f>L5/M5</f>
        <v>1</v>
      </c>
      <c r="T5">
        <v>35</v>
      </c>
      <c r="U5">
        <v>26</v>
      </c>
      <c r="V5">
        <v>0</v>
      </c>
      <c r="W5" s="3">
        <f t="shared" si="2"/>
        <v>20.317514285714289</v>
      </c>
      <c r="X5" s="4">
        <f t="shared" si="3"/>
        <v>25.4</v>
      </c>
      <c r="Y5" s="4">
        <f t="shared" si="4"/>
        <v>14.199999999999998</v>
      </c>
      <c r="Z5">
        <v>0</v>
      </c>
    </row>
    <row r="6" spans="1:26" x14ac:dyDescent="0.3">
      <c r="A6" s="1" t="s">
        <v>49</v>
      </c>
      <c r="B6">
        <v>16</v>
      </c>
      <c r="C6">
        <v>1</v>
      </c>
      <c r="D6">
        <v>1</v>
      </c>
      <c r="E6">
        <v>0</v>
      </c>
      <c r="F6">
        <v>0</v>
      </c>
      <c r="G6">
        <v>2</v>
      </c>
      <c r="H6">
        <v>6</v>
      </c>
      <c r="I6">
        <v>10</v>
      </c>
      <c r="J6">
        <v>2</v>
      </c>
      <c r="K6">
        <v>4</v>
      </c>
      <c r="L6">
        <v>2</v>
      </c>
      <c r="M6">
        <v>2</v>
      </c>
      <c r="N6">
        <v>0</v>
      </c>
      <c r="O6">
        <v>1</v>
      </c>
      <c r="P6">
        <v>-26</v>
      </c>
      <c r="Q6" s="2">
        <f t="shared" si="0"/>
        <v>0.6</v>
      </c>
      <c r="R6" s="2">
        <f t="shared" si="1"/>
        <v>0.5</v>
      </c>
      <c r="S6" s="2">
        <f t="shared" ref="S6:S46" si="5">L6/M6</f>
        <v>1</v>
      </c>
      <c r="T6">
        <v>32</v>
      </c>
      <c r="U6">
        <v>18</v>
      </c>
      <c r="V6">
        <v>0</v>
      </c>
      <c r="W6" s="3">
        <f t="shared" si="2"/>
        <v>15.010000000000002</v>
      </c>
      <c r="X6" s="4">
        <f t="shared" si="3"/>
        <v>16.7</v>
      </c>
      <c r="Y6" s="4">
        <f t="shared" si="4"/>
        <v>9.9999999999999982</v>
      </c>
      <c r="Z6">
        <v>0</v>
      </c>
    </row>
    <row r="7" spans="1:26" x14ac:dyDescent="0.3">
      <c r="A7" s="1" t="s">
        <v>50</v>
      </c>
      <c r="B7">
        <v>19</v>
      </c>
      <c r="C7">
        <v>3</v>
      </c>
      <c r="D7">
        <v>4</v>
      </c>
      <c r="E7">
        <v>0</v>
      </c>
      <c r="F7">
        <v>0</v>
      </c>
      <c r="G7">
        <v>3</v>
      </c>
      <c r="H7">
        <v>7</v>
      </c>
      <c r="I7">
        <v>13</v>
      </c>
      <c r="J7">
        <v>5</v>
      </c>
      <c r="K7">
        <v>8</v>
      </c>
      <c r="L7">
        <v>0</v>
      </c>
      <c r="M7">
        <v>0</v>
      </c>
      <c r="N7">
        <v>0</v>
      </c>
      <c r="O7">
        <v>0</v>
      </c>
      <c r="P7">
        <v>-10</v>
      </c>
      <c r="Q7" s="2">
        <f t="shared" si="0"/>
        <v>0.53846153846153844</v>
      </c>
      <c r="R7" s="2">
        <f t="shared" si="1"/>
        <v>0.625</v>
      </c>
      <c r="S7" s="6" t="s">
        <v>46</v>
      </c>
      <c r="T7">
        <v>37</v>
      </c>
      <c r="U7">
        <v>28</v>
      </c>
      <c r="V7">
        <v>0</v>
      </c>
      <c r="W7" s="3">
        <f t="shared" si="2"/>
        <v>17.463594594594593</v>
      </c>
      <c r="X7" s="4">
        <f t="shared" si="3"/>
        <v>25.6</v>
      </c>
      <c r="Y7" s="4">
        <f t="shared" si="4"/>
        <v>13.400000000000002</v>
      </c>
      <c r="Z7">
        <v>0</v>
      </c>
    </row>
    <row r="8" spans="1:26" x14ac:dyDescent="0.3">
      <c r="A8" t="s">
        <v>51</v>
      </c>
      <c r="B8">
        <v>13</v>
      </c>
      <c r="C8">
        <v>2</v>
      </c>
      <c r="D8">
        <v>5</v>
      </c>
      <c r="E8">
        <v>1</v>
      </c>
      <c r="F8">
        <v>2</v>
      </c>
      <c r="G8">
        <v>1</v>
      </c>
      <c r="H8">
        <v>5</v>
      </c>
      <c r="I8">
        <v>12</v>
      </c>
      <c r="J8">
        <v>2</v>
      </c>
      <c r="K8">
        <v>6</v>
      </c>
      <c r="L8">
        <v>1</v>
      </c>
      <c r="M8">
        <v>2</v>
      </c>
      <c r="N8">
        <v>1</v>
      </c>
      <c r="O8">
        <v>1</v>
      </c>
      <c r="P8">
        <v>12</v>
      </c>
      <c r="Q8" s="2">
        <f t="shared" si="0"/>
        <v>0.41666666666666669</v>
      </c>
      <c r="R8" s="2">
        <f t="shared" si="1"/>
        <v>0.33333333333333331</v>
      </c>
      <c r="S8" s="2">
        <f t="shared" si="5"/>
        <v>0.5</v>
      </c>
      <c r="T8">
        <v>34</v>
      </c>
      <c r="U8">
        <v>24</v>
      </c>
      <c r="V8">
        <v>0</v>
      </c>
      <c r="W8" s="3">
        <f t="shared" si="2"/>
        <v>17.314205882352944</v>
      </c>
      <c r="X8" s="4">
        <f t="shared" si="3"/>
        <v>30.9</v>
      </c>
      <c r="Y8" s="4">
        <f t="shared" si="4"/>
        <v>12</v>
      </c>
      <c r="Z8">
        <v>0</v>
      </c>
    </row>
    <row r="9" spans="1:26" x14ac:dyDescent="0.3">
      <c r="A9" s="1" t="s">
        <v>52</v>
      </c>
      <c r="B9">
        <v>16</v>
      </c>
      <c r="C9">
        <v>0</v>
      </c>
      <c r="D9">
        <v>1</v>
      </c>
      <c r="E9">
        <v>0</v>
      </c>
      <c r="F9">
        <v>1</v>
      </c>
      <c r="G9">
        <v>2</v>
      </c>
      <c r="H9">
        <v>7</v>
      </c>
      <c r="I9">
        <v>11</v>
      </c>
      <c r="J9">
        <v>2</v>
      </c>
      <c r="K9">
        <v>4</v>
      </c>
      <c r="L9">
        <v>0</v>
      </c>
      <c r="M9">
        <v>0</v>
      </c>
      <c r="N9">
        <v>0</v>
      </c>
      <c r="O9">
        <v>3</v>
      </c>
      <c r="P9">
        <v>-5</v>
      </c>
      <c r="Q9" s="2">
        <f t="shared" si="0"/>
        <v>0.63636363636363635</v>
      </c>
      <c r="R9" s="2">
        <f t="shared" si="1"/>
        <v>0.5</v>
      </c>
      <c r="S9" s="6" t="s">
        <v>46</v>
      </c>
      <c r="T9">
        <v>35</v>
      </c>
      <c r="U9">
        <v>18</v>
      </c>
      <c r="V9">
        <v>0</v>
      </c>
      <c r="W9" s="3">
        <f t="shared" si="2"/>
        <v>13.639485714285716</v>
      </c>
      <c r="X9" s="4">
        <f t="shared" si="3"/>
        <v>18.5</v>
      </c>
      <c r="Y9" s="4">
        <f t="shared" si="4"/>
        <v>9.6000000000000014</v>
      </c>
      <c r="Z9">
        <v>0</v>
      </c>
    </row>
    <row r="10" spans="1:26" x14ac:dyDescent="0.3">
      <c r="A10" s="1" t="s">
        <v>68</v>
      </c>
      <c r="B10">
        <v>11</v>
      </c>
      <c r="C10">
        <v>3</v>
      </c>
      <c r="D10">
        <v>6</v>
      </c>
      <c r="E10">
        <v>1</v>
      </c>
      <c r="F10">
        <v>1</v>
      </c>
      <c r="G10">
        <v>0</v>
      </c>
      <c r="H10">
        <v>4</v>
      </c>
      <c r="I10">
        <v>10</v>
      </c>
      <c r="J10">
        <v>3</v>
      </c>
      <c r="K10">
        <v>5</v>
      </c>
      <c r="L10">
        <v>0</v>
      </c>
      <c r="M10">
        <v>0</v>
      </c>
      <c r="N10">
        <v>0</v>
      </c>
      <c r="O10">
        <v>3</v>
      </c>
      <c r="P10">
        <v>-1</v>
      </c>
      <c r="Q10" s="2">
        <f t="shared" si="0"/>
        <v>0.4</v>
      </c>
      <c r="R10" s="2">
        <f t="shared" si="1"/>
        <v>0.6</v>
      </c>
      <c r="S10" s="6" t="s">
        <v>46</v>
      </c>
      <c r="T10">
        <v>34</v>
      </c>
      <c r="U10">
        <v>24</v>
      </c>
      <c r="V10">
        <v>0</v>
      </c>
      <c r="W10" s="3">
        <f t="shared" si="2"/>
        <v>16.397617647058823</v>
      </c>
      <c r="X10" s="4">
        <f t="shared" si="3"/>
        <v>29.6</v>
      </c>
      <c r="Y10" s="4">
        <f t="shared" si="4"/>
        <v>11.2</v>
      </c>
      <c r="Z10">
        <v>0</v>
      </c>
    </row>
    <row r="11" spans="1:26" x14ac:dyDescent="0.3">
      <c r="A11" s="1" t="s">
        <v>53</v>
      </c>
      <c r="B11">
        <v>12</v>
      </c>
      <c r="C11">
        <v>2</v>
      </c>
      <c r="D11">
        <v>4</v>
      </c>
      <c r="E11">
        <v>0</v>
      </c>
      <c r="F11">
        <v>3</v>
      </c>
      <c r="G11">
        <v>2</v>
      </c>
      <c r="H11">
        <v>4</v>
      </c>
      <c r="I11">
        <v>13</v>
      </c>
      <c r="J11">
        <v>0</v>
      </c>
      <c r="K11">
        <v>4</v>
      </c>
      <c r="L11">
        <v>4</v>
      </c>
      <c r="M11">
        <v>4</v>
      </c>
      <c r="N11">
        <v>1</v>
      </c>
      <c r="O11">
        <v>2</v>
      </c>
      <c r="P11">
        <v>-1</v>
      </c>
      <c r="Q11" s="2">
        <f t="shared" si="0"/>
        <v>0.30769230769230771</v>
      </c>
      <c r="R11" s="2">
        <f t="shared" si="1"/>
        <v>0</v>
      </c>
      <c r="S11" s="2">
        <f t="shared" si="5"/>
        <v>1</v>
      </c>
      <c r="T11">
        <v>37</v>
      </c>
      <c r="U11">
        <v>22</v>
      </c>
      <c r="V11">
        <v>0</v>
      </c>
      <c r="W11" s="3">
        <f t="shared" si="2"/>
        <v>10.553081081081084</v>
      </c>
      <c r="X11" s="4">
        <f t="shared" si="3"/>
        <v>27.4</v>
      </c>
      <c r="Y11" s="4">
        <f t="shared" si="4"/>
        <v>8.5</v>
      </c>
      <c r="Z11">
        <v>0</v>
      </c>
    </row>
    <row r="12" spans="1:26" x14ac:dyDescent="0.3">
      <c r="A12" s="1" t="s">
        <v>54</v>
      </c>
      <c r="B12">
        <v>17</v>
      </c>
      <c r="C12">
        <v>0</v>
      </c>
      <c r="D12">
        <v>4</v>
      </c>
      <c r="E12">
        <v>0</v>
      </c>
      <c r="F12">
        <v>1</v>
      </c>
      <c r="G12">
        <v>4</v>
      </c>
      <c r="H12">
        <v>7</v>
      </c>
      <c r="I12">
        <v>11</v>
      </c>
      <c r="J12">
        <v>3</v>
      </c>
      <c r="K12">
        <v>6</v>
      </c>
      <c r="L12">
        <v>0</v>
      </c>
      <c r="M12">
        <v>0</v>
      </c>
      <c r="N12">
        <v>0</v>
      </c>
      <c r="O12">
        <v>6</v>
      </c>
      <c r="P12">
        <v>-11</v>
      </c>
      <c r="Q12" s="2">
        <f t="shared" si="0"/>
        <v>0.63636363636363635</v>
      </c>
      <c r="R12" s="2">
        <f t="shared" si="1"/>
        <v>0.5</v>
      </c>
      <c r="S12" s="6" t="s">
        <v>46</v>
      </c>
      <c r="T12">
        <v>36</v>
      </c>
      <c r="U12">
        <v>27</v>
      </c>
      <c r="V12">
        <v>0</v>
      </c>
      <c r="W12" s="3">
        <f t="shared" si="2"/>
        <v>13.162611111111111</v>
      </c>
      <c r="X12" s="4">
        <f t="shared" si="3"/>
        <v>22</v>
      </c>
      <c r="Y12" s="4">
        <f t="shared" si="4"/>
        <v>9.5000000000000018</v>
      </c>
      <c r="Z12">
        <v>0</v>
      </c>
    </row>
    <row r="13" spans="1:26" x14ac:dyDescent="0.3">
      <c r="A13" s="1" t="s">
        <v>55</v>
      </c>
      <c r="B13">
        <v>15</v>
      </c>
      <c r="C13">
        <v>3</v>
      </c>
      <c r="D13">
        <v>5</v>
      </c>
      <c r="E13">
        <v>0</v>
      </c>
      <c r="F13">
        <v>2</v>
      </c>
      <c r="G13">
        <v>1</v>
      </c>
      <c r="H13">
        <v>6</v>
      </c>
      <c r="I13">
        <v>10</v>
      </c>
      <c r="J13">
        <v>3</v>
      </c>
      <c r="K13">
        <v>7</v>
      </c>
      <c r="L13">
        <v>0</v>
      </c>
      <c r="M13">
        <v>0</v>
      </c>
      <c r="N13">
        <v>0</v>
      </c>
      <c r="O13">
        <v>1</v>
      </c>
      <c r="P13">
        <v>23</v>
      </c>
      <c r="Q13" s="2">
        <f t="shared" si="0"/>
        <v>0.6</v>
      </c>
      <c r="R13" s="2">
        <f t="shared" si="1"/>
        <v>0.42857142857142855</v>
      </c>
      <c r="S13" s="6" t="s">
        <v>46</v>
      </c>
      <c r="T13">
        <v>29</v>
      </c>
      <c r="U13">
        <v>29</v>
      </c>
      <c r="V13">
        <v>0</v>
      </c>
      <c r="W13" s="3">
        <f t="shared" si="2"/>
        <v>26.489655172413791</v>
      </c>
      <c r="X13" s="4">
        <f t="shared" si="3"/>
        <v>31.1</v>
      </c>
      <c r="Y13" s="4">
        <f t="shared" si="4"/>
        <v>15.399999999999999</v>
      </c>
      <c r="Z13">
        <v>0</v>
      </c>
    </row>
    <row r="14" spans="1:26" x14ac:dyDescent="0.3">
      <c r="A14" s="1" t="s">
        <v>56</v>
      </c>
      <c r="B14">
        <v>19</v>
      </c>
      <c r="C14">
        <v>2</v>
      </c>
      <c r="D14">
        <v>7</v>
      </c>
      <c r="E14">
        <v>0</v>
      </c>
      <c r="F14">
        <v>2</v>
      </c>
      <c r="G14">
        <v>2</v>
      </c>
      <c r="H14">
        <v>8</v>
      </c>
      <c r="I14">
        <v>12</v>
      </c>
      <c r="J14">
        <v>3</v>
      </c>
      <c r="K14">
        <v>4</v>
      </c>
      <c r="L14">
        <v>0</v>
      </c>
      <c r="M14">
        <v>0</v>
      </c>
      <c r="N14">
        <v>1</v>
      </c>
      <c r="O14">
        <v>2</v>
      </c>
      <c r="P14">
        <v>-4</v>
      </c>
      <c r="Q14" s="2">
        <f t="shared" si="0"/>
        <v>0.66666666666666663</v>
      </c>
      <c r="R14" s="2">
        <f t="shared" si="1"/>
        <v>0.75</v>
      </c>
      <c r="S14" s="6" t="s">
        <v>46</v>
      </c>
      <c r="T14">
        <v>41</v>
      </c>
      <c r="U14">
        <v>35</v>
      </c>
      <c r="V14">
        <v>0</v>
      </c>
      <c r="W14" s="3">
        <f t="shared" si="2"/>
        <v>23.12387804878049</v>
      </c>
      <c r="X14" s="4">
        <f t="shared" si="3"/>
        <v>35.9</v>
      </c>
      <c r="Y14" s="4">
        <f t="shared" si="4"/>
        <v>18.899999999999999</v>
      </c>
      <c r="Z14">
        <v>0</v>
      </c>
    </row>
    <row r="15" spans="1:26" x14ac:dyDescent="0.3">
      <c r="A15" s="1" t="s">
        <v>57</v>
      </c>
      <c r="B15">
        <v>15</v>
      </c>
      <c r="C15">
        <v>1</v>
      </c>
      <c r="D15">
        <v>8</v>
      </c>
      <c r="E15">
        <v>1</v>
      </c>
      <c r="F15">
        <v>0</v>
      </c>
      <c r="G15">
        <v>1</v>
      </c>
      <c r="H15">
        <v>6</v>
      </c>
      <c r="I15">
        <v>12</v>
      </c>
      <c r="J15">
        <v>3</v>
      </c>
      <c r="K15">
        <v>7</v>
      </c>
      <c r="L15">
        <v>0</v>
      </c>
      <c r="M15">
        <v>0</v>
      </c>
      <c r="N15">
        <v>0</v>
      </c>
      <c r="O15">
        <v>1</v>
      </c>
      <c r="P15">
        <v>-9</v>
      </c>
      <c r="Q15" s="2">
        <f t="shared" si="0"/>
        <v>0.5</v>
      </c>
      <c r="R15" s="2">
        <f t="shared" si="1"/>
        <v>0.42857142857142855</v>
      </c>
      <c r="S15" s="6" t="s">
        <v>46</v>
      </c>
      <c r="T15">
        <v>38</v>
      </c>
      <c r="U15">
        <v>34</v>
      </c>
      <c r="V15">
        <v>0</v>
      </c>
      <c r="W15" s="3">
        <f t="shared" si="2"/>
        <v>18.311394736842104</v>
      </c>
      <c r="X15" s="4">
        <f t="shared" si="3"/>
        <v>30.2</v>
      </c>
      <c r="Y15" s="4">
        <f t="shared" si="4"/>
        <v>14.2</v>
      </c>
      <c r="Z15">
        <v>0</v>
      </c>
    </row>
    <row r="16" spans="1:26" x14ac:dyDescent="0.3">
      <c r="A16" t="s">
        <v>58</v>
      </c>
      <c r="B16">
        <v>17</v>
      </c>
      <c r="C16">
        <v>2</v>
      </c>
      <c r="D16">
        <v>4</v>
      </c>
      <c r="E16">
        <v>0</v>
      </c>
      <c r="F16">
        <v>1</v>
      </c>
      <c r="G16">
        <v>4</v>
      </c>
      <c r="H16">
        <v>7</v>
      </c>
      <c r="I16">
        <v>14</v>
      </c>
      <c r="J16">
        <v>2</v>
      </c>
      <c r="K16">
        <v>3</v>
      </c>
      <c r="L16">
        <v>1</v>
      </c>
      <c r="M16">
        <v>2</v>
      </c>
      <c r="N16">
        <v>0</v>
      </c>
      <c r="O16">
        <v>0</v>
      </c>
      <c r="P16">
        <v>-16</v>
      </c>
      <c r="Q16" s="2">
        <f t="shared" si="0"/>
        <v>0.5</v>
      </c>
      <c r="R16" s="2">
        <f t="shared" si="1"/>
        <v>0.66666666666666663</v>
      </c>
      <c r="S16" s="2">
        <f t="shared" si="5"/>
        <v>0.5</v>
      </c>
      <c r="T16">
        <v>37</v>
      </c>
      <c r="U16">
        <v>27</v>
      </c>
      <c r="V16">
        <v>0</v>
      </c>
      <c r="W16" s="3">
        <f t="shared" si="2"/>
        <v>12.533486486486487</v>
      </c>
      <c r="X16" s="4">
        <f t="shared" si="3"/>
        <v>24.4</v>
      </c>
      <c r="Y16" s="4">
        <f t="shared" si="4"/>
        <v>10</v>
      </c>
      <c r="Z16">
        <v>0</v>
      </c>
    </row>
    <row r="17" spans="1:26" x14ac:dyDescent="0.3">
      <c r="A17" s="1" t="s">
        <v>59</v>
      </c>
      <c r="B17">
        <v>10</v>
      </c>
      <c r="C17">
        <v>6</v>
      </c>
      <c r="D17">
        <v>10</v>
      </c>
      <c r="E17">
        <v>0</v>
      </c>
      <c r="F17">
        <v>0</v>
      </c>
      <c r="G17">
        <v>5</v>
      </c>
      <c r="H17">
        <v>4</v>
      </c>
      <c r="I17">
        <v>17</v>
      </c>
      <c r="J17">
        <v>0</v>
      </c>
      <c r="K17">
        <v>7</v>
      </c>
      <c r="L17">
        <v>2</v>
      </c>
      <c r="M17">
        <v>2</v>
      </c>
      <c r="N17">
        <v>1</v>
      </c>
      <c r="O17">
        <v>2</v>
      </c>
      <c r="P17">
        <v>8</v>
      </c>
      <c r="Q17" s="2">
        <f t="shared" si="0"/>
        <v>0.23529411764705882</v>
      </c>
      <c r="R17" s="2">
        <f t="shared" si="1"/>
        <v>0</v>
      </c>
      <c r="S17" s="2">
        <f t="shared" si="5"/>
        <v>1</v>
      </c>
      <c r="T17">
        <v>48</v>
      </c>
      <c r="U17">
        <v>39</v>
      </c>
      <c r="V17">
        <v>0</v>
      </c>
      <c r="W17" s="3">
        <f t="shared" si="2"/>
        <v>1.7400416666666665</v>
      </c>
      <c r="X17" s="4">
        <f t="shared" si="3"/>
        <v>27.200000000000003</v>
      </c>
      <c r="Y17" s="4">
        <f t="shared" si="4"/>
        <v>3.0999999999999996</v>
      </c>
      <c r="Z17">
        <v>0</v>
      </c>
    </row>
    <row r="18" spans="1:26" x14ac:dyDescent="0.3">
      <c r="A18" s="1" t="s">
        <v>60</v>
      </c>
      <c r="B18">
        <v>12</v>
      </c>
      <c r="C18">
        <v>1</v>
      </c>
      <c r="D18">
        <v>7</v>
      </c>
      <c r="E18">
        <v>0</v>
      </c>
      <c r="F18">
        <v>1</v>
      </c>
      <c r="G18">
        <v>1</v>
      </c>
      <c r="H18">
        <v>4</v>
      </c>
      <c r="I18">
        <v>11</v>
      </c>
      <c r="J18">
        <v>2</v>
      </c>
      <c r="K18">
        <v>6</v>
      </c>
      <c r="L18">
        <v>2</v>
      </c>
      <c r="M18">
        <v>2</v>
      </c>
      <c r="N18">
        <v>0</v>
      </c>
      <c r="O18">
        <v>0</v>
      </c>
      <c r="P18">
        <v>-12</v>
      </c>
      <c r="Q18" s="2">
        <f t="shared" si="0"/>
        <v>0.36363636363636365</v>
      </c>
      <c r="R18" s="2">
        <f t="shared" si="1"/>
        <v>0.33333333333333331</v>
      </c>
      <c r="S18" s="2">
        <f t="shared" si="5"/>
        <v>1</v>
      </c>
      <c r="T18">
        <v>35</v>
      </c>
      <c r="U18">
        <v>28</v>
      </c>
      <c r="V18">
        <v>0</v>
      </c>
      <c r="W18" s="3">
        <f t="shared" si="2"/>
        <v>14.970285714285712</v>
      </c>
      <c r="X18" s="4">
        <f t="shared" si="3"/>
        <v>25.7</v>
      </c>
      <c r="Y18" s="4">
        <f t="shared" si="4"/>
        <v>11.1</v>
      </c>
      <c r="Z18">
        <v>0</v>
      </c>
    </row>
    <row r="19" spans="1:26" x14ac:dyDescent="0.3">
      <c r="A19" s="1" t="s">
        <v>61</v>
      </c>
      <c r="B19">
        <v>10</v>
      </c>
      <c r="C19">
        <v>0</v>
      </c>
      <c r="D19">
        <v>8</v>
      </c>
      <c r="E19">
        <v>0</v>
      </c>
      <c r="F19">
        <v>0</v>
      </c>
      <c r="G19">
        <v>1</v>
      </c>
      <c r="H19">
        <v>4</v>
      </c>
      <c r="I19">
        <v>15</v>
      </c>
      <c r="J19">
        <v>2</v>
      </c>
      <c r="K19">
        <v>7</v>
      </c>
      <c r="L19">
        <v>0</v>
      </c>
      <c r="M19">
        <v>0</v>
      </c>
      <c r="N19">
        <v>0</v>
      </c>
      <c r="O19">
        <v>1</v>
      </c>
      <c r="P19">
        <v>-27</v>
      </c>
      <c r="Q19" s="2">
        <f t="shared" si="0"/>
        <v>0.26666666666666666</v>
      </c>
      <c r="R19" s="2">
        <f t="shared" si="1"/>
        <v>0.2857142857142857</v>
      </c>
      <c r="S19" s="6" t="s">
        <v>46</v>
      </c>
      <c r="T19">
        <v>32</v>
      </c>
      <c r="U19">
        <v>29</v>
      </c>
      <c r="V19">
        <v>0</v>
      </c>
      <c r="W19" s="3">
        <f t="shared" si="2"/>
        <v>6.9502812499999997</v>
      </c>
      <c r="X19" s="4">
        <f t="shared" si="3"/>
        <v>21</v>
      </c>
      <c r="Y19" s="4">
        <f t="shared" si="4"/>
        <v>5.2999999999999989</v>
      </c>
      <c r="Z19">
        <v>0</v>
      </c>
    </row>
    <row r="20" spans="1:26" x14ac:dyDescent="0.3">
      <c r="A20" s="1" t="s">
        <v>62</v>
      </c>
      <c r="B20">
        <v>17</v>
      </c>
      <c r="C20">
        <v>1</v>
      </c>
      <c r="D20">
        <v>2</v>
      </c>
      <c r="E20">
        <v>0</v>
      </c>
      <c r="F20">
        <v>0</v>
      </c>
      <c r="G20">
        <v>4</v>
      </c>
      <c r="H20">
        <v>7</v>
      </c>
      <c r="I20">
        <v>15</v>
      </c>
      <c r="J20">
        <v>3</v>
      </c>
      <c r="K20">
        <v>9</v>
      </c>
      <c r="L20">
        <v>0</v>
      </c>
      <c r="M20">
        <v>0</v>
      </c>
      <c r="N20">
        <v>0</v>
      </c>
      <c r="O20">
        <v>1</v>
      </c>
      <c r="P20">
        <v>-18</v>
      </c>
      <c r="Q20" s="2">
        <f t="shared" si="0"/>
        <v>0.46666666666666667</v>
      </c>
      <c r="R20" s="2">
        <f t="shared" si="1"/>
        <v>0.33333333333333331</v>
      </c>
      <c r="S20" s="6" t="s">
        <v>46</v>
      </c>
      <c r="T20">
        <v>31</v>
      </c>
      <c r="U20">
        <v>21</v>
      </c>
      <c r="V20">
        <v>0</v>
      </c>
      <c r="W20" s="3">
        <f t="shared" si="2"/>
        <v>9.497419354838712</v>
      </c>
      <c r="X20" s="4">
        <f t="shared" si="3"/>
        <v>17.2</v>
      </c>
      <c r="Y20" s="4">
        <f t="shared" si="4"/>
        <v>6.6000000000000014</v>
      </c>
      <c r="Z20">
        <v>0</v>
      </c>
    </row>
    <row r="21" spans="1:26" x14ac:dyDescent="0.3">
      <c r="A21" s="1" t="s">
        <v>63</v>
      </c>
      <c r="B21">
        <v>23</v>
      </c>
      <c r="C21">
        <v>0</v>
      </c>
      <c r="D21">
        <v>3</v>
      </c>
      <c r="E21">
        <v>0</v>
      </c>
      <c r="F21">
        <v>2</v>
      </c>
      <c r="G21">
        <v>0</v>
      </c>
      <c r="H21">
        <v>8</v>
      </c>
      <c r="I21">
        <v>13</v>
      </c>
      <c r="J21">
        <v>4</v>
      </c>
      <c r="K21">
        <v>7</v>
      </c>
      <c r="L21">
        <v>3</v>
      </c>
      <c r="M21">
        <v>4</v>
      </c>
      <c r="N21">
        <v>0</v>
      </c>
      <c r="O21">
        <v>1</v>
      </c>
      <c r="P21">
        <v>-1</v>
      </c>
      <c r="Q21" s="2">
        <f t="shared" si="0"/>
        <v>0.61538461538461542</v>
      </c>
      <c r="R21" s="2">
        <f t="shared" si="1"/>
        <v>0.5714285714285714</v>
      </c>
      <c r="S21" s="2">
        <f t="shared" si="5"/>
        <v>0.75</v>
      </c>
      <c r="T21">
        <v>36</v>
      </c>
      <c r="U21">
        <v>30</v>
      </c>
      <c r="V21">
        <v>0</v>
      </c>
      <c r="W21" s="3">
        <f t="shared" si="2"/>
        <v>28.151472222222221</v>
      </c>
      <c r="X21" s="4">
        <f t="shared" si="3"/>
        <v>33.5</v>
      </c>
      <c r="Y21" s="4">
        <f t="shared" si="4"/>
        <v>20.400000000000006</v>
      </c>
      <c r="Z21">
        <v>0</v>
      </c>
    </row>
    <row r="22" spans="1:26" x14ac:dyDescent="0.3">
      <c r="A22" s="1" t="s">
        <v>64</v>
      </c>
      <c r="B22">
        <v>2</v>
      </c>
      <c r="C22">
        <v>6</v>
      </c>
      <c r="D22">
        <v>3</v>
      </c>
      <c r="E22">
        <v>1</v>
      </c>
      <c r="F22">
        <v>0</v>
      </c>
      <c r="G22">
        <v>0</v>
      </c>
      <c r="H22">
        <v>1</v>
      </c>
      <c r="I22">
        <v>7</v>
      </c>
      <c r="J22">
        <v>0</v>
      </c>
      <c r="K22">
        <v>3</v>
      </c>
      <c r="L22">
        <v>0</v>
      </c>
      <c r="M22">
        <v>0</v>
      </c>
      <c r="N22">
        <v>0</v>
      </c>
      <c r="O22">
        <v>2</v>
      </c>
      <c r="P22">
        <v>-24</v>
      </c>
      <c r="Q22" s="2">
        <f t="shared" si="0"/>
        <v>0.14285714285714285</v>
      </c>
      <c r="R22" s="2">
        <f t="shared" si="1"/>
        <v>0</v>
      </c>
      <c r="S22" s="6" t="s">
        <v>46</v>
      </c>
      <c r="T22">
        <v>35</v>
      </c>
      <c r="U22">
        <v>9</v>
      </c>
      <c r="V22">
        <v>0</v>
      </c>
      <c r="W22" s="3">
        <f t="shared" si="2"/>
        <v>1.3681428571428569</v>
      </c>
      <c r="X22" s="4">
        <f t="shared" si="3"/>
        <v>16.7</v>
      </c>
      <c r="Y22" s="4">
        <f t="shared" si="4"/>
        <v>1.2999999999999996</v>
      </c>
      <c r="Z22">
        <v>0</v>
      </c>
    </row>
    <row r="23" spans="1:26" x14ac:dyDescent="0.3">
      <c r="A23" s="1" t="s">
        <v>66</v>
      </c>
      <c r="B23">
        <v>12</v>
      </c>
      <c r="C23">
        <v>2</v>
      </c>
      <c r="D23">
        <v>3</v>
      </c>
      <c r="E23">
        <v>2</v>
      </c>
      <c r="F23">
        <v>1</v>
      </c>
      <c r="G23">
        <v>2</v>
      </c>
      <c r="H23">
        <v>5</v>
      </c>
      <c r="I23">
        <v>14</v>
      </c>
      <c r="J23">
        <v>1</v>
      </c>
      <c r="K23">
        <v>5</v>
      </c>
      <c r="L23">
        <v>1</v>
      </c>
      <c r="M23">
        <v>1</v>
      </c>
      <c r="N23">
        <v>0</v>
      </c>
      <c r="O23">
        <v>2</v>
      </c>
      <c r="P23">
        <v>1</v>
      </c>
      <c r="Q23" s="2">
        <f t="shared" si="0"/>
        <v>0.35714285714285715</v>
      </c>
      <c r="R23" s="2">
        <f t="shared" si="1"/>
        <v>0.2</v>
      </c>
      <c r="S23" s="2">
        <f t="shared" si="5"/>
        <v>1</v>
      </c>
      <c r="T23">
        <v>35</v>
      </c>
      <c r="U23">
        <v>19</v>
      </c>
      <c r="V23">
        <v>0</v>
      </c>
      <c r="W23" s="3">
        <f t="shared" si="2"/>
        <v>8.5434857142857172</v>
      </c>
      <c r="X23" s="4">
        <f t="shared" si="3"/>
        <v>25.9</v>
      </c>
      <c r="Y23" s="4">
        <f t="shared" si="4"/>
        <v>6.5</v>
      </c>
      <c r="Z23">
        <v>0</v>
      </c>
    </row>
    <row r="24" spans="1:26" x14ac:dyDescent="0.3">
      <c r="A24" s="1" t="s">
        <v>67</v>
      </c>
      <c r="B24">
        <v>25</v>
      </c>
      <c r="C24">
        <v>3</v>
      </c>
      <c r="D24">
        <v>2</v>
      </c>
      <c r="E24">
        <v>0</v>
      </c>
      <c r="F24">
        <v>0</v>
      </c>
      <c r="G24">
        <v>3</v>
      </c>
      <c r="H24">
        <v>9</v>
      </c>
      <c r="I24">
        <v>12</v>
      </c>
      <c r="J24">
        <v>7</v>
      </c>
      <c r="K24">
        <v>8</v>
      </c>
      <c r="L24">
        <v>0</v>
      </c>
      <c r="M24">
        <v>0</v>
      </c>
      <c r="N24">
        <v>1</v>
      </c>
      <c r="O24">
        <v>2</v>
      </c>
      <c r="P24">
        <v>-13</v>
      </c>
      <c r="Q24" s="2">
        <f t="shared" si="0"/>
        <v>0.75</v>
      </c>
      <c r="R24" s="2">
        <f t="shared" si="1"/>
        <v>0.875</v>
      </c>
      <c r="S24" s="6" t="s">
        <v>46</v>
      </c>
      <c r="T24">
        <v>29</v>
      </c>
      <c r="U24">
        <v>30</v>
      </c>
      <c r="V24">
        <v>0</v>
      </c>
      <c r="W24" s="3">
        <f t="shared" si="2"/>
        <v>33.097862068965526</v>
      </c>
      <c r="X24" s="4">
        <f t="shared" si="3"/>
        <v>28.6</v>
      </c>
      <c r="Y24" s="4">
        <f t="shared" si="4"/>
        <v>19.100000000000001</v>
      </c>
      <c r="Z24">
        <v>0</v>
      </c>
    </row>
    <row r="25" spans="1:26" x14ac:dyDescent="0.3">
      <c r="A25" s="1" t="s">
        <v>69</v>
      </c>
      <c r="B25">
        <v>12</v>
      </c>
      <c r="C25">
        <v>2</v>
      </c>
      <c r="D25">
        <v>5</v>
      </c>
      <c r="E25">
        <v>0</v>
      </c>
      <c r="F25">
        <v>0</v>
      </c>
      <c r="G25">
        <v>2</v>
      </c>
      <c r="H25">
        <v>4</v>
      </c>
      <c r="I25">
        <v>13</v>
      </c>
      <c r="J25">
        <v>2</v>
      </c>
      <c r="K25">
        <v>7</v>
      </c>
      <c r="L25">
        <v>2</v>
      </c>
      <c r="M25">
        <v>2</v>
      </c>
      <c r="N25">
        <v>0</v>
      </c>
      <c r="O25">
        <v>1</v>
      </c>
      <c r="P25">
        <v>6</v>
      </c>
      <c r="Q25" s="2">
        <f t="shared" si="0"/>
        <v>0.30769230769230771</v>
      </c>
      <c r="R25" s="2">
        <f t="shared" si="1"/>
        <v>0.2857142857142857</v>
      </c>
      <c r="S25" s="2">
        <f t="shared" si="5"/>
        <v>1</v>
      </c>
      <c r="T25">
        <v>38</v>
      </c>
      <c r="U25">
        <v>25</v>
      </c>
      <c r="V25">
        <v>0</v>
      </c>
      <c r="W25" s="3">
        <f t="shared" si="2"/>
        <v>6.9990789473684236</v>
      </c>
      <c r="X25" s="4">
        <f t="shared" si="3"/>
        <v>19.899999999999999</v>
      </c>
      <c r="Y25" s="4">
        <f t="shared" si="4"/>
        <v>6.1999999999999993</v>
      </c>
      <c r="Z25">
        <v>0</v>
      </c>
    </row>
    <row r="26" spans="1:26" x14ac:dyDescent="0.3">
      <c r="A26" s="1" t="s">
        <v>70</v>
      </c>
      <c r="B26">
        <v>17</v>
      </c>
      <c r="C26">
        <v>2</v>
      </c>
      <c r="D26">
        <v>4</v>
      </c>
      <c r="E26">
        <v>1</v>
      </c>
      <c r="F26">
        <v>2</v>
      </c>
      <c r="G26">
        <v>4</v>
      </c>
      <c r="H26">
        <v>6</v>
      </c>
      <c r="I26">
        <v>11</v>
      </c>
      <c r="J26">
        <v>5</v>
      </c>
      <c r="K26">
        <v>8</v>
      </c>
      <c r="L26">
        <v>0</v>
      </c>
      <c r="M26">
        <v>0</v>
      </c>
      <c r="N26">
        <v>0</v>
      </c>
      <c r="O26">
        <v>3</v>
      </c>
      <c r="P26">
        <v>-2</v>
      </c>
      <c r="Q26" s="2">
        <f t="shared" si="0"/>
        <v>0.54545454545454541</v>
      </c>
      <c r="R26" s="2">
        <f t="shared" si="1"/>
        <v>0.625</v>
      </c>
      <c r="S26" s="6" t="s">
        <v>46</v>
      </c>
      <c r="T26">
        <v>35</v>
      </c>
      <c r="U26">
        <v>26</v>
      </c>
      <c r="V26">
        <v>0</v>
      </c>
      <c r="W26" s="3">
        <f t="shared" si="2"/>
        <v>17.894028571428578</v>
      </c>
      <c r="X26" s="4">
        <f t="shared" si="3"/>
        <v>30.4</v>
      </c>
      <c r="Y26" s="4">
        <f t="shared" si="4"/>
        <v>12.599999999999998</v>
      </c>
      <c r="Z26">
        <v>0</v>
      </c>
    </row>
    <row r="27" spans="1:26" x14ac:dyDescent="0.3">
      <c r="A27" s="1" t="s">
        <v>71</v>
      </c>
      <c r="B27">
        <v>19</v>
      </c>
      <c r="C27">
        <v>1</v>
      </c>
      <c r="D27">
        <v>3</v>
      </c>
      <c r="E27">
        <v>1</v>
      </c>
      <c r="F27">
        <v>2</v>
      </c>
      <c r="G27">
        <v>0</v>
      </c>
      <c r="H27">
        <v>6</v>
      </c>
      <c r="I27">
        <v>11</v>
      </c>
      <c r="J27">
        <v>5</v>
      </c>
      <c r="K27">
        <v>6</v>
      </c>
      <c r="L27">
        <v>2</v>
      </c>
      <c r="M27">
        <v>2</v>
      </c>
      <c r="N27">
        <v>0</v>
      </c>
      <c r="O27">
        <v>1</v>
      </c>
      <c r="P27">
        <v>9</v>
      </c>
      <c r="Q27" s="2">
        <f t="shared" si="0"/>
        <v>0.54545454545454541</v>
      </c>
      <c r="R27" s="2">
        <f t="shared" si="1"/>
        <v>0.83333333333333337</v>
      </c>
      <c r="S27" s="2">
        <f t="shared" si="5"/>
        <v>1</v>
      </c>
      <c r="T27">
        <v>35</v>
      </c>
      <c r="U27">
        <v>26</v>
      </c>
      <c r="V27">
        <v>0</v>
      </c>
      <c r="W27" s="3">
        <f t="shared" si="2"/>
        <v>26.300942857142861</v>
      </c>
      <c r="X27" s="4">
        <f t="shared" si="3"/>
        <v>33.700000000000003</v>
      </c>
      <c r="Y27" s="4">
        <f t="shared" si="4"/>
        <v>18.400000000000002</v>
      </c>
      <c r="Z27">
        <v>1</v>
      </c>
    </row>
    <row r="28" spans="1:26" x14ac:dyDescent="0.3">
      <c r="A28" s="1" t="s">
        <v>72</v>
      </c>
      <c r="B28">
        <v>20</v>
      </c>
      <c r="C28">
        <v>0</v>
      </c>
      <c r="D28">
        <v>5</v>
      </c>
      <c r="E28">
        <v>0</v>
      </c>
      <c r="F28">
        <v>2</v>
      </c>
      <c r="G28">
        <v>1</v>
      </c>
      <c r="H28">
        <v>8</v>
      </c>
      <c r="I28">
        <v>16</v>
      </c>
      <c r="J28">
        <v>4</v>
      </c>
      <c r="K28">
        <v>8</v>
      </c>
      <c r="L28">
        <v>0</v>
      </c>
      <c r="M28">
        <v>0</v>
      </c>
      <c r="N28">
        <v>0</v>
      </c>
      <c r="O28">
        <v>1</v>
      </c>
      <c r="P28">
        <v>8</v>
      </c>
      <c r="Q28" s="2">
        <f t="shared" si="0"/>
        <v>0.5</v>
      </c>
      <c r="R28" s="2">
        <f t="shared" si="1"/>
        <v>0.5</v>
      </c>
      <c r="S28" s="6" t="s">
        <v>46</v>
      </c>
      <c r="T28">
        <v>32</v>
      </c>
      <c r="U28">
        <v>32</v>
      </c>
      <c r="V28">
        <v>0</v>
      </c>
      <c r="W28" s="3">
        <f t="shared" si="2"/>
        <v>24.715500000000002</v>
      </c>
      <c r="X28" s="4">
        <f t="shared" si="3"/>
        <v>32.5</v>
      </c>
      <c r="Y28" s="4">
        <f t="shared" si="4"/>
        <v>16.100000000000001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15.592592592592593</v>
      </c>
      <c r="C47" s="4">
        <f t="shared" ref="C47:P47" si="6">AVERAGE(C2:C46)</f>
        <v>1.962962962962963</v>
      </c>
      <c r="D47" s="4">
        <f t="shared" si="6"/>
        <v>4.5925925925925926</v>
      </c>
      <c r="E47" s="4">
        <f t="shared" si="6"/>
        <v>0.29629629629629628</v>
      </c>
      <c r="F47" s="4">
        <f t="shared" si="6"/>
        <v>0.96296296296296291</v>
      </c>
      <c r="G47" s="4">
        <f t="shared" si="6"/>
        <v>1.7777777777777777</v>
      </c>
      <c r="H47" s="4">
        <f t="shared" si="6"/>
        <v>6</v>
      </c>
      <c r="I47" s="4">
        <f t="shared" si="6"/>
        <v>12.555555555555555</v>
      </c>
      <c r="J47" s="4">
        <f t="shared" si="6"/>
        <v>2.7037037037037037</v>
      </c>
      <c r="K47" s="4">
        <f t="shared" si="6"/>
        <v>6</v>
      </c>
      <c r="L47" s="4">
        <f t="shared" si="6"/>
        <v>0.88888888888888884</v>
      </c>
      <c r="M47" s="4">
        <f t="shared" si="6"/>
        <v>1.037037037037037</v>
      </c>
      <c r="N47" s="4">
        <f t="shared" si="6"/>
        <v>0.29629629629629628</v>
      </c>
      <c r="O47" s="4">
        <f t="shared" si="6"/>
        <v>1.5925925925925926</v>
      </c>
      <c r="P47" s="4">
        <f t="shared" si="6"/>
        <v>-6.2962962962962967</v>
      </c>
      <c r="Q47" s="2">
        <f>SUM(H2:H46)/SUM(I2:I46)</f>
        <v>0.47787610619469029</v>
      </c>
      <c r="R47" s="2">
        <f>SUM(J2:J46)/SUM(K2:K46)</f>
        <v>0.45061728395061729</v>
      </c>
      <c r="S47" s="2">
        <f>SUM(L2:L46)/SUM(M2:M46)</f>
        <v>0.8571428571428571</v>
      </c>
      <c r="T47" s="4">
        <f t="shared" ref="T47:V47" si="7">AVERAGE(T2:T46)</f>
        <v>35.444444444444443</v>
      </c>
      <c r="U47" s="4">
        <f t="shared" si="7"/>
        <v>26.666666666666668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16.162543364681294</v>
      </c>
      <c r="X47" s="4">
        <f t="shared" si="3"/>
        <v>26.837037037037039</v>
      </c>
      <c r="Y47" s="4">
        <f t="shared" si="4"/>
        <v>11.822222222222226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421</v>
      </c>
      <c r="C49">
        <f t="shared" ref="C49:P49" si="8">SUM(C2:C46)</f>
        <v>53</v>
      </c>
      <c r="D49">
        <f t="shared" si="8"/>
        <v>124</v>
      </c>
      <c r="E49">
        <f t="shared" si="8"/>
        <v>8</v>
      </c>
      <c r="F49">
        <f t="shared" si="8"/>
        <v>26</v>
      </c>
      <c r="G49">
        <f t="shared" si="8"/>
        <v>48</v>
      </c>
      <c r="H49">
        <f t="shared" si="8"/>
        <v>162</v>
      </c>
      <c r="I49">
        <f t="shared" si="8"/>
        <v>339</v>
      </c>
      <c r="J49">
        <f t="shared" si="8"/>
        <v>73</v>
      </c>
      <c r="K49">
        <f t="shared" si="8"/>
        <v>162</v>
      </c>
      <c r="L49">
        <f t="shared" si="8"/>
        <v>24</v>
      </c>
      <c r="M49">
        <f t="shared" si="8"/>
        <v>28</v>
      </c>
      <c r="N49">
        <f t="shared" si="8"/>
        <v>8</v>
      </c>
      <c r="O49">
        <f t="shared" si="8"/>
        <v>43</v>
      </c>
      <c r="P49">
        <f t="shared" si="8"/>
        <v>-170</v>
      </c>
      <c r="T49">
        <f>SUM(T2:T46)</f>
        <v>957</v>
      </c>
      <c r="U49">
        <f>SUM(U2:U46)</f>
        <v>720</v>
      </c>
      <c r="V49">
        <f>SUM(V2:V46)</f>
        <v>0</v>
      </c>
      <c r="X49" s="4">
        <f>SUM(X2:X46)</f>
        <v>724.59999999999991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2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2</v>
      </c>
      <c r="Q2" s="2">
        <f t="shared" ref="Q2:Q46" si="0">H2/I2</f>
        <v>1</v>
      </c>
      <c r="R2" s="6" t="s">
        <v>46</v>
      </c>
      <c r="S2" s="6" t="s">
        <v>46</v>
      </c>
      <c r="T2">
        <v>7</v>
      </c>
      <c r="U2">
        <v>4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14.773285714285711</v>
      </c>
      <c r="X2" s="4">
        <f t="shared" ref="X2:X46" si="2">B2+(C2*1.2)+(D2*1.5)+(E2*3)+(F2*3)-G2</f>
        <v>5.5</v>
      </c>
      <c r="Y2" s="4">
        <f t="shared" ref="Y2:Y46" si="3">B2+0.4*H2-0.7*I2-0.4*(M2-L2)+0.7*N2+0.3*(C2-N2)+F2+D2*0.7+0.7*E2-0.4*O2-G2</f>
        <v>2.0000000000000004</v>
      </c>
      <c r="Z2">
        <v>0</v>
      </c>
    </row>
    <row r="3" spans="1:26" x14ac:dyDescent="0.3">
      <c r="A3" s="1" t="str">
        <f>'Patty Mills'!A3</f>
        <v>vs FRA</v>
      </c>
      <c r="B3">
        <v>6</v>
      </c>
      <c r="C3">
        <v>0</v>
      </c>
      <c r="D3">
        <v>1</v>
      </c>
      <c r="E3">
        <v>0</v>
      </c>
      <c r="F3">
        <v>0</v>
      </c>
      <c r="G3">
        <v>0</v>
      </c>
      <c r="H3">
        <v>3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2">
        <f t="shared" si="0"/>
        <v>1</v>
      </c>
      <c r="R3" s="6" t="s">
        <v>46</v>
      </c>
      <c r="S3" s="6" t="s">
        <v>46</v>
      </c>
      <c r="T3">
        <v>10</v>
      </c>
      <c r="U3">
        <v>9</v>
      </c>
      <c r="V3">
        <v>0</v>
      </c>
      <c r="W3" s="3">
        <f t="shared" si="1"/>
        <v>29.240700000000004</v>
      </c>
      <c r="X3" s="4">
        <f t="shared" si="2"/>
        <v>7.5</v>
      </c>
      <c r="Y3" s="4">
        <f t="shared" si="3"/>
        <v>5.8000000000000007</v>
      </c>
      <c r="Z3">
        <v>0</v>
      </c>
    </row>
    <row r="4" spans="1:26" x14ac:dyDescent="0.3">
      <c r="A4" s="1" t="str">
        <f>'Patty Mills'!A4</f>
        <v>@ INJ</v>
      </c>
      <c r="B4">
        <v>4</v>
      </c>
      <c r="C4">
        <v>0</v>
      </c>
      <c r="D4">
        <v>1</v>
      </c>
      <c r="E4">
        <v>0</v>
      </c>
      <c r="F4">
        <v>0</v>
      </c>
      <c r="G4">
        <v>0</v>
      </c>
      <c r="H4">
        <v>2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 s="2">
        <f t="shared" si="0"/>
        <v>0.66666666666666663</v>
      </c>
      <c r="R4" s="6" t="s">
        <v>46</v>
      </c>
      <c r="S4" s="6" t="s">
        <v>46</v>
      </c>
      <c r="T4">
        <v>8</v>
      </c>
      <c r="U4">
        <v>6</v>
      </c>
      <c r="V4">
        <v>0</v>
      </c>
      <c r="W4" s="3">
        <f t="shared" si="1"/>
        <v>20.913374999999998</v>
      </c>
      <c r="X4" s="4">
        <f t="shared" si="2"/>
        <v>5.5</v>
      </c>
      <c r="Y4" s="4">
        <f t="shared" si="3"/>
        <v>3.4000000000000004</v>
      </c>
      <c r="Z4">
        <v>0</v>
      </c>
    </row>
    <row r="5" spans="1:26" x14ac:dyDescent="0.3">
      <c r="A5" s="1" t="str">
        <f>'Patty Mills'!A5</f>
        <v>vs EUR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-7</v>
      </c>
      <c r="Q5" s="2">
        <f t="shared" si="0"/>
        <v>0</v>
      </c>
      <c r="R5" s="6" t="s">
        <v>46</v>
      </c>
      <c r="S5" s="6" t="s">
        <v>46</v>
      </c>
      <c r="T5">
        <v>8</v>
      </c>
      <c r="U5">
        <v>2</v>
      </c>
      <c r="V5">
        <v>0</v>
      </c>
      <c r="W5" s="3">
        <f t="shared" si="1"/>
        <v>1.2742500000000003</v>
      </c>
      <c r="X5" s="4">
        <f t="shared" si="2"/>
        <v>2.7</v>
      </c>
      <c r="Y5" s="4">
        <f t="shared" si="3"/>
        <v>0.3</v>
      </c>
      <c r="Z5">
        <v>0</v>
      </c>
    </row>
    <row r="6" spans="1:26" x14ac:dyDescent="0.3">
      <c r="A6" s="1" t="str">
        <f>'Patty Mills'!A6</f>
        <v>vs RKS</v>
      </c>
      <c r="B6">
        <v>5</v>
      </c>
      <c r="C6">
        <v>1</v>
      </c>
      <c r="D6">
        <v>2</v>
      </c>
      <c r="E6">
        <v>0</v>
      </c>
      <c r="F6">
        <v>0</v>
      </c>
      <c r="G6">
        <v>0</v>
      </c>
      <c r="H6">
        <v>2</v>
      </c>
      <c r="I6">
        <v>2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-3</v>
      </c>
      <c r="Q6" s="2">
        <f t="shared" si="0"/>
        <v>1</v>
      </c>
      <c r="R6" s="2">
        <f t="shared" ref="R6:R46" si="4">J6/K6</f>
        <v>1</v>
      </c>
      <c r="S6" s="6" t="s">
        <v>46</v>
      </c>
      <c r="T6">
        <v>11</v>
      </c>
      <c r="U6">
        <v>9</v>
      </c>
      <c r="V6">
        <v>0</v>
      </c>
      <c r="W6" s="3">
        <f t="shared" si="1"/>
        <v>27.967090909090906</v>
      </c>
      <c r="X6" s="4">
        <f t="shared" si="2"/>
        <v>9.1999999999999993</v>
      </c>
      <c r="Y6" s="4">
        <f t="shared" si="3"/>
        <v>6.1</v>
      </c>
      <c r="Z6">
        <v>0</v>
      </c>
    </row>
    <row r="7" spans="1:26" x14ac:dyDescent="0.3">
      <c r="A7" s="1" t="str">
        <f>'Patty Mills'!A7</f>
        <v>@ AFR</v>
      </c>
      <c r="B7">
        <v>4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5</v>
      </c>
      <c r="J7">
        <v>0</v>
      </c>
      <c r="K7">
        <v>2</v>
      </c>
      <c r="L7">
        <v>2</v>
      </c>
      <c r="M7">
        <v>2</v>
      </c>
      <c r="N7">
        <v>0</v>
      </c>
      <c r="O7">
        <v>1</v>
      </c>
      <c r="P7">
        <v>-4</v>
      </c>
      <c r="Q7" s="2">
        <f t="shared" si="0"/>
        <v>0.2</v>
      </c>
      <c r="R7" s="2">
        <f t="shared" si="4"/>
        <v>0</v>
      </c>
      <c r="S7" s="2">
        <f t="shared" ref="S7:S46" si="5">L7/M7</f>
        <v>1</v>
      </c>
      <c r="T7">
        <v>9</v>
      </c>
      <c r="U7">
        <v>6</v>
      </c>
      <c r="V7">
        <v>0</v>
      </c>
      <c r="W7" s="3">
        <f t="shared" si="1"/>
        <v>4.4825555555555541</v>
      </c>
      <c r="X7" s="4">
        <f t="shared" si="2"/>
        <v>5.5</v>
      </c>
      <c r="Y7" s="4">
        <f t="shared" si="3"/>
        <v>1.2000000000000002</v>
      </c>
      <c r="Z7">
        <v>0</v>
      </c>
    </row>
    <row r="8" spans="1:26" x14ac:dyDescent="0.3">
      <c r="A8" s="1" t="str">
        <f>'Patty Mills'!A8</f>
        <v>vs OLD</v>
      </c>
      <c r="B8">
        <v>4</v>
      </c>
      <c r="C8">
        <v>0</v>
      </c>
      <c r="D8">
        <v>1</v>
      </c>
      <c r="E8">
        <v>1</v>
      </c>
      <c r="F8">
        <v>1</v>
      </c>
      <c r="G8">
        <v>0</v>
      </c>
      <c r="H8">
        <v>2</v>
      </c>
      <c r="I8">
        <v>5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1</v>
      </c>
      <c r="Q8" s="2">
        <f t="shared" si="0"/>
        <v>0.4</v>
      </c>
      <c r="R8" s="2">
        <f t="shared" si="4"/>
        <v>0</v>
      </c>
      <c r="S8" s="6" t="s">
        <v>46</v>
      </c>
      <c r="T8">
        <v>9</v>
      </c>
      <c r="U8">
        <v>7</v>
      </c>
      <c r="V8">
        <v>1</v>
      </c>
      <c r="W8" s="3">
        <f t="shared" si="1"/>
        <v>20.22377777777778</v>
      </c>
      <c r="X8" s="4">
        <f t="shared" si="2"/>
        <v>11.5</v>
      </c>
      <c r="Y8" s="4">
        <f t="shared" si="3"/>
        <v>3.7</v>
      </c>
      <c r="Z8">
        <v>0</v>
      </c>
    </row>
    <row r="9" spans="1:26" x14ac:dyDescent="0.3">
      <c r="A9" s="1" t="str">
        <f>'Patty Mills'!A9</f>
        <v>@ USA</v>
      </c>
      <c r="B9">
        <v>7</v>
      </c>
      <c r="C9">
        <v>0</v>
      </c>
      <c r="D9">
        <v>3</v>
      </c>
      <c r="E9">
        <v>0</v>
      </c>
      <c r="F9">
        <v>0</v>
      </c>
      <c r="G9">
        <v>1</v>
      </c>
      <c r="H9">
        <v>3</v>
      </c>
      <c r="I9">
        <v>3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-2</v>
      </c>
      <c r="Q9" s="2">
        <f t="shared" si="0"/>
        <v>1</v>
      </c>
      <c r="R9" s="6" t="s">
        <v>46</v>
      </c>
      <c r="S9" s="2">
        <f t="shared" si="5"/>
        <v>1</v>
      </c>
      <c r="T9">
        <v>9</v>
      </c>
      <c r="U9">
        <v>16</v>
      </c>
      <c r="V9">
        <v>0</v>
      </c>
      <c r="W9" s="3">
        <f t="shared" si="1"/>
        <v>39.412111111111116</v>
      </c>
      <c r="X9" s="4">
        <f t="shared" si="2"/>
        <v>10.5</v>
      </c>
      <c r="Y9" s="4">
        <f t="shared" si="3"/>
        <v>7.1999999999999993</v>
      </c>
      <c r="Z9">
        <v>0</v>
      </c>
    </row>
    <row r="10" spans="1:26" x14ac:dyDescent="0.3">
      <c r="A10" s="1" t="str">
        <f>'Patty Mills'!A10</f>
        <v>vs SPA</v>
      </c>
      <c r="B10">
        <v>5</v>
      </c>
      <c r="C10">
        <v>0</v>
      </c>
      <c r="D10">
        <v>1</v>
      </c>
      <c r="E10">
        <v>0</v>
      </c>
      <c r="F10">
        <v>1</v>
      </c>
      <c r="G10">
        <v>0</v>
      </c>
      <c r="H10">
        <v>2</v>
      </c>
      <c r="I10">
        <v>2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v>-5</v>
      </c>
      <c r="Q10" s="2">
        <f t="shared" si="0"/>
        <v>1</v>
      </c>
      <c r="R10" s="6" t="s">
        <v>46</v>
      </c>
      <c r="S10" s="2">
        <f t="shared" si="5"/>
        <v>0.5</v>
      </c>
      <c r="T10">
        <v>10</v>
      </c>
      <c r="U10">
        <v>8</v>
      </c>
      <c r="V10">
        <v>0</v>
      </c>
      <c r="W10" s="3">
        <f t="shared" si="1"/>
        <v>28.714800000000004</v>
      </c>
      <c r="X10" s="4">
        <f t="shared" si="2"/>
        <v>9.5</v>
      </c>
      <c r="Y10" s="4">
        <f t="shared" si="3"/>
        <v>5.7</v>
      </c>
      <c r="Z10">
        <v>0</v>
      </c>
    </row>
    <row r="11" spans="1:26" x14ac:dyDescent="0.3">
      <c r="A11" s="1" t="str">
        <f>'Patty Mills'!A11</f>
        <v>@ 6TH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-7</v>
      </c>
      <c r="Q11" s="2">
        <f t="shared" si="0"/>
        <v>0.33333333333333331</v>
      </c>
      <c r="R11" s="2">
        <f t="shared" si="4"/>
        <v>0</v>
      </c>
      <c r="S11" s="6" t="s">
        <v>46</v>
      </c>
      <c r="T11">
        <v>8</v>
      </c>
      <c r="U11">
        <v>5</v>
      </c>
      <c r="V11">
        <v>0</v>
      </c>
      <c r="W11" s="3">
        <f t="shared" si="1"/>
        <v>-1.4612500000000006</v>
      </c>
      <c r="X11" s="4">
        <f t="shared" si="2"/>
        <v>2.5</v>
      </c>
      <c r="Y11" s="4">
        <f t="shared" si="3"/>
        <v>0</v>
      </c>
      <c r="Z11">
        <v>0</v>
      </c>
    </row>
    <row r="12" spans="1:26" x14ac:dyDescent="0.3">
      <c r="A12" s="1" t="str">
        <f>'Patty Mills'!A12</f>
        <v>vs CAN</v>
      </c>
      <c r="B12">
        <v>0</v>
      </c>
      <c r="C12">
        <v>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</v>
      </c>
      <c r="Q12" s="6" t="s">
        <v>46</v>
      </c>
      <c r="R12" s="6" t="s">
        <v>46</v>
      </c>
      <c r="S12" s="6" t="s">
        <v>46</v>
      </c>
      <c r="T12">
        <v>9</v>
      </c>
      <c r="U12">
        <v>6</v>
      </c>
      <c r="V12">
        <v>0</v>
      </c>
      <c r="W12" s="3">
        <f t="shared" si="1"/>
        <v>10.974222222222222</v>
      </c>
      <c r="X12" s="4">
        <f t="shared" si="2"/>
        <v>5.4</v>
      </c>
      <c r="Y12" s="4">
        <f t="shared" si="3"/>
        <v>2</v>
      </c>
      <c r="Z12">
        <v>0</v>
      </c>
    </row>
    <row r="13" spans="1:26" x14ac:dyDescent="0.3">
      <c r="A13" s="1" t="str">
        <f>'Patty Mills'!A13</f>
        <v>@ DNK</v>
      </c>
      <c r="B13">
        <v>18</v>
      </c>
      <c r="C13">
        <v>3</v>
      </c>
      <c r="D13">
        <v>1</v>
      </c>
      <c r="E13">
        <v>0</v>
      </c>
      <c r="F13">
        <v>2</v>
      </c>
      <c r="G13">
        <v>1</v>
      </c>
      <c r="H13">
        <v>6</v>
      </c>
      <c r="I13">
        <v>8</v>
      </c>
      <c r="J13">
        <v>2</v>
      </c>
      <c r="K13">
        <v>2</v>
      </c>
      <c r="L13">
        <v>4</v>
      </c>
      <c r="M13">
        <v>4</v>
      </c>
      <c r="N13">
        <v>0</v>
      </c>
      <c r="O13">
        <v>1</v>
      </c>
      <c r="P13">
        <v>7</v>
      </c>
      <c r="Q13" s="2">
        <f t="shared" si="0"/>
        <v>0.75</v>
      </c>
      <c r="R13" s="2">
        <f t="shared" si="4"/>
        <v>1</v>
      </c>
      <c r="S13" s="2">
        <f t="shared" si="5"/>
        <v>1</v>
      </c>
      <c r="T13">
        <v>17</v>
      </c>
      <c r="U13">
        <v>20</v>
      </c>
      <c r="V13">
        <v>0</v>
      </c>
      <c r="W13" s="3">
        <f t="shared" si="1"/>
        <v>49.61735294117647</v>
      </c>
      <c r="X13" s="4">
        <f t="shared" si="2"/>
        <v>28.1</v>
      </c>
      <c r="Y13" s="4">
        <f t="shared" si="3"/>
        <v>17</v>
      </c>
      <c r="Z13">
        <v>0</v>
      </c>
    </row>
    <row r="14" spans="1:26" x14ac:dyDescent="0.3">
      <c r="A14" s="1" t="str">
        <f>'Patty Mills'!A14</f>
        <v>vs IMP</v>
      </c>
      <c r="B14">
        <v>7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>
        <v>4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10</v>
      </c>
      <c r="Q14" s="2">
        <f t="shared" si="0"/>
        <v>0.75</v>
      </c>
      <c r="R14" s="2">
        <f t="shared" si="4"/>
        <v>0.5</v>
      </c>
      <c r="S14" s="6" t="s">
        <v>46</v>
      </c>
      <c r="T14">
        <v>8</v>
      </c>
      <c r="U14">
        <v>13</v>
      </c>
      <c r="V14">
        <v>0</v>
      </c>
      <c r="W14" s="3">
        <f t="shared" si="1"/>
        <v>46.791000000000004</v>
      </c>
      <c r="X14" s="4">
        <f t="shared" si="2"/>
        <v>11.5</v>
      </c>
      <c r="Y14" s="4">
        <f t="shared" si="3"/>
        <v>7.4999999999999991</v>
      </c>
      <c r="Z14">
        <v>0</v>
      </c>
    </row>
    <row r="15" spans="1:26" x14ac:dyDescent="0.3">
      <c r="A15" s="1" t="str">
        <f>'Patty Mills'!A15</f>
        <v>@ 3PT</v>
      </c>
      <c r="B15">
        <v>4</v>
      </c>
      <c r="C15">
        <v>1</v>
      </c>
      <c r="D15">
        <v>2</v>
      </c>
      <c r="E15">
        <v>0</v>
      </c>
      <c r="F15">
        <v>2</v>
      </c>
      <c r="G15">
        <v>1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</v>
      </c>
      <c r="Q15" s="2">
        <f t="shared" si="0"/>
        <v>1</v>
      </c>
      <c r="R15" s="6" t="s">
        <v>46</v>
      </c>
      <c r="S15" s="6" t="s">
        <v>46</v>
      </c>
      <c r="T15">
        <v>8</v>
      </c>
      <c r="U15">
        <v>9</v>
      </c>
      <c r="V15">
        <v>0</v>
      </c>
      <c r="W15" s="3">
        <f t="shared" si="1"/>
        <v>38.722249999999995</v>
      </c>
      <c r="X15" s="4">
        <f t="shared" si="2"/>
        <v>13.2</v>
      </c>
      <c r="Y15" s="4">
        <f t="shared" si="3"/>
        <v>6.1</v>
      </c>
      <c r="Z15">
        <v>0</v>
      </c>
    </row>
    <row r="16" spans="1:26" x14ac:dyDescent="0.3">
      <c r="A16" s="1" t="str">
        <f>'Patty Mills'!A16</f>
        <v>vs DEF</v>
      </c>
      <c r="B16">
        <v>8</v>
      </c>
      <c r="C16">
        <v>1</v>
      </c>
      <c r="D16">
        <v>0</v>
      </c>
      <c r="E16">
        <v>0</v>
      </c>
      <c r="F16">
        <v>0</v>
      </c>
      <c r="G16">
        <v>0</v>
      </c>
      <c r="H16">
        <v>3</v>
      </c>
      <c r="I16">
        <v>5</v>
      </c>
      <c r="J16">
        <v>2</v>
      </c>
      <c r="K16">
        <v>3</v>
      </c>
      <c r="L16">
        <v>0</v>
      </c>
      <c r="M16">
        <v>0</v>
      </c>
      <c r="N16">
        <v>0</v>
      </c>
      <c r="O16">
        <v>2</v>
      </c>
      <c r="P16">
        <v>-10</v>
      </c>
      <c r="Q16" s="2">
        <f t="shared" si="0"/>
        <v>0.6</v>
      </c>
      <c r="R16" s="2">
        <f t="shared" si="4"/>
        <v>0.66666666666666663</v>
      </c>
      <c r="S16" s="6" t="s">
        <v>46</v>
      </c>
      <c r="T16">
        <v>9</v>
      </c>
      <c r="U16">
        <v>8</v>
      </c>
      <c r="V16">
        <v>0</v>
      </c>
      <c r="W16" s="3">
        <f t="shared" si="1"/>
        <v>29.247</v>
      </c>
      <c r="X16" s="4">
        <f t="shared" si="2"/>
        <v>9.1999999999999993</v>
      </c>
      <c r="Y16" s="4">
        <f t="shared" si="3"/>
        <v>5.1999999999999993</v>
      </c>
      <c r="Z16">
        <v>0</v>
      </c>
    </row>
    <row r="17" spans="1:26" x14ac:dyDescent="0.3">
      <c r="A17" s="1" t="str">
        <f>'Patty Mills'!A17</f>
        <v>@ CHI</v>
      </c>
      <c r="B17">
        <v>0</v>
      </c>
      <c r="C17">
        <v>0</v>
      </c>
      <c r="D17">
        <v>3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</v>
      </c>
      <c r="R17" s="6" t="s">
        <v>46</v>
      </c>
      <c r="S17" s="6" t="s">
        <v>46</v>
      </c>
      <c r="T17">
        <v>8</v>
      </c>
      <c r="U17">
        <v>6</v>
      </c>
      <c r="V17">
        <v>0</v>
      </c>
      <c r="W17" s="3">
        <f t="shared" si="1"/>
        <v>1.3680000000000012</v>
      </c>
      <c r="X17" s="4">
        <f t="shared" si="2"/>
        <v>3.5</v>
      </c>
      <c r="Y17" s="4">
        <f t="shared" si="3"/>
        <v>0.39999999999999969</v>
      </c>
      <c r="Z17">
        <v>0</v>
      </c>
    </row>
    <row r="18" spans="1:26" x14ac:dyDescent="0.3">
      <c r="A18" s="1" t="str">
        <f>'Patty Mills'!A18</f>
        <v>@ FRA</v>
      </c>
      <c r="B18">
        <v>0</v>
      </c>
      <c r="C18">
        <v>1</v>
      </c>
      <c r="D18">
        <v>4</v>
      </c>
      <c r="E18">
        <v>0</v>
      </c>
      <c r="F18">
        <v>0</v>
      </c>
      <c r="G18">
        <v>1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-3</v>
      </c>
      <c r="Q18" s="2">
        <f t="shared" si="0"/>
        <v>0</v>
      </c>
      <c r="R18" s="6" t="s">
        <v>46</v>
      </c>
      <c r="S18" s="6" t="s">
        <v>46</v>
      </c>
      <c r="T18">
        <v>8</v>
      </c>
      <c r="U18">
        <v>10</v>
      </c>
      <c r="V18">
        <v>0</v>
      </c>
      <c r="W18" s="3">
        <f t="shared" si="1"/>
        <v>-9.3019999999999996</v>
      </c>
      <c r="X18" s="4">
        <f t="shared" si="2"/>
        <v>6.2</v>
      </c>
      <c r="Y18" s="4">
        <f t="shared" si="3"/>
        <v>-1.1000000000000001</v>
      </c>
      <c r="Z18">
        <v>0</v>
      </c>
    </row>
    <row r="19" spans="1:26" x14ac:dyDescent="0.3">
      <c r="A19" s="1" t="str">
        <f>'Patty Mills'!A19</f>
        <v>vs INJ</v>
      </c>
      <c r="B19">
        <v>3</v>
      </c>
      <c r="C19">
        <v>2</v>
      </c>
      <c r="D19">
        <v>3</v>
      </c>
      <c r="E19">
        <v>0</v>
      </c>
      <c r="F19">
        <v>0</v>
      </c>
      <c r="G19">
        <v>0</v>
      </c>
      <c r="H19">
        <v>1</v>
      </c>
      <c r="I19">
        <v>5</v>
      </c>
      <c r="J19">
        <v>1</v>
      </c>
      <c r="K19">
        <v>3</v>
      </c>
      <c r="L19">
        <v>0</v>
      </c>
      <c r="M19">
        <v>0</v>
      </c>
      <c r="N19">
        <v>1</v>
      </c>
      <c r="O19">
        <v>1</v>
      </c>
      <c r="P19">
        <v>5</v>
      </c>
      <c r="Q19" s="2">
        <f t="shared" si="0"/>
        <v>0.2</v>
      </c>
      <c r="R19" s="2">
        <f t="shared" si="4"/>
        <v>0.33333333333333331</v>
      </c>
      <c r="S19" s="6" t="s">
        <v>46</v>
      </c>
      <c r="T19">
        <v>10</v>
      </c>
      <c r="U19">
        <v>11</v>
      </c>
      <c r="V19">
        <v>0</v>
      </c>
      <c r="W19" s="3">
        <f t="shared" si="1"/>
        <v>12.166100000000005</v>
      </c>
      <c r="X19" s="4">
        <f t="shared" si="2"/>
        <v>9.9</v>
      </c>
      <c r="Y19" s="4">
        <f t="shared" si="3"/>
        <v>2.5999999999999996</v>
      </c>
      <c r="Z19">
        <v>0</v>
      </c>
    </row>
    <row r="20" spans="1:26" x14ac:dyDescent="0.3">
      <c r="A20" s="1" t="str">
        <f>'Patty Mills'!A20</f>
        <v>@ EUR</v>
      </c>
      <c r="B20">
        <v>0</v>
      </c>
      <c r="C20">
        <v>0</v>
      </c>
      <c r="D20">
        <v>2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-8</v>
      </c>
      <c r="Q20" s="6" t="s">
        <v>46</v>
      </c>
      <c r="R20" s="6" t="s">
        <v>46</v>
      </c>
      <c r="S20" s="6" t="s">
        <v>46</v>
      </c>
      <c r="T20">
        <v>8</v>
      </c>
      <c r="U20">
        <v>5</v>
      </c>
      <c r="V20">
        <v>0</v>
      </c>
      <c r="W20" s="3">
        <f t="shared" si="1"/>
        <v>-0.21462499999999984</v>
      </c>
      <c r="X20" s="4">
        <f t="shared" si="2"/>
        <v>2</v>
      </c>
      <c r="Y20" s="4">
        <f t="shared" si="3"/>
        <v>0</v>
      </c>
      <c r="Z20">
        <v>0</v>
      </c>
    </row>
    <row r="21" spans="1:26" x14ac:dyDescent="0.3">
      <c r="A21" s="1" t="str">
        <f>'Patty Mills'!A21</f>
        <v>@ RKS</v>
      </c>
      <c r="B21">
        <v>6</v>
      </c>
      <c r="C21">
        <v>0</v>
      </c>
      <c r="D21">
        <v>2</v>
      </c>
      <c r="E21">
        <v>0</v>
      </c>
      <c r="F21">
        <v>0</v>
      </c>
      <c r="G21">
        <v>0</v>
      </c>
      <c r="H21">
        <v>2</v>
      </c>
      <c r="I21">
        <v>2</v>
      </c>
      <c r="J21">
        <v>0</v>
      </c>
      <c r="K21">
        <v>0</v>
      </c>
      <c r="L21">
        <v>2</v>
      </c>
      <c r="M21">
        <v>2</v>
      </c>
      <c r="N21">
        <v>0</v>
      </c>
      <c r="O21">
        <v>0</v>
      </c>
      <c r="P21">
        <v>8</v>
      </c>
      <c r="Q21" s="2">
        <f t="shared" si="0"/>
        <v>1</v>
      </c>
      <c r="R21" s="6" t="s">
        <v>46</v>
      </c>
      <c r="S21" s="2">
        <f t="shared" si="5"/>
        <v>1</v>
      </c>
      <c r="T21">
        <v>8</v>
      </c>
      <c r="U21">
        <v>10</v>
      </c>
      <c r="V21">
        <v>0</v>
      </c>
      <c r="W21" s="3">
        <f t="shared" si="1"/>
        <v>41.857999999999997</v>
      </c>
      <c r="X21" s="4">
        <f t="shared" si="2"/>
        <v>9</v>
      </c>
      <c r="Y21" s="4">
        <f t="shared" si="3"/>
        <v>6.8000000000000007</v>
      </c>
      <c r="Z21">
        <v>0</v>
      </c>
    </row>
    <row r="22" spans="1:26" x14ac:dyDescent="0.3">
      <c r="A22" s="1" t="str">
        <f>'Patty Mills'!A22</f>
        <v>vs AFR</v>
      </c>
      <c r="B22">
        <v>3</v>
      </c>
      <c r="C22">
        <v>0</v>
      </c>
      <c r="D22">
        <v>2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3</v>
      </c>
      <c r="Q22" s="2">
        <f t="shared" si="0"/>
        <v>1</v>
      </c>
      <c r="R22" s="2">
        <f t="shared" si="4"/>
        <v>1</v>
      </c>
      <c r="S22" s="6" t="s">
        <v>46</v>
      </c>
      <c r="T22">
        <v>8</v>
      </c>
      <c r="U22">
        <v>9</v>
      </c>
      <c r="V22">
        <v>0</v>
      </c>
      <c r="W22" s="3">
        <f t="shared" si="1"/>
        <v>25.877625000000002</v>
      </c>
      <c r="X22" s="4">
        <f t="shared" si="2"/>
        <v>6</v>
      </c>
      <c r="Y22" s="4">
        <f t="shared" si="3"/>
        <v>4.0999999999999996</v>
      </c>
      <c r="Z22">
        <v>0</v>
      </c>
    </row>
    <row r="23" spans="1:26" x14ac:dyDescent="0.3">
      <c r="A23" s="1" t="str">
        <f>'Patty Mills'!A23</f>
        <v>@ OLD</v>
      </c>
      <c r="B23">
        <v>2</v>
      </c>
      <c r="C23">
        <v>2</v>
      </c>
      <c r="D23">
        <v>2</v>
      </c>
      <c r="E23">
        <v>0</v>
      </c>
      <c r="F23">
        <v>0</v>
      </c>
      <c r="G23">
        <v>0</v>
      </c>
      <c r="H23">
        <v>1</v>
      </c>
      <c r="I23">
        <v>3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4</v>
      </c>
      <c r="Q23" s="2">
        <f t="shared" si="0"/>
        <v>0.33333333333333331</v>
      </c>
      <c r="R23" s="2">
        <f t="shared" si="4"/>
        <v>0</v>
      </c>
      <c r="S23" s="6" t="s">
        <v>46</v>
      </c>
      <c r="T23">
        <v>9</v>
      </c>
      <c r="U23">
        <v>6</v>
      </c>
      <c r="V23">
        <v>0</v>
      </c>
      <c r="W23" s="3">
        <f t="shared" si="1"/>
        <v>11.81088888888889</v>
      </c>
      <c r="X23" s="4">
        <f t="shared" si="2"/>
        <v>7.4</v>
      </c>
      <c r="Y23" s="4">
        <f t="shared" si="3"/>
        <v>2.3000000000000003</v>
      </c>
      <c r="Z23">
        <v>0</v>
      </c>
    </row>
    <row r="24" spans="1:26" x14ac:dyDescent="0.3">
      <c r="A24" s="1" t="str">
        <f>'Patty Mills'!A24</f>
        <v>vs USA</v>
      </c>
      <c r="B24">
        <v>2</v>
      </c>
      <c r="C24">
        <v>1</v>
      </c>
      <c r="D24">
        <v>2</v>
      </c>
      <c r="E24">
        <v>0</v>
      </c>
      <c r="F24">
        <v>0</v>
      </c>
      <c r="G24">
        <v>0</v>
      </c>
      <c r="H24">
        <v>1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-9</v>
      </c>
      <c r="Q24" s="2">
        <f t="shared" si="0"/>
        <v>0.33333333333333331</v>
      </c>
      <c r="R24" s="6" t="s">
        <v>46</v>
      </c>
      <c r="S24" s="6" t="s">
        <v>46</v>
      </c>
      <c r="T24">
        <v>9</v>
      </c>
      <c r="U24">
        <v>6</v>
      </c>
      <c r="V24">
        <v>0</v>
      </c>
      <c r="W24" s="3">
        <f t="shared" si="1"/>
        <v>8.2685555555555563</v>
      </c>
      <c r="X24" s="4">
        <f t="shared" si="2"/>
        <v>6.2</v>
      </c>
      <c r="Y24" s="4">
        <f t="shared" si="3"/>
        <v>1.6</v>
      </c>
      <c r="Z24">
        <v>0</v>
      </c>
    </row>
    <row r="25" spans="1:26" x14ac:dyDescent="0.3">
      <c r="A25" s="1" t="str">
        <f>'Patty Mills'!A25</f>
        <v>@ SPA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-6</v>
      </c>
      <c r="Q25" s="6" t="s">
        <v>46</v>
      </c>
      <c r="R25" s="6" t="s">
        <v>46</v>
      </c>
      <c r="S25" s="6" t="s">
        <v>46</v>
      </c>
      <c r="T25">
        <v>7</v>
      </c>
      <c r="U25">
        <v>0</v>
      </c>
      <c r="V25">
        <v>0</v>
      </c>
      <c r="W25" s="3">
        <f t="shared" si="1"/>
        <v>-4.9068571428571426</v>
      </c>
      <c r="X25" s="4">
        <f t="shared" si="2"/>
        <v>0</v>
      </c>
      <c r="Y25" s="4">
        <f t="shared" si="3"/>
        <v>-0.8</v>
      </c>
      <c r="Z25">
        <v>0</v>
      </c>
    </row>
    <row r="26" spans="1:26" x14ac:dyDescent="0.3">
      <c r="A26" s="1" t="str">
        <f>'Patty Mills'!A26</f>
        <v>vs 6TH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 s="2">
        <f t="shared" si="0"/>
        <v>0</v>
      </c>
      <c r="R26" s="6" t="s">
        <v>46</v>
      </c>
      <c r="S26" s="6" t="s">
        <v>46</v>
      </c>
      <c r="T26">
        <v>5</v>
      </c>
      <c r="U26">
        <v>0</v>
      </c>
      <c r="V26">
        <v>0</v>
      </c>
      <c r="W26" s="3">
        <f t="shared" si="1"/>
        <v>5.8828000000000005</v>
      </c>
      <c r="X26" s="4">
        <f t="shared" si="2"/>
        <v>4.2</v>
      </c>
      <c r="Y26" s="4">
        <f t="shared" si="3"/>
        <v>0.60000000000000009</v>
      </c>
      <c r="Z26">
        <v>0</v>
      </c>
    </row>
    <row r="27" spans="1:26" x14ac:dyDescent="0.3">
      <c r="A27" s="1" t="str">
        <f>'Patty Mills'!A27</f>
        <v>@ CAN</v>
      </c>
      <c r="B27">
        <v>2</v>
      </c>
      <c r="C27">
        <v>1</v>
      </c>
      <c r="D27">
        <v>2</v>
      </c>
      <c r="E27">
        <v>0</v>
      </c>
      <c r="F27">
        <v>0</v>
      </c>
      <c r="G27">
        <v>0</v>
      </c>
      <c r="H27">
        <v>1</v>
      </c>
      <c r="I27">
        <v>3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3</v>
      </c>
      <c r="Q27" s="2">
        <f t="shared" si="0"/>
        <v>0.33333333333333331</v>
      </c>
      <c r="R27" s="6" t="s">
        <v>46</v>
      </c>
      <c r="S27" s="6" t="s">
        <v>46</v>
      </c>
      <c r="T27">
        <v>9</v>
      </c>
      <c r="U27">
        <v>7</v>
      </c>
      <c r="V27">
        <v>0</v>
      </c>
      <c r="W27" s="3">
        <f t="shared" si="1"/>
        <v>12.897111111111112</v>
      </c>
      <c r="X27" s="4">
        <f t="shared" si="2"/>
        <v>6.2</v>
      </c>
      <c r="Y27" s="4">
        <f t="shared" si="3"/>
        <v>2.4000000000000004</v>
      </c>
      <c r="Z27">
        <v>0</v>
      </c>
    </row>
    <row r="28" spans="1:26" x14ac:dyDescent="0.3">
      <c r="A28" s="1" t="str">
        <f>'Patty Mills'!A28</f>
        <v>vs DNK</v>
      </c>
      <c r="B28">
        <v>4</v>
      </c>
      <c r="C28">
        <v>1</v>
      </c>
      <c r="D28">
        <v>2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2</v>
      </c>
      <c r="M28">
        <v>2</v>
      </c>
      <c r="N28">
        <v>1</v>
      </c>
      <c r="O28">
        <v>0</v>
      </c>
      <c r="P28">
        <v>-1</v>
      </c>
      <c r="Q28" s="2">
        <f t="shared" si="0"/>
        <v>1</v>
      </c>
      <c r="R28" s="6" t="s">
        <v>46</v>
      </c>
      <c r="S28" s="2">
        <f t="shared" si="5"/>
        <v>1</v>
      </c>
      <c r="T28">
        <v>8</v>
      </c>
      <c r="U28">
        <v>9</v>
      </c>
      <c r="V28">
        <v>0</v>
      </c>
      <c r="W28" s="3">
        <f t="shared" si="1"/>
        <v>29.280875000000002</v>
      </c>
      <c r="X28" s="4">
        <f t="shared" si="2"/>
        <v>7.1999999999999993</v>
      </c>
      <c r="Y28" s="4">
        <f t="shared" si="3"/>
        <v>4.8000000000000007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3.6296296296296298</v>
      </c>
      <c r="C47" s="4">
        <f t="shared" ref="C47:P47" si="6">AVERAGE(C2:C46)</f>
        <v>0.66666666666666663</v>
      </c>
      <c r="D47" s="4">
        <f t="shared" si="6"/>
        <v>1.6666666666666667</v>
      </c>
      <c r="E47" s="4">
        <f t="shared" si="6"/>
        <v>3.7037037037037035E-2</v>
      </c>
      <c r="F47" s="4">
        <f t="shared" si="6"/>
        <v>0.29629629629629628</v>
      </c>
      <c r="G47" s="4">
        <f t="shared" si="6"/>
        <v>0.33333333333333331</v>
      </c>
      <c r="H47" s="4">
        <f t="shared" si="6"/>
        <v>1.4444444444444444</v>
      </c>
      <c r="I47" s="4">
        <f t="shared" si="6"/>
        <v>2.6296296296296298</v>
      </c>
      <c r="J47" s="4">
        <f t="shared" si="6"/>
        <v>0.29629629629629628</v>
      </c>
      <c r="K47" s="4">
        <f t="shared" si="6"/>
        <v>0.70370370370370372</v>
      </c>
      <c r="L47" s="4">
        <f t="shared" si="6"/>
        <v>0.44444444444444442</v>
      </c>
      <c r="M47" s="4">
        <f t="shared" si="6"/>
        <v>0.48148148148148145</v>
      </c>
      <c r="N47" s="4">
        <f t="shared" si="6"/>
        <v>0.1111111111111111</v>
      </c>
      <c r="O47" s="4">
        <f t="shared" si="6"/>
        <v>0.40740740740740738</v>
      </c>
      <c r="P47" s="4">
        <f t="shared" si="6"/>
        <v>-0.1111111111111111</v>
      </c>
      <c r="Q47" s="2">
        <f>SUM(H2:H46)/SUM(I2:I46)</f>
        <v>0.54929577464788737</v>
      </c>
      <c r="R47" s="2">
        <f>SUM(J2:J46)/SUM(K2:K46)</f>
        <v>0.42105263157894735</v>
      </c>
      <c r="S47" s="2">
        <f>SUM(L2:L46)/SUM(M2:M46)</f>
        <v>0.92307692307692313</v>
      </c>
      <c r="T47" s="4">
        <f t="shared" ref="T47:V47" si="7">AVERAGE(T2:T46)</f>
        <v>8.7777777777777786</v>
      </c>
      <c r="U47" s="4">
        <f t="shared" si="7"/>
        <v>7.666666666666667</v>
      </c>
      <c r="V47" s="4">
        <f t="shared" si="7"/>
        <v>3.7037037037037035E-2</v>
      </c>
      <c r="W47" s="3">
        <f>((H49*85.91) +(F49*53.897)+(J49*51.757)+(L49*46.845)+(E49*39.19)+(N49*39.19)+(D49*34.677)+((C49-N49)*14.707)-(O49*17.174)-((M49-L49)*20.091)-((I49-H49)*39.19)-(G49*53.897))/T49</f>
        <v>20.031789029535858</v>
      </c>
      <c r="X47" s="4">
        <f t="shared" ref="X47" si="8">B47+(C47*1.2)+(D47*1.5)+(E47*3)+(F47*3)-G47</f>
        <v>7.5962962962962957</v>
      </c>
      <c r="Y47" s="4">
        <f t="shared" ref="Y47" si="9">B47+0.4*H47-0.7*I47-0.4*(M47-L47)+0.7*N47+0.3*(C47-N47)+F47+D47*0.7+0.7*E47-0.4*O47-G47</f>
        <v>3.588888888888889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98</v>
      </c>
      <c r="C49">
        <f t="shared" ref="C49:P49" si="10">SUM(C2:C46)</f>
        <v>18</v>
      </c>
      <c r="D49">
        <f t="shared" si="10"/>
        <v>45</v>
      </c>
      <c r="E49">
        <f t="shared" si="10"/>
        <v>1</v>
      </c>
      <c r="F49">
        <f t="shared" si="10"/>
        <v>8</v>
      </c>
      <c r="G49">
        <f t="shared" si="10"/>
        <v>9</v>
      </c>
      <c r="H49">
        <f t="shared" si="10"/>
        <v>39</v>
      </c>
      <c r="I49">
        <f t="shared" si="10"/>
        <v>71</v>
      </c>
      <c r="J49">
        <f t="shared" si="10"/>
        <v>8</v>
      </c>
      <c r="K49">
        <f t="shared" si="10"/>
        <v>19</v>
      </c>
      <c r="L49">
        <f t="shared" si="10"/>
        <v>12</v>
      </c>
      <c r="M49">
        <f t="shared" si="10"/>
        <v>13</v>
      </c>
      <c r="N49">
        <f t="shared" si="10"/>
        <v>3</v>
      </c>
      <c r="O49">
        <f t="shared" si="10"/>
        <v>11</v>
      </c>
      <c r="P49">
        <f t="shared" si="10"/>
        <v>-3</v>
      </c>
      <c r="T49">
        <f>SUM(T2:T46)</f>
        <v>237</v>
      </c>
      <c r="U49">
        <f>SUM(U2:U46)</f>
        <v>207</v>
      </c>
      <c r="V49">
        <f>SUM(V2:V46)</f>
        <v>1</v>
      </c>
      <c r="X49" s="4">
        <f>SUM(X2:X46)</f>
        <v>205.09999999999994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3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-2</v>
      </c>
      <c r="Q2" s="2">
        <f t="shared" ref="Q2:Q46" si="0">H2/I2</f>
        <v>0.66666666666666663</v>
      </c>
      <c r="R2" s="2">
        <f t="shared" ref="R2:R46" si="1">J2/K2</f>
        <v>0.5</v>
      </c>
      <c r="S2" s="6" t="s">
        <v>46</v>
      </c>
      <c r="T2">
        <v>6</v>
      </c>
      <c r="U2">
        <v>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30.731166666666667</v>
      </c>
      <c r="X2" s="4">
        <f t="shared" ref="X2:X46" si="3">B2+(C2*1.2)+(D2*1.5)+(E2*3)+(F2*3)-G2</f>
        <v>5</v>
      </c>
      <c r="Y2" s="4">
        <f t="shared" ref="Y2:Y46" si="4">B2+0.4*H2-0.7*I2-0.4*(M2-L2)+0.7*N2+0.3*(C2-N2)+F2+D2*0.7+0.7*E2-0.4*O2-G2</f>
        <v>3.7</v>
      </c>
      <c r="Z2">
        <v>0</v>
      </c>
    </row>
    <row r="3" spans="1:26" x14ac:dyDescent="0.3">
      <c r="A3" s="1" t="str">
        <f>'Patty Mills'!A3</f>
        <v>vs FRA</v>
      </c>
      <c r="B3">
        <v>5</v>
      </c>
      <c r="C3">
        <v>0</v>
      </c>
      <c r="D3">
        <v>1</v>
      </c>
      <c r="E3">
        <v>0</v>
      </c>
      <c r="F3">
        <v>0</v>
      </c>
      <c r="G3">
        <v>0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-1</v>
      </c>
      <c r="Q3" s="2">
        <f t="shared" si="0"/>
        <v>1</v>
      </c>
      <c r="R3" s="2">
        <f t="shared" si="1"/>
        <v>1</v>
      </c>
      <c r="S3" s="6" t="s">
        <v>46</v>
      </c>
      <c r="T3">
        <v>7</v>
      </c>
      <c r="U3">
        <v>8</v>
      </c>
      <c r="V3">
        <v>0</v>
      </c>
      <c r="W3" s="3">
        <f t="shared" si="2"/>
        <v>36.893428571428572</v>
      </c>
      <c r="X3" s="4">
        <f t="shared" si="3"/>
        <v>6.5</v>
      </c>
      <c r="Y3" s="4">
        <f t="shared" si="4"/>
        <v>5.1000000000000005</v>
      </c>
      <c r="Z3">
        <v>0</v>
      </c>
    </row>
    <row r="4" spans="1:26" x14ac:dyDescent="0.3">
      <c r="A4" s="1" t="str">
        <f>'Patty Mills'!A4</f>
        <v>@ INJ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-3</v>
      </c>
      <c r="Q4" s="2">
        <f t="shared" si="0"/>
        <v>0</v>
      </c>
      <c r="R4" s="6" t="s">
        <v>46</v>
      </c>
      <c r="S4" s="6" t="s">
        <v>46</v>
      </c>
      <c r="T4">
        <v>6</v>
      </c>
      <c r="U4">
        <v>2</v>
      </c>
      <c r="V4">
        <v>0</v>
      </c>
      <c r="W4" s="3">
        <f t="shared" si="2"/>
        <v>-0.75216666666666632</v>
      </c>
      <c r="X4" s="4">
        <f t="shared" si="3"/>
        <v>1.5</v>
      </c>
      <c r="Y4" s="4">
        <f t="shared" si="4"/>
        <v>0</v>
      </c>
      <c r="Z4">
        <v>0</v>
      </c>
    </row>
    <row r="5" spans="1:26" x14ac:dyDescent="0.3">
      <c r="A5" s="1" t="str">
        <f>'Patty Mills'!A5</f>
        <v>vs EUR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-5</v>
      </c>
      <c r="Q5" s="6" t="s">
        <v>46</v>
      </c>
      <c r="R5" s="6" t="s">
        <v>46</v>
      </c>
      <c r="S5" s="6" t="s">
        <v>46</v>
      </c>
      <c r="T5">
        <v>6</v>
      </c>
      <c r="U5">
        <v>3</v>
      </c>
      <c r="V5">
        <v>0</v>
      </c>
      <c r="W5" s="3">
        <f t="shared" si="2"/>
        <v>5.7794999999999996</v>
      </c>
      <c r="X5" s="4">
        <f t="shared" si="3"/>
        <v>3.5</v>
      </c>
      <c r="Y5" s="4">
        <f t="shared" si="4"/>
        <v>0.7</v>
      </c>
      <c r="Z5">
        <v>0</v>
      </c>
    </row>
    <row r="6" spans="1:26" x14ac:dyDescent="0.3">
      <c r="A6" s="1" t="str">
        <f>'Patty Mills'!A6</f>
        <v>vs RKS</v>
      </c>
      <c r="B6">
        <v>0</v>
      </c>
      <c r="C6">
        <v>1</v>
      </c>
      <c r="D6">
        <v>2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8</v>
      </c>
      <c r="Q6" s="2">
        <f t="shared" si="0"/>
        <v>0</v>
      </c>
      <c r="R6" s="2">
        <f t="shared" si="1"/>
        <v>0</v>
      </c>
      <c r="S6" s="6" t="s">
        <v>46</v>
      </c>
      <c r="T6">
        <v>10</v>
      </c>
      <c r="U6">
        <v>6</v>
      </c>
      <c r="V6">
        <v>0</v>
      </c>
      <c r="W6" s="3">
        <f t="shared" si="2"/>
        <v>4.4871000000000008</v>
      </c>
      <c r="X6" s="4">
        <f t="shared" si="3"/>
        <v>4.2</v>
      </c>
      <c r="Y6" s="4">
        <f t="shared" si="4"/>
        <v>1</v>
      </c>
      <c r="Z6">
        <v>0</v>
      </c>
    </row>
    <row r="7" spans="1:26" x14ac:dyDescent="0.3">
      <c r="A7" s="1" t="str">
        <f>'Patty Mills'!A7</f>
        <v>@ AFR</v>
      </c>
      <c r="B7">
        <v>0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-8</v>
      </c>
      <c r="Q7" s="6" t="s">
        <v>46</v>
      </c>
      <c r="R7" s="6" t="s">
        <v>46</v>
      </c>
      <c r="S7" s="6" t="s">
        <v>46</v>
      </c>
      <c r="T7">
        <v>8</v>
      </c>
      <c r="U7">
        <v>2</v>
      </c>
      <c r="V7">
        <v>0</v>
      </c>
      <c r="W7" s="3">
        <f t="shared" si="2"/>
        <v>8.9249999999999972</v>
      </c>
      <c r="X7" s="4">
        <f t="shared" si="3"/>
        <v>5.7</v>
      </c>
      <c r="Y7" s="4">
        <f t="shared" si="4"/>
        <v>1.2999999999999998</v>
      </c>
      <c r="Z7">
        <v>0</v>
      </c>
    </row>
    <row r="8" spans="1:26" x14ac:dyDescent="0.3">
      <c r="A8" s="1" t="str">
        <f>'Patty Mills'!A8</f>
        <v>vs OLD</v>
      </c>
      <c r="B8">
        <v>0</v>
      </c>
      <c r="C8">
        <v>1</v>
      </c>
      <c r="D8">
        <v>2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-1</v>
      </c>
      <c r="Q8" s="2">
        <f t="shared" si="0"/>
        <v>0</v>
      </c>
      <c r="R8" s="2">
        <f t="shared" si="1"/>
        <v>0</v>
      </c>
      <c r="S8" s="6" t="s">
        <v>46</v>
      </c>
      <c r="T8">
        <v>7</v>
      </c>
      <c r="U8">
        <v>6</v>
      </c>
      <c r="V8">
        <v>0</v>
      </c>
      <c r="W8" s="3">
        <f t="shared" si="2"/>
        <v>0.81157142857143028</v>
      </c>
      <c r="X8" s="4">
        <f t="shared" si="3"/>
        <v>4.2</v>
      </c>
      <c r="Y8" s="4">
        <f t="shared" si="4"/>
        <v>0.30000000000000004</v>
      </c>
      <c r="Z8">
        <v>0</v>
      </c>
    </row>
    <row r="9" spans="1:26" x14ac:dyDescent="0.3">
      <c r="A9" s="1" t="str">
        <f>'Patty Mills'!A9</f>
        <v>@ USA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-2</v>
      </c>
      <c r="Q9" s="2">
        <f t="shared" si="0"/>
        <v>1</v>
      </c>
      <c r="R9" s="6" t="s">
        <v>46</v>
      </c>
      <c r="S9" s="6" t="s">
        <v>46</v>
      </c>
      <c r="T9">
        <v>6</v>
      </c>
      <c r="U9">
        <v>2</v>
      </c>
      <c r="V9">
        <v>0</v>
      </c>
      <c r="W9" s="3">
        <f t="shared" si="2"/>
        <v>14.318333333333333</v>
      </c>
      <c r="X9" s="4">
        <f t="shared" si="3"/>
        <v>2</v>
      </c>
      <c r="Y9" s="4">
        <f t="shared" si="4"/>
        <v>1.7</v>
      </c>
      <c r="Z9">
        <v>0</v>
      </c>
    </row>
    <row r="10" spans="1:26" x14ac:dyDescent="0.3">
      <c r="A10" s="1" t="str">
        <f>'Patty Mills'!A10</f>
        <v>vs SPA</v>
      </c>
      <c r="B10">
        <v>3</v>
      </c>
      <c r="C10">
        <v>1</v>
      </c>
      <c r="D10">
        <v>2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-8</v>
      </c>
      <c r="Q10" s="2">
        <f t="shared" si="0"/>
        <v>1</v>
      </c>
      <c r="R10" s="2">
        <f t="shared" si="1"/>
        <v>1</v>
      </c>
      <c r="S10" s="6" t="s">
        <v>46</v>
      </c>
      <c r="T10">
        <v>9</v>
      </c>
      <c r="U10">
        <v>8</v>
      </c>
      <c r="V10">
        <v>0</v>
      </c>
      <c r="W10" s="3">
        <f t="shared" si="2"/>
        <v>22.728222222222222</v>
      </c>
      <c r="X10" s="4">
        <f t="shared" si="3"/>
        <v>7.2</v>
      </c>
      <c r="Y10" s="4">
        <f t="shared" si="4"/>
        <v>4</v>
      </c>
      <c r="Z10">
        <v>0</v>
      </c>
    </row>
    <row r="11" spans="1:26" x14ac:dyDescent="0.3">
      <c r="A11" s="1" t="str">
        <f>'Patty Mills'!A11</f>
        <v>@ 6TH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-12</v>
      </c>
      <c r="Q11" s="2">
        <f t="shared" si="0"/>
        <v>0</v>
      </c>
      <c r="R11" s="2">
        <f t="shared" si="1"/>
        <v>0</v>
      </c>
      <c r="S11" s="6" t="s">
        <v>46</v>
      </c>
      <c r="T11">
        <v>6</v>
      </c>
      <c r="U11">
        <v>0</v>
      </c>
      <c r="V11">
        <v>0</v>
      </c>
      <c r="W11" s="3">
        <f t="shared" si="2"/>
        <v>-6.5316666666666663</v>
      </c>
      <c r="X11" s="4">
        <f t="shared" si="3"/>
        <v>0</v>
      </c>
      <c r="Y11" s="4">
        <f t="shared" si="4"/>
        <v>-0.7</v>
      </c>
      <c r="Z11">
        <v>0</v>
      </c>
    </row>
    <row r="12" spans="1:26" x14ac:dyDescent="0.3">
      <c r="A12" s="1" t="str">
        <f>'Patty Mills'!A12</f>
        <v>vs CAN</v>
      </c>
      <c r="B12">
        <v>3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3</v>
      </c>
      <c r="J12">
        <v>1</v>
      </c>
      <c r="K12">
        <v>3</v>
      </c>
      <c r="L12">
        <v>0</v>
      </c>
      <c r="M12">
        <v>0</v>
      </c>
      <c r="N12">
        <v>0</v>
      </c>
      <c r="O12">
        <v>1</v>
      </c>
      <c r="P12">
        <v>3</v>
      </c>
      <c r="Q12" s="2">
        <f t="shared" si="0"/>
        <v>0.33333333333333331</v>
      </c>
      <c r="R12" s="2">
        <f t="shared" si="1"/>
        <v>0.33333333333333331</v>
      </c>
      <c r="S12" s="6" t="s">
        <v>46</v>
      </c>
      <c r="T12">
        <v>6</v>
      </c>
      <c r="U12">
        <v>5</v>
      </c>
      <c r="V12">
        <v>0</v>
      </c>
      <c r="W12" s="3">
        <f t="shared" si="2"/>
        <v>15.249499999999998</v>
      </c>
      <c r="X12" s="4">
        <f t="shared" si="3"/>
        <v>5.7</v>
      </c>
      <c r="Y12" s="4">
        <f t="shared" si="4"/>
        <v>1.9000000000000004</v>
      </c>
      <c r="Z12">
        <v>0</v>
      </c>
    </row>
    <row r="13" spans="1:26" x14ac:dyDescent="0.3">
      <c r="A13" s="1" t="str">
        <f>'Patty Mills'!A13</f>
        <v>@ DNK</v>
      </c>
      <c r="B13">
        <v>5</v>
      </c>
      <c r="C13">
        <v>4</v>
      </c>
      <c r="D13">
        <v>2</v>
      </c>
      <c r="E13">
        <v>0</v>
      </c>
      <c r="F13">
        <v>0</v>
      </c>
      <c r="G13">
        <v>0</v>
      </c>
      <c r="H13">
        <v>1</v>
      </c>
      <c r="I13">
        <v>7</v>
      </c>
      <c r="J13">
        <v>1</v>
      </c>
      <c r="K13">
        <v>6</v>
      </c>
      <c r="L13">
        <v>2</v>
      </c>
      <c r="M13">
        <v>2</v>
      </c>
      <c r="N13">
        <v>0</v>
      </c>
      <c r="O13">
        <v>0</v>
      </c>
      <c r="P13">
        <v>7</v>
      </c>
      <c r="Q13" s="2">
        <f t="shared" si="0"/>
        <v>0.14285714285714285</v>
      </c>
      <c r="R13" s="2">
        <f t="shared" si="1"/>
        <v>0.16666666666666666</v>
      </c>
      <c r="S13" s="2">
        <f t="shared" ref="S13:S46" si="5">L13/M13</f>
        <v>1</v>
      </c>
      <c r="T13">
        <v>18</v>
      </c>
      <c r="U13">
        <v>11</v>
      </c>
      <c r="V13">
        <v>0</v>
      </c>
      <c r="W13" s="3">
        <f t="shared" si="2"/>
        <v>6.9110555555555555</v>
      </c>
      <c r="X13" s="4">
        <f t="shared" si="3"/>
        <v>12.8</v>
      </c>
      <c r="Y13" s="4">
        <f t="shared" si="4"/>
        <v>3.1000000000000005</v>
      </c>
      <c r="Z13">
        <v>0</v>
      </c>
    </row>
    <row r="14" spans="1:26" x14ac:dyDescent="0.3">
      <c r="A14" s="1" t="str">
        <f>'Patty Mills'!A14</f>
        <v>vs IMP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-2</v>
      </c>
      <c r="Q14" s="6" t="s">
        <v>46</v>
      </c>
      <c r="R14" s="6" t="s">
        <v>46</v>
      </c>
      <c r="S14" s="6" t="s">
        <v>46</v>
      </c>
      <c r="T14">
        <v>6</v>
      </c>
      <c r="U14">
        <v>3</v>
      </c>
      <c r="V14">
        <v>0</v>
      </c>
      <c r="W14" s="3">
        <f t="shared" si="2"/>
        <v>3.3283333333333318</v>
      </c>
      <c r="X14" s="4">
        <f t="shared" si="3"/>
        <v>3.5</v>
      </c>
      <c r="Y14" s="4">
        <f t="shared" si="4"/>
        <v>0.39999999999999991</v>
      </c>
      <c r="Z14">
        <v>0</v>
      </c>
    </row>
    <row r="15" spans="1:26" x14ac:dyDescent="0.3">
      <c r="A15" s="1" t="str">
        <f>'Patty Mills'!A15</f>
        <v>@ 3PT</v>
      </c>
      <c r="B15">
        <v>5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6</v>
      </c>
      <c r="Q15" s="2">
        <f t="shared" si="0"/>
        <v>1</v>
      </c>
      <c r="R15" s="2">
        <f t="shared" si="1"/>
        <v>1</v>
      </c>
      <c r="S15" s="6" t="s">
        <v>46</v>
      </c>
      <c r="T15">
        <v>7</v>
      </c>
      <c r="U15">
        <v>5</v>
      </c>
      <c r="V15">
        <v>0</v>
      </c>
      <c r="W15" s="3">
        <f t="shared" si="2"/>
        <v>34.040571428571425</v>
      </c>
      <c r="X15" s="4">
        <f t="shared" si="3"/>
        <v>6.2</v>
      </c>
      <c r="Y15" s="4">
        <f t="shared" si="4"/>
        <v>4.7</v>
      </c>
      <c r="Z15">
        <v>0</v>
      </c>
    </row>
    <row r="16" spans="1:26" x14ac:dyDescent="0.3">
      <c r="A16" s="1" t="str">
        <f>'Patty Mills'!A16</f>
        <v>vs DEF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-2</v>
      </c>
      <c r="Q16" s="2">
        <f t="shared" si="0"/>
        <v>0</v>
      </c>
      <c r="R16" s="2">
        <f t="shared" si="1"/>
        <v>0</v>
      </c>
      <c r="S16" s="6" t="s">
        <v>46</v>
      </c>
      <c r="T16">
        <v>7</v>
      </c>
      <c r="U16">
        <v>0</v>
      </c>
      <c r="V16">
        <v>0</v>
      </c>
      <c r="W16" s="3">
        <f t="shared" si="2"/>
        <v>-11.197142857142856</v>
      </c>
      <c r="X16" s="4">
        <f t="shared" si="3"/>
        <v>0</v>
      </c>
      <c r="Y16" s="4">
        <f t="shared" si="4"/>
        <v>-1.4</v>
      </c>
      <c r="Z16">
        <v>0</v>
      </c>
    </row>
    <row r="17" spans="1:26" x14ac:dyDescent="0.3">
      <c r="A17" s="1" t="str">
        <f>'Patty Mills'!A17</f>
        <v>@ CHI</v>
      </c>
      <c r="B17">
        <v>0</v>
      </c>
      <c r="C17">
        <v>2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 s="2">
        <f t="shared" si="0"/>
        <v>0</v>
      </c>
      <c r="R17" s="6" t="s">
        <v>46</v>
      </c>
      <c r="S17" s="6" t="s">
        <v>46</v>
      </c>
      <c r="T17">
        <v>7</v>
      </c>
      <c r="U17">
        <v>0</v>
      </c>
      <c r="V17">
        <v>0</v>
      </c>
      <c r="W17" s="3">
        <f t="shared" si="2"/>
        <v>6.3030000000000017</v>
      </c>
      <c r="X17" s="4">
        <f t="shared" si="3"/>
        <v>5.4</v>
      </c>
      <c r="Y17" s="4">
        <f t="shared" si="4"/>
        <v>0.9</v>
      </c>
      <c r="Z17">
        <v>0</v>
      </c>
    </row>
    <row r="18" spans="1:26" x14ac:dyDescent="0.3">
      <c r="A18" s="1" t="str">
        <f>'Patty Mills'!A18</f>
        <v>@ FRA</v>
      </c>
      <c r="B18">
        <v>2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-3</v>
      </c>
      <c r="Q18" s="2">
        <f t="shared" si="0"/>
        <v>0</v>
      </c>
      <c r="R18" s="6" t="s">
        <v>46</v>
      </c>
      <c r="S18" s="6" t="s">
        <v>46</v>
      </c>
      <c r="T18">
        <v>6</v>
      </c>
      <c r="U18">
        <v>2</v>
      </c>
      <c r="V18">
        <v>0</v>
      </c>
      <c r="W18" s="3">
        <f t="shared" si="2"/>
        <v>2.4511666666666669</v>
      </c>
      <c r="X18" s="4">
        <f t="shared" si="3"/>
        <v>5</v>
      </c>
      <c r="Y18" s="4">
        <f t="shared" si="4"/>
        <v>2.2999999999999998</v>
      </c>
      <c r="Z18">
        <v>0</v>
      </c>
    </row>
    <row r="19" spans="1:26" x14ac:dyDescent="0.3">
      <c r="A19" s="1" t="str">
        <f>'Patty Mills'!A19</f>
        <v>vs INJ</v>
      </c>
      <c r="B19">
        <v>2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</v>
      </c>
      <c r="Q19" s="2">
        <f t="shared" si="0"/>
        <v>0.33333333333333331</v>
      </c>
      <c r="R19" s="6" t="s">
        <v>46</v>
      </c>
      <c r="S19" s="6" t="s">
        <v>46</v>
      </c>
      <c r="T19">
        <v>14</v>
      </c>
      <c r="U19">
        <v>5</v>
      </c>
      <c r="V19">
        <v>0</v>
      </c>
      <c r="W19" s="3">
        <f t="shared" si="2"/>
        <v>4.0652857142857135</v>
      </c>
      <c r="X19" s="4">
        <f t="shared" si="3"/>
        <v>4.7</v>
      </c>
      <c r="Y19" s="4">
        <f t="shared" si="4"/>
        <v>1.3000000000000003</v>
      </c>
      <c r="Z19">
        <v>0</v>
      </c>
    </row>
    <row r="20" spans="1:26" x14ac:dyDescent="0.3">
      <c r="A20" s="1" t="str">
        <f>'Patty Mills'!A20</f>
        <v>@ EUR</v>
      </c>
      <c r="B20">
        <v>3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2</v>
      </c>
      <c r="J20">
        <v>1</v>
      </c>
      <c r="K20">
        <v>2</v>
      </c>
      <c r="L20">
        <v>0</v>
      </c>
      <c r="M20">
        <v>0</v>
      </c>
      <c r="N20">
        <v>0</v>
      </c>
      <c r="O20">
        <v>0</v>
      </c>
      <c r="P20">
        <v>-2</v>
      </c>
      <c r="Q20" s="2">
        <f t="shared" si="0"/>
        <v>0.5</v>
      </c>
      <c r="R20" s="2">
        <f t="shared" si="1"/>
        <v>0.5</v>
      </c>
      <c r="S20" s="6" t="s">
        <v>46</v>
      </c>
      <c r="T20">
        <v>11</v>
      </c>
      <c r="U20">
        <v>5</v>
      </c>
      <c r="V20">
        <v>0</v>
      </c>
      <c r="W20" s="3">
        <f t="shared" si="2"/>
        <v>17.004636363636362</v>
      </c>
      <c r="X20" s="4">
        <f t="shared" si="3"/>
        <v>7.5</v>
      </c>
      <c r="Y20" s="4">
        <f t="shared" si="4"/>
        <v>3.7</v>
      </c>
      <c r="Z20">
        <v>0</v>
      </c>
    </row>
    <row r="21" spans="1:26" x14ac:dyDescent="0.3">
      <c r="A21" s="1" t="str">
        <f>'Patty Mills'!A21</f>
        <v>@ RKS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 s="6" t="s">
        <v>46</v>
      </c>
      <c r="R21" s="6" t="s">
        <v>46</v>
      </c>
      <c r="S21" s="6" t="s">
        <v>46</v>
      </c>
      <c r="T21">
        <v>8</v>
      </c>
      <c r="U21">
        <v>0</v>
      </c>
      <c r="V21">
        <v>0</v>
      </c>
      <c r="W21" s="3">
        <f t="shared" si="2"/>
        <v>3.6767500000000002</v>
      </c>
      <c r="X21" s="4">
        <f t="shared" si="3"/>
        <v>2.4</v>
      </c>
      <c r="Y21" s="4">
        <f t="shared" si="4"/>
        <v>0.6</v>
      </c>
      <c r="Z21">
        <v>0</v>
      </c>
    </row>
    <row r="22" spans="1:26" x14ac:dyDescent="0.3">
      <c r="A22" s="1" t="str">
        <f>'Patty Mills'!A22</f>
        <v>vs AFR</v>
      </c>
      <c r="B22">
        <v>6</v>
      </c>
      <c r="C22">
        <v>0</v>
      </c>
      <c r="D22">
        <v>1</v>
      </c>
      <c r="E22">
        <v>0</v>
      </c>
      <c r="F22">
        <v>0</v>
      </c>
      <c r="G22">
        <v>0</v>
      </c>
      <c r="H22">
        <v>2</v>
      </c>
      <c r="I22">
        <v>2</v>
      </c>
      <c r="J22">
        <v>0</v>
      </c>
      <c r="K22">
        <v>0</v>
      </c>
      <c r="L22">
        <v>2</v>
      </c>
      <c r="M22">
        <v>2</v>
      </c>
      <c r="N22">
        <v>0</v>
      </c>
      <c r="O22">
        <v>0</v>
      </c>
      <c r="P22">
        <v>4</v>
      </c>
      <c r="Q22" s="2">
        <f t="shared" si="0"/>
        <v>1</v>
      </c>
      <c r="R22" s="6" t="s">
        <v>46</v>
      </c>
      <c r="S22" s="2">
        <f t="shared" si="5"/>
        <v>1</v>
      </c>
      <c r="T22">
        <v>7</v>
      </c>
      <c r="U22">
        <v>8</v>
      </c>
      <c r="V22">
        <v>0</v>
      </c>
      <c r="W22" s="3">
        <f t="shared" si="2"/>
        <v>42.883857142857146</v>
      </c>
      <c r="X22" s="4">
        <f t="shared" si="3"/>
        <v>7.5</v>
      </c>
      <c r="Y22" s="4">
        <f t="shared" si="4"/>
        <v>6.1000000000000005</v>
      </c>
      <c r="Z22">
        <v>0</v>
      </c>
    </row>
    <row r="23" spans="1:26" x14ac:dyDescent="0.3">
      <c r="A23" s="1" t="str">
        <f>'Patty Mills'!A23</f>
        <v>@ OLD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-2</v>
      </c>
      <c r="Q23" s="2">
        <f t="shared" si="0"/>
        <v>0</v>
      </c>
      <c r="R23" s="6" t="s">
        <v>46</v>
      </c>
      <c r="S23" s="6" t="s">
        <v>46</v>
      </c>
      <c r="T23">
        <v>6</v>
      </c>
      <c r="U23">
        <v>0</v>
      </c>
      <c r="V23">
        <v>0</v>
      </c>
      <c r="W23" s="3">
        <f t="shared" si="2"/>
        <v>-4.0804999999999998</v>
      </c>
      <c r="X23" s="4">
        <f t="shared" si="3"/>
        <v>1.2</v>
      </c>
      <c r="Y23" s="4">
        <f t="shared" si="4"/>
        <v>-0.39999999999999997</v>
      </c>
      <c r="Z23">
        <v>0</v>
      </c>
    </row>
    <row r="24" spans="1:26" x14ac:dyDescent="0.3">
      <c r="A24" s="1" t="str">
        <f>'Patty Mills'!A24</f>
        <v>vs USA</v>
      </c>
      <c r="B24">
        <v>4</v>
      </c>
      <c r="C24">
        <v>0</v>
      </c>
      <c r="D24">
        <v>3</v>
      </c>
      <c r="E24">
        <v>0</v>
      </c>
      <c r="F24">
        <v>0</v>
      </c>
      <c r="G24">
        <v>2</v>
      </c>
      <c r="H24">
        <v>2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-12</v>
      </c>
      <c r="Q24" s="2">
        <f t="shared" si="0"/>
        <v>0.5</v>
      </c>
      <c r="R24" s="2">
        <f t="shared" si="1"/>
        <v>0</v>
      </c>
      <c r="S24" s="6" t="s">
        <v>46</v>
      </c>
      <c r="T24">
        <v>13</v>
      </c>
      <c r="U24">
        <v>13</v>
      </c>
      <c r="V24">
        <v>0</v>
      </c>
      <c r="W24" s="3">
        <f t="shared" si="2"/>
        <v>6.8982307692307696</v>
      </c>
      <c r="X24" s="4">
        <f t="shared" si="3"/>
        <v>6.5</v>
      </c>
      <c r="Y24" s="4">
        <f t="shared" si="4"/>
        <v>2.0999999999999996</v>
      </c>
      <c r="Z24">
        <v>0</v>
      </c>
    </row>
    <row r="25" spans="1:26" x14ac:dyDescent="0.3">
      <c r="A25" s="1" t="str">
        <f>'Patty Mills'!A25</f>
        <v>@ SPA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-7</v>
      </c>
      <c r="Q25" s="2">
        <f t="shared" si="0"/>
        <v>0.5</v>
      </c>
      <c r="R25" s="2">
        <f t="shared" si="1"/>
        <v>0</v>
      </c>
      <c r="S25" s="6" t="s">
        <v>46</v>
      </c>
      <c r="T25">
        <v>6</v>
      </c>
      <c r="U25">
        <v>2</v>
      </c>
      <c r="V25">
        <v>0</v>
      </c>
      <c r="W25" s="3">
        <f t="shared" si="2"/>
        <v>-1.1961666666666666</v>
      </c>
      <c r="X25" s="4">
        <f t="shared" si="3"/>
        <v>1</v>
      </c>
      <c r="Y25" s="4">
        <f t="shared" si="4"/>
        <v>0</v>
      </c>
      <c r="Z25">
        <v>0</v>
      </c>
    </row>
    <row r="26" spans="1:26" x14ac:dyDescent="0.3">
      <c r="A26" s="1" t="str">
        <f>'Patty Mills'!A26</f>
        <v>vs 6TH</v>
      </c>
      <c r="B26">
        <v>3</v>
      </c>
      <c r="C26">
        <v>0</v>
      </c>
      <c r="D26">
        <v>2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-1</v>
      </c>
      <c r="Q26" s="2">
        <f t="shared" si="0"/>
        <v>1</v>
      </c>
      <c r="R26" s="2">
        <f t="shared" si="1"/>
        <v>1</v>
      </c>
      <c r="S26" s="6" t="s">
        <v>46</v>
      </c>
      <c r="T26">
        <v>6</v>
      </c>
      <c r="U26">
        <v>8</v>
      </c>
      <c r="V26">
        <v>0</v>
      </c>
      <c r="W26" s="3">
        <f t="shared" si="2"/>
        <v>34.503500000000003</v>
      </c>
      <c r="X26" s="4">
        <f t="shared" si="3"/>
        <v>6</v>
      </c>
      <c r="Y26" s="4">
        <f t="shared" si="4"/>
        <v>4.0999999999999996</v>
      </c>
      <c r="Z26">
        <v>0</v>
      </c>
    </row>
    <row r="27" spans="1:26" x14ac:dyDescent="0.3">
      <c r="A27" s="1" t="str">
        <f>'Patty Mills'!A27</f>
        <v>@ CAN</v>
      </c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2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4</v>
      </c>
      <c r="Q27" s="2">
        <f t="shared" si="0"/>
        <v>0.5</v>
      </c>
      <c r="R27" s="2">
        <f t="shared" si="1"/>
        <v>0.5</v>
      </c>
      <c r="S27" s="6" t="s">
        <v>46</v>
      </c>
      <c r="T27">
        <v>7</v>
      </c>
      <c r="U27">
        <v>3</v>
      </c>
      <c r="V27">
        <v>0</v>
      </c>
      <c r="W27" s="3">
        <f t="shared" si="2"/>
        <v>14.068142857142858</v>
      </c>
      <c r="X27" s="4">
        <f t="shared" si="3"/>
        <v>3</v>
      </c>
      <c r="Y27" s="4">
        <f t="shared" si="4"/>
        <v>2</v>
      </c>
      <c r="Z27">
        <v>0</v>
      </c>
    </row>
    <row r="28" spans="1:26" x14ac:dyDescent="0.3">
      <c r="A28" s="1" t="str">
        <f>'Patty Mills'!A28</f>
        <v>vs DNK</v>
      </c>
      <c r="B28">
        <v>3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 s="2">
        <f t="shared" si="0"/>
        <v>1</v>
      </c>
      <c r="R28" s="2">
        <f t="shared" si="1"/>
        <v>1</v>
      </c>
      <c r="S28" s="6" t="s">
        <v>46</v>
      </c>
      <c r="T28">
        <v>6</v>
      </c>
      <c r="U28">
        <v>3</v>
      </c>
      <c r="V28">
        <v>0</v>
      </c>
      <c r="W28" s="3">
        <f t="shared" si="2"/>
        <v>31.927333333333333</v>
      </c>
      <c r="X28" s="4">
        <f t="shared" si="3"/>
        <v>6</v>
      </c>
      <c r="Y28" s="4">
        <f t="shared" si="4"/>
        <v>3.7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2.074074074074074</v>
      </c>
      <c r="C47" s="4">
        <f t="shared" ref="C47:P47" si="6">AVERAGE(C2:C46)</f>
        <v>0.59259259259259256</v>
      </c>
      <c r="D47" s="4">
        <f t="shared" si="6"/>
        <v>0.81481481481481477</v>
      </c>
      <c r="E47" s="4">
        <f t="shared" si="6"/>
        <v>7.407407407407407E-2</v>
      </c>
      <c r="F47" s="4">
        <f t="shared" si="6"/>
        <v>0.18518518518518517</v>
      </c>
      <c r="G47" s="4">
        <f t="shared" si="6"/>
        <v>0.18518518518518517</v>
      </c>
      <c r="H47" s="4">
        <f t="shared" si="6"/>
        <v>0.7407407407407407</v>
      </c>
      <c r="I47" s="4">
        <f t="shared" si="6"/>
        <v>1.7037037037037037</v>
      </c>
      <c r="J47" s="4">
        <f t="shared" si="6"/>
        <v>0.37037037037037035</v>
      </c>
      <c r="K47" s="4">
        <f t="shared" si="6"/>
        <v>1</v>
      </c>
      <c r="L47" s="4">
        <f t="shared" si="6"/>
        <v>0.14814814814814814</v>
      </c>
      <c r="M47" s="4">
        <f t="shared" si="6"/>
        <v>0.14814814814814814</v>
      </c>
      <c r="N47" s="4">
        <f t="shared" si="6"/>
        <v>0</v>
      </c>
      <c r="O47" s="4">
        <f t="shared" si="6"/>
        <v>0.1111111111111111</v>
      </c>
      <c r="P47" s="4">
        <f t="shared" si="6"/>
        <v>-1.3703703703703705</v>
      </c>
      <c r="Q47" s="2">
        <f>SUM(H2:H46)/SUM(I2:I46)</f>
        <v>0.43478260869565216</v>
      </c>
      <c r="R47" s="2">
        <f>SUM(J2:J46)/SUM(K2:K46)</f>
        <v>0.37037037037037035</v>
      </c>
      <c r="S47" s="2">
        <f>SUM(L2:L46)/SUM(M2:M46)</f>
        <v>1</v>
      </c>
      <c r="T47" s="4">
        <f t="shared" ref="T47:V47" si="7">AVERAGE(T2:T46)</f>
        <v>7.8518518518518521</v>
      </c>
      <c r="U47" s="4">
        <f t="shared" si="7"/>
        <v>4.2592592592592595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11.458839622641511</v>
      </c>
      <c r="X47" s="4">
        <f t="shared" ref="X47" si="8">B47+(C47*1.2)+(D47*1.5)+(E47*3)+(F47*3)-G47</f>
        <v>4.5999999999999996</v>
      </c>
      <c r="Y47" s="4">
        <f t="shared" ref="Y47" si="9">B47+0.4*H47-0.7*I47-0.4*(M47-L47)+0.7*N47+0.3*(C47-N47)+F47+D47*0.7+0.7*E47-0.4*O47-G47</f>
        <v>1.9333333333333336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56</v>
      </c>
      <c r="C49">
        <f t="shared" ref="C49:P49" si="10">SUM(C2:C46)</f>
        <v>16</v>
      </c>
      <c r="D49">
        <f t="shared" si="10"/>
        <v>22</v>
      </c>
      <c r="E49">
        <f t="shared" si="10"/>
        <v>2</v>
      </c>
      <c r="F49">
        <f t="shared" si="10"/>
        <v>5</v>
      </c>
      <c r="G49">
        <f t="shared" si="10"/>
        <v>5</v>
      </c>
      <c r="H49">
        <f t="shared" si="10"/>
        <v>20</v>
      </c>
      <c r="I49">
        <f t="shared" si="10"/>
        <v>46</v>
      </c>
      <c r="J49">
        <f t="shared" si="10"/>
        <v>10</v>
      </c>
      <c r="K49">
        <f t="shared" si="10"/>
        <v>27</v>
      </c>
      <c r="L49">
        <f t="shared" si="10"/>
        <v>4</v>
      </c>
      <c r="M49">
        <f t="shared" si="10"/>
        <v>4</v>
      </c>
      <c r="N49">
        <f t="shared" si="10"/>
        <v>0</v>
      </c>
      <c r="O49">
        <f t="shared" si="10"/>
        <v>3</v>
      </c>
      <c r="P49">
        <f t="shared" si="10"/>
        <v>-37</v>
      </c>
      <c r="T49">
        <f>SUM(T2:T46)</f>
        <v>212</v>
      </c>
      <c r="U49">
        <f>SUM(U2:U46)</f>
        <v>115</v>
      </c>
      <c r="V49">
        <f>SUM(V2:V46)</f>
        <v>0</v>
      </c>
      <c r="X49" s="4">
        <f>SUM(X2:X46)</f>
        <v>124.20000000000002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25" workbookViewId="0">
      <selection activeCell="X28" sqref="X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6</v>
      </c>
      <c r="C2">
        <v>1</v>
      </c>
      <c r="D2">
        <v>1</v>
      </c>
      <c r="E2">
        <v>0</v>
      </c>
      <c r="F2">
        <v>1</v>
      </c>
      <c r="G2">
        <v>0</v>
      </c>
      <c r="H2">
        <v>2</v>
      </c>
      <c r="I2">
        <v>2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8</v>
      </c>
      <c r="Q2" s="2">
        <f t="shared" ref="Q2:Q46" si="0">H2/I2</f>
        <v>1</v>
      </c>
      <c r="R2" s="2">
        <f t="shared" ref="R2:R46" si="1">J2/K2</f>
        <v>1</v>
      </c>
      <c r="S2" s="2">
        <f>L2/M2</f>
        <v>1</v>
      </c>
      <c r="T2">
        <v>6</v>
      </c>
      <c r="U2">
        <v>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62.283833333333327</v>
      </c>
      <c r="X2" s="4">
        <f t="shared" ref="X2:X46" si="3">B2+(C2*1.2)+(D2*1.5)+(E2*3)+(F2*3)-G2</f>
        <v>11.7</v>
      </c>
      <c r="Y2" s="4">
        <f t="shared" ref="Y2:Y46" si="4">B2+0.4*H2-0.7*I2-0.4*(M2-L2)+0.7*N2+0.3*(C2-N2)+F2+D2*0.7+0.7*E2-0.4*O2-G2</f>
        <v>7.4</v>
      </c>
      <c r="Z2">
        <v>0</v>
      </c>
    </row>
    <row r="3" spans="1:26" x14ac:dyDescent="0.3">
      <c r="A3" s="1" t="str">
        <f>'Patty Mills'!A3</f>
        <v>vs FRA</v>
      </c>
      <c r="B3">
        <v>3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6</v>
      </c>
      <c r="J3">
        <v>1</v>
      </c>
      <c r="K3">
        <v>5</v>
      </c>
      <c r="L3">
        <v>0</v>
      </c>
      <c r="M3">
        <v>0</v>
      </c>
      <c r="N3">
        <v>0</v>
      </c>
      <c r="O3">
        <v>1</v>
      </c>
      <c r="P3">
        <v>-8</v>
      </c>
      <c r="Q3" s="2">
        <f t="shared" si="0"/>
        <v>0.16666666666666666</v>
      </c>
      <c r="R3" s="2">
        <f t="shared" si="1"/>
        <v>0.2</v>
      </c>
      <c r="S3" s="6" t="s">
        <v>46</v>
      </c>
      <c r="T3">
        <v>8</v>
      </c>
      <c r="U3">
        <v>5</v>
      </c>
      <c r="V3">
        <v>0</v>
      </c>
      <c r="W3" s="3">
        <f t="shared" si="2"/>
        <v>-3.2591250000000009</v>
      </c>
      <c r="X3" s="4">
        <f t="shared" si="3"/>
        <v>5.7</v>
      </c>
      <c r="Y3" s="4">
        <f t="shared" si="4"/>
        <v>-0.19999999999999946</v>
      </c>
      <c r="Z3">
        <v>0</v>
      </c>
    </row>
    <row r="4" spans="1:26" x14ac:dyDescent="0.3">
      <c r="A4" s="1" t="str">
        <f>'Patty Mills'!A4</f>
        <v>@ INJ</v>
      </c>
      <c r="B4">
        <v>3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5</v>
      </c>
      <c r="J4">
        <v>1</v>
      </c>
      <c r="K4">
        <v>2</v>
      </c>
      <c r="L4">
        <v>0</v>
      </c>
      <c r="M4">
        <v>0</v>
      </c>
      <c r="N4">
        <v>0</v>
      </c>
      <c r="O4">
        <v>1</v>
      </c>
      <c r="P4">
        <v>-4</v>
      </c>
      <c r="Q4" s="2">
        <f t="shared" si="0"/>
        <v>0.2</v>
      </c>
      <c r="R4" s="2">
        <f t="shared" si="1"/>
        <v>0.5</v>
      </c>
      <c r="S4" s="6" t="s">
        <v>46</v>
      </c>
      <c r="T4">
        <v>5</v>
      </c>
      <c r="U4">
        <v>3</v>
      </c>
      <c r="V4">
        <v>0</v>
      </c>
      <c r="W4" s="3">
        <f t="shared" si="2"/>
        <v>14.305399999999997</v>
      </c>
      <c r="X4" s="4">
        <f t="shared" si="3"/>
        <v>10.199999999999999</v>
      </c>
      <c r="Y4" s="4">
        <f t="shared" si="4"/>
        <v>1.5</v>
      </c>
      <c r="Z4">
        <v>0</v>
      </c>
    </row>
    <row r="5" spans="1:26" x14ac:dyDescent="0.3">
      <c r="A5" s="1" t="str">
        <f>'Patty Mills'!A5</f>
        <v>vs EUR</v>
      </c>
      <c r="B5">
        <v>6</v>
      </c>
      <c r="C5">
        <v>1</v>
      </c>
      <c r="D5">
        <v>0</v>
      </c>
      <c r="E5">
        <v>0</v>
      </c>
      <c r="F5">
        <v>1</v>
      </c>
      <c r="G5">
        <v>0</v>
      </c>
      <c r="H5">
        <v>2</v>
      </c>
      <c r="I5">
        <v>3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-4</v>
      </c>
      <c r="Q5" s="2">
        <f t="shared" si="0"/>
        <v>0.66666666666666663</v>
      </c>
      <c r="R5" s="2">
        <f t="shared" si="1"/>
        <v>1</v>
      </c>
      <c r="S5" s="6" t="s">
        <v>46</v>
      </c>
      <c r="T5">
        <v>7</v>
      </c>
      <c r="U5">
        <v>6</v>
      </c>
      <c r="V5">
        <v>0</v>
      </c>
      <c r="W5" s="3">
        <f t="shared" si="2"/>
        <v>43.535428571428568</v>
      </c>
      <c r="X5" s="4">
        <f t="shared" si="3"/>
        <v>10.199999999999999</v>
      </c>
      <c r="Y5" s="4">
        <f t="shared" si="4"/>
        <v>6</v>
      </c>
      <c r="Z5">
        <v>0</v>
      </c>
    </row>
    <row r="6" spans="1:26" x14ac:dyDescent="0.3">
      <c r="A6" s="1" t="str">
        <f>'Patty Mills'!A6</f>
        <v>vs RKS</v>
      </c>
      <c r="B6">
        <v>10</v>
      </c>
      <c r="C6">
        <v>1</v>
      </c>
      <c r="D6">
        <v>0</v>
      </c>
      <c r="E6">
        <v>0</v>
      </c>
      <c r="F6">
        <v>2</v>
      </c>
      <c r="G6">
        <v>0</v>
      </c>
      <c r="H6">
        <v>4</v>
      </c>
      <c r="I6">
        <v>5</v>
      </c>
      <c r="J6">
        <v>1</v>
      </c>
      <c r="K6">
        <v>2</v>
      </c>
      <c r="L6">
        <v>1</v>
      </c>
      <c r="M6">
        <v>1</v>
      </c>
      <c r="N6">
        <v>0</v>
      </c>
      <c r="O6">
        <v>1</v>
      </c>
      <c r="P6">
        <v>-4</v>
      </c>
      <c r="Q6" s="2">
        <f t="shared" si="0"/>
        <v>0.8</v>
      </c>
      <c r="R6" s="2">
        <f t="shared" si="1"/>
        <v>0.5</v>
      </c>
      <c r="S6" s="2">
        <f t="shared" ref="S6:S46" si="5">L6/M6</f>
        <v>1</v>
      </c>
      <c r="T6">
        <v>9</v>
      </c>
      <c r="U6">
        <v>10</v>
      </c>
      <c r="V6">
        <v>0</v>
      </c>
      <c r="W6" s="3">
        <f t="shared" si="2"/>
        <v>56.486555555555555</v>
      </c>
      <c r="X6" s="4">
        <f t="shared" si="3"/>
        <v>17.2</v>
      </c>
      <c r="Y6" s="4">
        <f t="shared" si="4"/>
        <v>10</v>
      </c>
      <c r="Z6">
        <v>0</v>
      </c>
    </row>
    <row r="7" spans="1:26" x14ac:dyDescent="0.3">
      <c r="A7" s="1" t="str">
        <f>'Patty Mills'!A7</f>
        <v>@ AFR</v>
      </c>
      <c r="B7">
        <v>0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6</v>
      </c>
      <c r="Q7" s="2">
        <f t="shared" si="0"/>
        <v>0</v>
      </c>
      <c r="R7" s="2">
        <f t="shared" si="1"/>
        <v>0</v>
      </c>
      <c r="S7" s="6" t="s">
        <v>46</v>
      </c>
      <c r="T7">
        <v>6</v>
      </c>
      <c r="U7">
        <v>5</v>
      </c>
      <c r="V7">
        <v>0</v>
      </c>
      <c r="W7" s="3">
        <f t="shared" si="2"/>
        <v>2.1650000000000005</v>
      </c>
      <c r="X7" s="4">
        <f t="shared" si="3"/>
        <v>3</v>
      </c>
      <c r="Y7" s="4">
        <f t="shared" si="4"/>
        <v>0.29999999999999993</v>
      </c>
      <c r="Z7">
        <v>0</v>
      </c>
    </row>
    <row r="8" spans="1:26" x14ac:dyDescent="0.3">
      <c r="A8" s="1" t="str">
        <f>'Patty Mills'!A8</f>
        <v>vs OLD</v>
      </c>
      <c r="B8">
        <v>11</v>
      </c>
      <c r="C8">
        <v>1</v>
      </c>
      <c r="D8">
        <v>1</v>
      </c>
      <c r="E8">
        <v>1</v>
      </c>
      <c r="F8">
        <v>1</v>
      </c>
      <c r="G8">
        <v>1</v>
      </c>
      <c r="H8">
        <v>4</v>
      </c>
      <c r="I8">
        <v>6</v>
      </c>
      <c r="J8">
        <v>3</v>
      </c>
      <c r="K8">
        <v>5</v>
      </c>
      <c r="L8">
        <v>0</v>
      </c>
      <c r="M8">
        <v>0</v>
      </c>
      <c r="N8">
        <v>1</v>
      </c>
      <c r="O8">
        <v>0</v>
      </c>
      <c r="P8">
        <v>6</v>
      </c>
      <c r="Q8" s="2">
        <f t="shared" si="0"/>
        <v>0.66666666666666663</v>
      </c>
      <c r="R8" s="2">
        <f t="shared" si="1"/>
        <v>0.6</v>
      </c>
      <c r="S8" s="6" t="s">
        <v>46</v>
      </c>
      <c r="T8">
        <v>6</v>
      </c>
      <c r="U8">
        <v>13</v>
      </c>
      <c r="V8">
        <v>0</v>
      </c>
      <c r="W8" s="3">
        <f t="shared" si="2"/>
        <v>88.931333333333342</v>
      </c>
      <c r="X8" s="4">
        <f t="shared" si="3"/>
        <v>18.7</v>
      </c>
      <c r="Y8" s="4">
        <f t="shared" si="4"/>
        <v>10.499999999999998</v>
      </c>
      <c r="Z8">
        <v>0</v>
      </c>
    </row>
    <row r="9" spans="1:26" x14ac:dyDescent="0.3">
      <c r="A9" s="1" t="str">
        <f>'Patty Mills'!A9</f>
        <v>@ USA</v>
      </c>
      <c r="B9">
        <v>5</v>
      </c>
      <c r="C9">
        <v>1</v>
      </c>
      <c r="D9">
        <v>0</v>
      </c>
      <c r="E9">
        <v>0</v>
      </c>
      <c r="F9">
        <v>1</v>
      </c>
      <c r="G9">
        <v>0</v>
      </c>
      <c r="H9">
        <v>2</v>
      </c>
      <c r="I9">
        <v>4</v>
      </c>
      <c r="J9">
        <v>1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 s="2">
        <f t="shared" si="0"/>
        <v>0.5</v>
      </c>
      <c r="R9" s="2">
        <f t="shared" si="1"/>
        <v>0.33333333333333331</v>
      </c>
      <c r="S9" s="6" t="s">
        <v>46</v>
      </c>
      <c r="T9">
        <v>7</v>
      </c>
      <c r="U9">
        <v>5</v>
      </c>
      <c r="V9">
        <v>0</v>
      </c>
      <c r="W9" s="3">
        <f t="shared" si="2"/>
        <v>30.542999999999999</v>
      </c>
      <c r="X9" s="4">
        <f t="shared" si="3"/>
        <v>9.1999999999999993</v>
      </c>
      <c r="Y9" s="4">
        <f t="shared" si="4"/>
        <v>4.3</v>
      </c>
      <c r="Z9">
        <v>0</v>
      </c>
    </row>
    <row r="10" spans="1:26" x14ac:dyDescent="0.3">
      <c r="A10" s="1" t="str">
        <f>'Patty Mills'!A10</f>
        <v>vs SPA</v>
      </c>
      <c r="B10">
        <v>12</v>
      </c>
      <c r="C10">
        <v>1</v>
      </c>
      <c r="D10">
        <v>0</v>
      </c>
      <c r="E10">
        <v>0</v>
      </c>
      <c r="F10">
        <v>0</v>
      </c>
      <c r="G10">
        <v>0</v>
      </c>
      <c r="H10">
        <v>4</v>
      </c>
      <c r="I10">
        <v>9</v>
      </c>
      <c r="J10">
        <v>4</v>
      </c>
      <c r="K10">
        <v>6</v>
      </c>
      <c r="L10">
        <v>0</v>
      </c>
      <c r="M10">
        <v>0</v>
      </c>
      <c r="N10">
        <v>1</v>
      </c>
      <c r="O10">
        <v>0</v>
      </c>
      <c r="P10">
        <v>1</v>
      </c>
      <c r="Q10" s="2">
        <f t="shared" si="0"/>
        <v>0.44444444444444442</v>
      </c>
      <c r="R10" s="2">
        <f t="shared" si="1"/>
        <v>0.66666666666666663</v>
      </c>
      <c r="S10" s="6" t="s">
        <v>46</v>
      </c>
      <c r="T10">
        <v>7</v>
      </c>
      <c r="U10">
        <v>12</v>
      </c>
      <c r="V10">
        <v>0</v>
      </c>
      <c r="W10" s="3">
        <f t="shared" si="2"/>
        <v>56.272571428571425</v>
      </c>
      <c r="X10" s="4">
        <f t="shared" si="3"/>
        <v>13.2</v>
      </c>
      <c r="Y10" s="4">
        <f t="shared" si="4"/>
        <v>8</v>
      </c>
      <c r="Z10">
        <v>0</v>
      </c>
    </row>
    <row r="11" spans="1:26" x14ac:dyDescent="0.3">
      <c r="A11" s="1" t="str">
        <f>'Patty Mills'!A11</f>
        <v>@ 6TH</v>
      </c>
      <c r="B11">
        <v>8</v>
      </c>
      <c r="C11">
        <v>0</v>
      </c>
      <c r="D11">
        <v>0</v>
      </c>
      <c r="E11">
        <v>0</v>
      </c>
      <c r="F11">
        <v>0</v>
      </c>
      <c r="G11">
        <v>1</v>
      </c>
      <c r="H11">
        <v>3</v>
      </c>
      <c r="I11">
        <v>5</v>
      </c>
      <c r="J11">
        <v>2</v>
      </c>
      <c r="K11">
        <v>3</v>
      </c>
      <c r="L11">
        <v>0</v>
      </c>
      <c r="M11">
        <v>0</v>
      </c>
      <c r="N11">
        <v>0</v>
      </c>
      <c r="O11">
        <v>0</v>
      </c>
      <c r="P11">
        <v>2</v>
      </c>
      <c r="Q11" s="2">
        <f t="shared" si="0"/>
        <v>0.6</v>
      </c>
      <c r="R11" s="2">
        <f t="shared" si="1"/>
        <v>0.66666666666666663</v>
      </c>
      <c r="S11" s="6" t="s">
        <v>46</v>
      </c>
      <c r="T11">
        <v>7</v>
      </c>
      <c r="U11">
        <v>8</v>
      </c>
      <c r="V11">
        <v>0</v>
      </c>
      <c r="W11" s="3">
        <f t="shared" si="2"/>
        <v>32.709571428571437</v>
      </c>
      <c r="X11" s="4">
        <f t="shared" si="3"/>
        <v>7</v>
      </c>
      <c r="Y11" s="4">
        <f t="shared" si="4"/>
        <v>4.6999999999999993</v>
      </c>
      <c r="Z11">
        <v>0</v>
      </c>
    </row>
    <row r="12" spans="1:26" x14ac:dyDescent="0.3">
      <c r="A12" s="1" t="str">
        <f>'Patty Mills'!A12</f>
        <v>vs CAN</v>
      </c>
      <c r="B12">
        <v>3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4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7</v>
      </c>
      <c r="Q12" s="2">
        <f t="shared" si="0"/>
        <v>0.25</v>
      </c>
      <c r="R12" s="2">
        <f t="shared" si="1"/>
        <v>0.33333333333333331</v>
      </c>
      <c r="S12" s="6" t="s">
        <v>46</v>
      </c>
      <c r="T12">
        <v>5</v>
      </c>
      <c r="U12">
        <v>5</v>
      </c>
      <c r="V12">
        <v>0</v>
      </c>
      <c r="W12" s="3">
        <f t="shared" si="2"/>
        <v>3.1167999999999991</v>
      </c>
      <c r="X12" s="4">
        <f t="shared" si="3"/>
        <v>4.7</v>
      </c>
      <c r="Y12" s="4">
        <f t="shared" si="4"/>
        <v>0.60000000000000009</v>
      </c>
      <c r="Z12">
        <v>0</v>
      </c>
    </row>
    <row r="13" spans="1:26" x14ac:dyDescent="0.3">
      <c r="A13" s="1" t="str">
        <f>'Patty Mills'!A13</f>
        <v>@ DNK</v>
      </c>
      <c r="B13">
        <v>14</v>
      </c>
      <c r="C13">
        <v>2</v>
      </c>
      <c r="D13">
        <v>2</v>
      </c>
      <c r="E13">
        <v>0</v>
      </c>
      <c r="F13">
        <v>0</v>
      </c>
      <c r="G13">
        <v>0</v>
      </c>
      <c r="H13">
        <v>5</v>
      </c>
      <c r="I13">
        <v>12</v>
      </c>
      <c r="J13">
        <v>2</v>
      </c>
      <c r="K13">
        <v>9</v>
      </c>
      <c r="L13">
        <v>2</v>
      </c>
      <c r="M13">
        <v>2</v>
      </c>
      <c r="N13">
        <v>0</v>
      </c>
      <c r="O13">
        <v>0</v>
      </c>
      <c r="P13">
        <v>14</v>
      </c>
      <c r="Q13" s="2">
        <f t="shared" si="0"/>
        <v>0.41666666666666669</v>
      </c>
      <c r="R13" s="2">
        <f t="shared" si="1"/>
        <v>0.22222222222222221</v>
      </c>
      <c r="S13" s="2">
        <f t="shared" si="5"/>
        <v>1</v>
      </c>
      <c r="T13">
        <v>21</v>
      </c>
      <c r="U13">
        <v>20</v>
      </c>
      <c r="V13">
        <v>0</v>
      </c>
      <c r="W13" s="3">
        <f t="shared" si="2"/>
        <v>21.48533333333333</v>
      </c>
      <c r="X13" s="4">
        <f t="shared" si="3"/>
        <v>19.399999999999999</v>
      </c>
      <c r="Y13" s="4">
        <f t="shared" si="4"/>
        <v>9.6000000000000014</v>
      </c>
      <c r="Z13">
        <v>0</v>
      </c>
    </row>
    <row r="14" spans="1:26" x14ac:dyDescent="0.3">
      <c r="A14" s="1" t="str">
        <f>'Patty Mills'!A14</f>
        <v>vs IMP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f t="shared" si="0"/>
        <v>0</v>
      </c>
      <c r="R14" s="6" t="s">
        <v>46</v>
      </c>
      <c r="S14" s="6" t="s">
        <v>46</v>
      </c>
      <c r="T14">
        <v>6</v>
      </c>
      <c r="U14">
        <v>0</v>
      </c>
      <c r="V14">
        <v>0</v>
      </c>
      <c r="W14" s="3">
        <f t="shared" si="2"/>
        <v>-4.0804999999999998</v>
      </c>
      <c r="X14" s="4">
        <f t="shared" si="3"/>
        <v>3.2</v>
      </c>
      <c r="Y14" s="4">
        <f t="shared" si="4"/>
        <v>-0.39999999999999991</v>
      </c>
      <c r="Z14">
        <v>0</v>
      </c>
    </row>
    <row r="15" spans="1:26" x14ac:dyDescent="0.3">
      <c r="A15" s="1" t="str">
        <f>'Patty Mills'!A15</f>
        <v>@ 3PT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3</v>
      </c>
      <c r="J15">
        <v>1</v>
      </c>
      <c r="K15">
        <v>3</v>
      </c>
      <c r="L15">
        <v>0</v>
      </c>
      <c r="M15">
        <v>0</v>
      </c>
      <c r="N15">
        <v>0</v>
      </c>
      <c r="O15">
        <v>0</v>
      </c>
      <c r="P15">
        <v>8</v>
      </c>
      <c r="Q15" s="2">
        <f t="shared" si="0"/>
        <v>0.33333333333333331</v>
      </c>
      <c r="R15" s="2">
        <f t="shared" si="1"/>
        <v>0.33333333333333331</v>
      </c>
      <c r="S15" s="6" t="s">
        <v>46</v>
      </c>
      <c r="T15">
        <v>7</v>
      </c>
      <c r="U15">
        <v>3</v>
      </c>
      <c r="V15">
        <v>0</v>
      </c>
      <c r="W15" s="3">
        <f t="shared" si="2"/>
        <v>10.570571428571428</v>
      </c>
      <c r="X15" s="4">
        <f t="shared" si="3"/>
        <v>4.2</v>
      </c>
      <c r="Y15" s="4">
        <f t="shared" si="4"/>
        <v>1.6000000000000003</v>
      </c>
      <c r="Z15">
        <v>0</v>
      </c>
    </row>
    <row r="16" spans="1:26" x14ac:dyDescent="0.3">
      <c r="A16" s="1" t="str">
        <f>'Patty Mills'!A16</f>
        <v>vs DEF</v>
      </c>
      <c r="B16">
        <v>2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2">
        <f t="shared" si="0"/>
        <v>0.5</v>
      </c>
      <c r="R16" s="6" t="s">
        <v>46</v>
      </c>
      <c r="S16" s="6" t="s">
        <v>46</v>
      </c>
      <c r="T16">
        <v>5</v>
      </c>
      <c r="U16">
        <v>2</v>
      </c>
      <c r="V16">
        <v>0</v>
      </c>
      <c r="W16" s="3">
        <f t="shared" si="2"/>
        <v>12.285399999999999</v>
      </c>
      <c r="X16" s="4">
        <f t="shared" si="3"/>
        <v>3.2</v>
      </c>
      <c r="Y16" s="4">
        <f t="shared" si="4"/>
        <v>1.3</v>
      </c>
      <c r="Z16">
        <v>0</v>
      </c>
    </row>
    <row r="17" spans="1:26" x14ac:dyDescent="0.3">
      <c r="A17" s="1" t="str">
        <f>'Patty Mills'!A17</f>
        <v>@ CHI</v>
      </c>
      <c r="B17">
        <v>3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1</v>
      </c>
      <c r="R17" s="2">
        <f t="shared" si="1"/>
        <v>1</v>
      </c>
      <c r="S17" s="6" t="s">
        <v>46</v>
      </c>
      <c r="T17">
        <v>5</v>
      </c>
      <c r="U17">
        <v>5</v>
      </c>
      <c r="V17">
        <v>0</v>
      </c>
      <c r="W17" s="3">
        <f t="shared" si="2"/>
        <v>34.468800000000002</v>
      </c>
      <c r="X17" s="4">
        <f t="shared" si="3"/>
        <v>4.5</v>
      </c>
      <c r="Y17" s="4">
        <f t="shared" si="4"/>
        <v>3.4000000000000004</v>
      </c>
      <c r="Z17">
        <v>0</v>
      </c>
    </row>
    <row r="18" spans="1:26" x14ac:dyDescent="0.3">
      <c r="A18" s="1" t="str">
        <f>'Patty Mills'!A18</f>
        <v>@ FRA</v>
      </c>
      <c r="B18">
        <v>8</v>
      </c>
      <c r="C18">
        <v>1</v>
      </c>
      <c r="D18">
        <v>0</v>
      </c>
      <c r="E18">
        <v>0</v>
      </c>
      <c r="F18">
        <v>0</v>
      </c>
      <c r="G18">
        <v>0</v>
      </c>
      <c r="H18">
        <v>3</v>
      </c>
      <c r="I18">
        <v>6</v>
      </c>
      <c r="J18">
        <v>2</v>
      </c>
      <c r="K18">
        <v>4</v>
      </c>
      <c r="L18">
        <v>0</v>
      </c>
      <c r="M18">
        <v>0</v>
      </c>
      <c r="N18">
        <v>0</v>
      </c>
      <c r="O18">
        <v>0</v>
      </c>
      <c r="P18">
        <v>-2</v>
      </c>
      <c r="Q18" s="2">
        <f t="shared" si="0"/>
        <v>0.5</v>
      </c>
      <c r="R18" s="2">
        <f t="shared" si="1"/>
        <v>0.5</v>
      </c>
      <c r="S18" s="6" t="s">
        <v>46</v>
      </c>
      <c r="T18">
        <v>5</v>
      </c>
      <c r="U18">
        <v>8</v>
      </c>
      <c r="V18">
        <v>0</v>
      </c>
      <c r="W18" s="3">
        <f t="shared" si="2"/>
        <v>51.676200000000009</v>
      </c>
      <c r="X18" s="4">
        <f t="shared" si="3"/>
        <v>9.1999999999999993</v>
      </c>
      <c r="Y18" s="4">
        <f t="shared" si="4"/>
        <v>5.3</v>
      </c>
      <c r="Z18">
        <v>0</v>
      </c>
    </row>
    <row r="19" spans="1:26" x14ac:dyDescent="0.3">
      <c r="A19" s="1" t="str">
        <f>'Patty Mills'!A19</f>
        <v>vs INJ</v>
      </c>
      <c r="B19">
        <v>12</v>
      </c>
      <c r="C19">
        <v>1</v>
      </c>
      <c r="D19">
        <v>0</v>
      </c>
      <c r="E19">
        <v>0</v>
      </c>
      <c r="F19">
        <v>0</v>
      </c>
      <c r="G19">
        <v>0</v>
      </c>
      <c r="H19">
        <v>4</v>
      </c>
      <c r="I19">
        <v>7</v>
      </c>
      <c r="J19">
        <v>2</v>
      </c>
      <c r="K19">
        <v>5</v>
      </c>
      <c r="L19">
        <v>2</v>
      </c>
      <c r="M19">
        <v>2</v>
      </c>
      <c r="N19">
        <v>0</v>
      </c>
      <c r="O19">
        <v>0</v>
      </c>
      <c r="P19">
        <v>-2</v>
      </c>
      <c r="Q19" s="2">
        <f t="shared" si="0"/>
        <v>0.5714285714285714</v>
      </c>
      <c r="R19" s="2">
        <f t="shared" si="1"/>
        <v>0.4</v>
      </c>
      <c r="S19" s="2">
        <f t="shared" si="5"/>
        <v>1</v>
      </c>
      <c r="T19">
        <v>15</v>
      </c>
      <c r="U19">
        <v>12</v>
      </c>
      <c r="V19">
        <v>0</v>
      </c>
      <c r="W19" s="3">
        <f t="shared" si="2"/>
        <v>29.198733333333337</v>
      </c>
      <c r="X19" s="4">
        <f t="shared" si="3"/>
        <v>13.2</v>
      </c>
      <c r="Y19" s="4">
        <f t="shared" si="4"/>
        <v>9</v>
      </c>
      <c r="Z19">
        <v>0</v>
      </c>
    </row>
    <row r="20" spans="1:26" x14ac:dyDescent="0.3">
      <c r="A20" s="1" t="str">
        <f>'Patty Mills'!A20</f>
        <v>@ EUR</v>
      </c>
      <c r="B20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5</v>
      </c>
      <c r="J20">
        <v>2</v>
      </c>
      <c r="K20">
        <v>5</v>
      </c>
      <c r="L20">
        <v>0</v>
      </c>
      <c r="M20">
        <v>0</v>
      </c>
      <c r="N20">
        <v>0</v>
      </c>
      <c r="O20">
        <v>0</v>
      </c>
      <c r="P20">
        <v>-6</v>
      </c>
      <c r="Q20" s="2">
        <f t="shared" si="0"/>
        <v>0.4</v>
      </c>
      <c r="R20" s="2">
        <f t="shared" si="1"/>
        <v>0.4</v>
      </c>
      <c r="S20" s="6" t="s">
        <v>46</v>
      </c>
      <c r="T20">
        <v>7</v>
      </c>
      <c r="U20">
        <v>6</v>
      </c>
      <c r="V20">
        <v>0</v>
      </c>
      <c r="W20" s="3">
        <f t="shared" si="2"/>
        <v>22.537714285714287</v>
      </c>
      <c r="X20" s="4">
        <f t="shared" si="3"/>
        <v>6</v>
      </c>
      <c r="Y20" s="4">
        <f t="shared" si="4"/>
        <v>3.3</v>
      </c>
      <c r="Z20">
        <v>0</v>
      </c>
    </row>
    <row r="21" spans="1:26" x14ac:dyDescent="0.3">
      <c r="A21" s="1" t="str">
        <f>'Patty Mills'!A21</f>
        <v>@ RKS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2</v>
      </c>
      <c r="M21">
        <v>2</v>
      </c>
      <c r="N21">
        <v>0</v>
      </c>
      <c r="O21">
        <v>0</v>
      </c>
      <c r="P21">
        <v>5</v>
      </c>
      <c r="Q21" s="2">
        <f t="shared" si="0"/>
        <v>0</v>
      </c>
      <c r="R21" s="6" t="s">
        <v>46</v>
      </c>
      <c r="S21" s="2">
        <f t="shared" si="5"/>
        <v>1</v>
      </c>
      <c r="T21">
        <v>5</v>
      </c>
      <c r="U21">
        <v>2</v>
      </c>
      <c r="V21">
        <v>0</v>
      </c>
      <c r="W21" s="3">
        <f t="shared" si="2"/>
        <v>3.0620000000000003</v>
      </c>
      <c r="X21" s="4">
        <f t="shared" si="3"/>
        <v>2</v>
      </c>
      <c r="Y21" s="4">
        <f t="shared" si="4"/>
        <v>0.60000000000000009</v>
      </c>
      <c r="Z21">
        <v>0</v>
      </c>
    </row>
    <row r="22" spans="1:26" x14ac:dyDescent="0.3">
      <c r="A22" s="1" t="str">
        <f>'Patty Mills'!A22</f>
        <v>vs AFR</v>
      </c>
      <c r="B22">
        <v>2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2</v>
      </c>
      <c r="Q22" s="2">
        <f t="shared" si="0"/>
        <v>0.5</v>
      </c>
      <c r="R22" s="2">
        <f t="shared" si="1"/>
        <v>0</v>
      </c>
      <c r="S22" s="6" t="s">
        <v>46</v>
      </c>
      <c r="T22">
        <v>6</v>
      </c>
      <c r="U22">
        <v>2</v>
      </c>
      <c r="V22">
        <v>0</v>
      </c>
      <c r="W22" s="3">
        <f t="shared" si="2"/>
        <v>10.237833333333333</v>
      </c>
      <c r="X22" s="4">
        <f t="shared" si="3"/>
        <v>3.2</v>
      </c>
      <c r="Y22" s="4">
        <f t="shared" si="4"/>
        <v>1.3</v>
      </c>
      <c r="Z22">
        <v>0</v>
      </c>
    </row>
    <row r="23" spans="1:26" x14ac:dyDescent="0.3">
      <c r="A23" s="1" t="str">
        <f>'Patty Mills'!A23</f>
        <v>@ OLD</v>
      </c>
      <c r="B23">
        <v>3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2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-1</v>
      </c>
      <c r="Q23" s="2">
        <f t="shared" si="0"/>
        <v>0.5</v>
      </c>
      <c r="R23" s="2">
        <f t="shared" si="1"/>
        <v>0.5</v>
      </c>
      <c r="S23" s="6" t="s">
        <v>46</v>
      </c>
      <c r="T23">
        <v>6</v>
      </c>
      <c r="U23">
        <v>3</v>
      </c>
      <c r="V23">
        <v>0</v>
      </c>
      <c r="W23" s="3">
        <f t="shared" si="2"/>
        <v>18.864000000000001</v>
      </c>
      <c r="X23" s="4">
        <f t="shared" si="3"/>
        <v>4.2</v>
      </c>
      <c r="Y23" s="4">
        <f t="shared" si="4"/>
        <v>2.2999999999999998</v>
      </c>
      <c r="Z23">
        <v>0</v>
      </c>
    </row>
    <row r="24" spans="1:26" x14ac:dyDescent="0.3">
      <c r="A24" s="1" t="str">
        <f>'Patty Mills'!A24</f>
        <v>vs USA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4</v>
      </c>
      <c r="J24">
        <v>0</v>
      </c>
      <c r="K24">
        <v>2</v>
      </c>
      <c r="L24">
        <v>0</v>
      </c>
      <c r="M24">
        <v>0</v>
      </c>
      <c r="N24">
        <v>0</v>
      </c>
      <c r="O24">
        <v>1</v>
      </c>
      <c r="P24">
        <v>-13</v>
      </c>
      <c r="Q24" s="2">
        <f t="shared" si="0"/>
        <v>0</v>
      </c>
      <c r="R24" s="2">
        <f t="shared" si="1"/>
        <v>0</v>
      </c>
      <c r="S24" s="6" t="s">
        <v>46</v>
      </c>
      <c r="T24">
        <v>10</v>
      </c>
      <c r="U24">
        <v>2</v>
      </c>
      <c r="V24">
        <v>0</v>
      </c>
      <c r="W24" s="3">
        <f t="shared" si="2"/>
        <v>-13.925700000000001</v>
      </c>
      <c r="X24" s="4">
        <f t="shared" si="3"/>
        <v>1.5</v>
      </c>
      <c r="Y24" s="4">
        <f t="shared" si="4"/>
        <v>-2.4999999999999996</v>
      </c>
      <c r="Z24">
        <v>0</v>
      </c>
    </row>
    <row r="25" spans="1:26" x14ac:dyDescent="0.3">
      <c r="A25" s="1" t="str">
        <f>'Patty Mills'!A25</f>
        <v>@ SPA</v>
      </c>
      <c r="B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4</v>
      </c>
      <c r="J25">
        <v>0</v>
      </c>
      <c r="K25">
        <v>1</v>
      </c>
      <c r="L25">
        <v>2</v>
      </c>
      <c r="M25">
        <v>2</v>
      </c>
      <c r="N25">
        <v>0</v>
      </c>
      <c r="O25">
        <v>0</v>
      </c>
      <c r="P25">
        <v>-5</v>
      </c>
      <c r="Q25" s="2">
        <f t="shared" si="0"/>
        <v>0.5</v>
      </c>
      <c r="R25" s="2">
        <f t="shared" si="1"/>
        <v>0</v>
      </c>
      <c r="S25" s="2">
        <f t="shared" si="5"/>
        <v>1</v>
      </c>
      <c r="T25">
        <v>6</v>
      </c>
      <c r="U25">
        <v>6</v>
      </c>
      <c r="V25">
        <v>0</v>
      </c>
      <c r="W25" s="3">
        <f t="shared" si="2"/>
        <v>31.188333333333333</v>
      </c>
      <c r="X25" s="4">
        <f t="shared" si="3"/>
        <v>6</v>
      </c>
      <c r="Y25" s="4">
        <f t="shared" si="4"/>
        <v>4</v>
      </c>
      <c r="Z25">
        <v>0</v>
      </c>
    </row>
    <row r="26" spans="1:26" x14ac:dyDescent="0.3">
      <c r="A26" s="1" t="str">
        <f>'Patty Mills'!A26</f>
        <v>vs 6TH</v>
      </c>
      <c r="B26">
        <v>11</v>
      </c>
      <c r="C26">
        <v>1</v>
      </c>
      <c r="D26">
        <v>1</v>
      </c>
      <c r="E26">
        <v>0</v>
      </c>
      <c r="F26">
        <v>0</v>
      </c>
      <c r="G26">
        <v>0</v>
      </c>
      <c r="H26">
        <v>4</v>
      </c>
      <c r="I26">
        <v>7</v>
      </c>
      <c r="J26">
        <v>2</v>
      </c>
      <c r="K26">
        <v>4</v>
      </c>
      <c r="L26">
        <v>1</v>
      </c>
      <c r="M26">
        <v>1</v>
      </c>
      <c r="N26">
        <v>0</v>
      </c>
      <c r="O26">
        <v>0</v>
      </c>
      <c r="P26">
        <v>0</v>
      </c>
      <c r="Q26" s="2">
        <f t="shared" si="0"/>
        <v>0.5714285714285714</v>
      </c>
      <c r="R26" s="2">
        <f t="shared" si="1"/>
        <v>0.5</v>
      </c>
      <c r="S26" s="2">
        <f t="shared" si="5"/>
        <v>1</v>
      </c>
      <c r="T26">
        <v>8</v>
      </c>
      <c r="U26">
        <v>13</v>
      </c>
      <c r="V26">
        <v>0</v>
      </c>
      <c r="W26" s="3">
        <f t="shared" si="2"/>
        <v>53.226625000000006</v>
      </c>
      <c r="X26" s="4">
        <f t="shared" si="3"/>
        <v>13.7</v>
      </c>
      <c r="Y26" s="4">
        <f t="shared" si="4"/>
        <v>8.6999999999999993</v>
      </c>
      <c r="Z26">
        <v>0</v>
      </c>
    </row>
    <row r="27" spans="1:26" x14ac:dyDescent="0.3">
      <c r="A27" s="1" t="str">
        <f>'Patty Mills'!A27</f>
        <v>@ CAN</v>
      </c>
      <c r="B27">
        <v>3</v>
      </c>
      <c r="C27">
        <v>1</v>
      </c>
      <c r="D27">
        <v>0</v>
      </c>
      <c r="E27">
        <v>0</v>
      </c>
      <c r="F27">
        <v>0</v>
      </c>
      <c r="G27">
        <v>2</v>
      </c>
      <c r="H27">
        <v>1</v>
      </c>
      <c r="I27">
        <v>4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5</v>
      </c>
      <c r="Q27" s="2">
        <f t="shared" si="0"/>
        <v>0.25</v>
      </c>
      <c r="R27" s="2">
        <f t="shared" si="1"/>
        <v>0.5</v>
      </c>
      <c r="S27" s="6" t="s">
        <v>46</v>
      </c>
      <c r="T27">
        <v>8</v>
      </c>
      <c r="U27">
        <v>3</v>
      </c>
      <c r="V27">
        <v>0</v>
      </c>
      <c r="W27" s="3">
        <f t="shared" si="2"/>
        <v>-9.1237499999999994</v>
      </c>
      <c r="X27" s="4">
        <f t="shared" si="3"/>
        <v>2.2000000000000002</v>
      </c>
      <c r="Y27" s="4">
        <f t="shared" si="4"/>
        <v>-1.0999999999999999</v>
      </c>
      <c r="Z27">
        <v>0</v>
      </c>
    </row>
    <row r="28" spans="1:26" x14ac:dyDescent="0.3">
      <c r="A28" s="1" t="str">
        <f>'Patty Mills'!A28</f>
        <v>vs DNK</v>
      </c>
      <c r="B28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5</v>
      </c>
      <c r="J28">
        <v>3</v>
      </c>
      <c r="K28">
        <v>4</v>
      </c>
      <c r="L28">
        <v>0</v>
      </c>
      <c r="M28">
        <v>0</v>
      </c>
      <c r="N28">
        <v>0</v>
      </c>
      <c r="O28">
        <v>1</v>
      </c>
      <c r="P28">
        <v>-3</v>
      </c>
      <c r="Q28" s="2">
        <f t="shared" si="0"/>
        <v>0.6</v>
      </c>
      <c r="R28" s="2">
        <f t="shared" si="1"/>
        <v>0.75</v>
      </c>
      <c r="S28" s="6" t="s">
        <v>46</v>
      </c>
      <c r="T28">
        <v>5</v>
      </c>
      <c r="U28">
        <v>9</v>
      </c>
      <c r="V28">
        <v>0</v>
      </c>
      <c r="W28" s="3">
        <f t="shared" si="2"/>
        <v>63.489400000000003</v>
      </c>
      <c r="X28" s="4">
        <f t="shared" si="3"/>
        <v>9</v>
      </c>
      <c r="Y28" s="4">
        <f t="shared" si="4"/>
        <v>6.2999999999999989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5.5925925925925926</v>
      </c>
      <c r="C47" s="4">
        <f t="shared" ref="C47:P47" si="6">AVERAGE(C2:C46)</f>
        <v>0.7407407407407407</v>
      </c>
      <c r="D47" s="4">
        <f t="shared" si="6"/>
        <v>0.40740740740740738</v>
      </c>
      <c r="E47" s="4">
        <f t="shared" si="6"/>
        <v>7.407407407407407E-2</v>
      </c>
      <c r="F47" s="4">
        <f t="shared" si="6"/>
        <v>0.29629629629629628</v>
      </c>
      <c r="G47" s="4">
        <f t="shared" si="6"/>
        <v>0.22222222222222221</v>
      </c>
      <c r="H47" s="4">
        <f t="shared" si="6"/>
        <v>1.962962962962963</v>
      </c>
      <c r="I47" s="4">
        <f t="shared" si="6"/>
        <v>4.333333333333333</v>
      </c>
      <c r="J47" s="4">
        <f t="shared" si="6"/>
        <v>1.2592592592592593</v>
      </c>
      <c r="K47" s="4">
        <f t="shared" si="6"/>
        <v>2.8148148148148149</v>
      </c>
      <c r="L47" s="4">
        <f t="shared" si="6"/>
        <v>0.40740740740740738</v>
      </c>
      <c r="M47" s="4">
        <f t="shared" si="6"/>
        <v>0.40740740740740738</v>
      </c>
      <c r="N47" s="4">
        <f t="shared" si="6"/>
        <v>7.407407407407407E-2</v>
      </c>
      <c r="O47" s="4">
        <f t="shared" si="6"/>
        <v>0.22222222222222221</v>
      </c>
      <c r="P47" s="4">
        <f t="shared" si="6"/>
        <v>0.55555555555555558</v>
      </c>
      <c r="Q47" s="2">
        <f>SUM(H2:H46)/SUM(I2:I46)</f>
        <v>0.45299145299145299</v>
      </c>
      <c r="R47" s="2">
        <f>SUM(J2:J46)/SUM(K2:K46)</f>
        <v>0.44736842105263158</v>
      </c>
      <c r="S47" s="2">
        <f>SUM(L2:L46)/SUM(M2:M46)</f>
        <v>1</v>
      </c>
      <c r="T47" s="4">
        <f t="shared" ref="T47:V47" si="7">AVERAGE(T2:T46)</f>
        <v>7.333333333333333</v>
      </c>
      <c r="U47" s="4">
        <f t="shared" si="7"/>
        <v>6.5185185185185182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25.897909090909096</v>
      </c>
      <c r="X47" s="4">
        <f t="shared" ref="X47" si="8">B47+(C47*1.2)+(D47*1.5)+(E47*3)+(F47*3)-G47</f>
        <v>7.9814814814814801</v>
      </c>
      <c r="Y47" s="4">
        <f t="shared" ref="Y47" si="9">B47+0.4*H47-0.7*I47-0.4*(M47-L47)+0.7*N47+0.3*(C47-N47)+F47+D47*0.7+0.7*E47-0.4*O47-G47</f>
        <v>3.9185185185185203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151</v>
      </c>
      <c r="C49">
        <f t="shared" ref="C49:P49" si="10">SUM(C2:C46)</f>
        <v>20</v>
      </c>
      <c r="D49">
        <f t="shared" si="10"/>
        <v>11</v>
      </c>
      <c r="E49">
        <f t="shared" si="10"/>
        <v>2</v>
      </c>
      <c r="F49">
        <f t="shared" si="10"/>
        <v>8</v>
      </c>
      <c r="G49">
        <f t="shared" si="10"/>
        <v>6</v>
      </c>
      <c r="H49">
        <f t="shared" si="10"/>
        <v>53</v>
      </c>
      <c r="I49">
        <f t="shared" si="10"/>
        <v>117</v>
      </c>
      <c r="J49">
        <f t="shared" si="10"/>
        <v>34</v>
      </c>
      <c r="K49">
        <f t="shared" si="10"/>
        <v>76</v>
      </c>
      <c r="L49">
        <f t="shared" si="10"/>
        <v>11</v>
      </c>
      <c r="M49">
        <f t="shared" si="10"/>
        <v>11</v>
      </c>
      <c r="N49">
        <f t="shared" si="10"/>
        <v>2</v>
      </c>
      <c r="O49">
        <f t="shared" si="10"/>
        <v>6</v>
      </c>
      <c r="P49">
        <f t="shared" si="10"/>
        <v>15</v>
      </c>
      <c r="T49">
        <f>SUM(T2:T46)</f>
        <v>198</v>
      </c>
      <c r="U49">
        <f>SUM(U2:U46)</f>
        <v>176</v>
      </c>
      <c r="V49">
        <f>SUM(V2:V46)</f>
        <v>0</v>
      </c>
      <c r="X49" s="4">
        <f>SUM(X2:X46)</f>
        <v>215.49999999999991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A5" workbookViewId="0">
      <selection activeCell="B28" sqref="B28:AA2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'Patty Mills'!A2</f>
        <v>vs CHI</v>
      </c>
      <c r="B2">
        <v>96</v>
      </c>
      <c r="C2">
        <v>37</v>
      </c>
      <c r="D2">
        <v>73</v>
      </c>
      <c r="E2">
        <v>10</v>
      </c>
      <c r="F2">
        <v>20</v>
      </c>
      <c r="G2">
        <v>12</v>
      </c>
      <c r="H2">
        <v>15</v>
      </c>
      <c r="I2">
        <v>2</v>
      </c>
      <c r="J2">
        <v>6</v>
      </c>
      <c r="K2">
        <v>28</v>
      </c>
      <c r="L2">
        <v>0</v>
      </c>
      <c r="M2">
        <v>33</v>
      </c>
      <c r="N2">
        <v>20</v>
      </c>
      <c r="O2">
        <v>2</v>
      </c>
      <c r="P2">
        <v>24</v>
      </c>
      <c r="Q2">
        <f t="shared" ref="Q2" si="0">O2+P2</f>
        <v>26</v>
      </c>
      <c r="R2">
        <v>4</v>
      </c>
      <c r="S2">
        <v>0</v>
      </c>
      <c r="T2">
        <v>5</v>
      </c>
      <c r="U2">
        <v>12</v>
      </c>
      <c r="V2">
        <v>13</v>
      </c>
      <c r="W2" s="5">
        <v>0.93332175925925931</v>
      </c>
      <c r="X2" s="2">
        <f t="shared" ref="X2:X3" si="1">C2/D2</f>
        <v>0.50684931506849318</v>
      </c>
      <c r="Y2" s="2">
        <f t="shared" ref="Y2:Y3" si="2" xml:space="preserve"> E2/F2</f>
        <v>0.5</v>
      </c>
      <c r="Z2" s="2">
        <f t="shared" ref="Z2:Z3" si="3">G2/H2</f>
        <v>0.8</v>
      </c>
      <c r="AA2" s="4">
        <f t="shared" ref="AA2:AA3" si="4">0.96*((D2)+(T2)+0.44*(H2)-(O2))</f>
        <v>79.295999999999992</v>
      </c>
    </row>
    <row r="3" spans="1:27" x14ac:dyDescent="0.3">
      <c r="A3" s="1" t="str">
        <f>'Patty Mills'!A3</f>
        <v>vs FRA</v>
      </c>
      <c r="B3">
        <v>102</v>
      </c>
      <c r="C3">
        <v>41</v>
      </c>
      <c r="D3">
        <v>81</v>
      </c>
      <c r="E3">
        <v>10</v>
      </c>
      <c r="F3">
        <v>28</v>
      </c>
      <c r="G3">
        <v>10</v>
      </c>
      <c r="H3">
        <v>10</v>
      </c>
      <c r="I3">
        <v>3</v>
      </c>
      <c r="J3">
        <v>11</v>
      </c>
      <c r="K3">
        <v>48</v>
      </c>
      <c r="L3">
        <v>15</v>
      </c>
      <c r="M3">
        <v>24</v>
      </c>
      <c r="N3">
        <v>18</v>
      </c>
      <c r="O3">
        <v>10</v>
      </c>
      <c r="P3">
        <v>24</v>
      </c>
      <c r="Q3">
        <f>O3+P3</f>
        <v>34</v>
      </c>
      <c r="R3">
        <v>2</v>
      </c>
      <c r="S3">
        <v>2</v>
      </c>
      <c r="T3">
        <v>3</v>
      </c>
      <c r="U3">
        <v>5</v>
      </c>
      <c r="V3">
        <v>12</v>
      </c>
      <c r="W3" s="5">
        <v>0.93221064814814814</v>
      </c>
      <c r="X3" s="2">
        <f t="shared" si="1"/>
        <v>0.50617283950617287</v>
      </c>
      <c r="Y3" s="2">
        <f t="shared" si="2"/>
        <v>0.35714285714285715</v>
      </c>
      <c r="Z3" s="2">
        <f t="shared" si="3"/>
        <v>1</v>
      </c>
      <c r="AA3" s="4">
        <f t="shared" si="4"/>
        <v>75.263999999999996</v>
      </c>
    </row>
    <row r="4" spans="1:27" x14ac:dyDescent="0.3">
      <c r="A4" s="1" t="str">
        <f>'Patty Mills'!A4</f>
        <v>@ INJ</v>
      </c>
      <c r="B4">
        <v>97</v>
      </c>
      <c r="C4">
        <v>40</v>
      </c>
      <c r="D4">
        <v>88</v>
      </c>
      <c r="E4">
        <v>10</v>
      </c>
      <c r="F4">
        <v>30</v>
      </c>
      <c r="G4">
        <v>7</v>
      </c>
      <c r="H4">
        <v>10</v>
      </c>
      <c r="I4">
        <v>8</v>
      </c>
      <c r="J4">
        <v>6</v>
      </c>
      <c r="K4">
        <v>38</v>
      </c>
      <c r="L4">
        <v>6</v>
      </c>
      <c r="M4">
        <v>16</v>
      </c>
      <c r="N4">
        <v>22</v>
      </c>
      <c r="O4">
        <v>6</v>
      </c>
      <c r="P4">
        <v>28</v>
      </c>
      <c r="Q4">
        <f t="shared" ref="Q4:Q46" si="5">O4+P4</f>
        <v>34</v>
      </c>
      <c r="R4">
        <v>1</v>
      </c>
      <c r="S4">
        <v>5</v>
      </c>
      <c r="T4">
        <v>5</v>
      </c>
      <c r="U4">
        <v>2</v>
      </c>
      <c r="V4">
        <v>9</v>
      </c>
      <c r="W4" s="5">
        <v>0.9346875</v>
      </c>
      <c r="X4" s="2">
        <f t="shared" ref="X4:X46" si="6">C4/D4</f>
        <v>0.45454545454545453</v>
      </c>
      <c r="Y4" s="2">
        <f t="shared" ref="Y4:Y46" si="7" xml:space="preserve"> E4/F4</f>
        <v>0.33333333333333331</v>
      </c>
      <c r="Z4" s="2">
        <f t="shared" ref="Z4:Z46" si="8">G4/H4</f>
        <v>0.7</v>
      </c>
      <c r="AA4" s="4">
        <f t="shared" ref="AA4:AA46" si="9">0.96*((D4)+(T4)+0.44*(H4)-(O4))</f>
        <v>87.744</v>
      </c>
    </row>
    <row r="5" spans="1:27" x14ac:dyDescent="0.3">
      <c r="A5" s="1" t="str">
        <f>'Patty Mills'!A5</f>
        <v>vs EUR</v>
      </c>
      <c r="B5">
        <v>93</v>
      </c>
      <c r="C5">
        <v>36</v>
      </c>
      <c r="D5">
        <v>75</v>
      </c>
      <c r="E5">
        <v>13</v>
      </c>
      <c r="F5">
        <v>24</v>
      </c>
      <c r="G5">
        <v>8</v>
      </c>
      <c r="H5">
        <v>12</v>
      </c>
      <c r="I5">
        <v>1</v>
      </c>
      <c r="J5">
        <v>0</v>
      </c>
      <c r="K5">
        <v>26</v>
      </c>
      <c r="L5">
        <v>4</v>
      </c>
      <c r="M5">
        <v>18</v>
      </c>
      <c r="N5">
        <v>15</v>
      </c>
      <c r="O5">
        <v>5</v>
      </c>
      <c r="P5">
        <v>25</v>
      </c>
      <c r="Q5">
        <f t="shared" si="5"/>
        <v>30</v>
      </c>
      <c r="R5">
        <v>6</v>
      </c>
      <c r="S5">
        <v>2</v>
      </c>
      <c r="T5">
        <v>8</v>
      </c>
      <c r="U5">
        <v>6</v>
      </c>
      <c r="V5">
        <v>8</v>
      </c>
      <c r="W5" s="5">
        <v>0.93402777777777779</v>
      </c>
      <c r="X5" s="2">
        <f t="shared" si="6"/>
        <v>0.48</v>
      </c>
      <c r="Y5" s="2">
        <f t="shared" si="7"/>
        <v>0.54166666666666663</v>
      </c>
      <c r="Z5" s="2">
        <f t="shared" si="8"/>
        <v>0.66666666666666663</v>
      </c>
      <c r="AA5" s="4">
        <f t="shared" si="9"/>
        <v>79.948799999999991</v>
      </c>
    </row>
    <row r="6" spans="1:27" x14ac:dyDescent="0.3">
      <c r="A6" s="1" t="str">
        <f>'Patty Mills'!A6</f>
        <v>vs RKS</v>
      </c>
      <c r="B6">
        <v>97</v>
      </c>
      <c r="C6">
        <v>38</v>
      </c>
      <c r="D6">
        <v>72</v>
      </c>
      <c r="E6">
        <v>8</v>
      </c>
      <c r="F6">
        <v>20</v>
      </c>
      <c r="G6">
        <v>13</v>
      </c>
      <c r="H6">
        <v>15</v>
      </c>
      <c r="I6">
        <v>4</v>
      </c>
      <c r="J6">
        <v>4</v>
      </c>
      <c r="K6">
        <v>32</v>
      </c>
      <c r="L6">
        <v>4</v>
      </c>
      <c r="M6">
        <v>33</v>
      </c>
      <c r="N6">
        <v>16</v>
      </c>
      <c r="O6">
        <v>4</v>
      </c>
      <c r="P6">
        <v>24</v>
      </c>
      <c r="Q6">
        <f t="shared" si="5"/>
        <v>28</v>
      </c>
      <c r="R6">
        <v>8</v>
      </c>
      <c r="S6">
        <v>2</v>
      </c>
      <c r="T6">
        <v>9</v>
      </c>
      <c r="U6">
        <v>6</v>
      </c>
      <c r="V6">
        <v>13</v>
      </c>
      <c r="W6" s="5">
        <v>0.93373842592592593</v>
      </c>
      <c r="X6" s="2">
        <f t="shared" si="6"/>
        <v>0.52777777777777779</v>
      </c>
      <c r="Y6" s="2">
        <f t="shared" si="7"/>
        <v>0.4</v>
      </c>
      <c r="Z6" s="2">
        <f t="shared" si="8"/>
        <v>0.8666666666666667</v>
      </c>
      <c r="AA6" s="4">
        <f t="shared" si="9"/>
        <v>80.255999999999986</v>
      </c>
    </row>
    <row r="7" spans="1:27" x14ac:dyDescent="0.3">
      <c r="A7" s="1" t="str">
        <f>'Patty Mills'!A7</f>
        <v>@ AFR</v>
      </c>
      <c r="B7">
        <v>96</v>
      </c>
      <c r="C7">
        <v>37</v>
      </c>
      <c r="D7">
        <v>71</v>
      </c>
      <c r="E7">
        <v>12</v>
      </c>
      <c r="F7">
        <v>27</v>
      </c>
      <c r="G7">
        <v>10</v>
      </c>
      <c r="H7">
        <v>13</v>
      </c>
      <c r="I7">
        <v>6</v>
      </c>
      <c r="J7">
        <v>4</v>
      </c>
      <c r="K7">
        <v>30</v>
      </c>
      <c r="L7">
        <v>2</v>
      </c>
      <c r="M7">
        <v>15</v>
      </c>
      <c r="N7">
        <v>23</v>
      </c>
      <c r="O7">
        <v>1</v>
      </c>
      <c r="P7">
        <v>24</v>
      </c>
      <c r="Q7">
        <f t="shared" si="5"/>
        <v>25</v>
      </c>
      <c r="R7">
        <v>5</v>
      </c>
      <c r="S7">
        <v>3</v>
      </c>
      <c r="T7">
        <v>9</v>
      </c>
      <c r="U7">
        <v>15</v>
      </c>
      <c r="V7">
        <v>13</v>
      </c>
      <c r="W7" s="5">
        <v>0.93396990740740737</v>
      </c>
      <c r="X7" s="2">
        <f t="shared" si="6"/>
        <v>0.52112676056338025</v>
      </c>
      <c r="Y7" s="2">
        <f t="shared" si="7"/>
        <v>0.44444444444444442</v>
      </c>
      <c r="Z7" s="2">
        <f t="shared" si="8"/>
        <v>0.76923076923076927</v>
      </c>
      <c r="AA7" s="4">
        <f t="shared" si="9"/>
        <v>81.331199999999995</v>
      </c>
    </row>
    <row r="8" spans="1:27" x14ac:dyDescent="0.3">
      <c r="A8" s="1" t="str">
        <f>'Patty Mills'!A8</f>
        <v>vs OLD</v>
      </c>
      <c r="B8">
        <v>114</v>
      </c>
      <c r="C8">
        <v>48</v>
      </c>
      <c r="D8">
        <v>89</v>
      </c>
      <c r="E8">
        <v>12</v>
      </c>
      <c r="F8">
        <v>29</v>
      </c>
      <c r="G8">
        <v>6</v>
      </c>
      <c r="H8">
        <v>8</v>
      </c>
      <c r="I8">
        <v>8</v>
      </c>
      <c r="J8">
        <v>10</v>
      </c>
      <c r="K8">
        <v>48</v>
      </c>
      <c r="L8">
        <v>13</v>
      </c>
      <c r="M8">
        <v>31</v>
      </c>
      <c r="N8">
        <v>26</v>
      </c>
      <c r="O8">
        <v>13</v>
      </c>
      <c r="P8">
        <v>24</v>
      </c>
      <c r="Q8">
        <f t="shared" si="5"/>
        <v>37</v>
      </c>
      <c r="R8">
        <v>7</v>
      </c>
      <c r="S8">
        <v>5</v>
      </c>
      <c r="T8">
        <v>8</v>
      </c>
      <c r="U8">
        <v>17</v>
      </c>
      <c r="V8">
        <v>6</v>
      </c>
      <c r="W8" s="5">
        <v>0.93381944444444442</v>
      </c>
      <c r="X8" s="2">
        <f t="shared" si="6"/>
        <v>0.5393258426966292</v>
      </c>
      <c r="Y8" s="2">
        <f t="shared" si="7"/>
        <v>0.41379310344827586</v>
      </c>
      <c r="Z8" s="2">
        <f t="shared" si="8"/>
        <v>0.75</v>
      </c>
      <c r="AA8" s="4">
        <f t="shared" si="9"/>
        <v>84.019199999999998</v>
      </c>
    </row>
    <row r="9" spans="1:27" x14ac:dyDescent="0.3">
      <c r="A9" s="1" t="str">
        <f>'Patty Mills'!A9</f>
        <v>@ USA</v>
      </c>
      <c r="B9">
        <v>99</v>
      </c>
      <c r="C9">
        <v>40</v>
      </c>
      <c r="D9">
        <v>74</v>
      </c>
      <c r="E9">
        <v>10</v>
      </c>
      <c r="F9">
        <v>25</v>
      </c>
      <c r="G9">
        <v>9</v>
      </c>
      <c r="H9">
        <v>10</v>
      </c>
      <c r="I9">
        <v>3</v>
      </c>
      <c r="J9">
        <v>6</v>
      </c>
      <c r="K9">
        <v>32</v>
      </c>
      <c r="L9">
        <v>9</v>
      </c>
      <c r="M9">
        <v>23</v>
      </c>
      <c r="N9">
        <v>21</v>
      </c>
      <c r="O9">
        <v>6</v>
      </c>
      <c r="P9">
        <v>22</v>
      </c>
      <c r="Q9">
        <f t="shared" si="5"/>
        <v>28</v>
      </c>
      <c r="R9">
        <v>6</v>
      </c>
      <c r="S9">
        <v>0</v>
      </c>
      <c r="T9">
        <v>10</v>
      </c>
      <c r="U9">
        <v>14</v>
      </c>
      <c r="V9">
        <v>13</v>
      </c>
      <c r="W9" s="5">
        <v>0.93309027777777775</v>
      </c>
      <c r="X9" s="2">
        <f t="shared" si="6"/>
        <v>0.54054054054054057</v>
      </c>
      <c r="Y9" s="2">
        <f t="shared" si="7"/>
        <v>0.4</v>
      </c>
      <c r="Z9" s="2">
        <f t="shared" si="8"/>
        <v>0.9</v>
      </c>
      <c r="AA9" s="4">
        <f t="shared" si="9"/>
        <v>79.103999999999999</v>
      </c>
    </row>
    <row r="10" spans="1:27" x14ac:dyDescent="0.3">
      <c r="A10" s="1" t="str">
        <f>'Patty Mills'!A10</f>
        <v>vs SPA</v>
      </c>
      <c r="B10">
        <v>105</v>
      </c>
      <c r="C10">
        <v>41</v>
      </c>
      <c r="D10">
        <v>72</v>
      </c>
      <c r="E10">
        <v>14</v>
      </c>
      <c r="F10">
        <v>23</v>
      </c>
      <c r="G10">
        <v>9</v>
      </c>
      <c r="H10">
        <v>16</v>
      </c>
      <c r="I10">
        <v>7</v>
      </c>
      <c r="J10">
        <v>9</v>
      </c>
      <c r="K10">
        <v>48</v>
      </c>
      <c r="L10">
        <v>11</v>
      </c>
      <c r="M10">
        <v>30</v>
      </c>
      <c r="N10">
        <v>22</v>
      </c>
      <c r="O10">
        <v>6</v>
      </c>
      <c r="P10">
        <v>26</v>
      </c>
      <c r="Q10">
        <f t="shared" si="5"/>
        <v>32</v>
      </c>
      <c r="R10">
        <v>4</v>
      </c>
      <c r="S10">
        <v>4</v>
      </c>
      <c r="T10">
        <v>11</v>
      </c>
      <c r="U10">
        <v>8</v>
      </c>
      <c r="V10">
        <v>12</v>
      </c>
      <c r="W10" s="5">
        <v>0.93240740740740735</v>
      </c>
      <c r="X10" s="2">
        <f t="shared" si="6"/>
        <v>0.56944444444444442</v>
      </c>
      <c r="Y10" s="2">
        <f t="shared" si="7"/>
        <v>0.60869565217391308</v>
      </c>
      <c r="Z10" s="2">
        <f t="shared" si="8"/>
        <v>0.5625</v>
      </c>
      <c r="AA10" s="4">
        <f t="shared" si="9"/>
        <v>80.678399999999996</v>
      </c>
    </row>
    <row r="11" spans="1:27" x14ac:dyDescent="0.3">
      <c r="A11" s="1" t="str">
        <f>'Patty Mills'!A11</f>
        <v>@ 6TH</v>
      </c>
      <c r="B11">
        <v>99</v>
      </c>
      <c r="C11">
        <v>40</v>
      </c>
      <c r="D11">
        <v>72</v>
      </c>
      <c r="E11">
        <v>9</v>
      </c>
      <c r="F11">
        <v>23</v>
      </c>
      <c r="G11">
        <v>10</v>
      </c>
      <c r="H11">
        <v>11</v>
      </c>
      <c r="I11">
        <v>6</v>
      </c>
      <c r="J11">
        <v>10</v>
      </c>
      <c r="K11">
        <v>52</v>
      </c>
      <c r="L11">
        <v>6</v>
      </c>
      <c r="M11">
        <v>18</v>
      </c>
      <c r="N11">
        <v>22</v>
      </c>
      <c r="O11">
        <v>6</v>
      </c>
      <c r="P11">
        <v>26</v>
      </c>
      <c r="Q11">
        <f t="shared" si="5"/>
        <v>32</v>
      </c>
      <c r="R11">
        <v>5</v>
      </c>
      <c r="S11">
        <v>8</v>
      </c>
      <c r="T11">
        <v>15</v>
      </c>
      <c r="U11">
        <v>15</v>
      </c>
      <c r="V11">
        <v>11</v>
      </c>
      <c r="W11" s="5">
        <v>0.93292824074074077</v>
      </c>
      <c r="X11" s="2">
        <f t="shared" si="6"/>
        <v>0.55555555555555558</v>
      </c>
      <c r="Y11" s="2">
        <f t="shared" si="7"/>
        <v>0.39130434782608697</v>
      </c>
      <c r="Z11" s="2">
        <f t="shared" si="8"/>
        <v>0.90909090909090906</v>
      </c>
      <c r="AA11" s="4">
        <f t="shared" si="9"/>
        <v>82.406400000000005</v>
      </c>
    </row>
    <row r="12" spans="1:27" x14ac:dyDescent="0.3">
      <c r="A12" s="1" t="str">
        <f>'Patty Mills'!A12</f>
        <v>vs CAN</v>
      </c>
      <c r="B12">
        <v>109</v>
      </c>
      <c r="C12">
        <v>44</v>
      </c>
      <c r="D12">
        <v>81</v>
      </c>
      <c r="E12">
        <v>17</v>
      </c>
      <c r="F12">
        <v>39</v>
      </c>
      <c r="G12">
        <v>4</v>
      </c>
      <c r="H12">
        <v>4</v>
      </c>
      <c r="I12">
        <v>7</v>
      </c>
      <c r="J12">
        <v>4</v>
      </c>
      <c r="K12">
        <v>46</v>
      </c>
      <c r="L12">
        <v>17</v>
      </c>
      <c r="M12">
        <v>37</v>
      </c>
      <c r="N12">
        <v>23</v>
      </c>
      <c r="O12">
        <v>11</v>
      </c>
      <c r="P12">
        <v>24</v>
      </c>
      <c r="Q12">
        <f t="shared" si="5"/>
        <v>35</v>
      </c>
      <c r="R12">
        <v>3</v>
      </c>
      <c r="S12">
        <v>1</v>
      </c>
      <c r="T12">
        <v>11</v>
      </c>
      <c r="U12">
        <v>5</v>
      </c>
      <c r="V12">
        <v>19</v>
      </c>
      <c r="W12" s="5">
        <v>0.93295138888888884</v>
      </c>
      <c r="X12" s="2">
        <f t="shared" si="6"/>
        <v>0.54320987654320985</v>
      </c>
      <c r="Y12" s="2">
        <f t="shared" si="7"/>
        <v>0.4358974358974359</v>
      </c>
      <c r="Z12" s="2">
        <f t="shared" si="8"/>
        <v>1</v>
      </c>
      <c r="AA12" s="4">
        <f t="shared" si="9"/>
        <v>79.449600000000004</v>
      </c>
    </row>
    <row r="13" spans="1:27" x14ac:dyDescent="0.3">
      <c r="A13" s="1" t="str">
        <f>'Patty Mills'!A13</f>
        <v>@ DNK</v>
      </c>
      <c r="B13">
        <v>123</v>
      </c>
      <c r="C13">
        <v>45</v>
      </c>
      <c r="D13">
        <v>80</v>
      </c>
      <c r="E13">
        <v>17</v>
      </c>
      <c r="F13">
        <v>38</v>
      </c>
      <c r="G13">
        <v>16</v>
      </c>
      <c r="H13">
        <v>19</v>
      </c>
      <c r="I13">
        <v>2</v>
      </c>
      <c r="J13">
        <v>2</v>
      </c>
      <c r="K13">
        <v>36</v>
      </c>
      <c r="L13">
        <v>15</v>
      </c>
      <c r="M13">
        <v>54</v>
      </c>
      <c r="N13">
        <v>22</v>
      </c>
      <c r="O13">
        <v>12</v>
      </c>
      <c r="P13">
        <v>27</v>
      </c>
      <c r="Q13">
        <f t="shared" si="5"/>
        <v>39</v>
      </c>
      <c r="R13">
        <v>13</v>
      </c>
      <c r="S13">
        <v>4</v>
      </c>
      <c r="T13">
        <v>7</v>
      </c>
      <c r="U13">
        <v>20</v>
      </c>
      <c r="V13">
        <v>6</v>
      </c>
      <c r="W13" s="5">
        <v>0.93322916666666667</v>
      </c>
      <c r="X13" s="2">
        <f t="shared" si="6"/>
        <v>0.5625</v>
      </c>
      <c r="Y13" s="2">
        <f t="shared" si="7"/>
        <v>0.44736842105263158</v>
      </c>
      <c r="Z13" s="2">
        <f t="shared" si="8"/>
        <v>0.84210526315789469</v>
      </c>
      <c r="AA13" s="4">
        <f t="shared" si="9"/>
        <v>80.025599999999997</v>
      </c>
    </row>
    <row r="14" spans="1:27" x14ac:dyDescent="0.3">
      <c r="A14" s="1" t="str">
        <f>'Patty Mills'!A14</f>
        <v>vs IMP</v>
      </c>
      <c r="B14">
        <v>125</v>
      </c>
      <c r="C14">
        <v>52</v>
      </c>
      <c r="D14">
        <v>94</v>
      </c>
      <c r="E14">
        <v>13</v>
      </c>
      <c r="F14">
        <v>30</v>
      </c>
      <c r="G14">
        <v>8</v>
      </c>
      <c r="H14">
        <v>11</v>
      </c>
      <c r="I14">
        <v>7</v>
      </c>
      <c r="J14">
        <v>12</v>
      </c>
      <c r="K14">
        <v>62</v>
      </c>
      <c r="L14">
        <v>13</v>
      </c>
      <c r="M14">
        <v>20</v>
      </c>
      <c r="N14">
        <v>29</v>
      </c>
      <c r="O14">
        <v>9</v>
      </c>
      <c r="P14">
        <v>36</v>
      </c>
      <c r="Q14">
        <f t="shared" si="5"/>
        <v>45</v>
      </c>
      <c r="R14">
        <v>5</v>
      </c>
      <c r="S14">
        <v>5</v>
      </c>
      <c r="T14">
        <v>15</v>
      </c>
      <c r="U14">
        <v>17</v>
      </c>
      <c r="V14">
        <v>9</v>
      </c>
      <c r="W14" s="5">
        <v>0.93597222222222232</v>
      </c>
      <c r="X14" s="2">
        <f t="shared" si="6"/>
        <v>0.55319148936170215</v>
      </c>
      <c r="Y14" s="2">
        <f t="shared" si="7"/>
        <v>0.43333333333333335</v>
      </c>
      <c r="Z14" s="2">
        <f t="shared" si="8"/>
        <v>0.72727272727272729</v>
      </c>
      <c r="AA14" s="4">
        <f t="shared" si="9"/>
        <v>100.6464</v>
      </c>
    </row>
    <row r="15" spans="1:27" x14ac:dyDescent="0.3">
      <c r="A15" s="1" t="str">
        <f>'Patty Mills'!A15</f>
        <v>@ 3PT</v>
      </c>
      <c r="B15">
        <v>127</v>
      </c>
      <c r="C15">
        <v>53</v>
      </c>
      <c r="D15">
        <v>90</v>
      </c>
      <c r="E15">
        <v>12</v>
      </c>
      <c r="F15">
        <v>24</v>
      </c>
      <c r="G15">
        <v>9</v>
      </c>
      <c r="H15">
        <v>13</v>
      </c>
      <c r="I15">
        <v>7</v>
      </c>
      <c r="J15">
        <v>21</v>
      </c>
      <c r="K15">
        <v>60</v>
      </c>
      <c r="L15">
        <v>8</v>
      </c>
      <c r="M15">
        <v>32</v>
      </c>
      <c r="N15">
        <v>30</v>
      </c>
      <c r="O15">
        <v>7</v>
      </c>
      <c r="P15">
        <v>29</v>
      </c>
      <c r="Q15">
        <f t="shared" si="5"/>
        <v>36</v>
      </c>
      <c r="R15">
        <v>11</v>
      </c>
      <c r="S15">
        <v>5</v>
      </c>
      <c r="T15">
        <v>11</v>
      </c>
      <c r="U15">
        <v>16</v>
      </c>
      <c r="V15">
        <v>9</v>
      </c>
      <c r="W15" s="5">
        <v>0.93425925925925923</v>
      </c>
      <c r="X15" s="2">
        <f t="shared" si="6"/>
        <v>0.58888888888888891</v>
      </c>
      <c r="Y15" s="2">
        <f t="shared" si="7"/>
        <v>0.5</v>
      </c>
      <c r="Z15" s="2">
        <f t="shared" si="8"/>
        <v>0.69230769230769229</v>
      </c>
      <c r="AA15" s="4">
        <f t="shared" si="9"/>
        <v>95.731200000000001</v>
      </c>
    </row>
    <row r="16" spans="1:27" x14ac:dyDescent="0.3">
      <c r="A16" s="1" t="str">
        <f>'Patty Mills'!A16</f>
        <v>vs DEF</v>
      </c>
      <c r="B16">
        <v>81</v>
      </c>
      <c r="C16">
        <v>33</v>
      </c>
      <c r="D16">
        <v>72</v>
      </c>
      <c r="E16">
        <v>9</v>
      </c>
      <c r="F16">
        <v>20</v>
      </c>
      <c r="G16">
        <v>6</v>
      </c>
      <c r="H16">
        <v>10</v>
      </c>
      <c r="I16">
        <v>0</v>
      </c>
      <c r="J16">
        <v>11</v>
      </c>
      <c r="K16">
        <v>26</v>
      </c>
      <c r="L16">
        <v>8</v>
      </c>
      <c r="M16">
        <v>12</v>
      </c>
      <c r="N16">
        <v>12</v>
      </c>
      <c r="O16">
        <v>7</v>
      </c>
      <c r="P16">
        <v>19</v>
      </c>
      <c r="Q16">
        <f t="shared" si="5"/>
        <v>26</v>
      </c>
      <c r="R16">
        <v>6</v>
      </c>
      <c r="S16">
        <v>3</v>
      </c>
      <c r="T16">
        <v>12</v>
      </c>
      <c r="U16">
        <v>8</v>
      </c>
      <c r="V16">
        <v>10</v>
      </c>
      <c r="W16" s="5">
        <v>0.93450231481481483</v>
      </c>
      <c r="X16" s="2">
        <f t="shared" si="6"/>
        <v>0.45833333333333331</v>
      </c>
      <c r="Y16" s="2">
        <f t="shared" si="7"/>
        <v>0.45</v>
      </c>
      <c r="Z16" s="2">
        <f t="shared" si="8"/>
        <v>0.6</v>
      </c>
      <c r="AA16" s="4">
        <f t="shared" si="9"/>
        <v>78.144000000000005</v>
      </c>
    </row>
    <row r="17" spans="1:27" x14ac:dyDescent="0.3">
      <c r="A17" s="1" t="str">
        <f>'Patty Mills'!A17</f>
        <v>@ CHI</v>
      </c>
      <c r="B17">
        <v>133</v>
      </c>
      <c r="C17">
        <v>52</v>
      </c>
      <c r="D17">
        <v>97</v>
      </c>
      <c r="E17">
        <v>14</v>
      </c>
      <c r="F17">
        <v>35</v>
      </c>
      <c r="G17">
        <v>15</v>
      </c>
      <c r="H17">
        <v>20</v>
      </c>
      <c r="I17">
        <v>9</v>
      </c>
      <c r="J17">
        <v>8</v>
      </c>
      <c r="K17">
        <v>58</v>
      </c>
      <c r="L17">
        <v>16</v>
      </c>
      <c r="M17">
        <v>16</v>
      </c>
      <c r="N17">
        <v>32</v>
      </c>
      <c r="O17">
        <v>12</v>
      </c>
      <c r="P17">
        <v>34</v>
      </c>
      <c r="Q17">
        <f t="shared" si="5"/>
        <v>46</v>
      </c>
      <c r="R17">
        <v>7</v>
      </c>
      <c r="S17">
        <v>2</v>
      </c>
      <c r="T17">
        <v>13</v>
      </c>
      <c r="U17">
        <v>22</v>
      </c>
      <c r="V17">
        <v>10</v>
      </c>
      <c r="W17" s="5">
        <v>0.93660879629629634</v>
      </c>
      <c r="X17" s="2">
        <f t="shared" si="6"/>
        <v>0.53608247422680411</v>
      </c>
      <c r="Y17" s="2">
        <f t="shared" si="7"/>
        <v>0.4</v>
      </c>
      <c r="Z17" s="2">
        <f t="shared" si="8"/>
        <v>0.75</v>
      </c>
      <c r="AA17" s="4">
        <f t="shared" si="9"/>
        <v>102.52799999999999</v>
      </c>
    </row>
    <row r="18" spans="1:27" x14ac:dyDescent="0.3">
      <c r="A18" s="1" t="str">
        <f>'Patty Mills'!A18</f>
        <v>@ FRA</v>
      </c>
      <c r="B18">
        <v>86</v>
      </c>
      <c r="C18">
        <v>35</v>
      </c>
      <c r="D18">
        <v>68</v>
      </c>
      <c r="E18">
        <v>9</v>
      </c>
      <c r="F18">
        <v>21</v>
      </c>
      <c r="G18">
        <v>7</v>
      </c>
      <c r="H18">
        <v>8</v>
      </c>
      <c r="I18">
        <v>7</v>
      </c>
      <c r="J18">
        <v>4</v>
      </c>
      <c r="K18">
        <v>40</v>
      </c>
      <c r="L18">
        <v>2</v>
      </c>
      <c r="M18">
        <v>14</v>
      </c>
      <c r="N18">
        <v>20</v>
      </c>
      <c r="O18">
        <v>3</v>
      </c>
      <c r="P18">
        <v>25</v>
      </c>
      <c r="Q18">
        <f t="shared" si="5"/>
        <v>28</v>
      </c>
      <c r="R18">
        <v>6</v>
      </c>
      <c r="S18">
        <v>2</v>
      </c>
      <c r="T18">
        <v>10</v>
      </c>
      <c r="U18">
        <v>8</v>
      </c>
      <c r="V18">
        <v>11</v>
      </c>
      <c r="W18" s="5">
        <v>0.93240740740740746</v>
      </c>
      <c r="X18" s="2">
        <f t="shared" si="6"/>
        <v>0.51470588235294112</v>
      </c>
      <c r="Y18" s="2">
        <f t="shared" si="7"/>
        <v>0.42857142857142855</v>
      </c>
      <c r="Z18" s="2">
        <f t="shared" si="8"/>
        <v>0.875</v>
      </c>
      <c r="AA18" s="4">
        <f t="shared" si="9"/>
        <v>75.379199999999997</v>
      </c>
    </row>
    <row r="19" spans="1:27" x14ac:dyDescent="0.3">
      <c r="A19" s="1" t="str">
        <f>'Patty Mills'!A19</f>
        <v>vs INJ</v>
      </c>
      <c r="B19">
        <v>102</v>
      </c>
      <c r="C19">
        <v>40</v>
      </c>
      <c r="D19">
        <v>76</v>
      </c>
      <c r="E19">
        <v>14</v>
      </c>
      <c r="F19">
        <v>32</v>
      </c>
      <c r="G19">
        <v>8</v>
      </c>
      <c r="H19">
        <v>13</v>
      </c>
      <c r="I19">
        <v>4</v>
      </c>
      <c r="J19">
        <v>2</v>
      </c>
      <c r="K19">
        <v>36</v>
      </c>
      <c r="L19">
        <v>7</v>
      </c>
      <c r="M19">
        <v>28</v>
      </c>
      <c r="N19">
        <v>23</v>
      </c>
      <c r="O19">
        <v>4</v>
      </c>
      <c r="P19">
        <v>17</v>
      </c>
      <c r="Q19">
        <f t="shared" si="5"/>
        <v>21</v>
      </c>
      <c r="R19">
        <v>4</v>
      </c>
      <c r="S19">
        <v>3</v>
      </c>
      <c r="T19">
        <v>9</v>
      </c>
      <c r="U19">
        <v>9</v>
      </c>
      <c r="V19">
        <v>8</v>
      </c>
      <c r="W19" s="5">
        <v>0.93535879629629626</v>
      </c>
      <c r="X19" s="2">
        <f t="shared" si="6"/>
        <v>0.52631578947368418</v>
      </c>
      <c r="Y19" s="2">
        <f t="shared" si="7"/>
        <v>0.4375</v>
      </c>
      <c r="Z19" s="2">
        <f t="shared" si="8"/>
        <v>0.61538461538461542</v>
      </c>
      <c r="AA19" s="4">
        <f t="shared" si="9"/>
        <v>83.251199999999997</v>
      </c>
    </row>
    <row r="20" spans="1:27" x14ac:dyDescent="0.3">
      <c r="A20" s="1" t="str">
        <f>'Patty Mills'!A20</f>
        <v>@ EUR</v>
      </c>
      <c r="B20">
        <v>97</v>
      </c>
      <c r="C20">
        <v>39</v>
      </c>
      <c r="D20">
        <v>77</v>
      </c>
      <c r="E20">
        <v>12</v>
      </c>
      <c r="F20">
        <v>30</v>
      </c>
      <c r="G20">
        <v>7</v>
      </c>
      <c r="H20">
        <v>8</v>
      </c>
      <c r="I20">
        <v>4</v>
      </c>
      <c r="J20">
        <v>2</v>
      </c>
      <c r="K20">
        <v>30</v>
      </c>
      <c r="L20">
        <v>4</v>
      </c>
      <c r="M20">
        <v>26</v>
      </c>
      <c r="N20">
        <v>24</v>
      </c>
      <c r="O20">
        <v>6</v>
      </c>
      <c r="P20">
        <v>28</v>
      </c>
      <c r="Q20">
        <f t="shared" si="5"/>
        <v>34</v>
      </c>
      <c r="R20">
        <v>2</v>
      </c>
      <c r="S20">
        <v>1</v>
      </c>
      <c r="T20">
        <v>9</v>
      </c>
      <c r="U20">
        <v>2</v>
      </c>
      <c r="V20">
        <v>8</v>
      </c>
      <c r="W20" s="5">
        <v>0.93458333333333332</v>
      </c>
      <c r="X20" s="2">
        <f t="shared" si="6"/>
        <v>0.50649350649350644</v>
      </c>
      <c r="Y20" s="2">
        <f t="shared" si="7"/>
        <v>0.4</v>
      </c>
      <c r="Z20" s="2">
        <f t="shared" si="8"/>
        <v>0.875</v>
      </c>
      <c r="AA20" s="4">
        <f t="shared" si="9"/>
        <v>80.179199999999994</v>
      </c>
    </row>
    <row r="21" spans="1:27" x14ac:dyDescent="0.3">
      <c r="A21" s="1" t="str">
        <f>'Patty Mills'!A21</f>
        <v>@ RKS</v>
      </c>
      <c r="B21">
        <v>138</v>
      </c>
      <c r="C21">
        <v>52</v>
      </c>
      <c r="D21">
        <v>87</v>
      </c>
      <c r="E21">
        <v>12</v>
      </c>
      <c r="F21">
        <v>21</v>
      </c>
      <c r="G21">
        <v>22</v>
      </c>
      <c r="H21">
        <v>29</v>
      </c>
      <c r="I21">
        <v>4</v>
      </c>
      <c r="J21">
        <v>6</v>
      </c>
      <c r="K21">
        <v>68</v>
      </c>
      <c r="L21">
        <v>4</v>
      </c>
      <c r="M21">
        <v>19</v>
      </c>
      <c r="N21">
        <v>32</v>
      </c>
      <c r="O21">
        <v>7</v>
      </c>
      <c r="P21">
        <v>31</v>
      </c>
      <c r="Q21">
        <f t="shared" si="5"/>
        <v>38</v>
      </c>
      <c r="R21">
        <v>5</v>
      </c>
      <c r="S21">
        <v>3</v>
      </c>
      <c r="T21">
        <v>7</v>
      </c>
      <c r="U21">
        <v>9</v>
      </c>
      <c r="V21">
        <v>15</v>
      </c>
      <c r="W21" s="5">
        <v>0.93423611111111116</v>
      </c>
      <c r="X21" s="2">
        <f t="shared" si="6"/>
        <v>0.5977011494252874</v>
      </c>
      <c r="Y21" s="2">
        <f t="shared" si="7"/>
        <v>0.5714285714285714</v>
      </c>
      <c r="Z21" s="2">
        <f t="shared" si="8"/>
        <v>0.75862068965517238</v>
      </c>
      <c r="AA21" s="4">
        <f t="shared" si="9"/>
        <v>95.769599999999997</v>
      </c>
    </row>
    <row r="22" spans="1:27" x14ac:dyDescent="0.3">
      <c r="A22" s="1" t="str">
        <f>'Patty Mills'!A22</f>
        <v>vs AFR</v>
      </c>
      <c r="B22">
        <v>103</v>
      </c>
      <c r="C22">
        <v>42</v>
      </c>
      <c r="D22">
        <v>80</v>
      </c>
      <c r="E22">
        <v>10</v>
      </c>
      <c r="F22">
        <v>22</v>
      </c>
      <c r="G22">
        <v>9</v>
      </c>
      <c r="H22">
        <v>13</v>
      </c>
      <c r="I22">
        <v>3</v>
      </c>
      <c r="J22">
        <v>2</v>
      </c>
      <c r="K22">
        <v>28</v>
      </c>
      <c r="L22">
        <v>9</v>
      </c>
      <c r="M22">
        <v>27</v>
      </c>
      <c r="N22">
        <v>25</v>
      </c>
      <c r="O22">
        <v>6</v>
      </c>
      <c r="P22">
        <v>29</v>
      </c>
      <c r="Q22">
        <f t="shared" si="5"/>
        <v>35</v>
      </c>
      <c r="R22">
        <v>4</v>
      </c>
      <c r="S22">
        <v>5</v>
      </c>
      <c r="T22">
        <v>13</v>
      </c>
      <c r="U22">
        <v>8</v>
      </c>
      <c r="V22">
        <v>9</v>
      </c>
      <c r="W22" s="5">
        <v>0.93398148148148152</v>
      </c>
      <c r="X22" s="2">
        <f t="shared" si="6"/>
        <v>0.52500000000000002</v>
      </c>
      <c r="Y22" s="2">
        <f t="shared" si="7"/>
        <v>0.45454545454545453</v>
      </c>
      <c r="Z22" s="2">
        <f t="shared" si="8"/>
        <v>0.69230769230769229</v>
      </c>
      <c r="AA22" s="4">
        <f t="shared" si="9"/>
        <v>89.011200000000002</v>
      </c>
    </row>
    <row r="23" spans="1:27" x14ac:dyDescent="0.3">
      <c r="A23" s="1" t="str">
        <f>'Patty Mills'!A23</f>
        <v>@ OLD</v>
      </c>
      <c r="B23">
        <v>114</v>
      </c>
      <c r="C23">
        <v>44</v>
      </c>
      <c r="D23">
        <v>83</v>
      </c>
      <c r="E23">
        <v>10</v>
      </c>
      <c r="F23">
        <v>24</v>
      </c>
      <c r="G23">
        <v>16</v>
      </c>
      <c r="H23">
        <v>16</v>
      </c>
      <c r="I23">
        <v>5</v>
      </c>
      <c r="J23">
        <v>6</v>
      </c>
      <c r="K23">
        <v>44</v>
      </c>
      <c r="L23">
        <v>17</v>
      </c>
      <c r="M23">
        <v>21</v>
      </c>
      <c r="N23">
        <v>24</v>
      </c>
      <c r="O23">
        <v>11</v>
      </c>
      <c r="P23">
        <v>28</v>
      </c>
      <c r="Q23">
        <f t="shared" si="5"/>
        <v>39</v>
      </c>
      <c r="R23">
        <v>4</v>
      </c>
      <c r="S23">
        <v>10</v>
      </c>
      <c r="T23">
        <v>9</v>
      </c>
      <c r="U23">
        <v>13</v>
      </c>
      <c r="V23">
        <v>13</v>
      </c>
      <c r="W23" s="5">
        <v>0.93413194444444447</v>
      </c>
      <c r="X23" s="2">
        <f t="shared" si="6"/>
        <v>0.53012048192771088</v>
      </c>
      <c r="Y23" s="2">
        <f t="shared" si="7"/>
        <v>0.41666666666666669</v>
      </c>
      <c r="Z23" s="2">
        <f t="shared" si="8"/>
        <v>1</v>
      </c>
      <c r="AA23" s="4">
        <f t="shared" si="9"/>
        <v>84.5184</v>
      </c>
    </row>
    <row r="24" spans="1:27" x14ac:dyDescent="0.3">
      <c r="A24" s="1" t="str">
        <f>'Patty Mills'!A24</f>
        <v>vs USA</v>
      </c>
      <c r="B24">
        <v>86</v>
      </c>
      <c r="C24">
        <v>34</v>
      </c>
      <c r="D24">
        <v>69</v>
      </c>
      <c r="E24">
        <v>11</v>
      </c>
      <c r="F24">
        <v>24</v>
      </c>
      <c r="G24">
        <v>7</v>
      </c>
      <c r="H24">
        <v>12</v>
      </c>
      <c r="I24">
        <v>5</v>
      </c>
      <c r="J24">
        <v>5</v>
      </c>
      <c r="K24">
        <v>32</v>
      </c>
      <c r="L24">
        <v>5</v>
      </c>
      <c r="M24">
        <v>19</v>
      </c>
      <c r="N24">
        <v>21</v>
      </c>
      <c r="O24">
        <v>7</v>
      </c>
      <c r="P24">
        <v>26</v>
      </c>
      <c r="Q24">
        <f t="shared" si="5"/>
        <v>33</v>
      </c>
      <c r="R24">
        <v>2</v>
      </c>
      <c r="S24">
        <v>3</v>
      </c>
      <c r="T24">
        <v>16</v>
      </c>
      <c r="U24">
        <v>0</v>
      </c>
      <c r="V24">
        <v>11</v>
      </c>
      <c r="W24" s="5">
        <v>0.93393518518518515</v>
      </c>
      <c r="X24" s="2">
        <f t="shared" si="6"/>
        <v>0.49275362318840582</v>
      </c>
      <c r="Y24" s="2">
        <f t="shared" si="7"/>
        <v>0.45833333333333331</v>
      </c>
      <c r="Z24" s="2">
        <f t="shared" si="8"/>
        <v>0.58333333333333337</v>
      </c>
      <c r="AA24" s="4">
        <f t="shared" si="9"/>
        <v>79.948799999999991</v>
      </c>
    </row>
    <row r="25" spans="1:27" x14ac:dyDescent="0.3">
      <c r="A25" s="1" t="str">
        <f>'Patty Mills'!A25</f>
        <v>@ SPA</v>
      </c>
      <c r="B25">
        <v>97</v>
      </c>
      <c r="C25">
        <v>35</v>
      </c>
      <c r="D25">
        <v>65</v>
      </c>
      <c r="E25">
        <v>9</v>
      </c>
      <c r="F25">
        <v>25</v>
      </c>
      <c r="G25">
        <v>18</v>
      </c>
      <c r="H25">
        <v>21</v>
      </c>
      <c r="I25">
        <v>4</v>
      </c>
      <c r="J25">
        <v>14</v>
      </c>
      <c r="K25">
        <v>38</v>
      </c>
      <c r="L25">
        <v>2</v>
      </c>
      <c r="M25">
        <v>13</v>
      </c>
      <c r="N25">
        <v>21</v>
      </c>
      <c r="O25">
        <v>4</v>
      </c>
      <c r="P25">
        <v>26</v>
      </c>
      <c r="Q25">
        <f t="shared" si="5"/>
        <v>30</v>
      </c>
      <c r="R25">
        <v>2</v>
      </c>
      <c r="S25">
        <v>2</v>
      </c>
      <c r="T25">
        <v>10</v>
      </c>
      <c r="U25">
        <v>9</v>
      </c>
      <c r="V25">
        <v>9</v>
      </c>
      <c r="W25" s="5">
        <v>0.93256944444444445</v>
      </c>
      <c r="X25" s="2">
        <f t="shared" si="6"/>
        <v>0.53846153846153844</v>
      </c>
      <c r="Y25" s="2">
        <f t="shared" si="7"/>
        <v>0.36</v>
      </c>
      <c r="Z25" s="2">
        <f t="shared" si="8"/>
        <v>0.8571428571428571</v>
      </c>
      <c r="AA25" s="4">
        <f t="shared" si="9"/>
        <v>77.030399999999986</v>
      </c>
    </row>
    <row r="26" spans="1:27" x14ac:dyDescent="0.3">
      <c r="A26" s="1" t="str">
        <f>'Patty Mills'!A26</f>
        <v>vs 6TH</v>
      </c>
      <c r="B26">
        <v>116</v>
      </c>
      <c r="C26">
        <v>45</v>
      </c>
      <c r="D26">
        <v>76</v>
      </c>
      <c r="E26">
        <v>14</v>
      </c>
      <c r="F26">
        <v>27</v>
      </c>
      <c r="G26">
        <v>12</v>
      </c>
      <c r="H26">
        <v>19</v>
      </c>
      <c r="I26">
        <v>6</v>
      </c>
      <c r="J26">
        <v>14</v>
      </c>
      <c r="K26">
        <v>50</v>
      </c>
      <c r="L26">
        <v>4</v>
      </c>
      <c r="M26">
        <v>20</v>
      </c>
      <c r="N26">
        <v>26</v>
      </c>
      <c r="O26">
        <v>5</v>
      </c>
      <c r="P26">
        <v>36</v>
      </c>
      <c r="Q26">
        <f t="shared" si="5"/>
        <v>41</v>
      </c>
      <c r="R26">
        <v>8</v>
      </c>
      <c r="S26">
        <v>5</v>
      </c>
      <c r="T26">
        <v>15</v>
      </c>
      <c r="U26">
        <v>11</v>
      </c>
      <c r="V26">
        <v>11</v>
      </c>
      <c r="W26" s="5">
        <v>0.93253472222222222</v>
      </c>
      <c r="X26" s="2">
        <f t="shared" si="6"/>
        <v>0.59210526315789469</v>
      </c>
      <c r="Y26" s="2">
        <f t="shared" si="7"/>
        <v>0.51851851851851849</v>
      </c>
      <c r="Z26" s="2">
        <f t="shared" si="8"/>
        <v>0.63157894736842102</v>
      </c>
      <c r="AA26" s="4">
        <f t="shared" si="9"/>
        <v>90.585599999999999</v>
      </c>
    </row>
    <row r="27" spans="1:27" x14ac:dyDescent="0.3">
      <c r="A27" s="1" t="str">
        <f>'Patty Mills'!A27</f>
        <v>@ CAN</v>
      </c>
      <c r="B27">
        <v>116</v>
      </c>
      <c r="C27">
        <v>47</v>
      </c>
      <c r="D27">
        <v>82</v>
      </c>
      <c r="E27">
        <v>11</v>
      </c>
      <c r="F27">
        <v>22</v>
      </c>
      <c r="G27">
        <v>11</v>
      </c>
      <c r="H27">
        <v>16</v>
      </c>
      <c r="I27">
        <v>7</v>
      </c>
      <c r="J27">
        <v>4</v>
      </c>
      <c r="K27">
        <v>58</v>
      </c>
      <c r="L27">
        <v>14</v>
      </c>
      <c r="M27">
        <v>28</v>
      </c>
      <c r="N27">
        <v>23</v>
      </c>
      <c r="O27">
        <v>13</v>
      </c>
      <c r="P27">
        <v>24</v>
      </c>
      <c r="Q27">
        <f t="shared" si="5"/>
        <v>37</v>
      </c>
      <c r="R27">
        <v>8</v>
      </c>
      <c r="S27">
        <v>3</v>
      </c>
      <c r="T27">
        <v>5</v>
      </c>
      <c r="U27">
        <v>16</v>
      </c>
      <c r="V27">
        <v>9</v>
      </c>
      <c r="W27" s="5">
        <v>0.93387731481481484</v>
      </c>
      <c r="X27" s="2">
        <f t="shared" si="6"/>
        <v>0.57317073170731703</v>
      </c>
      <c r="Y27" s="2">
        <f t="shared" si="7"/>
        <v>0.5</v>
      </c>
      <c r="Z27" s="2">
        <f t="shared" si="8"/>
        <v>0.6875</v>
      </c>
      <c r="AA27" s="4">
        <f t="shared" si="9"/>
        <v>77.798400000000001</v>
      </c>
    </row>
    <row r="28" spans="1:27" x14ac:dyDescent="0.3">
      <c r="A28" s="1" t="str">
        <f>'Patty Mills'!A28</f>
        <v>vs DNK</v>
      </c>
      <c r="B28">
        <v>135</v>
      </c>
      <c r="C28">
        <v>50</v>
      </c>
      <c r="D28">
        <v>88</v>
      </c>
      <c r="E28">
        <v>17</v>
      </c>
      <c r="F28">
        <v>30</v>
      </c>
      <c r="G28">
        <v>18</v>
      </c>
      <c r="H28">
        <v>24</v>
      </c>
      <c r="I28">
        <v>4</v>
      </c>
      <c r="J28">
        <v>16</v>
      </c>
      <c r="K28">
        <v>52</v>
      </c>
      <c r="L28">
        <v>17</v>
      </c>
      <c r="M28">
        <v>28</v>
      </c>
      <c r="N28">
        <v>34</v>
      </c>
      <c r="O28">
        <v>12</v>
      </c>
      <c r="P28">
        <v>31</v>
      </c>
      <c r="Q28">
        <f t="shared" si="5"/>
        <v>43</v>
      </c>
      <c r="R28">
        <v>10</v>
      </c>
      <c r="S28">
        <v>7</v>
      </c>
      <c r="T28">
        <v>13</v>
      </c>
      <c r="U28">
        <v>20</v>
      </c>
      <c r="V28">
        <v>12</v>
      </c>
      <c r="W28" s="5">
        <v>0.93366898148148147</v>
      </c>
      <c r="X28" s="2">
        <f t="shared" si="6"/>
        <v>0.56818181818181823</v>
      </c>
      <c r="Y28" s="2">
        <f t="shared" si="7"/>
        <v>0.56666666666666665</v>
      </c>
      <c r="Z28" s="2">
        <f t="shared" si="8"/>
        <v>0.75</v>
      </c>
      <c r="AA28" s="4">
        <f t="shared" si="9"/>
        <v>95.577600000000004</v>
      </c>
    </row>
    <row r="29" spans="1:27" x14ac:dyDescent="0.3">
      <c r="A29" s="1">
        <f>'Patty Mills'!A29</f>
        <v>0</v>
      </c>
      <c r="Q29">
        <f t="shared" si="5"/>
        <v>0</v>
      </c>
      <c r="W29" s="5"/>
      <c r="X29" s="2" t="e">
        <f t="shared" si="6"/>
        <v>#DIV/0!</v>
      </c>
      <c r="Y29" s="2" t="e">
        <f t="shared" si="7"/>
        <v>#DIV/0!</v>
      </c>
      <c r="Z29" s="2" t="e">
        <f t="shared" si="8"/>
        <v>#DIV/0!</v>
      </c>
      <c r="AA29" s="4">
        <f t="shared" si="9"/>
        <v>0</v>
      </c>
    </row>
    <row r="30" spans="1:27" x14ac:dyDescent="0.3">
      <c r="A30" s="1">
        <f>'Patty Mills'!A30</f>
        <v>0</v>
      </c>
      <c r="Q30">
        <f t="shared" si="5"/>
        <v>0</v>
      </c>
      <c r="W30" s="5"/>
      <c r="X30" s="2" t="e">
        <f t="shared" si="6"/>
        <v>#DIV/0!</v>
      </c>
      <c r="Y30" s="2" t="e">
        <f t="shared" si="7"/>
        <v>#DIV/0!</v>
      </c>
      <c r="Z30" s="2" t="e">
        <f t="shared" si="8"/>
        <v>#DIV/0!</v>
      </c>
      <c r="AA30" s="4">
        <f t="shared" si="9"/>
        <v>0</v>
      </c>
    </row>
    <row r="31" spans="1:27" x14ac:dyDescent="0.3">
      <c r="A31" s="1">
        <f>'Patty Mills'!A31</f>
        <v>0</v>
      </c>
      <c r="Q31">
        <f t="shared" si="5"/>
        <v>0</v>
      </c>
      <c r="W31" s="5"/>
      <c r="X31" s="2" t="e">
        <f t="shared" si="6"/>
        <v>#DIV/0!</v>
      </c>
      <c r="Y31" s="2" t="e">
        <f t="shared" si="7"/>
        <v>#DIV/0!</v>
      </c>
      <c r="Z31" s="2" t="e">
        <f t="shared" si="8"/>
        <v>#DIV/0!</v>
      </c>
      <c r="AA31" s="4">
        <f t="shared" si="9"/>
        <v>0</v>
      </c>
    </row>
    <row r="32" spans="1:27" x14ac:dyDescent="0.3">
      <c r="A32" s="1">
        <f>'Patty Mills'!A32</f>
        <v>0</v>
      </c>
      <c r="Q32">
        <f t="shared" si="5"/>
        <v>0</v>
      </c>
      <c r="W32" s="5"/>
      <c r="X32" s="2" t="e">
        <f t="shared" si="6"/>
        <v>#DIV/0!</v>
      </c>
      <c r="Y32" s="2" t="e">
        <f t="shared" si="7"/>
        <v>#DIV/0!</v>
      </c>
      <c r="Z32" s="2" t="e">
        <f t="shared" si="8"/>
        <v>#DIV/0!</v>
      </c>
      <c r="AA32" s="4">
        <f t="shared" si="9"/>
        <v>0</v>
      </c>
    </row>
    <row r="33" spans="1:27" x14ac:dyDescent="0.3">
      <c r="A33" s="1">
        <f>'Patty Mills'!A33</f>
        <v>0</v>
      </c>
      <c r="Q33">
        <f t="shared" si="5"/>
        <v>0</v>
      </c>
      <c r="W33" s="5"/>
      <c r="X33" s="2" t="e">
        <f t="shared" si="6"/>
        <v>#DIV/0!</v>
      </c>
      <c r="Y33" s="2" t="e">
        <f t="shared" si="7"/>
        <v>#DIV/0!</v>
      </c>
      <c r="Z33" s="2" t="e">
        <f t="shared" si="8"/>
        <v>#DIV/0!</v>
      </c>
      <c r="AA33" s="4">
        <f t="shared" si="9"/>
        <v>0</v>
      </c>
    </row>
    <row r="34" spans="1:27" x14ac:dyDescent="0.3">
      <c r="A34" s="1">
        <f>'Patty Mills'!A34</f>
        <v>0</v>
      </c>
      <c r="Q34">
        <f t="shared" si="5"/>
        <v>0</v>
      </c>
      <c r="W34" s="5"/>
      <c r="X34" s="2" t="e">
        <f t="shared" si="6"/>
        <v>#DIV/0!</v>
      </c>
      <c r="Y34" s="2" t="e">
        <f t="shared" si="7"/>
        <v>#DIV/0!</v>
      </c>
      <c r="Z34" s="2" t="e">
        <f t="shared" si="8"/>
        <v>#DIV/0!</v>
      </c>
      <c r="AA34" s="4">
        <f t="shared" si="9"/>
        <v>0</v>
      </c>
    </row>
    <row r="35" spans="1:27" x14ac:dyDescent="0.3">
      <c r="A35" s="1">
        <f>'Patty Mills'!A35</f>
        <v>0</v>
      </c>
      <c r="Q35">
        <f t="shared" si="5"/>
        <v>0</v>
      </c>
      <c r="W35" s="5"/>
      <c r="X35" s="2" t="e">
        <f t="shared" si="6"/>
        <v>#DIV/0!</v>
      </c>
      <c r="Y35" s="2" t="e">
        <f t="shared" si="7"/>
        <v>#DIV/0!</v>
      </c>
      <c r="Z35" s="2" t="e">
        <f t="shared" si="8"/>
        <v>#DIV/0!</v>
      </c>
      <c r="AA35" s="4">
        <f t="shared" si="9"/>
        <v>0</v>
      </c>
    </row>
    <row r="36" spans="1:27" x14ac:dyDescent="0.3">
      <c r="A36" s="1">
        <f>'Patty Mills'!A36</f>
        <v>0</v>
      </c>
      <c r="Q36">
        <f t="shared" si="5"/>
        <v>0</v>
      </c>
      <c r="W36" s="5"/>
      <c r="X36" s="2" t="e">
        <f t="shared" si="6"/>
        <v>#DIV/0!</v>
      </c>
      <c r="Y36" s="2" t="e">
        <f t="shared" si="7"/>
        <v>#DIV/0!</v>
      </c>
      <c r="Z36" s="2" t="e">
        <f t="shared" si="8"/>
        <v>#DIV/0!</v>
      </c>
      <c r="AA36" s="4">
        <f t="shared" si="9"/>
        <v>0</v>
      </c>
    </row>
    <row r="37" spans="1:27" x14ac:dyDescent="0.3">
      <c r="A37" s="1">
        <f>'Patty Mills'!A37</f>
        <v>0</v>
      </c>
      <c r="Q37">
        <f t="shared" si="5"/>
        <v>0</v>
      </c>
      <c r="W37" s="5"/>
      <c r="X37" s="2" t="e">
        <f t="shared" si="6"/>
        <v>#DIV/0!</v>
      </c>
      <c r="Y37" s="2" t="e">
        <f t="shared" si="7"/>
        <v>#DIV/0!</v>
      </c>
      <c r="Z37" s="2" t="e">
        <f t="shared" si="8"/>
        <v>#DIV/0!</v>
      </c>
      <c r="AA37" s="4">
        <f t="shared" si="9"/>
        <v>0</v>
      </c>
    </row>
    <row r="38" spans="1:27" x14ac:dyDescent="0.3">
      <c r="A38" s="1">
        <f>'Patty Mills'!A38</f>
        <v>0</v>
      </c>
      <c r="Q38">
        <f t="shared" si="5"/>
        <v>0</v>
      </c>
      <c r="W38" s="5"/>
      <c r="X38" s="2" t="e">
        <f t="shared" si="6"/>
        <v>#DIV/0!</v>
      </c>
      <c r="Y38" s="2" t="e">
        <f t="shared" si="7"/>
        <v>#DIV/0!</v>
      </c>
      <c r="Z38" s="2" t="e">
        <f t="shared" si="8"/>
        <v>#DIV/0!</v>
      </c>
      <c r="AA38" s="4">
        <f t="shared" si="9"/>
        <v>0</v>
      </c>
    </row>
    <row r="39" spans="1:27" x14ac:dyDescent="0.3">
      <c r="A39" s="1">
        <f>'Patty Mills'!A39</f>
        <v>0</v>
      </c>
      <c r="Q39">
        <f t="shared" si="5"/>
        <v>0</v>
      </c>
      <c r="W39" s="5"/>
      <c r="X39" s="2" t="e">
        <f t="shared" si="6"/>
        <v>#DIV/0!</v>
      </c>
      <c r="Y39" s="2" t="e">
        <f t="shared" si="7"/>
        <v>#DIV/0!</v>
      </c>
      <c r="Z39" s="2" t="e">
        <f t="shared" si="8"/>
        <v>#DIV/0!</v>
      </c>
      <c r="AA39" s="4">
        <f t="shared" si="9"/>
        <v>0</v>
      </c>
    </row>
    <row r="40" spans="1:27" x14ac:dyDescent="0.3">
      <c r="A40" s="1">
        <f>'Patty Mills'!A40</f>
        <v>0</v>
      </c>
      <c r="Q40">
        <f t="shared" si="5"/>
        <v>0</v>
      </c>
      <c r="W40" s="5"/>
      <c r="X40" s="2" t="e">
        <f t="shared" si="6"/>
        <v>#DIV/0!</v>
      </c>
      <c r="Y40" s="2" t="e">
        <f t="shared" si="7"/>
        <v>#DIV/0!</v>
      </c>
      <c r="Z40" s="2" t="e">
        <f t="shared" si="8"/>
        <v>#DIV/0!</v>
      </c>
      <c r="AA40" s="4">
        <f t="shared" si="9"/>
        <v>0</v>
      </c>
    </row>
    <row r="41" spans="1:27" x14ac:dyDescent="0.3">
      <c r="A41" s="1">
        <f>'Patty Mills'!A41</f>
        <v>0</v>
      </c>
      <c r="Q41">
        <f t="shared" si="5"/>
        <v>0</v>
      </c>
      <c r="W41" s="5"/>
      <c r="X41" s="2" t="e">
        <f t="shared" si="6"/>
        <v>#DIV/0!</v>
      </c>
      <c r="Y41" s="2" t="e">
        <f t="shared" si="7"/>
        <v>#DIV/0!</v>
      </c>
      <c r="Z41" s="2" t="e">
        <f t="shared" si="8"/>
        <v>#DIV/0!</v>
      </c>
      <c r="AA41" s="4">
        <f t="shared" si="9"/>
        <v>0</v>
      </c>
    </row>
    <row r="42" spans="1:27" x14ac:dyDescent="0.3">
      <c r="A42" s="1">
        <f>'Patty Mills'!A42</f>
        <v>0</v>
      </c>
      <c r="Q42">
        <f t="shared" si="5"/>
        <v>0</v>
      </c>
      <c r="W42" s="5"/>
      <c r="X42" s="2" t="e">
        <f t="shared" si="6"/>
        <v>#DIV/0!</v>
      </c>
      <c r="Y42" s="2" t="e">
        <f t="shared" si="7"/>
        <v>#DIV/0!</v>
      </c>
      <c r="Z42" s="2" t="e">
        <f t="shared" si="8"/>
        <v>#DIV/0!</v>
      </c>
      <c r="AA42" s="4">
        <f t="shared" si="9"/>
        <v>0</v>
      </c>
    </row>
    <row r="43" spans="1:27" x14ac:dyDescent="0.3">
      <c r="A43" s="1">
        <f>'Patty Mills'!A43</f>
        <v>0</v>
      </c>
      <c r="Q43">
        <f t="shared" si="5"/>
        <v>0</v>
      </c>
      <c r="W43" s="5"/>
      <c r="X43" s="2" t="e">
        <f t="shared" si="6"/>
        <v>#DIV/0!</v>
      </c>
      <c r="Y43" s="2" t="e">
        <f t="shared" si="7"/>
        <v>#DIV/0!</v>
      </c>
      <c r="Z43" s="2" t="e">
        <f t="shared" si="8"/>
        <v>#DIV/0!</v>
      </c>
      <c r="AA43" s="4">
        <f t="shared" si="9"/>
        <v>0</v>
      </c>
    </row>
    <row r="44" spans="1:27" x14ac:dyDescent="0.3">
      <c r="A44" s="1">
        <f>'Patty Mills'!A44</f>
        <v>0</v>
      </c>
      <c r="Q44">
        <f t="shared" si="5"/>
        <v>0</v>
      </c>
      <c r="W44" s="5"/>
      <c r="X44" s="2" t="e">
        <f t="shared" si="6"/>
        <v>#DIV/0!</v>
      </c>
      <c r="Y44" s="2" t="e">
        <f t="shared" si="7"/>
        <v>#DIV/0!</v>
      </c>
      <c r="Z44" s="2" t="e">
        <f t="shared" si="8"/>
        <v>#DIV/0!</v>
      </c>
      <c r="AA44" s="4">
        <f t="shared" si="9"/>
        <v>0</v>
      </c>
    </row>
    <row r="45" spans="1:27" x14ac:dyDescent="0.3">
      <c r="A45" s="1">
        <f>'Patty Mills'!A45</f>
        <v>0</v>
      </c>
      <c r="Q45">
        <f t="shared" si="5"/>
        <v>0</v>
      </c>
      <c r="W45" s="5"/>
      <c r="X45" s="2" t="e">
        <f t="shared" si="6"/>
        <v>#DIV/0!</v>
      </c>
      <c r="Y45" s="2" t="e">
        <f t="shared" si="7"/>
        <v>#DIV/0!</v>
      </c>
      <c r="Z45" s="2" t="e">
        <f t="shared" si="8"/>
        <v>#DIV/0!</v>
      </c>
      <c r="AA45" s="4">
        <f t="shared" si="9"/>
        <v>0</v>
      </c>
    </row>
    <row r="46" spans="1:27" x14ac:dyDescent="0.3">
      <c r="A46" s="1">
        <f>'Patty Mills'!A46</f>
        <v>0</v>
      </c>
      <c r="Q46">
        <f t="shared" si="5"/>
        <v>0</v>
      </c>
      <c r="W46" s="5"/>
      <c r="X46" s="2" t="e">
        <f t="shared" si="6"/>
        <v>#DIV/0!</v>
      </c>
      <c r="Y46" s="2" t="e">
        <f t="shared" si="7"/>
        <v>#DIV/0!</v>
      </c>
      <c r="Z46" s="2" t="e">
        <f t="shared" si="8"/>
        <v>#DIV/0!</v>
      </c>
      <c r="AA46" s="4">
        <f t="shared" si="9"/>
        <v>0</v>
      </c>
    </row>
    <row r="47" spans="1:27" x14ac:dyDescent="0.3">
      <c r="A47" t="s">
        <v>22</v>
      </c>
      <c r="B47" s="4">
        <f>AVERAGE(B2:B46)</f>
        <v>106.88888888888889</v>
      </c>
      <c r="C47" s="4">
        <f t="shared" ref="C47:I47" si="10">AVERAGE(C2:C46)</f>
        <v>42.222222222222221</v>
      </c>
      <c r="D47" s="4">
        <f t="shared" si="10"/>
        <v>78.962962962962962</v>
      </c>
      <c r="E47" s="4">
        <f t="shared" si="10"/>
        <v>11.814814814814815</v>
      </c>
      <c r="F47" s="4">
        <f t="shared" si="10"/>
        <v>26.407407407407408</v>
      </c>
      <c r="G47" s="4">
        <f t="shared" si="10"/>
        <v>10.62962962962963</v>
      </c>
      <c r="H47" s="4">
        <f t="shared" si="10"/>
        <v>13.925925925925926</v>
      </c>
      <c r="I47" s="4">
        <f t="shared" si="10"/>
        <v>4.9259259259259256</v>
      </c>
      <c r="J47" s="4">
        <f t="shared" ref="J47:W47" si="11">AVERAGE(J2:J46)</f>
        <v>7.3703703703703702</v>
      </c>
      <c r="K47" s="4">
        <f t="shared" si="11"/>
        <v>42.444444444444443</v>
      </c>
      <c r="L47" s="4">
        <f t="shared" si="11"/>
        <v>8.5925925925925934</v>
      </c>
      <c r="M47" s="4">
        <f t="shared" si="11"/>
        <v>24.25925925925926</v>
      </c>
      <c r="N47" s="4">
        <f t="shared" si="11"/>
        <v>23.185185185185187</v>
      </c>
      <c r="O47" s="4">
        <f t="shared" si="11"/>
        <v>7.2222222222222223</v>
      </c>
      <c r="P47" s="4">
        <f t="shared" si="11"/>
        <v>26.555555555555557</v>
      </c>
      <c r="Q47" s="4">
        <f t="shared" si="11"/>
        <v>20.266666666666666</v>
      </c>
      <c r="R47" s="4">
        <f t="shared" si="11"/>
        <v>5.4814814814814818</v>
      </c>
      <c r="S47" s="4">
        <f t="shared" si="11"/>
        <v>3.5185185185185186</v>
      </c>
      <c r="T47" s="4">
        <f t="shared" si="11"/>
        <v>9.9259259259259256</v>
      </c>
      <c r="U47" s="4">
        <f t="shared" si="11"/>
        <v>10.851851851851851</v>
      </c>
      <c r="V47" s="4">
        <f t="shared" si="11"/>
        <v>10.703703703703704</v>
      </c>
      <c r="W47" s="5">
        <f t="shared" si="11"/>
        <v>0.93381515775034274</v>
      </c>
      <c r="X47" s="2">
        <f>SUM(C2:C46)/SUM(D2:D46)</f>
        <v>0.53470919324577859</v>
      </c>
      <c r="Y47" s="2">
        <f>SUM(E2:E46)/SUM(F2:F46)</f>
        <v>0.4474053295932679</v>
      </c>
      <c r="Z47" s="2">
        <f>SUM(G2:G46)/SUM(H2:H46)</f>
        <v>0.76329787234042556</v>
      </c>
      <c r="AA47" s="4">
        <f>AVERAGE(AA2:AA46)</f>
        <v>50.569386666666659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2886</v>
      </c>
      <c r="C49">
        <f t="shared" ref="C49:I49" si="12">SUM(C2:C46)</f>
        <v>1140</v>
      </c>
      <c r="D49">
        <f t="shared" si="12"/>
        <v>2132</v>
      </c>
      <c r="E49">
        <f t="shared" si="12"/>
        <v>319</v>
      </c>
      <c r="F49">
        <f t="shared" si="12"/>
        <v>713</v>
      </c>
      <c r="G49">
        <f t="shared" si="12"/>
        <v>287</v>
      </c>
      <c r="H49">
        <f t="shared" si="12"/>
        <v>376</v>
      </c>
      <c r="I49">
        <f t="shared" si="12"/>
        <v>133</v>
      </c>
      <c r="J49">
        <f t="shared" ref="J49:V49" si="13">SUM(J2:J46)</f>
        <v>199</v>
      </c>
      <c r="K49">
        <f t="shared" si="13"/>
        <v>1146</v>
      </c>
      <c r="L49">
        <f t="shared" si="13"/>
        <v>232</v>
      </c>
      <c r="M49">
        <f t="shared" si="13"/>
        <v>655</v>
      </c>
      <c r="N49">
        <f t="shared" si="13"/>
        <v>626</v>
      </c>
      <c r="O49">
        <f t="shared" si="13"/>
        <v>195</v>
      </c>
      <c r="P49">
        <f t="shared" si="13"/>
        <v>717</v>
      </c>
      <c r="Q49">
        <f t="shared" si="13"/>
        <v>912</v>
      </c>
      <c r="R49">
        <f t="shared" si="13"/>
        <v>148</v>
      </c>
      <c r="S49">
        <f t="shared" si="13"/>
        <v>95</v>
      </c>
      <c r="T49">
        <f t="shared" si="13"/>
        <v>268</v>
      </c>
      <c r="U49">
        <f t="shared" si="13"/>
        <v>293</v>
      </c>
      <c r="V49">
        <f t="shared" si="13"/>
        <v>289</v>
      </c>
      <c r="AA49" s="4">
        <f>SUM(AA2:AA46)</f>
        <v>2275.6223999999997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1.268224464656351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126.8224464656351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1.3645978654144977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136.45978654144977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-194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topLeftCell="A4" workbookViewId="0">
      <selection activeCell="B28" sqref="B28:AA2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'Patty Mills'!A2</f>
        <v>vs CHI</v>
      </c>
      <c r="B2">
        <v>103</v>
      </c>
      <c r="C2">
        <v>42</v>
      </c>
      <c r="D2">
        <v>69</v>
      </c>
      <c r="E2">
        <v>9</v>
      </c>
      <c r="F2">
        <v>21</v>
      </c>
      <c r="G2">
        <v>10</v>
      </c>
      <c r="H2">
        <v>13</v>
      </c>
      <c r="I2">
        <v>5</v>
      </c>
      <c r="J2">
        <v>2</v>
      </c>
      <c r="K2">
        <v>46</v>
      </c>
      <c r="L2">
        <v>2</v>
      </c>
      <c r="M2">
        <v>35</v>
      </c>
      <c r="N2">
        <v>23</v>
      </c>
      <c r="O2">
        <v>3</v>
      </c>
      <c r="P2">
        <v>32</v>
      </c>
      <c r="Q2">
        <f t="shared" ref="Q2" si="0">O2+P2</f>
        <v>35</v>
      </c>
      <c r="R2">
        <v>1</v>
      </c>
      <c r="S2">
        <v>5</v>
      </c>
      <c r="T2">
        <v>8</v>
      </c>
      <c r="U2">
        <v>2</v>
      </c>
      <c r="V2">
        <v>10</v>
      </c>
      <c r="W2" s="5">
        <v>0.93333333333333324</v>
      </c>
      <c r="X2" s="2">
        <f t="shared" ref="X2:X3" si="1">C2/D2</f>
        <v>0.60869565217391308</v>
      </c>
      <c r="Y2" s="2">
        <f t="shared" ref="Y2:Y3" si="2" xml:space="preserve"> E2/F2</f>
        <v>0.42857142857142855</v>
      </c>
      <c r="Z2" s="2">
        <f t="shared" ref="Z2:Z3" si="3">G2/H2</f>
        <v>0.76923076923076927</v>
      </c>
      <c r="AA2" s="4">
        <f t="shared" ref="AA2:AA3" si="4">0.96*((D2)+(T2)+0.44*(H2)-(O2))</f>
        <v>76.531199999999998</v>
      </c>
    </row>
    <row r="3" spans="1:27" x14ac:dyDescent="0.3">
      <c r="A3" s="1" t="str">
        <f>'Patty Mills'!A3</f>
        <v>vs FRA</v>
      </c>
      <c r="B3">
        <v>109</v>
      </c>
      <c r="C3">
        <v>41</v>
      </c>
      <c r="D3">
        <v>73</v>
      </c>
      <c r="E3">
        <v>12</v>
      </c>
      <c r="F3">
        <v>24</v>
      </c>
      <c r="G3">
        <v>15</v>
      </c>
      <c r="H3">
        <v>17</v>
      </c>
      <c r="I3">
        <v>5</v>
      </c>
      <c r="J3">
        <v>2</v>
      </c>
      <c r="K3">
        <v>46</v>
      </c>
      <c r="L3">
        <v>5</v>
      </c>
      <c r="M3">
        <v>28</v>
      </c>
      <c r="N3">
        <v>25</v>
      </c>
      <c r="O3">
        <v>8</v>
      </c>
      <c r="P3">
        <v>28</v>
      </c>
      <c r="Q3">
        <f>O3+P3</f>
        <v>36</v>
      </c>
      <c r="R3">
        <v>0</v>
      </c>
      <c r="S3">
        <v>6</v>
      </c>
      <c r="T3">
        <v>4</v>
      </c>
      <c r="U3">
        <v>0</v>
      </c>
      <c r="V3">
        <v>9</v>
      </c>
      <c r="W3" s="5">
        <v>0.93444444444444441</v>
      </c>
      <c r="X3" s="2">
        <f t="shared" si="1"/>
        <v>0.56164383561643838</v>
      </c>
      <c r="Y3" s="2">
        <f t="shared" si="2"/>
        <v>0.5</v>
      </c>
      <c r="Z3" s="2">
        <f t="shared" si="3"/>
        <v>0.88235294117647056</v>
      </c>
      <c r="AA3" s="4">
        <f t="shared" si="4"/>
        <v>73.4208</v>
      </c>
    </row>
    <row r="4" spans="1:27" x14ac:dyDescent="0.3">
      <c r="A4" s="1" t="str">
        <f>'Patty Mills'!A4</f>
        <v>@ INJ</v>
      </c>
      <c r="B4">
        <v>131</v>
      </c>
      <c r="C4">
        <v>54</v>
      </c>
      <c r="D4">
        <v>94</v>
      </c>
      <c r="E4">
        <v>12</v>
      </c>
      <c r="F4">
        <v>25</v>
      </c>
      <c r="G4">
        <v>11</v>
      </c>
      <c r="H4">
        <v>11</v>
      </c>
      <c r="I4">
        <v>10</v>
      </c>
      <c r="J4">
        <v>19</v>
      </c>
      <c r="K4">
        <v>70</v>
      </c>
      <c r="L4">
        <v>10</v>
      </c>
      <c r="M4">
        <v>23</v>
      </c>
      <c r="N4">
        <v>30</v>
      </c>
      <c r="O4">
        <v>11</v>
      </c>
      <c r="P4">
        <v>40</v>
      </c>
      <c r="Q4">
        <f t="shared" ref="Q4:Q46" si="5">O4+P4</f>
        <v>51</v>
      </c>
      <c r="R4">
        <v>3</v>
      </c>
      <c r="S4">
        <v>7</v>
      </c>
      <c r="T4">
        <v>2</v>
      </c>
      <c r="U4">
        <v>11</v>
      </c>
      <c r="V4">
        <v>8</v>
      </c>
      <c r="W4" s="5">
        <v>0.93196759259259254</v>
      </c>
      <c r="X4" s="2">
        <f t="shared" ref="X4:X46" si="6">C4/D4</f>
        <v>0.57446808510638303</v>
      </c>
      <c r="Y4" s="2">
        <f t="shared" ref="Y4:Y46" si="7" xml:space="preserve"> E4/F4</f>
        <v>0.48</v>
      </c>
      <c r="Z4" s="2">
        <f t="shared" ref="Z4:Z46" si="8">G4/H4</f>
        <v>1</v>
      </c>
      <c r="AA4" s="4">
        <f t="shared" ref="AA4:AA46" si="9">0.96*((D4)+(T4)+0.44*(H4)-(O4))</f>
        <v>86.246399999999994</v>
      </c>
    </row>
    <row r="5" spans="1:27" x14ac:dyDescent="0.3">
      <c r="A5" s="1" t="str">
        <f>'Patty Mills'!A5</f>
        <v>vs EUR</v>
      </c>
      <c r="B5">
        <v>107</v>
      </c>
      <c r="C5">
        <v>41</v>
      </c>
      <c r="D5">
        <v>75</v>
      </c>
      <c r="E5">
        <v>14</v>
      </c>
      <c r="F5">
        <v>32</v>
      </c>
      <c r="G5">
        <v>11</v>
      </c>
      <c r="H5">
        <v>12</v>
      </c>
      <c r="I5">
        <v>2</v>
      </c>
      <c r="J5">
        <v>0</v>
      </c>
      <c r="K5">
        <v>44</v>
      </c>
      <c r="L5">
        <v>10</v>
      </c>
      <c r="M5">
        <v>22</v>
      </c>
      <c r="N5">
        <v>22</v>
      </c>
      <c r="O5">
        <v>8</v>
      </c>
      <c r="P5">
        <v>34</v>
      </c>
      <c r="Q5">
        <f t="shared" si="5"/>
        <v>42</v>
      </c>
      <c r="R5">
        <v>3</v>
      </c>
      <c r="S5">
        <v>10</v>
      </c>
      <c r="T5">
        <v>8</v>
      </c>
      <c r="U5">
        <v>10</v>
      </c>
      <c r="V5">
        <v>7</v>
      </c>
      <c r="W5" s="5">
        <v>0.93262731481481476</v>
      </c>
      <c r="X5" s="2">
        <f t="shared" si="6"/>
        <v>0.54666666666666663</v>
      </c>
      <c r="Y5" s="2">
        <f t="shared" si="7"/>
        <v>0.4375</v>
      </c>
      <c r="Z5" s="2">
        <f t="shared" si="8"/>
        <v>0.91666666666666663</v>
      </c>
      <c r="AA5" s="4">
        <f t="shared" si="9"/>
        <v>77.068799999999996</v>
      </c>
    </row>
    <row r="6" spans="1:27" x14ac:dyDescent="0.3">
      <c r="A6" s="1" t="str">
        <f>'Patty Mills'!A6</f>
        <v>vs RKS</v>
      </c>
      <c r="B6">
        <v>121</v>
      </c>
      <c r="C6">
        <v>45</v>
      </c>
      <c r="D6">
        <v>75</v>
      </c>
      <c r="E6">
        <v>16</v>
      </c>
      <c r="F6">
        <v>26</v>
      </c>
      <c r="G6">
        <v>15</v>
      </c>
      <c r="H6">
        <v>17</v>
      </c>
      <c r="I6">
        <v>7</v>
      </c>
      <c r="J6">
        <v>7</v>
      </c>
      <c r="K6">
        <v>50</v>
      </c>
      <c r="L6">
        <v>10</v>
      </c>
      <c r="M6">
        <v>33</v>
      </c>
      <c r="N6">
        <v>30</v>
      </c>
      <c r="O6">
        <v>7</v>
      </c>
      <c r="P6">
        <v>28</v>
      </c>
      <c r="Q6">
        <f t="shared" si="5"/>
        <v>35</v>
      </c>
      <c r="R6">
        <v>4</v>
      </c>
      <c r="S6">
        <v>6</v>
      </c>
      <c r="T6">
        <v>9</v>
      </c>
      <c r="U6">
        <v>18</v>
      </c>
      <c r="V6">
        <v>9</v>
      </c>
      <c r="W6" s="5">
        <v>0.93291666666666673</v>
      </c>
      <c r="X6" s="2">
        <f t="shared" si="6"/>
        <v>0.6</v>
      </c>
      <c r="Y6" s="2">
        <f t="shared" si="7"/>
        <v>0.61538461538461542</v>
      </c>
      <c r="Z6" s="2">
        <f t="shared" si="8"/>
        <v>0.88235294117647056</v>
      </c>
      <c r="AA6" s="4">
        <f t="shared" si="9"/>
        <v>81.100800000000007</v>
      </c>
    </row>
    <row r="7" spans="1:27" x14ac:dyDescent="0.3">
      <c r="A7" s="1" t="str">
        <f>'Patty Mills'!A7</f>
        <v>@ AFR</v>
      </c>
      <c r="B7">
        <v>113</v>
      </c>
      <c r="C7">
        <v>43</v>
      </c>
      <c r="D7">
        <v>80</v>
      </c>
      <c r="E7">
        <v>13</v>
      </c>
      <c r="F7">
        <v>31</v>
      </c>
      <c r="G7">
        <v>14</v>
      </c>
      <c r="H7">
        <v>17</v>
      </c>
      <c r="I7">
        <v>4</v>
      </c>
      <c r="J7">
        <v>8</v>
      </c>
      <c r="K7">
        <v>40</v>
      </c>
      <c r="L7">
        <v>15</v>
      </c>
      <c r="M7">
        <v>18</v>
      </c>
      <c r="N7">
        <v>24</v>
      </c>
      <c r="O7">
        <v>12</v>
      </c>
      <c r="P7">
        <v>33</v>
      </c>
      <c r="Q7">
        <f t="shared" si="5"/>
        <v>45</v>
      </c>
      <c r="R7">
        <v>8</v>
      </c>
      <c r="S7">
        <v>4</v>
      </c>
      <c r="T7">
        <v>8</v>
      </c>
      <c r="U7">
        <v>10</v>
      </c>
      <c r="V7">
        <v>12</v>
      </c>
      <c r="W7" s="5">
        <v>0.93268518518518517</v>
      </c>
      <c r="X7" s="2">
        <f t="shared" si="6"/>
        <v>0.53749999999999998</v>
      </c>
      <c r="Y7" s="2">
        <f t="shared" si="7"/>
        <v>0.41935483870967744</v>
      </c>
      <c r="Z7" s="2">
        <f t="shared" si="8"/>
        <v>0.82352941176470584</v>
      </c>
      <c r="AA7" s="4">
        <f t="shared" si="9"/>
        <v>80.140799999999999</v>
      </c>
    </row>
    <row r="8" spans="1:27" x14ac:dyDescent="0.3">
      <c r="A8" s="1" t="str">
        <f>'Patty Mills'!A8</f>
        <v>vs OLD</v>
      </c>
      <c r="B8">
        <v>102</v>
      </c>
      <c r="C8">
        <v>43</v>
      </c>
      <c r="D8">
        <v>72</v>
      </c>
      <c r="E8">
        <v>9</v>
      </c>
      <c r="F8">
        <v>21</v>
      </c>
      <c r="G8">
        <v>7</v>
      </c>
      <c r="H8">
        <v>10</v>
      </c>
      <c r="I8">
        <v>8</v>
      </c>
      <c r="J8">
        <v>6</v>
      </c>
      <c r="K8">
        <v>48</v>
      </c>
      <c r="L8">
        <v>4</v>
      </c>
      <c r="M8">
        <v>22</v>
      </c>
      <c r="N8">
        <v>21</v>
      </c>
      <c r="O8">
        <v>4</v>
      </c>
      <c r="P8">
        <v>27</v>
      </c>
      <c r="Q8">
        <f t="shared" si="5"/>
        <v>31</v>
      </c>
      <c r="R8">
        <v>5</v>
      </c>
      <c r="S8">
        <v>6</v>
      </c>
      <c r="T8">
        <v>12</v>
      </c>
      <c r="U8">
        <v>7</v>
      </c>
      <c r="V8">
        <v>8</v>
      </c>
      <c r="W8" s="5">
        <v>0.93283564814814823</v>
      </c>
      <c r="X8" s="2">
        <f t="shared" si="6"/>
        <v>0.59722222222222221</v>
      </c>
      <c r="Y8" s="2">
        <f t="shared" si="7"/>
        <v>0.42857142857142855</v>
      </c>
      <c r="Z8" s="2">
        <f t="shared" si="8"/>
        <v>0.7</v>
      </c>
      <c r="AA8" s="4">
        <f t="shared" si="9"/>
        <v>81.024000000000001</v>
      </c>
    </row>
    <row r="9" spans="1:27" x14ac:dyDescent="0.3">
      <c r="A9" s="1" t="str">
        <f>'Patty Mills'!A9</f>
        <v>@ USA</v>
      </c>
      <c r="B9">
        <v>110</v>
      </c>
      <c r="C9">
        <v>41</v>
      </c>
      <c r="D9">
        <v>64</v>
      </c>
      <c r="E9">
        <v>10</v>
      </c>
      <c r="F9">
        <v>19</v>
      </c>
      <c r="G9">
        <v>18</v>
      </c>
      <c r="H9">
        <v>19</v>
      </c>
      <c r="I9">
        <v>7</v>
      </c>
      <c r="J9">
        <v>8</v>
      </c>
      <c r="K9">
        <v>46</v>
      </c>
      <c r="L9">
        <v>4</v>
      </c>
      <c r="M9">
        <v>42</v>
      </c>
      <c r="N9">
        <v>24</v>
      </c>
      <c r="O9">
        <v>2</v>
      </c>
      <c r="P9">
        <v>26</v>
      </c>
      <c r="Q9">
        <f t="shared" si="5"/>
        <v>28</v>
      </c>
      <c r="R9">
        <v>8</v>
      </c>
      <c r="S9">
        <v>5</v>
      </c>
      <c r="T9">
        <v>10</v>
      </c>
      <c r="U9">
        <v>15</v>
      </c>
      <c r="V9">
        <v>9</v>
      </c>
      <c r="W9" s="5">
        <v>0.93356481481481479</v>
      </c>
      <c r="X9" s="2">
        <f t="shared" si="6"/>
        <v>0.640625</v>
      </c>
      <c r="Y9" s="2">
        <f t="shared" si="7"/>
        <v>0.52631578947368418</v>
      </c>
      <c r="Z9" s="2">
        <f t="shared" si="8"/>
        <v>0.94736842105263153</v>
      </c>
      <c r="AA9" s="4">
        <f t="shared" si="9"/>
        <v>77.145600000000002</v>
      </c>
    </row>
    <row r="10" spans="1:27" x14ac:dyDescent="0.3">
      <c r="A10" s="1" t="str">
        <f>'Patty Mills'!A10</f>
        <v>vs SPA</v>
      </c>
      <c r="B10">
        <v>115</v>
      </c>
      <c r="C10">
        <v>45</v>
      </c>
      <c r="D10">
        <v>82</v>
      </c>
      <c r="E10">
        <v>14</v>
      </c>
      <c r="F10">
        <v>30</v>
      </c>
      <c r="G10">
        <v>11</v>
      </c>
      <c r="H10">
        <v>13</v>
      </c>
      <c r="I10">
        <v>2</v>
      </c>
      <c r="J10">
        <v>10</v>
      </c>
      <c r="K10">
        <v>44</v>
      </c>
      <c r="L10">
        <v>12</v>
      </c>
      <c r="M10">
        <v>23</v>
      </c>
      <c r="N10">
        <v>26</v>
      </c>
      <c r="O10">
        <v>9</v>
      </c>
      <c r="P10">
        <v>26</v>
      </c>
      <c r="Q10">
        <f t="shared" si="5"/>
        <v>35</v>
      </c>
      <c r="R10">
        <v>7</v>
      </c>
      <c r="S10">
        <v>4</v>
      </c>
      <c r="T10">
        <v>6</v>
      </c>
      <c r="U10">
        <v>17</v>
      </c>
      <c r="V10">
        <v>11</v>
      </c>
      <c r="W10" s="5">
        <v>0.93424768518518519</v>
      </c>
      <c r="X10" s="2">
        <f t="shared" si="6"/>
        <v>0.54878048780487809</v>
      </c>
      <c r="Y10" s="2">
        <f t="shared" si="7"/>
        <v>0.46666666666666667</v>
      </c>
      <c r="Z10" s="2">
        <f t="shared" si="8"/>
        <v>0.84615384615384615</v>
      </c>
      <c r="AA10" s="4">
        <f t="shared" si="9"/>
        <v>81.331199999999995</v>
      </c>
    </row>
    <row r="11" spans="1:27" x14ac:dyDescent="0.3">
      <c r="A11" s="1" t="str">
        <f>'Patty Mills'!A11</f>
        <v>@ 6TH</v>
      </c>
      <c r="B11">
        <v>110</v>
      </c>
      <c r="C11">
        <v>41</v>
      </c>
      <c r="D11">
        <v>72</v>
      </c>
      <c r="E11">
        <v>12</v>
      </c>
      <c r="F11">
        <v>22</v>
      </c>
      <c r="G11">
        <v>16</v>
      </c>
      <c r="H11">
        <v>18</v>
      </c>
      <c r="I11">
        <v>3</v>
      </c>
      <c r="J11">
        <v>12</v>
      </c>
      <c r="K11">
        <v>38</v>
      </c>
      <c r="L11">
        <v>2</v>
      </c>
      <c r="M11">
        <v>33</v>
      </c>
      <c r="N11">
        <v>24</v>
      </c>
      <c r="O11">
        <v>6</v>
      </c>
      <c r="P11">
        <v>25</v>
      </c>
      <c r="Q11">
        <f t="shared" si="5"/>
        <v>31</v>
      </c>
      <c r="R11">
        <v>11</v>
      </c>
      <c r="S11">
        <v>3</v>
      </c>
      <c r="T11">
        <v>10</v>
      </c>
      <c r="U11">
        <v>22</v>
      </c>
      <c r="V11">
        <v>7</v>
      </c>
      <c r="W11" s="5">
        <v>0.93372685185185178</v>
      </c>
      <c r="X11" s="2">
        <f t="shared" si="6"/>
        <v>0.56944444444444442</v>
      </c>
      <c r="Y11" s="2">
        <f t="shared" si="7"/>
        <v>0.54545454545454541</v>
      </c>
      <c r="Z11" s="2">
        <f t="shared" si="8"/>
        <v>0.88888888888888884</v>
      </c>
      <c r="AA11" s="4">
        <f t="shared" si="9"/>
        <v>80.563199999999995</v>
      </c>
    </row>
    <row r="12" spans="1:27" x14ac:dyDescent="0.3">
      <c r="A12" s="1" t="str">
        <f>'Patty Mills'!A12</f>
        <v>vs CAN</v>
      </c>
      <c r="B12">
        <v>111</v>
      </c>
      <c r="C12">
        <v>39</v>
      </c>
      <c r="D12">
        <v>65</v>
      </c>
      <c r="E12">
        <v>10</v>
      </c>
      <c r="F12">
        <v>20</v>
      </c>
      <c r="G12">
        <v>23</v>
      </c>
      <c r="H12">
        <v>24</v>
      </c>
      <c r="I12">
        <v>1</v>
      </c>
      <c r="J12">
        <v>6</v>
      </c>
      <c r="K12">
        <v>38</v>
      </c>
      <c r="L12">
        <v>0</v>
      </c>
      <c r="M12">
        <v>22</v>
      </c>
      <c r="N12">
        <v>18</v>
      </c>
      <c r="O12">
        <v>2</v>
      </c>
      <c r="P12">
        <v>26</v>
      </c>
      <c r="Q12">
        <f t="shared" si="5"/>
        <v>28</v>
      </c>
      <c r="R12">
        <v>4</v>
      </c>
      <c r="S12">
        <v>3</v>
      </c>
      <c r="T12">
        <v>8</v>
      </c>
      <c r="U12">
        <v>18</v>
      </c>
      <c r="V12">
        <v>3</v>
      </c>
      <c r="W12" s="5">
        <v>0.9337037037037037</v>
      </c>
      <c r="X12" s="2">
        <f t="shared" si="6"/>
        <v>0.6</v>
      </c>
      <c r="Y12" s="2">
        <f t="shared" si="7"/>
        <v>0.5</v>
      </c>
      <c r="Z12" s="2">
        <f t="shared" si="8"/>
        <v>0.95833333333333337</v>
      </c>
      <c r="AA12" s="4">
        <f t="shared" si="9"/>
        <v>78.297600000000003</v>
      </c>
    </row>
    <row r="13" spans="1:27" x14ac:dyDescent="0.3">
      <c r="A13" s="1" t="str">
        <f>'Patty Mills'!A13</f>
        <v>@ DNK</v>
      </c>
      <c r="B13">
        <v>89</v>
      </c>
      <c r="C13">
        <v>36</v>
      </c>
      <c r="D13">
        <v>71</v>
      </c>
      <c r="E13">
        <v>8</v>
      </c>
      <c r="F13">
        <v>22</v>
      </c>
      <c r="G13">
        <v>9</v>
      </c>
      <c r="H13">
        <v>10</v>
      </c>
      <c r="I13">
        <v>8</v>
      </c>
      <c r="J13">
        <v>4</v>
      </c>
      <c r="K13">
        <v>46</v>
      </c>
      <c r="L13">
        <v>8</v>
      </c>
      <c r="M13">
        <v>38</v>
      </c>
      <c r="N13">
        <v>18</v>
      </c>
      <c r="O13">
        <v>7</v>
      </c>
      <c r="P13">
        <v>23</v>
      </c>
      <c r="Q13">
        <f t="shared" si="5"/>
        <v>30</v>
      </c>
      <c r="R13">
        <v>4</v>
      </c>
      <c r="S13">
        <v>3</v>
      </c>
      <c r="T13">
        <v>15</v>
      </c>
      <c r="U13">
        <v>11</v>
      </c>
      <c r="V13">
        <v>11</v>
      </c>
      <c r="W13" s="5">
        <v>0.93342592592592588</v>
      </c>
      <c r="X13" s="2">
        <f t="shared" si="6"/>
        <v>0.50704225352112675</v>
      </c>
      <c r="Y13" s="2">
        <f t="shared" si="7"/>
        <v>0.36363636363636365</v>
      </c>
      <c r="Z13" s="2">
        <f t="shared" si="8"/>
        <v>0.9</v>
      </c>
      <c r="AA13" s="4">
        <f t="shared" si="9"/>
        <v>80.064000000000007</v>
      </c>
    </row>
    <row r="14" spans="1:27" x14ac:dyDescent="0.3">
      <c r="A14" s="1" t="str">
        <f>'Patty Mills'!A14</f>
        <v>vs IMP</v>
      </c>
      <c r="B14">
        <v>124</v>
      </c>
      <c r="C14">
        <v>52</v>
      </c>
      <c r="D14">
        <v>99</v>
      </c>
      <c r="E14">
        <v>10</v>
      </c>
      <c r="F14">
        <v>20</v>
      </c>
      <c r="G14">
        <v>10</v>
      </c>
      <c r="H14">
        <v>12</v>
      </c>
      <c r="I14">
        <v>6</v>
      </c>
      <c r="J14">
        <v>16</v>
      </c>
      <c r="K14">
        <v>52</v>
      </c>
      <c r="L14">
        <v>10</v>
      </c>
      <c r="M14">
        <v>22</v>
      </c>
      <c r="N14">
        <v>33</v>
      </c>
      <c r="O14">
        <v>9</v>
      </c>
      <c r="P14">
        <v>32</v>
      </c>
      <c r="Q14">
        <f t="shared" si="5"/>
        <v>41</v>
      </c>
      <c r="R14">
        <v>10</v>
      </c>
      <c r="S14">
        <v>4</v>
      </c>
      <c r="T14">
        <v>9</v>
      </c>
      <c r="U14">
        <v>12</v>
      </c>
      <c r="V14">
        <v>8</v>
      </c>
      <c r="W14" s="5">
        <v>0.93415509259259266</v>
      </c>
      <c r="X14" s="2">
        <f t="shared" si="6"/>
        <v>0.5252525252525253</v>
      </c>
      <c r="Y14" s="2">
        <f t="shared" si="7"/>
        <v>0.5</v>
      </c>
      <c r="Z14" s="2">
        <f t="shared" si="8"/>
        <v>0.83333333333333337</v>
      </c>
      <c r="AA14" s="4">
        <f t="shared" si="9"/>
        <v>100.1088</v>
      </c>
    </row>
    <row r="15" spans="1:27" x14ac:dyDescent="0.3">
      <c r="A15" s="1" t="str">
        <f>'Patty Mills'!A15</f>
        <v>@ 3PT</v>
      </c>
      <c r="B15">
        <v>128</v>
      </c>
      <c r="C15">
        <v>46</v>
      </c>
      <c r="D15">
        <v>87</v>
      </c>
      <c r="E15">
        <v>25</v>
      </c>
      <c r="F15">
        <v>51</v>
      </c>
      <c r="G15">
        <v>11</v>
      </c>
      <c r="H15">
        <v>11</v>
      </c>
      <c r="I15">
        <v>4</v>
      </c>
      <c r="J15">
        <v>13</v>
      </c>
      <c r="K15">
        <v>18</v>
      </c>
      <c r="L15">
        <v>14</v>
      </c>
      <c r="M15">
        <v>42</v>
      </c>
      <c r="N15">
        <v>28</v>
      </c>
      <c r="O15">
        <v>9</v>
      </c>
      <c r="P15">
        <v>28</v>
      </c>
      <c r="Q15">
        <f t="shared" si="5"/>
        <v>37</v>
      </c>
      <c r="R15">
        <v>8</v>
      </c>
      <c r="S15">
        <v>4</v>
      </c>
      <c r="T15">
        <v>15</v>
      </c>
      <c r="U15">
        <v>11</v>
      </c>
      <c r="V15">
        <v>9</v>
      </c>
      <c r="W15" s="5">
        <v>0.93239583333333331</v>
      </c>
      <c r="X15" s="2">
        <f t="shared" si="6"/>
        <v>0.52873563218390807</v>
      </c>
      <c r="Y15" s="2">
        <f t="shared" si="7"/>
        <v>0.49019607843137253</v>
      </c>
      <c r="Z15" s="2">
        <f t="shared" si="8"/>
        <v>1</v>
      </c>
      <c r="AA15" s="4">
        <f t="shared" si="9"/>
        <v>93.926400000000001</v>
      </c>
    </row>
    <row r="16" spans="1:27" x14ac:dyDescent="0.3">
      <c r="A16" s="1" t="str">
        <f>'Patty Mills'!A16</f>
        <v>vs DEF</v>
      </c>
      <c r="B16">
        <v>104</v>
      </c>
      <c r="C16">
        <v>43</v>
      </c>
      <c r="D16">
        <v>70</v>
      </c>
      <c r="E16">
        <v>9</v>
      </c>
      <c r="F16">
        <v>20</v>
      </c>
      <c r="G16">
        <v>9</v>
      </c>
      <c r="H16">
        <v>14</v>
      </c>
      <c r="I16">
        <v>6</v>
      </c>
      <c r="J16">
        <v>14</v>
      </c>
      <c r="K16">
        <v>48</v>
      </c>
      <c r="L16">
        <v>6</v>
      </c>
      <c r="M16">
        <v>20</v>
      </c>
      <c r="N16">
        <v>21</v>
      </c>
      <c r="O16">
        <v>8</v>
      </c>
      <c r="P16">
        <v>31</v>
      </c>
      <c r="Q16">
        <f t="shared" si="5"/>
        <v>39</v>
      </c>
      <c r="R16">
        <v>10</v>
      </c>
      <c r="S16">
        <v>10</v>
      </c>
      <c r="T16">
        <v>11</v>
      </c>
      <c r="U16">
        <v>19</v>
      </c>
      <c r="V16">
        <v>11</v>
      </c>
      <c r="W16" s="5">
        <v>0.93215277777777783</v>
      </c>
      <c r="X16" s="2">
        <f t="shared" si="6"/>
        <v>0.61428571428571432</v>
      </c>
      <c r="Y16" s="2">
        <f t="shared" si="7"/>
        <v>0.45</v>
      </c>
      <c r="Z16" s="2">
        <f t="shared" si="8"/>
        <v>0.6428571428571429</v>
      </c>
      <c r="AA16" s="4">
        <f t="shared" si="9"/>
        <v>75.993600000000001</v>
      </c>
    </row>
    <row r="17" spans="1:27" x14ac:dyDescent="0.3">
      <c r="A17" s="1" t="str">
        <f>'Patty Mills'!A17</f>
        <v>@ CHI</v>
      </c>
      <c r="B17">
        <v>131</v>
      </c>
      <c r="C17">
        <v>52</v>
      </c>
      <c r="D17">
        <v>99</v>
      </c>
      <c r="E17">
        <v>18</v>
      </c>
      <c r="F17">
        <v>43</v>
      </c>
      <c r="G17">
        <v>9</v>
      </c>
      <c r="H17">
        <v>11</v>
      </c>
      <c r="I17">
        <v>7</v>
      </c>
      <c r="J17">
        <v>10</v>
      </c>
      <c r="K17">
        <v>44</v>
      </c>
      <c r="L17">
        <v>19</v>
      </c>
      <c r="M17">
        <v>27</v>
      </c>
      <c r="N17">
        <v>31</v>
      </c>
      <c r="O17">
        <v>12</v>
      </c>
      <c r="P17">
        <v>34</v>
      </c>
      <c r="Q17">
        <f t="shared" si="5"/>
        <v>46</v>
      </c>
      <c r="R17">
        <v>7</v>
      </c>
      <c r="S17">
        <v>7</v>
      </c>
      <c r="T17">
        <v>16</v>
      </c>
      <c r="U17">
        <v>17</v>
      </c>
      <c r="V17">
        <v>14</v>
      </c>
      <c r="W17" s="5">
        <v>0.93699074074074074</v>
      </c>
      <c r="X17" s="2">
        <f t="shared" si="6"/>
        <v>0.5252525252525253</v>
      </c>
      <c r="Y17" s="2">
        <f t="shared" si="7"/>
        <v>0.41860465116279072</v>
      </c>
      <c r="Z17" s="2">
        <f t="shared" si="8"/>
        <v>0.81818181818181823</v>
      </c>
      <c r="AA17" s="4">
        <f t="shared" si="9"/>
        <v>103.5264</v>
      </c>
    </row>
    <row r="18" spans="1:27" x14ac:dyDescent="0.3">
      <c r="A18" s="1" t="str">
        <f>'Patty Mills'!A18</f>
        <v>@ FRA</v>
      </c>
      <c r="B18">
        <v>109</v>
      </c>
      <c r="C18">
        <v>44</v>
      </c>
      <c r="D18">
        <v>77</v>
      </c>
      <c r="E18">
        <v>11</v>
      </c>
      <c r="F18">
        <v>23</v>
      </c>
      <c r="G18">
        <v>10</v>
      </c>
      <c r="H18">
        <v>13</v>
      </c>
      <c r="I18">
        <v>3</v>
      </c>
      <c r="J18">
        <v>6</v>
      </c>
      <c r="K18">
        <v>48</v>
      </c>
      <c r="L18">
        <v>12</v>
      </c>
      <c r="M18">
        <v>26</v>
      </c>
      <c r="N18">
        <v>21</v>
      </c>
      <c r="O18">
        <v>10</v>
      </c>
      <c r="P18">
        <v>29</v>
      </c>
      <c r="Q18">
        <f t="shared" si="5"/>
        <v>39</v>
      </c>
      <c r="R18">
        <v>7</v>
      </c>
      <c r="S18">
        <v>5</v>
      </c>
      <c r="T18">
        <v>7</v>
      </c>
      <c r="U18">
        <v>18</v>
      </c>
      <c r="V18">
        <v>5</v>
      </c>
      <c r="W18" s="5">
        <v>0.93424768518518519</v>
      </c>
      <c r="X18" s="2">
        <f t="shared" si="6"/>
        <v>0.5714285714285714</v>
      </c>
      <c r="Y18" s="2">
        <f t="shared" si="7"/>
        <v>0.47826086956521741</v>
      </c>
      <c r="Z18" s="2">
        <f t="shared" si="8"/>
        <v>0.76923076923076927</v>
      </c>
      <c r="AA18" s="4">
        <f t="shared" si="9"/>
        <v>76.531199999999998</v>
      </c>
    </row>
    <row r="19" spans="1:27" x14ac:dyDescent="0.3">
      <c r="A19" s="1" t="str">
        <f>'Patty Mills'!A19</f>
        <v>vs INJ</v>
      </c>
      <c r="B19">
        <v>125</v>
      </c>
      <c r="C19">
        <v>54</v>
      </c>
      <c r="D19">
        <v>81</v>
      </c>
      <c r="E19">
        <v>6</v>
      </c>
      <c r="F19">
        <v>15</v>
      </c>
      <c r="G19">
        <v>11</v>
      </c>
      <c r="H19">
        <v>14</v>
      </c>
      <c r="I19">
        <v>16</v>
      </c>
      <c r="J19">
        <v>18</v>
      </c>
      <c r="K19">
        <v>68</v>
      </c>
      <c r="L19">
        <v>8</v>
      </c>
      <c r="M19">
        <v>29</v>
      </c>
      <c r="N19">
        <v>27</v>
      </c>
      <c r="O19">
        <v>10</v>
      </c>
      <c r="P19">
        <v>31</v>
      </c>
      <c r="Q19">
        <f t="shared" si="5"/>
        <v>41</v>
      </c>
      <c r="R19">
        <v>7</v>
      </c>
      <c r="S19">
        <v>5</v>
      </c>
      <c r="T19">
        <v>6</v>
      </c>
      <c r="U19">
        <v>16</v>
      </c>
      <c r="V19">
        <v>8</v>
      </c>
      <c r="W19" s="5">
        <v>0.93129629629629629</v>
      </c>
      <c r="X19" s="2">
        <f t="shared" si="6"/>
        <v>0.66666666666666663</v>
      </c>
      <c r="Y19" s="2">
        <f t="shared" si="7"/>
        <v>0.4</v>
      </c>
      <c r="Z19" s="2">
        <f t="shared" si="8"/>
        <v>0.7857142857142857</v>
      </c>
      <c r="AA19" s="4">
        <f t="shared" si="9"/>
        <v>79.83359999999999</v>
      </c>
    </row>
    <row r="20" spans="1:27" x14ac:dyDescent="0.3">
      <c r="A20" s="1" t="str">
        <f>'Patty Mills'!A20</f>
        <v>@ EUR</v>
      </c>
      <c r="B20">
        <v>118</v>
      </c>
      <c r="C20">
        <v>47</v>
      </c>
      <c r="D20">
        <v>82</v>
      </c>
      <c r="E20">
        <v>14</v>
      </c>
      <c r="F20">
        <v>33</v>
      </c>
      <c r="G20">
        <v>10</v>
      </c>
      <c r="H20">
        <v>12</v>
      </c>
      <c r="I20">
        <v>9</v>
      </c>
      <c r="J20">
        <v>8</v>
      </c>
      <c r="K20">
        <v>42</v>
      </c>
      <c r="L20">
        <v>8</v>
      </c>
      <c r="M20">
        <v>31</v>
      </c>
      <c r="N20">
        <v>34</v>
      </c>
      <c r="O20">
        <v>5</v>
      </c>
      <c r="P20">
        <v>33</v>
      </c>
      <c r="Q20">
        <f t="shared" si="5"/>
        <v>38</v>
      </c>
      <c r="R20">
        <v>4</v>
      </c>
      <c r="S20">
        <v>9</v>
      </c>
      <c r="T20">
        <v>5</v>
      </c>
      <c r="U20">
        <v>10</v>
      </c>
      <c r="V20">
        <v>4</v>
      </c>
      <c r="W20" s="5">
        <v>0.93207175925925922</v>
      </c>
      <c r="X20" s="2">
        <f t="shared" si="6"/>
        <v>0.57317073170731703</v>
      </c>
      <c r="Y20" s="2">
        <f t="shared" si="7"/>
        <v>0.42424242424242425</v>
      </c>
      <c r="Z20" s="2">
        <f t="shared" si="8"/>
        <v>0.83333333333333337</v>
      </c>
      <c r="AA20" s="4">
        <f t="shared" si="9"/>
        <v>83.788799999999995</v>
      </c>
    </row>
    <row r="21" spans="1:27" x14ac:dyDescent="0.3">
      <c r="A21" s="1" t="str">
        <f>'Patty Mills'!A21</f>
        <v>@ RKS</v>
      </c>
      <c r="B21">
        <v>134</v>
      </c>
      <c r="C21">
        <v>47</v>
      </c>
      <c r="D21">
        <v>84</v>
      </c>
      <c r="E21">
        <v>19</v>
      </c>
      <c r="F21">
        <v>39</v>
      </c>
      <c r="G21">
        <v>21</v>
      </c>
      <c r="H21">
        <v>25</v>
      </c>
      <c r="I21">
        <v>10</v>
      </c>
      <c r="J21">
        <v>15</v>
      </c>
      <c r="K21">
        <v>52</v>
      </c>
      <c r="L21">
        <v>2</v>
      </c>
      <c r="M21">
        <v>27</v>
      </c>
      <c r="N21">
        <v>31</v>
      </c>
      <c r="O21">
        <v>3</v>
      </c>
      <c r="P21">
        <v>29</v>
      </c>
      <c r="Q21">
        <f t="shared" si="5"/>
        <v>32</v>
      </c>
      <c r="R21">
        <v>4</v>
      </c>
      <c r="S21">
        <v>4</v>
      </c>
      <c r="T21">
        <v>8</v>
      </c>
      <c r="U21">
        <v>8</v>
      </c>
      <c r="V21">
        <v>21</v>
      </c>
      <c r="W21" s="5">
        <v>0.9324189814814815</v>
      </c>
      <c r="X21" s="2">
        <f t="shared" si="6"/>
        <v>0.55952380952380953</v>
      </c>
      <c r="Y21" s="2">
        <f t="shared" si="7"/>
        <v>0.48717948717948717</v>
      </c>
      <c r="Z21" s="2">
        <f t="shared" si="8"/>
        <v>0.84</v>
      </c>
      <c r="AA21" s="4">
        <f t="shared" si="9"/>
        <v>96</v>
      </c>
    </row>
    <row r="22" spans="1:27" x14ac:dyDescent="0.3">
      <c r="A22" s="1" t="str">
        <f>'Patty Mills'!A22</f>
        <v>vs AFR</v>
      </c>
      <c r="B22">
        <v>117</v>
      </c>
      <c r="C22">
        <v>46</v>
      </c>
      <c r="D22">
        <v>86</v>
      </c>
      <c r="E22">
        <v>15</v>
      </c>
      <c r="F22">
        <v>27</v>
      </c>
      <c r="G22">
        <v>10</v>
      </c>
      <c r="H22">
        <v>11</v>
      </c>
      <c r="I22">
        <v>4</v>
      </c>
      <c r="J22">
        <v>10</v>
      </c>
      <c r="K22">
        <v>42</v>
      </c>
      <c r="L22">
        <v>14</v>
      </c>
      <c r="M22">
        <v>11</v>
      </c>
      <c r="N22">
        <v>33</v>
      </c>
      <c r="O22">
        <v>10</v>
      </c>
      <c r="P22">
        <v>31</v>
      </c>
      <c r="Q22">
        <f t="shared" si="5"/>
        <v>41</v>
      </c>
      <c r="R22">
        <v>5</v>
      </c>
      <c r="S22">
        <v>7</v>
      </c>
      <c r="T22">
        <v>12</v>
      </c>
      <c r="U22">
        <v>14</v>
      </c>
      <c r="V22">
        <v>10</v>
      </c>
      <c r="W22" s="5">
        <v>0.93267361111111113</v>
      </c>
      <c r="X22" s="2">
        <f t="shared" si="6"/>
        <v>0.53488372093023251</v>
      </c>
      <c r="Y22" s="2">
        <f t="shared" si="7"/>
        <v>0.55555555555555558</v>
      </c>
      <c r="Z22" s="2">
        <f t="shared" si="8"/>
        <v>0.90909090909090906</v>
      </c>
      <c r="AA22" s="4">
        <f t="shared" si="9"/>
        <v>89.126400000000004</v>
      </c>
    </row>
    <row r="23" spans="1:27" x14ac:dyDescent="0.3">
      <c r="A23" s="1" t="str">
        <f>'Patty Mills'!A23</f>
        <v>@ OLD</v>
      </c>
      <c r="B23">
        <v>110</v>
      </c>
      <c r="C23">
        <v>41</v>
      </c>
      <c r="D23">
        <v>79</v>
      </c>
      <c r="E23">
        <v>9</v>
      </c>
      <c r="F23">
        <v>25</v>
      </c>
      <c r="G23">
        <v>19</v>
      </c>
      <c r="H23">
        <v>22</v>
      </c>
      <c r="I23">
        <v>3</v>
      </c>
      <c r="J23">
        <v>4</v>
      </c>
      <c r="K23">
        <v>38</v>
      </c>
      <c r="L23">
        <v>14</v>
      </c>
      <c r="M23">
        <v>23</v>
      </c>
      <c r="N23">
        <v>22</v>
      </c>
      <c r="O23">
        <v>9</v>
      </c>
      <c r="P23">
        <v>26</v>
      </c>
      <c r="Q23">
        <f t="shared" si="5"/>
        <v>35</v>
      </c>
      <c r="R23">
        <v>7</v>
      </c>
      <c r="S23">
        <v>5</v>
      </c>
      <c r="T23">
        <v>9</v>
      </c>
      <c r="U23">
        <v>5</v>
      </c>
      <c r="V23">
        <v>12</v>
      </c>
      <c r="W23" s="5">
        <v>0.93252314814814818</v>
      </c>
      <c r="X23" s="2">
        <f t="shared" si="6"/>
        <v>0.51898734177215189</v>
      </c>
      <c r="Y23" s="2">
        <f t="shared" si="7"/>
        <v>0.36</v>
      </c>
      <c r="Z23" s="2">
        <f t="shared" si="8"/>
        <v>0.86363636363636365</v>
      </c>
      <c r="AA23" s="4">
        <f t="shared" si="9"/>
        <v>85.132800000000003</v>
      </c>
    </row>
    <row r="24" spans="1:27" x14ac:dyDescent="0.3">
      <c r="A24" s="1" t="str">
        <f>'Patty Mills'!A24</f>
        <v>vs USA</v>
      </c>
      <c r="B24">
        <v>118</v>
      </c>
      <c r="C24">
        <v>46</v>
      </c>
      <c r="D24">
        <v>74</v>
      </c>
      <c r="E24">
        <v>16</v>
      </c>
      <c r="F24">
        <v>28</v>
      </c>
      <c r="G24">
        <v>10</v>
      </c>
      <c r="H24">
        <v>14</v>
      </c>
      <c r="I24">
        <v>10</v>
      </c>
      <c r="J24">
        <v>12</v>
      </c>
      <c r="K24">
        <v>52</v>
      </c>
      <c r="L24">
        <v>8</v>
      </c>
      <c r="M24">
        <v>44</v>
      </c>
      <c r="N24">
        <v>24</v>
      </c>
      <c r="O24">
        <v>4</v>
      </c>
      <c r="P24">
        <v>27</v>
      </c>
      <c r="Q24">
        <f t="shared" si="5"/>
        <v>31</v>
      </c>
      <c r="R24">
        <v>12</v>
      </c>
      <c r="S24">
        <v>5</v>
      </c>
      <c r="T24">
        <v>4</v>
      </c>
      <c r="U24">
        <v>27</v>
      </c>
      <c r="V24">
        <v>9</v>
      </c>
      <c r="W24" s="5">
        <v>0.9327199074074074</v>
      </c>
      <c r="X24" s="2">
        <f t="shared" si="6"/>
        <v>0.6216216216216216</v>
      </c>
      <c r="Y24" s="2">
        <f t="shared" si="7"/>
        <v>0.5714285714285714</v>
      </c>
      <c r="Z24" s="2">
        <f t="shared" si="8"/>
        <v>0.7142857142857143</v>
      </c>
      <c r="AA24" s="4">
        <f t="shared" si="9"/>
        <v>76.953599999999994</v>
      </c>
    </row>
    <row r="25" spans="1:27" x14ac:dyDescent="0.3">
      <c r="A25" s="1" t="str">
        <f>'Patty Mills'!A25</f>
        <v>@ SPA</v>
      </c>
      <c r="B25">
        <v>104</v>
      </c>
      <c r="C25">
        <v>39</v>
      </c>
      <c r="D25">
        <v>74</v>
      </c>
      <c r="E25">
        <v>11</v>
      </c>
      <c r="F25">
        <v>21</v>
      </c>
      <c r="G25">
        <v>15</v>
      </c>
      <c r="H25">
        <v>15</v>
      </c>
      <c r="I25">
        <v>1</v>
      </c>
      <c r="J25">
        <v>0</v>
      </c>
      <c r="K25">
        <v>20</v>
      </c>
      <c r="L25">
        <v>7</v>
      </c>
      <c r="M25">
        <v>25</v>
      </c>
      <c r="N25">
        <v>25</v>
      </c>
      <c r="O25">
        <v>7</v>
      </c>
      <c r="P25">
        <v>26</v>
      </c>
      <c r="Q25">
        <f t="shared" si="5"/>
        <v>33</v>
      </c>
      <c r="R25">
        <v>7</v>
      </c>
      <c r="S25">
        <v>6</v>
      </c>
      <c r="T25">
        <v>6</v>
      </c>
      <c r="U25">
        <v>15</v>
      </c>
      <c r="V25">
        <v>11</v>
      </c>
      <c r="W25" s="5">
        <v>0.9340856481481481</v>
      </c>
      <c r="X25" s="2">
        <f t="shared" si="6"/>
        <v>0.52702702702702697</v>
      </c>
      <c r="Y25" s="2">
        <f t="shared" si="7"/>
        <v>0.52380952380952384</v>
      </c>
      <c r="Z25" s="2">
        <f t="shared" si="8"/>
        <v>1</v>
      </c>
      <c r="AA25" s="4">
        <f t="shared" si="9"/>
        <v>76.415999999999997</v>
      </c>
    </row>
    <row r="26" spans="1:27" x14ac:dyDescent="0.3">
      <c r="A26" s="1" t="str">
        <f>'Patty Mills'!A26</f>
        <v>vs 6TH</v>
      </c>
      <c r="B26">
        <v>111</v>
      </c>
      <c r="C26">
        <v>42</v>
      </c>
      <c r="D26">
        <v>86</v>
      </c>
      <c r="E26">
        <v>16</v>
      </c>
      <c r="F26">
        <v>38</v>
      </c>
      <c r="G26">
        <v>11</v>
      </c>
      <c r="H26">
        <v>12</v>
      </c>
      <c r="I26">
        <v>3</v>
      </c>
      <c r="J26">
        <v>11</v>
      </c>
      <c r="K26">
        <v>36</v>
      </c>
      <c r="L26">
        <v>5</v>
      </c>
      <c r="M26">
        <v>27</v>
      </c>
      <c r="N26">
        <v>22</v>
      </c>
      <c r="O26">
        <v>6</v>
      </c>
      <c r="P26">
        <v>28</v>
      </c>
      <c r="Q26">
        <f t="shared" si="5"/>
        <v>34</v>
      </c>
      <c r="R26">
        <v>8</v>
      </c>
      <c r="S26">
        <v>6</v>
      </c>
      <c r="T26">
        <v>10</v>
      </c>
      <c r="U26">
        <v>19</v>
      </c>
      <c r="V26">
        <v>12</v>
      </c>
      <c r="W26" s="5">
        <v>0.93412037037037032</v>
      </c>
      <c r="X26" s="2">
        <f t="shared" si="6"/>
        <v>0.48837209302325579</v>
      </c>
      <c r="Y26" s="2">
        <f t="shared" si="7"/>
        <v>0.42105263157894735</v>
      </c>
      <c r="Z26" s="2">
        <f t="shared" si="8"/>
        <v>0.91666666666666663</v>
      </c>
      <c r="AA26" s="4">
        <f t="shared" si="9"/>
        <v>91.468800000000002</v>
      </c>
    </row>
    <row r="27" spans="1:27" x14ac:dyDescent="0.3">
      <c r="A27" s="1" t="str">
        <f>'Patty Mills'!A27</f>
        <v>@ CAN</v>
      </c>
      <c r="B27">
        <v>100</v>
      </c>
      <c r="C27">
        <v>38</v>
      </c>
      <c r="D27">
        <v>65</v>
      </c>
      <c r="E27">
        <v>11</v>
      </c>
      <c r="F27">
        <v>22</v>
      </c>
      <c r="G27">
        <v>13</v>
      </c>
      <c r="H27">
        <v>15</v>
      </c>
      <c r="I27">
        <v>2</v>
      </c>
      <c r="J27">
        <v>4</v>
      </c>
      <c r="K27">
        <v>42</v>
      </c>
      <c r="L27">
        <v>4</v>
      </c>
      <c r="M27">
        <v>13</v>
      </c>
      <c r="N27">
        <v>22</v>
      </c>
      <c r="O27">
        <v>2</v>
      </c>
      <c r="P27">
        <v>21</v>
      </c>
      <c r="Q27">
        <f t="shared" si="5"/>
        <v>23</v>
      </c>
      <c r="R27">
        <v>3</v>
      </c>
      <c r="S27">
        <v>7</v>
      </c>
      <c r="T27">
        <v>12</v>
      </c>
      <c r="U27">
        <v>2</v>
      </c>
      <c r="V27">
        <v>14</v>
      </c>
      <c r="W27" s="5">
        <v>0.93277777777777782</v>
      </c>
      <c r="X27" s="2">
        <f t="shared" si="6"/>
        <v>0.58461538461538465</v>
      </c>
      <c r="Y27" s="2">
        <f t="shared" si="7"/>
        <v>0.5</v>
      </c>
      <c r="Z27" s="2">
        <f t="shared" si="8"/>
        <v>0.8666666666666667</v>
      </c>
      <c r="AA27" s="4">
        <f t="shared" si="9"/>
        <v>78.335999999999999</v>
      </c>
    </row>
    <row r="28" spans="1:27" x14ac:dyDescent="0.3">
      <c r="A28" s="1" t="str">
        <f>'Patty Mills'!A28</f>
        <v>vs DNK</v>
      </c>
      <c r="B28">
        <v>126</v>
      </c>
      <c r="C28">
        <v>50</v>
      </c>
      <c r="D28">
        <v>84</v>
      </c>
      <c r="E28">
        <v>13</v>
      </c>
      <c r="F28">
        <v>28</v>
      </c>
      <c r="G28">
        <v>13</v>
      </c>
      <c r="H28">
        <v>16</v>
      </c>
      <c r="I28">
        <v>14</v>
      </c>
      <c r="J28">
        <v>20</v>
      </c>
      <c r="K28">
        <v>62</v>
      </c>
      <c r="L28">
        <v>0</v>
      </c>
      <c r="M28">
        <v>25</v>
      </c>
      <c r="N28">
        <v>33</v>
      </c>
      <c r="O28">
        <v>2</v>
      </c>
      <c r="P28">
        <v>27</v>
      </c>
      <c r="Q28">
        <f t="shared" si="5"/>
        <v>29</v>
      </c>
      <c r="R28">
        <v>11</v>
      </c>
      <c r="S28">
        <v>5</v>
      </c>
      <c r="T28">
        <v>12</v>
      </c>
      <c r="U28">
        <v>20</v>
      </c>
      <c r="V28">
        <v>15</v>
      </c>
      <c r="W28" s="5">
        <v>0.93298611111111107</v>
      </c>
      <c r="X28" s="2">
        <f t="shared" si="6"/>
        <v>0.59523809523809523</v>
      </c>
      <c r="Y28" s="2">
        <f t="shared" si="7"/>
        <v>0.4642857142857143</v>
      </c>
      <c r="Z28" s="2">
        <f t="shared" si="8"/>
        <v>0.8125</v>
      </c>
      <c r="AA28" s="4">
        <f t="shared" si="9"/>
        <v>96.998400000000004</v>
      </c>
    </row>
    <row r="29" spans="1:27" x14ac:dyDescent="0.3">
      <c r="A29" s="1">
        <f>'Patty Mills'!A29</f>
        <v>0</v>
      </c>
      <c r="Q29">
        <f t="shared" si="5"/>
        <v>0</v>
      </c>
      <c r="W29" s="5"/>
      <c r="X29" s="2" t="e">
        <f t="shared" si="6"/>
        <v>#DIV/0!</v>
      </c>
      <c r="Y29" s="2" t="e">
        <f t="shared" si="7"/>
        <v>#DIV/0!</v>
      </c>
      <c r="Z29" s="2" t="e">
        <f t="shared" si="8"/>
        <v>#DIV/0!</v>
      </c>
      <c r="AA29" s="4">
        <f t="shared" si="9"/>
        <v>0</v>
      </c>
    </row>
    <row r="30" spans="1:27" x14ac:dyDescent="0.3">
      <c r="A30" s="1">
        <f>'Patty Mills'!A30</f>
        <v>0</v>
      </c>
      <c r="Q30">
        <f t="shared" si="5"/>
        <v>0</v>
      </c>
      <c r="W30" s="5"/>
      <c r="X30" s="2" t="e">
        <f t="shared" si="6"/>
        <v>#DIV/0!</v>
      </c>
      <c r="Y30" s="2" t="e">
        <f t="shared" si="7"/>
        <v>#DIV/0!</v>
      </c>
      <c r="Z30" s="2" t="e">
        <f t="shared" si="8"/>
        <v>#DIV/0!</v>
      </c>
      <c r="AA30" s="4">
        <f t="shared" si="9"/>
        <v>0</v>
      </c>
    </row>
    <row r="31" spans="1:27" x14ac:dyDescent="0.3">
      <c r="A31" s="1">
        <f>'Patty Mills'!A31</f>
        <v>0</v>
      </c>
      <c r="Q31">
        <f t="shared" si="5"/>
        <v>0</v>
      </c>
      <c r="W31" s="5"/>
      <c r="X31" s="2" t="e">
        <f t="shared" si="6"/>
        <v>#DIV/0!</v>
      </c>
      <c r="Y31" s="2" t="e">
        <f t="shared" si="7"/>
        <v>#DIV/0!</v>
      </c>
      <c r="Z31" s="2" t="e">
        <f t="shared" si="8"/>
        <v>#DIV/0!</v>
      </c>
      <c r="AA31" s="4">
        <f t="shared" si="9"/>
        <v>0</v>
      </c>
    </row>
    <row r="32" spans="1:27" x14ac:dyDescent="0.3">
      <c r="A32" s="1">
        <f>'Patty Mills'!A32</f>
        <v>0</v>
      </c>
      <c r="Q32">
        <f t="shared" si="5"/>
        <v>0</v>
      </c>
      <c r="W32" s="5"/>
      <c r="X32" s="2" t="e">
        <f t="shared" si="6"/>
        <v>#DIV/0!</v>
      </c>
      <c r="Y32" s="2" t="e">
        <f t="shared" si="7"/>
        <v>#DIV/0!</v>
      </c>
      <c r="Z32" s="2" t="e">
        <f t="shared" si="8"/>
        <v>#DIV/0!</v>
      </c>
      <c r="AA32" s="4">
        <f t="shared" si="9"/>
        <v>0</v>
      </c>
    </row>
    <row r="33" spans="1:27" x14ac:dyDescent="0.3">
      <c r="A33" s="1">
        <f>'Patty Mills'!A33</f>
        <v>0</v>
      </c>
      <c r="Q33">
        <f t="shared" si="5"/>
        <v>0</v>
      </c>
      <c r="W33" s="5"/>
      <c r="X33" s="2" t="e">
        <f t="shared" si="6"/>
        <v>#DIV/0!</v>
      </c>
      <c r="Y33" s="2" t="e">
        <f t="shared" si="7"/>
        <v>#DIV/0!</v>
      </c>
      <c r="Z33" s="2" t="e">
        <f t="shared" si="8"/>
        <v>#DIV/0!</v>
      </c>
      <c r="AA33" s="4">
        <f t="shared" si="9"/>
        <v>0</v>
      </c>
    </row>
    <row r="34" spans="1:27" x14ac:dyDescent="0.3">
      <c r="A34" s="1">
        <f>'Patty Mills'!A34</f>
        <v>0</v>
      </c>
      <c r="Q34">
        <f t="shared" si="5"/>
        <v>0</v>
      </c>
      <c r="W34" s="5"/>
      <c r="X34" s="2" t="e">
        <f t="shared" si="6"/>
        <v>#DIV/0!</v>
      </c>
      <c r="Y34" s="2" t="e">
        <f t="shared" si="7"/>
        <v>#DIV/0!</v>
      </c>
      <c r="Z34" s="2" t="e">
        <f t="shared" si="8"/>
        <v>#DIV/0!</v>
      </c>
      <c r="AA34" s="4">
        <f t="shared" si="9"/>
        <v>0</v>
      </c>
    </row>
    <row r="35" spans="1:27" x14ac:dyDescent="0.3">
      <c r="A35" s="1">
        <f>'Patty Mills'!A35</f>
        <v>0</v>
      </c>
      <c r="Q35">
        <f t="shared" si="5"/>
        <v>0</v>
      </c>
      <c r="W35" s="5"/>
      <c r="X35" s="2" t="e">
        <f t="shared" si="6"/>
        <v>#DIV/0!</v>
      </c>
      <c r="Y35" s="2" t="e">
        <f t="shared" si="7"/>
        <v>#DIV/0!</v>
      </c>
      <c r="Z35" s="2" t="e">
        <f t="shared" si="8"/>
        <v>#DIV/0!</v>
      </c>
      <c r="AA35" s="4">
        <f t="shared" si="9"/>
        <v>0</v>
      </c>
    </row>
    <row r="36" spans="1:27" x14ac:dyDescent="0.3">
      <c r="A36" s="1">
        <f>'Patty Mills'!A36</f>
        <v>0</v>
      </c>
      <c r="Q36">
        <f t="shared" si="5"/>
        <v>0</v>
      </c>
      <c r="W36" s="5"/>
      <c r="X36" s="2" t="e">
        <f t="shared" si="6"/>
        <v>#DIV/0!</v>
      </c>
      <c r="Y36" s="2" t="e">
        <f t="shared" si="7"/>
        <v>#DIV/0!</v>
      </c>
      <c r="Z36" s="2" t="e">
        <f t="shared" si="8"/>
        <v>#DIV/0!</v>
      </c>
      <c r="AA36" s="4">
        <f t="shared" si="9"/>
        <v>0</v>
      </c>
    </row>
    <row r="37" spans="1:27" x14ac:dyDescent="0.3">
      <c r="A37" s="1">
        <f>'Patty Mills'!A37</f>
        <v>0</v>
      </c>
      <c r="Q37">
        <f t="shared" si="5"/>
        <v>0</v>
      </c>
      <c r="W37" s="5"/>
      <c r="X37" s="2" t="e">
        <f t="shared" si="6"/>
        <v>#DIV/0!</v>
      </c>
      <c r="Y37" s="2" t="e">
        <f t="shared" si="7"/>
        <v>#DIV/0!</v>
      </c>
      <c r="Z37" s="2" t="e">
        <f t="shared" si="8"/>
        <v>#DIV/0!</v>
      </c>
      <c r="AA37" s="4">
        <f t="shared" si="9"/>
        <v>0</v>
      </c>
    </row>
    <row r="38" spans="1:27" x14ac:dyDescent="0.3">
      <c r="A38" s="1">
        <f>'Patty Mills'!A38</f>
        <v>0</v>
      </c>
      <c r="Q38">
        <f t="shared" si="5"/>
        <v>0</v>
      </c>
      <c r="W38" s="5"/>
      <c r="X38" s="2" t="e">
        <f t="shared" si="6"/>
        <v>#DIV/0!</v>
      </c>
      <c r="Y38" s="2" t="e">
        <f t="shared" si="7"/>
        <v>#DIV/0!</v>
      </c>
      <c r="Z38" s="2" t="e">
        <f t="shared" si="8"/>
        <v>#DIV/0!</v>
      </c>
      <c r="AA38" s="4">
        <f t="shared" si="9"/>
        <v>0</v>
      </c>
    </row>
    <row r="39" spans="1:27" x14ac:dyDescent="0.3">
      <c r="A39" s="1">
        <f>'Patty Mills'!A39</f>
        <v>0</v>
      </c>
      <c r="Q39">
        <f t="shared" si="5"/>
        <v>0</v>
      </c>
      <c r="W39" s="5"/>
      <c r="X39" s="2" t="e">
        <f t="shared" si="6"/>
        <v>#DIV/0!</v>
      </c>
      <c r="Y39" s="2" t="e">
        <f t="shared" si="7"/>
        <v>#DIV/0!</v>
      </c>
      <c r="Z39" s="2" t="e">
        <f t="shared" si="8"/>
        <v>#DIV/0!</v>
      </c>
      <c r="AA39" s="4">
        <f t="shared" si="9"/>
        <v>0</v>
      </c>
    </row>
    <row r="40" spans="1:27" x14ac:dyDescent="0.3">
      <c r="A40" s="1">
        <f>'Patty Mills'!A40</f>
        <v>0</v>
      </c>
      <c r="Q40">
        <f t="shared" si="5"/>
        <v>0</v>
      </c>
      <c r="W40" s="5"/>
      <c r="X40" s="2" t="e">
        <f t="shared" si="6"/>
        <v>#DIV/0!</v>
      </c>
      <c r="Y40" s="2" t="e">
        <f t="shared" si="7"/>
        <v>#DIV/0!</v>
      </c>
      <c r="Z40" s="2" t="e">
        <f t="shared" si="8"/>
        <v>#DIV/0!</v>
      </c>
      <c r="AA40" s="4">
        <f t="shared" si="9"/>
        <v>0</v>
      </c>
    </row>
    <row r="41" spans="1:27" x14ac:dyDescent="0.3">
      <c r="A41" s="1">
        <f>'Patty Mills'!A41</f>
        <v>0</v>
      </c>
      <c r="Q41">
        <f t="shared" si="5"/>
        <v>0</v>
      </c>
      <c r="W41" s="5"/>
      <c r="X41" s="2" t="e">
        <f t="shared" si="6"/>
        <v>#DIV/0!</v>
      </c>
      <c r="Y41" s="2" t="e">
        <f t="shared" si="7"/>
        <v>#DIV/0!</v>
      </c>
      <c r="Z41" s="2" t="e">
        <f t="shared" si="8"/>
        <v>#DIV/0!</v>
      </c>
      <c r="AA41" s="4">
        <f t="shared" si="9"/>
        <v>0</v>
      </c>
    </row>
    <row r="42" spans="1:27" x14ac:dyDescent="0.3">
      <c r="A42" s="1">
        <f>'Patty Mills'!A42</f>
        <v>0</v>
      </c>
      <c r="Q42">
        <f t="shared" si="5"/>
        <v>0</v>
      </c>
      <c r="W42" s="5"/>
      <c r="X42" s="2" t="e">
        <f t="shared" si="6"/>
        <v>#DIV/0!</v>
      </c>
      <c r="Y42" s="2" t="e">
        <f t="shared" si="7"/>
        <v>#DIV/0!</v>
      </c>
      <c r="Z42" s="2" t="e">
        <f t="shared" si="8"/>
        <v>#DIV/0!</v>
      </c>
      <c r="AA42" s="4">
        <f t="shared" si="9"/>
        <v>0</v>
      </c>
    </row>
    <row r="43" spans="1:27" x14ac:dyDescent="0.3">
      <c r="A43" s="1">
        <f>'Patty Mills'!A43</f>
        <v>0</v>
      </c>
      <c r="Q43">
        <f t="shared" si="5"/>
        <v>0</v>
      </c>
      <c r="W43" s="5"/>
      <c r="X43" s="2" t="e">
        <f t="shared" si="6"/>
        <v>#DIV/0!</v>
      </c>
      <c r="Y43" s="2" t="e">
        <f t="shared" si="7"/>
        <v>#DIV/0!</v>
      </c>
      <c r="Z43" s="2" t="e">
        <f t="shared" si="8"/>
        <v>#DIV/0!</v>
      </c>
      <c r="AA43" s="4">
        <f t="shared" si="9"/>
        <v>0</v>
      </c>
    </row>
    <row r="44" spans="1:27" x14ac:dyDescent="0.3">
      <c r="A44" s="1">
        <f>'Patty Mills'!A44</f>
        <v>0</v>
      </c>
      <c r="Q44">
        <f t="shared" si="5"/>
        <v>0</v>
      </c>
      <c r="W44" s="5"/>
      <c r="X44" s="2" t="e">
        <f t="shared" si="6"/>
        <v>#DIV/0!</v>
      </c>
      <c r="Y44" s="2" t="e">
        <f t="shared" si="7"/>
        <v>#DIV/0!</v>
      </c>
      <c r="Z44" s="2" t="e">
        <f t="shared" si="8"/>
        <v>#DIV/0!</v>
      </c>
      <c r="AA44" s="4">
        <f t="shared" si="9"/>
        <v>0</v>
      </c>
    </row>
    <row r="45" spans="1:27" x14ac:dyDescent="0.3">
      <c r="A45" s="1">
        <f>'Patty Mills'!A45</f>
        <v>0</v>
      </c>
      <c r="Q45">
        <f t="shared" si="5"/>
        <v>0</v>
      </c>
      <c r="W45" s="5"/>
      <c r="X45" s="2" t="e">
        <f t="shared" si="6"/>
        <v>#DIV/0!</v>
      </c>
      <c r="Y45" s="2" t="e">
        <f t="shared" si="7"/>
        <v>#DIV/0!</v>
      </c>
      <c r="Z45" s="2" t="e">
        <f t="shared" si="8"/>
        <v>#DIV/0!</v>
      </c>
      <c r="AA45" s="4">
        <f t="shared" si="9"/>
        <v>0</v>
      </c>
    </row>
    <row r="46" spans="1:27" x14ac:dyDescent="0.3">
      <c r="A46" s="1">
        <f>'Patty Mills'!A46</f>
        <v>0</v>
      </c>
      <c r="Q46">
        <f t="shared" si="5"/>
        <v>0</v>
      </c>
      <c r="W46" s="5"/>
      <c r="X46" s="2" t="e">
        <f t="shared" si="6"/>
        <v>#DIV/0!</v>
      </c>
      <c r="Y46" s="2" t="e">
        <f t="shared" si="7"/>
        <v>#DIV/0!</v>
      </c>
      <c r="Z46" s="2" t="e">
        <f t="shared" si="8"/>
        <v>#DIV/0!</v>
      </c>
      <c r="AA46" s="4">
        <f t="shared" si="9"/>
        <v>0</v>
      </c>
    </row>
    <row r="47" spans="1:27" x14ac:dyDescent="0.3">
      <c r="A47" t="s">
        <v>22</v>
      </c>
      <c r="B47" s="4">
        <f>AVERAGE(B2:B46)</f>
        <v>114.07407407407408</v>
      </c>
      <c r="C47" s="4">
        <f t="shared" ref="C47:W47" si="10">AVERAGE(C2:C46)</f>
        <v>44.370370370370374</v>
      </c>
      <c r="D47" s="4">
        <f t="shared" si="10"/>
        <v>78.481481481481481</v>
      </c>
      <c r="E47" s="4">
        <f t="shared" si="10"/>
        <v>12.666666666666666</v>
      </c>
      <c r="F47" s="4">
        <f t="shared" si="10"/>
        <v>26.888888888888889</v>
      </c>
      <c r="G47" s="4">
        <f t="shared" si="10"/>
        <v>12.666666666666666</v>
      </c>
      <c r="H47" s="4">
        <f t="shared" si="10"/>
        <v>14.74074074074074</v>
      </c>
      <c r="I47" s="4">
        <f t="shared" si="10"/>
        <v>5.9259259259259256</v>
      </c>
      <c r="J47" s="4">
        <f t="shared" si="10"/>
        <v>9.0740740740740744</v>
      </c>
      <c r="K47" s="4">
        <f t="shared" si="10"/>
        <v>45.185185185185183</v>
      </c>
      <c r="L47" s="4">
        <f t="shared" si="10"/>
        <v>7.8888888888888893</v>
      </c>
      <c r="M47" s="4">
        <f t="shared" si="10"/>
        <v>27.074074074074073</v>
      </c>
      <c r="N47" s="4">
        <f t="shared" si="10"/>
        <v>25.62962962962963</v>
      </c>
      <c r="O47" s="4">
        <f t="shared" si="10"/>
        <v>6.8518518518518521</v>
      </c>
      <c r="P47" s="4">
        <f t="shared" si="10"/>
        <v>28.925925925925927</v>
      </c>
      <c r="Q47" s="4">
        <f t="shared" si="10"/>
        <v>21.466666666666665</v>
      </c>
      <c r="R47" s="4">
        <f t="shared" si="10"/>
        <v>6.2222222222222223</v>
      </c>
      <c r="S47" s="4">
        <f t="shared" si="10"/>
        <v>5.5925925925925926</v>
      </c>
      <c r="T47" s="4">
        <f t="shared" si="10"/>
        <v>8.9629629629629637</v>
      </c>
      <c r="U47" s="4">
        <f t="shared" si="10"/>
        <v>13.111111111111111</v>
      </c>
      <c r="V47" s="4">
        <f t="shared" si="10"/>
        <v>9.8888888888888893</v>
      </c>
      <c r="W47" s="5">
        <f t="shared" si="10"/>
        <v>0.93322573731138536</v>
      </c>
      <c r="X47" s="2">
        <f>SUM(C2:C46)/SUM(D2:D46)</f>
        <v>0.56536101934874938</v>
      </c>
      <c r="Y47" s="2">
        <f>SUM(E2:E46)/SUM(F2:F46)</f>
        <v>0.47107438016528924</v>
      </c>
      <c r="Z47" s="2">
        <f>SUM(G2:G46)/SUM(H2:H46)</f>
        <v>0.85929648241206025</v>
      </c>
      <c r="AA47" s="4">
        <f>AVERAGE(AA2:AA46)</f>
        <v>50.157226666666659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3080</v>
      </c>
      <c r="C49">
        <f t="shared" ref="C49:V49" si="11">SUM(C2:C46)</f>
        <v>1198</v>
      </c>
      <c r="D49">
        <f t="shared" si="11"/>
        <v>2119</v>
      </c>
      <c r="E49">
        <f t="shared" si="11"/>
        <v>342</v>
      </c>
      <c r="F49">
        <f t="shared" si="11"/>
        <v>726</v>
      </c>
      <c r="G49">
        <f t="shared" si="11"/>
        <v>342</v>
      </c>
      <c r="H49">
        <f t="shared" si="11"/>
        <v>398</v>
      </c>
      <c r="I49">
        <f t="shared" si="11"/>
        <v>160</v>
      </c>
      <c r="J49">
        <f t="shared" si="11"/>
        <v>245</v>
      </c>
      <c r="K49">
        <f t="shared" si="11"/>
        <v>1220</v>
      </c>
      <c r="L49">
        <f t="shared" si="11"/>
        <v>213</v>
      </c>
      <c r="M49">
        <f t="shared" si="11"/>
        <v>731</v>
      </c>
      <c r="N49">
        <f t="shared" si="11"/>
        <v>692</v>
      </c>
      <c r="O49">
        <f t="shared" si="11"/>
        <v>185</v>
      </c>
      <c r="P49">
        <f t="shared" si="11"/>
        <v>781</v>
      </c>
      <c r="Q49">
        <f t="shared" si="11"/>
        <v>966</v>
      </c>
      <c r="R49">
        <f t="shared" si="11"/>
        <v>168</v>
      </c>
      <c r="S49">
        <f t="shared" si="11"/>
        <v>151</v>
      </c>
      <c r="T49">
        <f t="shared" si="11"/>
        <v>242</v>
      </c>
      <c r="U49">
        <f t="shared" si="11"/>
        <v>354</v>
      </c>
      <c r="V49">
        <f t="shared" si="11"/>
        <v>267</v>
      </c>
      <c r="AA49" s="4">
        <f>SUM(AA2:AA46)</f>
        <v>2257.0751999999998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29</v>
      </c>
      <c r="C2">
        <v>4</v>
      </c>
      <c r="D2">
        <v>2</v>
      </c>
      <c r="E2">
        <v>0</v>
      </c>
      <c r="F2">
        <v>0</v>
      </c>
      <c r="G2">
        <v>0</v>
      </c>
      <c r="H2">
        <v>12</v>
      </c>
      <c r="I2">
        <v>25</v>
      </c>
      <c r="J2">
        <v>1</v>
      </c>
      <c r="K2">
        <v>5</v>
      </c>
      <c r="L2">
        <v>4</v>
      </c>
      <c r="M2">
        <v>4</v>
      </c>
      <c r="N2">
        <v>0</v>
      </c>
      <c r="O2">
        <v>2</v>
      </c>
      <c r="P2">
        <v>-6</v>
      </c>
      <c r="Q2" s="2">
        <f t="shared" ref="Q2:Q33" si="0">H2/I2</f>
        <v>0.48</v>
      </c>
      <c r="R2" s="2">
        <f t="shared" ref="R2:R33" si="1">J2/K2</f>
        <v>0.2</v>
      </c>
      <c r="S2" s="2">
        <f>L2/M2</f>
        <v>1</v>
      </c>
      <c r="T2">
        <v>39</v>
      </c>
      <c r="U2">
        <v>34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21.908230769230777</v>
      </c>
      <c r="X2" s="4">
        <f t="shared" ref="X2:X47" si="3">B2+(C2*1.2)+(D2*1.5)+(E2*3)+(F2*3)-G2</f>
        <v>36.799999999999997</v>
      </c>
      <c r="Y2" s="4">
        <f t="shared" ref="Y2:Y47" si="4">B2+0.4*H2-0.7*I2-0.4*(M2-L2)+0.7*N2+0.3*(C2-N2)+F2+D2*0.7+0.7*E2-0.4*O2-G2</f>
        <v>18.099999999999994</v>
      </c>
      <c r="Z2">
        <v>0</v>
      </c>
    </row>
    <row r="3" spans="1:26" x14ac:dyDescent="0.3">
      <c r="A3" s="1" t="str">
        <f>'Patty Mills'!A3</f>
        <v>vs FRA</v>
      </c>
      <c r="B3">
        <v>33</v>
      </c>
      <c r="C3">
        <v>5</v>
      </c>
      <c r="D3">
        <v>2</v>
      </c>
      <c r="E3">
        <v>0</v>
      </c>
      <c r="F3">
        <v>1</v>
      </c>
      <c r="G3">
        <v>2</v>
      </c>
      <c r="H3">
        <v>12</v>
      </c>
      <c r="I3">
        <v>21</v>
      </c>
      <c r="J3">
        <v>5</v>
      </c>
      <c r="K3">
        <v>8</v>
      </c>
      <c r="L3">
        <v>4</v>
      </c>
      <c r="M3">
        <v>4</v>
      </c>
      <c r="N3">
        <v>1</v>
      </c>
      <c r="O3">
        <v>1</v>
      </c>
      <c r="P3">
        <v>8</v>
      </c>
      <c r="Q3" s="2">
        <f t="shared" si="0"/>
        <v>0.5714285714285714</v>
      </c>
      <c r="R3" s="2">
        <f t="shared" si="1"/>
        <v>0.625</v>
      </c>
      <c r="S3" s="2">
        <f>L3/M3</f>
        <v>1</v>
      </c>
      <c r="T3">
        <v>38</v>
      </c>
      <c r="U3">
        <v>38</v>
      </c>
      <c r="V3">
        <v>0</v>
      </c>
      <c r="W3" s="3">
        <f t="shared" si="2"/>
        <v>32.123052631578943</v>
      </c>
      <c r="X3" s="4">
        <f t="shared" si="3"/>
        <v>43</v>
      </c>
      <c r="Y3" s="4">
        <f t="shared" si="4"/>
        <v>24.999999999999996</v>
      </c>
      <c r="Z3">
        <v>0</v>
      </c>
    </row>
    <row r="4" spans="1:26" x14ac:dyDescent="0.3">
      <c r="A4" s="1" t="str">
        <f>'Patty Mills'!A4</f>
        <v>@ INJ</v>
      </c>
      <c r="B4">
        <v>26</v>
      </c>
      <c r="C4">
        <v>4</v>
      </c>
      <c r="D4">
        <v>5</v>
      </c>
      <c r="E4">
        <v>1</v>
      </c>
      <c r="F4">
        <v>0</v>
      </c>
      <c r="G4">
        <v>0</v>
      </c>
      <c r="H4">
        <v>10</v>
      </c>
      <c r="I4">
        <v>29</v>
      </c>
      <c r="J4">
        <v>2</v>
      </c>
      <c r="K4">
        <v>9</v>
      </c>
      <c r="L4">
        <v>4</v>
      </c>
      <c r="M4">
        <v>4</v>
      </c>
      <c r="N4">
        <v>0</v>
      </c>
      <c r="O4">
        <v>0</v>
      </c>
      <c r="P4">
        <v>-32</v>
      </c>
      <c r="Q4" s="2">
        <f t="shared" si="0"/>
        <v>0.34482758620689657</v>
      </c>
      <c r="R4" s="2">
        <f t="shared" si="1"/>
        <v>0.22222222222222221</v>
      </c>
      <c r="S4" s="2">
        <f>L4/M4</f>
        <v>1</v>
      </c>
      <c r="T4">
        <v>42</v>
      </c>
      <c r="U4">
        <v>38</v>
      </c>
      <c r="V4">
        <v>0</v>
      </c>
      <c r="W4" s="3">
        <f t="shared" si="2"/>
        <v>16.11397619047619</v>
      </c>
      <c r="X4" s="4">
        <f t="shared" si="3"/>
        <v>41.3</v>
      </c>
      <c r="Y4" s="4">
        <f t="shared" si="4"/>
        <v>15.100000000000001</v>
      </c>
      <c r="Z4">
        <v>0</v>
      </c>
    </row>
    <row r="5" spans="1:26" x14ac:dyDescent="0.3">
      <c r="A5" s="1" t="str">
        <f>'Patty Mills'!A5</f>
        <v>vs EUR</v>
      </c>
      <c r="B5">
        <v>40</v>
      </c>
      <c r="C5">
        <v>4</v>
      </c>
      <c r="D5">
        <v>2</v>
      </c>
      <c r="E5">
        <v>0</v>
      </c>
      <c r="F5">
        <v>0</v>
      </c>
      <c r="G5">
        <v>2</v>
      </c>
      <c r="H5">
        <v>16</v>
      </c>
      <c r="I5">
        <v>33</v>
      </c>
      <c r="J5">
        <v>8</v>
      </c>
      <c r="K5">
        <v>16</v>
      </c>
      <c r="L5">
        <v>0</v>
      </c>
      <c r="M5">
        <v>0</v>
      </c>
      <c r="N5">
        <v>0</v>
      </c>
      <c r="O5">
        <v>3</v>
      </c>
      <c r="P5">
        <v>-11</v>
      </c>
      <c r="Q5" s="2">
        <f t="shared" si="0"/>
        <v>0.48484848484848486</v>
      </c>
      <c r="R5" s="2">
        <f t="shared" si="1"/>
        <v>0.5</v>
      </c>
      <c r="S5" s="6" t="s">
        <v>46</v>
      </c>
      <c r="T5">
        <v>40</v>
      </c>
      <c r="U5">
        <v>45</v>
      </c>
      <c r="V5">
        <v>0</v>
      </c>
      <c r="W5" s="3">
        <f t="shared" si="2"/>
        <v>27.281299999999998</v>
      </c>
      <c r="X5" s="4">
        <f t="shared" si="3"/>
        <v>45.8</v>
      </c>
      <c r="Y5" s="4">
        <f t="shared" si="4"/>
        <v>22.7</v>
      </c>
      <c r="Z5">
        <v>0</v>
      </c>
    </row>
    <row r="6" spans="1:26" x14ac:dyDescent="0.3">
      <c r="A6" s="1" t="str">
        <f>'Patty Mills'!A6</f>
        <v>vs RKS</v>
      </c>
      <c r="B6">
        <v>24</v>
      </c>
      <c r="C6">
        <v>2</v>
      </c>
      <c r="D6">
        <v>2</v>
      </c>
      <c r="E6">
        <v>0</v>
      </c>
      <c r="F6">
        <v>2</v>
      </c>
      <c r="G6">
        <v>1</v>
      </c>
      <c r="H6">
        <v>10</v>
      </c>
      <c r="I6">
        <v>26</v>
      </c>
      <c r="J6">
        <v>2</v>
      </c>
      <c r="K6">
        <v>7</v>
      </c>
      <c r="L6">
        <v>2</v>
      </c>
      <c r="M6">
        <v>2</v>
      </c>
      <c r="N6">
        <v>0</v>
      </c>
      <c r="O6">
        <v>0</v>
      </c>
      <c r="P6">
        <v>-23</v>
      </c>
      <c r="Q6" s="2">
        <f t="shared" si="0"/>
        <v>0.38461538461538464</v>
      </c>
      <c r="R6" s="2">
        <f t="shared" si="1"/>
        <v>0.2857142857142857</v>
      </c>
      <c r="S6" s="2">
        <f t="shared" ref="S6:S41" si="5">L6/M6</f>
        <v>1</v>
      </c>
      <c r="T6">
        <v>42</v>
      </c>
      <c r="U6">
        <v>30</v>
      </c>
      <c r="V6">
        <v>0</v>
      </c>
      <c r="W6" s="3">
        <f t="shared" si="2"/>
        <v>13.85545238095238</v>
      </c>
      <c r="X6" s="4">
        <f t="shared" si="3"/>
        <v>34.4</v>
      </c>
      <c r="Y6" s="4">
        <f t="shared" si="4"/>
        <v>12.8</v>
      </c>
      <c r="Z6">
        <v>0</v>
      </c>
    </row>
    <row r="7" spans="1:26" x14ac:dyDescent="0.3">
      <c r="A7" s="1" t="str">
        <f>'Patty Mills'!A7</f>
        <v>@ AFR</v>
      </c>
      <c r="B7">
        <v>37</v>
      </c>
      <c r="C7">
        <v>4</v>
      </c>
      <c r="D7">
        <v>0</v>
      </c>
      <c r="E7">
        <v>0</v>
      </c>
      <c r="F7">
        <v>0</v>
      </c>
      <c r="G7">
        <v>0</v>
      </c>
      <c r="H7">
        <v>14</v>
      </c>
      <c r="I7">
        <v>28</v>
      </c>
      <c r="J7">
        <v>5</v>
      </c>
      <c r="K7">
        <v>9</v>
      </c>
      <c r="L7">
        <v>4</v>
      </c>
      <c r="M7">
        <v>4</v>
      </c>
      <c r="N7">
        <v>0</v>
      </c>
      <c r="O7">
        <v>1</v>
      </c>
      <c r="P7">
        <v>-14</v>
      </c>
      <c r="Q7" s="2">
        <f t="shared" si="0"/>
        <v>0.5</v>
      </c>
      <c r="R7" s="2">
        <f t="shared" si="1"/>
        <v>0.55555555555555558</v>
      </c>
      <c r="S7" s="2">
        <f t="shared" si="5"/>
        <v>1</v>
      </c>
      <c r="T7">
        <v>37</v>
      </c>
      <c r="U7">
        <v>37</v>
      </c>
      <c r="V7">
        <v>0</v>
      </c>
      <c r="W7" s="3">
        <f t="shared" si="2"/>
        <v>30.862135135135144</v>
      </c>
      <c r="X7" s="4">
        <f t="shared" si="3"/>
        <v>41.8</v>
      </c>
      <c r="Y7" s="4">
        <f t="shared" si="4"/>
        <v>23.800000000000004</v>
      </c>
      <c r="Z7">
        <v>0</v>
      </c>
    </row>
    <row r="8" spans="1:26" x14ac:dyDescent="0.3">
      <c r="A8" s="1" t="str">
        <f>'Patty Mills'!A8</f>
        <v>vs OLD</v>
      </c>
      <c r="B8">
        <v>37</v>
      </c>
      <c r="C8">
        <v>4</v>
      </c>
      <c r="D8">
        <v>4</v>
      </c>
      <c r="E8">
        <v>0</v>
      </c>
      <c r="F8">
        <v>2</v>
      </c>
      <c r="G8">
        <v>1</v>
      </c>
      <c r="H8">
        <v>16</v>
      </c>
      <c r="I8">
        <v>30</v>
      </c>
      <c r="J8">
        <v>5</v>
      </c>
      <c r="K8">
        <v>10</v>
      </c>
      <c r="L8">
        <v>0</v>
      </c>
      <c r="M8">
        <v>0</v>
      </c>
      <c r="N8">
        <v>0</v>
      </c>
      <c r="O8">
        <v>1</v>
      </c>
      <c r="P8">
        <v>6</v>
      </c>
      <c r="Q8" s="2">
        <f t="shared" si="0"/>
        <v>0.53333333333333333</v>
      </c>
      <c r="R8" s="2">
        <f t="shared" si="1"/>
        <v>0.5</v>
      </c>
      <c r="S8" s="6" t="s">
        <v>46</v>
      </c>
      <c r="T8">
        <v>43</v>
      </c>
      <c r="U8">
        <v>47</v>
      </c>
      <c r="V8">
        <v>1</v>
      </c>
      <c r="W8" s="3">
        <f t="shared" si="2"/>
        <v>30.673116279069777</v>
      </c>
      <c r="X8" s="4">
        <f t="shared" si="3"/>
        <v>52.8</v>
      </c>
      <c r="Y8" s="4">
        <f t="shared" si="4"/>
        <v>27</v>
      </c>
      <c r="Z8">
        <v>1</v>
      </c>
    </row>
    <row r="9" spans="1:26" x14ac:dyDescent="0.3">
      <c r="A9" s="1" t="str">
        <f>'Patty Mills'!A9</f>
        <v>@ USA</v>
      </c>
      <c r="B9">
        <v>38</v>
      </c>
      <c r="C9">
        <v>9</v>
      </c>
      <c r="D9">
        <v>4</v>
      </c>
      <c r="E9">
        <v>0</v>
      </c>
      <c r="F9">
        <v>1</v>
      </c>
      <c r="G9">
        <v>3</v>
      </c>
      <c r="H9">
        <v>14</v>
      </c>
      <c r="I9">
        <v>31</v>
      </c>
      <c r="J9">
        <v>5</v>
      </c>
      <c r="K9">
        <v>14</v>
      </c>
      <c r="L9">
        <v>5</v>
      </c>
      <c r="M9">
        <v>5</v>
      </c>
      <c r="N9">
        <v>1</v>
      </c>
      <c r="O9">
        <v>3</v>
      </c>
      <c r="P9">
        <v>-11</v>
      </c>
      <c r="Q9" s="2">
        <f t="shared" si="0"/>
        <v>0.45161290322580644</v>
      </c>
      <c r="R9" s="2">
        <f t="shared" si="1"/>
        <v>0.35714285714285715</v>
      </c>
      <c r="S9" s="2">
        <f t="shared" si="5"/>
        <v>1</v>
      </c>
      <c r="T9">
        <v>40</v>
      </c>
      <c r="U9">
        <v>47</v>
      </c>
      <c r="V9">
        <v>0</v>
      </c>
      <c r="W9" s="3">
        <f t="shared" si="2"/>
        <v>29.14395</v>
      </c>
      <c r="X9" s="4">
        <f t="shared" si="3"/>
        <v>54.8</v>
      </c>
      <c r="Y9" s="4">
        <f t="shared" si="4"/>
        <v>24.6</v>
      </c>
      <c r="Z9">
        <v>0</v>
      </c>
    </row>
    <row r="10" spans="1:26" x14ac:dyDescent="0.3">
      <c r="A10" s="1" t="str">
        <f>'Patty Mills'!A10</f>
        <v>vs SPA</v>
      </c>
      <c r="B10">
        <v>29</v>
      </c>
      <c r="C10">
        <v>1</v>
      </c>
      <c r="D10">
        <v>2</v>
      </c>
      <c r="E10">
        <v>0</v>
      </c>
      <c r="F10">
        <v>1</v>
      </c>
      <c r="G10">
        <v>6</v>
      </c>
      <c r="H10">
        <v>11</v>
      </c>
      <c r="I10">
        <v>20</v>
      </c>
      <c r="J10">
        <v>3</v>
      </c>
      <c r="K10">
        <v>5</v>
      </c>
      <c r="L10">
        <v>4</v>
      </c>
      <c r="M10">
        <v>5</v>
      </c>
      <c r="N10">
        <v>0</v>
      </c>
      <c r="O10">
        <v>4</v>
      </c>
      <c r="P10">
        <v>-7</v>
      </c>
      <c r="Q10" s="2">
        <f t="shared" si="0"/>
        <v>0.55000000000000004</v>
      </c>
      <c r="R10" s="2">
        <f t="shared" si="1"/>
        <v>0.6</v>
      </c>
      <c r="S10" s="2">
        <f t="shared" si="5"/>
        <v>0.8</v>
      </c>
      <c r="T10">
        <v>38</v>
      </c>
      <c r="U10">
        <v>35</v>
      </c>
      <c r="V10">
        <v>0</v>
      </c>
      <c r="W10" s="3">
        <f t="shared" si="2"/>
        <v>17.38789473684211</v>
      </c>
      <c r="X10" s="4">
        <f t="shared" si="3"/>
        <v>30.200000000000003</v>
      </c>
      <c r="Y10" s="4">
        <f t="shared" si="4"/>
        <v>14.099999999999998</v>
      </c>
      <c r="Z10">
        <v>0</v>
      </c>
    </row>
    <row r="11" spans="1:26" x14ac:dyDescent="0.3">
      <c r="A11" s="1" t="str">
        <f>'Patty Mills'!A11</f>
        <v>@ 6TH</v>
      </c>
      <c r="B11">
        <v>28</v>
      </c>
      <c r="C11">
        <v>6</v>
      </c>
      <c r="D11">
        <v>5</v>
      </c>
      <c r="E11">
        <v>1</v>
      </c>
      <c r="F11">
        <v>0</v>
      </c>
      <c r="G11">
        <v>5</v>
      </c>
      <c r="H11">
        <v>11</v>
      </c>
      <c r="I11">
        <v>18</v>
      </c>
      <c r="J11">
        <v>4</v>
      </c>
      <c r="K11">
        <v>5</v>
      </c>
      <c r="L11">
        <v>2</v>
      </c>
      <c r="M11">
        <v>2</v>
      </c>
      <c r="N11">
        <v>0</v>
      </c>
      <c r="O11">
        <v>1</v>
      </c>
      <c r="P11">
        <v>-3</v>
      </c>
      <c r="Q11" s="2">
        <f t="shared" si="0"/>
        <v>0.61111111111111116</v>
      </c>
      <c r="R11" s="2">
        <f t="shared" si="1"/>
        <v>0.8</v>
      </c>
      <c r="S11" s="2">
        <f t="shared" si="5"/>
        <v>1</v>
      </c>
      <c r="T11">
        <v>37</v>
      </c>
      <c r="U11">
        <v>40</v>
      </c>
      <c r="V11">
        <v>0</v>
      </c>
      <c r="W11" s="3">
        <f t="shared" si="2"/>
        <v>26.636648648648652</v>
      </c>
      <c r="X11" s="4">
        <f t="shared" si="3"/>
        <v>40.700000000000003</v>
      </c>
      <c r="Y11" s="4">
        <f t="shared" si="4"/>
        <v>20.399999999999999</v>
      </c>
      <c r="Z11">
        <v>0</v>
      </c>
    </row>
    <row r="12" spans="1:26" x14ac:dyDescent="0.3">
      <c r="A12" s="1" t="str">
        <f>'Patty Mills'!A12</f>
        <v>vs CAN</v>
      </c>
      <c r="B12">
        <v>29</v>
      </c>
      <c r="C12">
        <v>0</v>
      </c>
      <c r="D12">
        <v>3</v>
      </c>
      <c r="E12">
        <v>0</v>
      </c>
      <c r="F12">
        <v>1</v>
      </c>
      <c r="G12">
        <v>1</v>
      </c>
      <c r="H12">
        <v>11</v>
      </c>
      <c r="I12">
        <v>26</v>
      </c>
      <c r="J12">
        <v>5</v>
      </c>
      <c r="K12">
        <v>11</v>
      </c>
      <c r="L12">
        <v>2</v>
      </c>
      <c r="M12">
        <v>2</v>
      </c>
      <c r="N12">
        <v>0</v>
      </c>
      <c r="O12">
        <v>4</v>
      </c>
      <c r="P12">
        <v>-12</v>
      </c>
      <c r="Q12" s="2">
        <f t="shared" si="0"/>
        <v>0.42307692307692307</v>
      </c>
      <c r="R12" s="2">
        <f t="shared" si="1"/>
        <v>0.45454545454545453</v>
      </c>
      <c r="S12" s="2">
        <f t="shared" si="5"/>
        <v>1</v>
      </c>
      <c r="T12">
        <v>35</v>
      </c>
      <c r="U12">
        <v>39</v>
      </c>
      <c r="V12">
        <v>0</v>
      </c>
      <c r="W12" s="3">
        <f t="shared" si="2"/>
        <v>21.284857142857145</v>
      </c>
      <c r="X12" s="4">
        <f t="shared" si="3"/>
        <v>35.5</v>
      </c>
      <c r="Y12" s="4">
        <f t="shared" si="4"/>
        <v>15.699999999999996</v>
      </c>
      <c r="Z12">
        <v>0</v>
      </c>
    </row>
    <row r="13" spans="1:26" x14ac:dyDescent="0.3">
      <c r="A13" s="1" t="str">
        <f>'Patty Mills'!A13</f>
        <v>@ DNK</v>
      </c>
      <c r="B13">
        <v>42</v>
      </c>
      <c r="C13">
        <v>3</v>
      </c>
      <c r="D13">
        <v>2</v>
      </c>
      <c r="E13">
        <v>1</v>
      </c>
      <c r="F13">
        <v>4</v>
      </c>
      <c r="G13">
        <v>1</v>
      </c>
      <c r="H13">
        <v>15</v>
      </c>
      <c r="I13">
        <v>28</v>
      </c>
      <c r="J13">
        <v>8</v>
      </c>
      <c r="K13">
        <v>13</v>
      </c>
      <c r="L13">
        <v>4</v>
      </c>
      <c r="M13">
        <v>4</v>
      </c>
      <c r="N13">
        <v>0</v>
      </c>
      <c r="O13">
        <v>1</v>
      </c>
      <c r="P13">
        <v>24</v>
      </c>
      <c r="Q13" s="2">
        <f t="shared" si="0"/>
        <v>0.5357142857142857</v>
      </c>
      <c r="R13" s="2">
        <f t="shared" si="1"/>
        <v>0.61538461538461542</v>
      </c>
      <c r="S13" s="2">
        <f t="shared" si="5"/>
        <v>1</v>
      </c>
      <c r="T13">
        <v>29</v>
      </c>
      <c r="U13">
        <v>46</v>
      </c>
      <c r="V13">
        <v>0</v>
      </c>
      <c r="W13" s="3">
        <f t="shared" si="2"/>
        <v>57.855103448275862</v>
      </c>
      <c r="X13" s="4">
        <f t="shared" si="3"/>
        <v>62.6</v>
      </c>
      <c r="Y13" s="4">
        <f t="shared" si="4"/>
        <v>34</v>
      </c>
      <c r="Z13">
        <v>1</v>
      </c>
    </row>
    <row r="14" spans="1:26" x14ac:dyDescent="0.3">
      <c r="A14" s="1" t="str">
        <f>'Patty Mills'!A14</f>
        <v>vs IMP</v>
      </c>
      <c r="B14">
        <v>52</v>
      </c>
      <c r="C14">
        <v>6</v>
      </c>
      <c r="D14">
        <v>4</v>
      </c>
      <c r="E14">
        <v>0</v>
      </c>
      <c r="F14">
        <v>0</v>
      </c>
      <c r="G14">
        <v>2</v>
      </c>
      <c r="H14">
        <v>21</v>
      </c>
      <c r="I14">
        <v>44</v>
      </c>
      <c r="J14">
        <v>8</v>
      </c>
      <c r="K14">
        <v>20</v>
      </c>
      <c r="L14">
        <v>2</v>
      </c>
      <c r="M14">
        <v>3</v>
      </c>
      <c r="N14">
        <v>0</v>
      </c>
      <c r="O14">
        <v>1</v>
      </c>
      <c r="P14">
        <v>0</v>
      </c>
      <c r="Q14" s="2">
        <f t="shared" si="0"/>
        <v>0.47727272727272729</v>
      </c>
      <c r="R14" s="2">
        <f t="shared" si="1"/>
        <v>0.4</v>
      </c>
      <c r="S14" s="2">
        <f t="shared" si="5"/>
        <v>0.66666666666666663</v>
      </c>
      <c r="T14">
        <v>48</v>
      </c>
      <c r="U14">
        <v>62</v>
      </c>
      <c r="V14">
        <v>0</v>
      </c>
      <c r="W14" s="3">
        <f t="shared" si="2"/>
        <v>31.091187500000004</v>
      </c>
      <c r="X14" s="4">
        <f t="shared" si="3"/>
        <v>63.2</v>
      </c>
      <c r="Y14" s="4">
        <f t="shared" si="4"/>
        <v>31.400000000000006</v>
      </c>
      <c r="Z14">
        <v>1</v>
      </c>
    </row>
    <row r="15" spans="1:26" x14ac:dyDescent="0.3">
      <c r="A15" s="1" t="str">
        <f>'Patty Mills'!A15</f>
        <v>@ 3PT</v>
      </c>
      <c r="B15">
        <v>33</v>
      </c>
      <c r="C15">
        <v>4</v>
      </c>
      <c r="D15">
        <v>4</v>
      </c>
      <c r="E15">
        <v>0</v>
      </c>
      <c r="F15">
        <v>2</v>
      </c>
      <c r="G15">
        <v>1</v>
      </c>
      <c r="H15">
        <v>13</v>
      </c>
      <c r="I15">
        <v>26</v>
      </c>
      <c r="J15">
        <v>3</v>
      </c>
      <c r="K15">
        <v>9</v>
      </c>
      <c r="L15">
        <v>4</v>
      </c>
      <c r="M15">
        <v>4</v>
      </c>
      <c r="N15">
        <v>0</v>
      </c>
      <c r="O15">
        <v>1</v>
      </c>
      <c r="P15">
        <v>-2</v>
      </c>
      <c r="Q15" s="2">
        <f t="shared" si="0"/>
        <v>0.5</v>
      </c>
      <c r="R15" s="2">
        <f t="shared" si="1"/>
        <v>0.33333333333333331</v>
      </c>
      <c r="S15" s="2">
        <f t="shared" si="5"/>
        <v>1</v>
      </c>
      <c r="T15">
        <v>39</v>
      </c>
      <c r="U15">
        <v>41</v>
      </c>
      <c r="V15">
        <v>0</v>
      </c>
      <c r="W15" s="3">
        <f t="shared" si="2"/>
        <v>30.365897435897441</v>
      </c>
      <c r="X15" s="4">
        <f t="shared" si="3"/>
        <v>48.8</v>
      </c>
      <c r="Y15" s="4">
        <f t="shared" si="4"/>
        <v>24.600000000000005</v>
      </c>
      <c r="Z15">
        <v>0</v>
      </c>
    </row>
    <row r="16" spans="1:26" x14ac:dyDescent="0.3">
      <c r="A16" s="1" t="str">
        <f>'Patty Mills'!A16</f>
        <v>vs DEF</v>
      </c>
      <c r="B16">
        <v>27</v>
      </c>
      <c r="C16">
        <v>6</v>
      </c>
      <c r="D16">
        <v>2</v>
      </c>
      <c r="E16">
        <v>0</v>
      </c>
      <c r="F16">
        <v>2</v>
      </c>
      <c r="G16">
        <v>1</v>
      </c>
      <c r="H16">
        <v>10</v>
      </c>
      <c r="I16">
        <v>24</v>
      </c>
      <c r="J16">
        <v>4</v>
      </c>
      <c r="K16">
        <v>7</v>
      </c>
      <c r="L16">
        <v>3</v>
      </c>
      <c r="M16">
        <v>3</v>
      </c>
      <c r="N16">
        <v>2</v>
      </c>
      <c r="O16">
        <v>0</v>
      </c>
      <c r="P16">
        <v>-21</v>
      </c>
      <c r="Q16" s="2">
        <f t="shared" si="0"/>
        <v>0.41666666666666669</v>
      </c>
      <c r="R16" s="2">
        <f t="shared" si="1"/>
        <v>0.5714285714285714</v>
      </c>
      <c r="S16" s="2">
        <f t="shared" si="5"/>
        <v>1</v>
      </c>
      <c r="T16">
        <v>40</v>
      </c>
      <c r="U16">
        <v>32</v>
      </c>
      <c r="V16">
        <v>0</v>
      </c>
      <c r="W16" s="3">
        <f t="shared" si="2"/>
        <v>22.961549999999999</v>
      </c>
      <c r="X16" s="4">
        <f t="shared" si="3"/>
        <v>42.2</v>
      </c>
      <c r="Y16" s="4">
        <f t="shared" si="4"/>
        <v>19.200000000000003</v>
      </c>
      <c r="Z16">
        <v>0</v>
      </c>
    </row>
    <row r="17" spans="1:26" x14ac:dyDescent="0.3">
      <c r="A17" s="1" t="str">
        <f>'Patty Mills'!A17</f>
        <v>@ CHI</v>
      </c>
      <c r="B17">
        <v>46</v>
      </c>
      <c r="C17">
        <v>5</v>
      </c>
      <c r="D17">
        <v>2</v>
      </c>
      <c r="E17">
        <v>1</v>
      </c>
      <c r="F17">
        <v>1</v>
      </c>
      <c r="G17">
        <v>3</v>
      </c>
      <c r="H17">
        <v>18</v>
      </c>
      <c r="I17">
        <v>35</v>
      </c>
      <c r="J17">
        <v>8</v>
      </c>
      <c r="K17">
        <v>18</v>
      </c>
      <c r="L17">
        <v>2</v>
      </c>
      <c r="M17">
        <v>2</v>
      </c>
      <c r="N17">
        <v>0</v>
      </c>
      <c r="O17">
        <v>0</v>
      </c>
      <c r="P17">
        <v>-5</v>
      </c>
      <c r="Q17" s="2">
        <f t="shared" si="0"/>
        <v>0.51428571428571423</v>
      </c>
      <c r="R17" s="2">
        <f t="shared" si="1"/>
        <v>0.44444444444444442</v>
      </c>
      <c r="S17" s="2">
        <f t="shared" si="5"/>
        <v>1</v>
      </c>
      <c r="T17">
        <v>49</v>
      </c>
      <c r="U17">
        <v>50</v>
      </c>
      <c r="V17">
        <v>0</v>
      </c>
      <c r="W17" s="3">
        <f t="shared" si="2"/>
        <v>29.840428571428557</v>
      </c>
      <c r="X17" s="4">
        <f t="shared" si="3"/>
        <v>58</v>
      </c>
      <c r="Y17" s="4">
        <f t="shared" si="4"/>
        <v>30.300000000000004</v>
      </c>
      <c r="Z17">
        <v>0</v>
      </c>
    </row>
    <row r="18" spans="1:26" x14ac:dyDescent="0.3">
      <c r="A18" s="1" t="str">
        <f>'Patty Mills'!A18</f>
        <v>@ FRA</v>
      </c>
      <c r="B18">
        <v>29</v>
      </c>
      <c r="C18">
        <v>3</v>
      </c>
      <c r="D18">
        <v>2</v>
      </c>
      <c r="E18">
        <v>0</v>
      </c>
      <c r="F18">
        <v>0</v>
      </c>
      <c r="G18">
        <v>2</v>
      </c>
      <c r="H18">
        <v>11</v>
      </c>
      <c r="I18">
        <v>18</v>
      </c>
      <c r="J18">
        <v>5</v>
      </c>
      <c r="K18">
        <v>8</v>
      </c>
      <c r="L18">
        <v>2</v>
      </c>
      <c r="M18">
        <v>2</v>
      </c>
      <c r="N18">
        <v>0</v>
      </c>
      <c r="O18">
        <v>3</v>
      </c>
      <c r="P18">
        <v>-21</v>
      </c>
      <c r="Q18" s="2">
        <f t="shared" si="0"/>
        <v>0.61111111111111116</v>
      </c>
      <c r="R18" s="2">
        <f t="shared" si="1"/>
        <v>0.625</v>
      </c>
      <c r="S18" s="2">
        <f t="shared" si="5"/>
        <v>1</v>
      </c>
      <c r="T18">
        <v>42</v>
      </c>
      <c r="U18">
        <v>33</v>
      </c>
      <c r="V18">
        <v>0</v>
      </c>
      <c r="W18" s="3">
        <f t="shared" si="2"/>
        <v>23.269380952380963</v>
      </c>
      <c r="X18" s="4">
        <f t="shared" si="3"/>
        <v>33.6</v>
      </c>
      <c r="Y18" s="4">
        <f t="shared" si="4"/>
        <v>19.899999999999995</v>
      </c>
      <c r="Z18">
        <v>0</v>
      </c>
    </row>
    <row r="19" spans="1:26" x14ac:dyDescent="0.3">
      <c r="A19" s="1" t="str">
        <f>'Patty Mills'!A19</f>
        <v>vs INJ</v>
      </c>
      <c r="B19">
        <v>20</v>
      </c>
      <c r="C19">
        <v>0</v>
      </c>
      <c r="D19">
        <v>1</v>
      </c>
      <c r="E19">
        <v>0</v>
      </c>
      <c r="F19">
        <v>0</v>
      </c>
      <c r="G19">
        <v>4</v>
      </c>
      <c r="H19">
        <v>7</v>
      </c>
      <c r="I19">
        <v>13</v>
      </c>
      <c r="J19">
        <v>3</v>
      </c>
      <c r="K19">
        <v>7</v>
      </c>
      <c r="L19">
        <v>3</v>
      </c>
      <c r="M19">
        <v>3</v>
      </c>
      <c r="N19">
        <v>0</v>
      </c>
      <c r="O19">
        <v>0</v>
      </c>
      <c r="P19">
        <v>-18</v>
      </c>
      <c r="Q19" s="2">
        <f t="shared" si="0"/>
        <v>0.53846153846153844</v>
      </c>
      <c r="R19" s="2">
        <f t="shared" si="1"/>
        <v>0.42857142857142855</v>
      </c>
      <c r="S19" s="2">
        <f t="shared" si="5"/>
        <v>1</v>
      </c>
      <c r="T19">
        <v>32</v>
      </c>
      <c r="U19">
        <v>22</v>
      </c>
      <c r="V19">
        <v>0</v>
      </c>
      <c r="W19" s="3">
        <f t="shared" si="2"/>
        <v>15.03515625</v>
      </c>
      <c r="X19" s="4">
        <f t="shared" si="3"/>
        <v>17.5</v>
      </c>
      <c r="Y19" s="4">
        <f t="shared" si="4"/>
        <v>10.4</v>
      </c>
      <c r="Z19">
        <v>0</v>
      </c>
    </row>
    <row r="20" spans="1:26" x14ac:dyDescent="0.3">
      <c r="A20" s="1" t="str">
        <f>'Patty Mills'!A20</f>
        <v>@ EUR</v>
      </c>
      <c r="B20">
        <v>31</v>
      </c>
      <c r="C20">
        <v>4</v>
      </c>
      <c r="D20">
        <v>5</v>
      </c>
      <c r="E20">
        <v>0</v>
      </c>
      <c r="F20">
        <v>1</v>
      </c>
      <c r="G20">
        <v>1</v>
      </c>
      <c r="H20">
        <v>14</v>
      </c>
      <c r="I20">
        <v>35</v>
      </c>
      <c r="J20">
        <v>3</v>
      </c>
      <c r="K20">
        <v>10</v>
      </c>
      <c r="L20">
        <v>0</v>
      </c>
      <c r="M20">
        <v>0</v>
      </c>
      <c r="N20">
        <v>2</v>
      </c>
      <c r="O20">
        <v>0</v>
      </c>
      <c r="P20">
        <v>-7</v>
      </c>
      <c r="Q20" s="2">
        <f t="shared" si="0"/>
        <v>0.4</v>
      </c>
      <c r="R20" s="2">
        <f t="shared" si="1"/>
        <v>0.3</v>
      </c>
      <c r="S20" s="6" t="s">
        <v>46</v>
      </c>
      <c r="T20">
        <v>38</v>
      </c>
      <c r="U20">
        <v>44</v>
      </c>
      <c r="V20">
        <v>0</v>
      </c>
      <c r="W20" s="3">
        <f t="shared" si="2"/>
        <v>21.47894736842105</v>
      </c>
      <c r="X20" s="4">
        <f t="shared" si="3"/>
        <v>45.3</v>
      </c>
      <c r="Y20" s="4">
        <f t="shared" si="4"/>
        <v>17.600000000000001</v>
      </c>
      <c r="Z20">
        <v>0</v>
      </c>
    </row>
    <row r="21" spans="1:26" x14ac:dyDescent="0.3">
      <c r="A21" s="1" t="str">
        <f>'Patty Mills'!A21</f>
        <v>@ RKS</v>
      </c>
      <c r="B21">
        <v>35</v>
      </c>
      <c r="C21">
        <v>5</v>
      </c>
      <c r="D21">
        <v>6</v>
      </c>
      <c r="E21">
        <v>0</v>
      </c>
      <c r="F21">
        <v>0</v>
      </c>
      <c r="G21">
        <v>1</v>
      </c>
      <c r="H21">
        <v>13</v>
      </c>
      <c r="I21">
        <v>25</v>
      </c>
      <c r="J21">
        <v>5</v>
      </c>
      <c r="K21">
        <v>8</v>
      </c>
      <c r="L21">
        <v>4</v>
      </c>
      <c r="M21">
        <v>4</v>
      </c>
      <c r="N21">
        <v>0</v>
      </c>
      <c r="O21">
        <v>0</v>
      </c>
      <c r="P21">
        <v>-1</v>
      </c>
      <c r="Q21" s="2">
        <f t="shared" si="0"/>
        <v>0.52</v>
      </c>
      <c r="R21" s="2">
        <f t="shared" si="1"/>
        <v>0.625</v>
      </c>
      <c r="S21" s="2">
        <f t="shared" si="5"/>
        <v>1</v>
      </c>
      <c r="T21">
        <v>38</v>
      </c>
      <c r="U21">
        <v>48</v>
      </c>
      <c r="V21">
        <v>0</v>
      </c>
      <c r="W21" s="3">
        <f t="shared" si="2"/>
        <v>34.747763157894738</v>
      </c>
      <c r="X21" s="4">
        <f t="shared" si="3"/>
        <v>49</v>
      </c>
      <c r="Y21" s="4">
        <f t="shared" si="4"/>
        <v>27.400000000000002</v>
      </c>
      <c r="Z21">
        <v>0</v>
      </c>
    </row>
    <row r="22" spans="1:26" x14ac:dyDescent="0.3">
      <c r="A22" s="1" t="str">
        <f>'Patty Mills'!A22</f>
        <v>vs AFR</v>
      </c>
      <c r="B22">
        <v>45</v>
      </c>
      <c r="C22">
        <v>5</v>
      </c>
      <c r="D22">
        <v>3</v>
      </c>
      <c r="E22">
        <v>0</v>
      </c>
      <c r="F22">
        <v>3</v>
      </c>
      <c r="G22">
        <v>3</v>
      </c>
      <c r="H22">
        <v>18</v>
      </c>
      <c r="I22">
        <v>25</v>
      </c>
      <c r="J22">
        <v>7</v>
      </c>
      <c r="K22">
        <v>9</v>
      </c>
      <c r="L22">
        <v>2</v>
      </c>
      <c r="M22">
        <v>2</v>
      </c>
      <c r="N22">
        <v>0</v>
      </c>
      <c r="O22">
        <v>0</v>
      </c>
      <c r="P22">
        <v>-10</v>
      </c>
      <c r="Q22" s="2">
        <f t="shared" si="0"/>
        <v>0.72</v>
      </c>
      <c r="R22" s="2">
        <f t="shared" si="1"/>
        <v>0.77777777777777779</v>
      </c>
      <c r="S22" s="2">
        <f t="shared" si="5"/>
        <v>1</v>
      </c>
      <c r="T22">
        <v>37</v>
      </c>
      <c r="U22">
        <v>51</v>
      </c>
      <c r="V22">
        <v>0</v>
      </c>
      <c r="W22" s="3">
        <f t="shared" si="2"/>
        <v>51.502837837837831</v>
      </c>
      <c r="X22" s="4">
        <f t="shared" si="3"/>
        <v>61.5</v>
      </c>
      <c r="Y22" s="4">
        <f t="shared" si="4"/>
        <v>38.300000000000004</v>
      </c>
      <c r="Z22">
        <v>0</v>
      </c>
    </row>
    <row r="23" spans="1:26" x14ac:dyDescent="0.3">
      <c r="A23" s="1" t="str">
        <f>'Patty Mills'!A23</f>
        <v>@ OLD</v>
      </c>
      <c r="B23">
        <v>39</v>
      </c>
      <c r="C23">
        <v>7</v>
      </c>
      <c r="D23">
        <v>3</v>
      </c>
      <c r="E23">
        <v>1</v>
      </c>
      <c r="F23">
        <v>2</v>
      </c>
      <c r="G23">
        <v>1</v>
      </c>
      <c r="H23">
        <v>14</v>
      </c>
      <c r="I23">
        <v>24</v>
      </c>
      <c r="J23">
        <v>5</v>
      </c>
      <c r="K23">
        <v>8</v>
      </c>
      <c r="L23">
        <v>6</v>
      </c>
      <c r="M23">
        <v>6</v>
      </c>
      <c r="N23">
        <v>0</v>
      </c>
      <c r="O23">
        <v>3</v>
      </c>
      <c r="P23">
        <v>6</v>
      </c>
      <c r="Q23" s="2">
        <f t="shared" si="0"/>
        <v>0.58333333333333337</v>
      </c>
      <c r="R23" s="2">
        <f t="shared" si="1"/>
        <v>0.625</v>
      </c>
      <c r="S23" s="2">
        <f t="shared" si="5"/>
        <v>1</v>
      </c>
      <c r="T23">
        <v>41</v>
      </c>
      <c r="U23">
        <v>45</v>
      </c>
      <c r="V23">
        <v>1</v>
      </c>
      <c r="W23" s="3">
        <f t="shared" si="2"/>
        <v>39.00585365853658</v>
      </c>
      <c r="X23" s="4">
        <f t="shared" si="3"/>
        <v>59.9</v>
      </c>
      <c r="Y23" s="4">
        <f t="shared" si="4"/>
        <v>32.500000000000007</v>
      </c>
      <c r="Z23">
        <v>1</v>
      </c>
    </row>
    <row r="24" spans="1:26" x14ac:dyDescent="0.3">
      <c r="A24" s="1" t="str">
        <f>'Patty Mills'!A24</f>
        <v>vs USA</v>
      </c>
      <c r="B24">
        <v>14</v>
      </c>
      <c r="C24">
        <v>3</v>
      </c>
      <c r="D24">
        <v>4</v>
      </c>
      <c r="E24">
        <v>0</v>
      </c>
      <c r="F24">
        <v>0</v>
      </c>
      <c r="G24">
        <v>2</v>
      </c>
      <c r="H24">
        <v>6</v>
      </c>
      <c r="I24">
        <v>17</v>
      </c>
      <c r="J24">
        <v>2</v>
      </c>
      <c r="K24">
        <v>7</v>
      </c>
      <c r="L24">
        <v>0</v>
      </c>
      <c r="M24">
        <v>0</v>
      </c>
      <c r="N24">
        <v>0</v>
      </c>
      <c r="O24">
        <v>1</v>
      </c>
      <c r="P24">
        <v>-13</v>
      </c>
      <c r="Q24" s="2">
        <f t="shared" si="0"/>
        <v>0.35294117647058826</v>
      </c>
      <c r="R24" s="2">
        <f t="shared" si="1"/>
        <v>0.2857142857142857</v>
      </c>
      <c r="S24" s="6" t="s">
        <v>46</v>
      </c>
      <c r="T24">
        <v>33</v>
      </c>
      <c r="U24">
        <v>23</v>
      </c>
      <c r="V24">
        <v>0</v>
      </c>
      <c r="W24" s="3">
        <f t="shared" si="2"/>
        <v>7.446818181818184</v>
      </c>
      <c r="X24" s="4">
        <f t="shared" si="3"/>
        <v>21.6</v>
      </c>
      <c r="Y24" s="4">
        <f t="shared" si="4"/>
        <v>5.7999999999999989</v>
      </c>
      <c r="Z24">
        <v>0</v>
      </c>
    </row>
    <row r="25" spans="1:26" x14ac:dyDescent="0.3">
      <c r="A25" s="1" t="str">
        <f>'Patty Mills'!A25</f>
        <v>@ SPA</v>
      </c>
      <c r="B25">
        <v>42</v>
      </c>
      <c r="C25">
        <v>1</v>
      </c>
      <c r="D25">
        <v>2</v>
      </c>
      <c r="E25">
        <v>1</v>
      </c>
      <c r="F25">
        <v>0</v>
      </c>
      <c r="G25">
        <v>1</v>
      </c>
      <c r="H25">
        <v>15</v>
      </c>
      <c r="I25">
        <v>24</v>
      </c>
      <c r="J25">
        <v>5</v>
      </c>
      <c r="K25">
        <v>11</v>
      </c>
      <c r="L25">
        <v>7</v>
      </c>
      <c r="M25">
        <v>7</v>
      </c>
      <c r="N25">
        <v>0</v>
      </c>
      <c r="O25">
        <v>1</v>
      </c>
      <c r="P25">
        <v>-2</v>
      </c>
      <c r="Q25" s="2">
        <f t="shared" si="0"/>
        <v>0.625</v>
      </c>
      <c r="R25" s="2">
        <f t="shared" si="1"/>
        <v>0.45454545454545453</v>
      </c>
      <c r="S25" s="2">
        <f t="shared" si="5"/>
        <v>1</v>
      </c>
      <c r="T25">
        <v>41</v>
      </c>
      <c r="U25">
        <v>46</v>
      </c>
      <c r="V25">
        <v>0</v>
      </c>
      <c r="W25" s="3">
        <f t="shared" si="2"/>
        <v>38.410243902439028</v>
      </c>
      <c r="X25" s="4">
        <f t="shared" si="3"/>
        <v>48.2</v>
      </c>
      <c r="Y25" s="4">
        <f t="shared" si="4"/>
        <v>32.20000000000001</v>
      </c>
      <c r="Z25">
        <v>0</v>
      </c>
    </row>
    <row r="26" spans="1:26" x14ac:dyDescent="0.3">
      <c r="A26" s="1" t="str">
        <f>'Patty Mills'!A26</f>
        <v>vs 6TH</v>
      </c>
      <c r="B26">
        <v>34</v>
      </c>
      <c r="C26">
        <v>4</v>
      </c>
      <c r="D26">
        <v>2</v>
      </c>
      <c r="E26">
        <v>0</v>
      </c>
      <c r="F26">
        <v>2</v>
      </c>
      <c r="G26">
        <v>5</v>
      </c>
      <c r="H26">
        <v>13</v>
      </c>
      <c r="I26">
        <v>26</v>
      </c>
      <c r="J26">
        <v>5</v>
      </c>
      <c r="K26">
        <v>12</v>
      </c>
      <c r="L26">
        <v>3</v>
      </c>
      <c r="M26">
        <v>3</v>
      </c>
      <c r="N26">
        <v>1</v>
      </c>
      <c r="O26">
        <v>2</v>
      </c>
      <c r="P26">
        <v>6</v>
      </c>
      <c r="Q26" s="2">
        <f t="shared" si="0"/>
        <v>0.5</v>
      </c>
      <c r="R26" s="2">
        <f t="shared" si="1"/>
        <v>0.41666666666666669</v>
      </c>
      <c r="S26" s="2">
        <f t="shared" si="5"/>
        <v>1</v>
      </c>
      <c r="T26">
        <v>40</v>
      </c>
      <c r="U26">
        <v>39</v>
      </c>
      <c r="V26">
        <v>0</v>
      </c>
      <c r="W26" s="3">
        <f t="shared" si="2"/>
        <v>24.082650000000008</v>
      </c>
      <c r="X26" s="4">
        <f t="shared" si="3"/>
        <v>42.8</v>
      </c>
      <c r="Y26" s="4">
        <f t="shared" si="4"/>
        <v>20.2</v>
      </c>
      <c r="Z26">
        <v>0</v>
      </c>
    </row>
    <row r="27" spans="1:26" x14ac:dyDescent="0.3">
      <c r="A27" s="1" t="str">
        <f>'Patty Mills'!A27</f>
        <v>@ CAN</v>
      </c>
      <c r="B27">
        <v>25</v>
      </c>
      <c r="C27">
        <v>3</v>
      </c>
      <c r="D27">
        <v>6</v>
      </c>
      <c r="E27">
        <v>0</v>
      </c>
      <c r="F27">
        <v>2</v>
      </c>
      <c r="G27">
        <v>0</v>
      </c>
      <c r="H27">
        <v>11</v>
      </c>
      <c r="I27">
        <v>19</v>
      </c>
      <c r="J27">
        <v>2</v>
      </c>
      <c r="K27">
        <v>5</v>
      </c>
      <c r="L27">
        <v>1</v>
      </c>
      <c r="M27">
        <v>1</v>
      </c>
      <c r="N27">
        <v>0</v>
      </c>
      <c r="O27">
        <v>1</v>
      </c>
      <c r="P27">
        <v>10</v>
      </c>
      <c r="Q27" s="2">
        <f t="shared" si="0"/>
        <v>0.57894736842105265</v>
      </c>
      <c r="R27" s="2">
        <f t="shared" si="1"/>
        <v>0.4</v>
      </c>
      <c r="S27" s="2">
        <f t="shared" si="5"/>
        <v>1</v>
      </c>
      <c r="T27">
        <v>34</v>
      </c>
      <c r="U27">
        <v>39</v>
      </c>
      <c r="V27">
        <v>0</v>
      </c>
      <c r="W27" s="3">
        <f t="shared" si="2"/>
        <v>33.078000000000003</v>
      </c>
      <c r="X27" s="4">
        <f t="shared" si="3"/>
        <v>43.6</v>
      </c>
      <c r="Y27" s="4">
        <f t="shared" si="4"/>
        <v>22.8</v>
      </c>
      <c r="Z27">
        <v>0</v>
      </c>
    </row>
    <row r="28" spans="1:26" x14ac:dyDescent="0.3">
      <c r="A28" s="1" t="str">
        <f>'Patty Mills'!A28</f>
        <v>vs DNK</v>
      </c>
      <c r="B28">
        <v>31</v>
      </c>
      <c r="C28">
        <v>4</v>
      </c>
      <c r="D28">
        <v>6</v>
      </c>
      <c r="E28">
        <v>0</v>
      </c>
      <c r="F28">
        <v>2</v>
      </c>
      <c r="G28">
        <v>4</v>
      </c>
      <c r="H28">
        <v>12</v>
      </c>
      <c r="I28">
        <v>26</v>
      </c>
      <c r="J28">
        <v>4</v>
      </c>
      <c r="K28">
        <v>9</v>
      </c>
      <c r="L28">
        <v>3</v>
      </c>
      <c r="M28">
        <v>3</v>
      </c>
      <c r="N28">
        <v>1</v>
      </c>
      <c r="O28">
        <v>1</v>
      </c>
      <c r="P28">
        <v>8</v>
      </c>
      <c r="Q28" s="2">
        <f t="shared" si="0"/>
        <v>0.46153846153846156</v>
      </c>
      <c r="R28" s="2">
        <f t="shared" si="1"/>
        <v>0.44444444444444442</v>
      </c>
      <c r="S28" s="2">
        <f t="shared" si="5"/>
        <v>1</v>
      </c>
      <c r="T28">
        <v>42</v>
      </c>
      <c r="U28">
        <v>47</v>
      </c>
      <c r="V28">
        <v>0</v>
      </c>
      <c r="W28" s="3">
        <f t="shared" si="2"/>
        <v>23.719714285714304</v>
      </c>
      <c r="X28" s="4">
        <f t="shared" si="3"/>
        <v>46.8</v>
      </c>
      <c r="Y28" s="4">
        <f t="shared" si="4"/>
        <v>20.999999999999996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33.148148148148145</v>
      </c>
      <c r="C47" s="4">
        <f t="shared" ref="C47:P47" si="9">AVERAGE(C2:C46)</f>
        <v>3.925925925925926</v>
      </c>
      <c r="D47" s="4">
        <f t="shared" si="9"/>
        <v>3.1481481481481484</v>
      </c>
      <c r="E47" s="4">
        <f t="shared" si="9"/>
        <v>0.22222222222222221</v>
      </c>
      <c r="F47" s="4">
        <f t="shared" si="9"/>
        <v>1.0740740740740742</v>
      </c>
      <c r="G47" s="4">
        <f t="shared" si="9"/>
        <v>1.962962962962963</v>
      </c>
      <c r="H47" s="4">
        <f t="shared" si="9"/>
        <v>12.888888888888889</v>
      </c>
      <c r="I47" s="4">
        <f t="shared" si="9"/>
        <v>25.777777777777779</v>
      </c>
      <c r="J47" s="4">
        <f t="shared" si="9"/>
        <v>4.5185185185185182</v>
      </c>
      <c r="K47" s="4">
        <f t="shared" si="9"/>
        <v>9.6296296296296298</v>
      </c>
      <c r="L47" s="4">
        <f t="shared" si="9"/>
        <v>2.8518518518518516</v>
      </c>
      <c r="M47" s="4">
        <f t="shared" si="9"/>
        <v>2.925925925925926</v>
      </c>
      <c r="N47" s="4">
        <f t="shared" si="9"/>
        <v>0.29629629629629628</v>
      </c>
      <c r="O47" s="4">
        <f t="shared" si="9"/>
        <v>1.2962962962962963</v>
      </c>
      <c r="P47" s="4">
        <f t="shared" si="9"/>
        <v>-5.5925925925925926</v>
      </c>
      <c r="Q47" s="2">
        <f>SUM(H2:H46)/SUM(I2:I46)</f>
        <v>0.5</v>
      </c>
      <c r="R47" s="2">
        <f>SUM(J2:J46)/SUM(K2:K46)</f>
        <v>0.46923076923076923</v>
      </c>
      <c r="S47" s="2">
        <f>SUM(L2:L46)/SUM(M2:M46)</f>
        <v>0.97468354430379744</v>
      </c>
      <c r="T47" s="4">
        <f t="shared" ref="T47:V47" si="10">AVERAGE(T2:T46)</f>
        <v>39.037037037037038</v>
      </c>
      <c r="U47" s="4">
        <f t="shared" si="10"/>
        <v>40.666666666666664</v>
      </c>
      <c r="V47" s="4">
        <f t="shared" si="10"/>
        <v>7.407407407407407E-2</v>
      </c>
      <c r="W47" s="3">
        <f>((H49*85.91) +(F49*53.897)+(J49*51.757)+(L49*46.845)+(E49*39.19)+(N49*39.19)+(D49*34.677)+((C49-N49)*14.707)-(O49*17.174)-((M49-L49)*20.091)-((I49-H49)*39.19)-(G49*53.897))/T49</f>
        <v>27.687542694497154</v>
      </c>
      <c r="X47" s="4">
        <f t="shared" si="3"/>
        <v>44.507407407407399</v>
      </c>
      <c r="Y47" s="4">
        <f t="shared" si="4"/>
        <v>22.477777777777778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895</v>
      </c>
      <c r="C49">
        <f t="shared" ref="C49:P49" si="11">SUM(C2:C46)</f>
        <v>106</v>
      </c>
      <c r="D49">
        <f t="shared" si="11"/>
        <v>85</v>
      </c>
      <c r="E49">
        <f t="shared" si="11"/>
        <v>6</v>
      </c>
      <c r="F49">
        <f t="shared" si="11"/>
        <v>29</v>
      </c>
      <c r="G49">
        <f t="shared" si="11"/>
        <v>53</v>
      </c>
      <c r="H49">
        <f t="shared" si="11"/>
        <v>348</v>
      </c>
      <c r="I49">
        <f t="shared" si="11"/>
        <v>696</v>
      </c>
      <c r="J49">
        <f t="shared" si="11"/>
        <v>122</v>
      </c>
      <c r="K49">
        <f t="shared" si="11"/>
        <v>260</v>
      </c>
      <c r="L49">
        <f t="shared" si="11"/>
        <v>77</v>
      </c>
      <c r="M49">
        <f t="shared" si="11"/>
        <v>79</v>
      </c>
      <c r="N49">
        <f t="shared" si="11"/>
        <v>8</v>
      </c>
      <c r="O49">
        <f t="shared" si="11"/>
        <v>35</v>
      </c>
      <c r="P49">
        <f t="shared" si="11"/>
        <v>-151</v>
      </c>
      <c r="T49">
        <f>SUM(T2:T46)</f>
        <v>1054</v>
      </c>
      <c r="U49">
        <f>SUM(U2:U46)</f>
        <v>1098</v>
      </c>
      <c r="V49">
        <f>SUM(V2:V46)</f>
        <v>2</v>
      </c>
      <c r="X49" s="4">
        <f>SUM(X2:X46)</f>
        <v>1201.6999999999998</v>
      </c>
      <c r="Z49">
        <f>SUM(Z2:Z46)</f>
        <v>4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5</v>
      </c>
      <c r="C2">
        <v>5</v>
      </c>
      <c r="D2">
        <v>0</v>
      </c>
      <c r="E2">
        <v>0</v>
      </c>
      <c r="F2">
        <v>0</v>
      </c>
      <c r="G2">
        <v>1</v>
      </c>
      <c r="H2">
        <v>1</v>
      </c>
      <c r="I2">
        <v>4</v>
      </c>
      <c r="J2">
        <v>1</v>
      </c>
      <c r="K2">
        <v>2</v>
      </c>
      <c r="L2">
        <v>2</v>
      </c>
      <c r="M2">
        <v>2</v>
      </c>
      <c r="N2">
        <v>0</v>
      </c>
      <c r="O2">
        <v>1</v>
      </c>
      <c r="P2">
        <v>-27</v>
      </c>
      <c r="Q2" s="2">
        <f t="shared" ref="Q2:Q46" si="0">H2/I2</f>
        <v>0.25</v>
      </c>
      <c r="R2" s="2">
        <f t="shared" ref="R2:R46" si="1">J2/K2</f>
        <v>0.5</v>
      </c>
      <c r="S2" s="2">
        <f>L2/M2</f>
        <v>1</v>
      </c>
      <c r="T2">
        <v>38</v>
      </c>
      <c r="U2">
        <v>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3.059236842105264</v>
      </c>
      <c r="X2" s="4">
        <f t="shared" ref="X2:X46" si="3">B2+(C2*1.2)+(D2*1.5)+(E2*3)+(F2*3)-G2</f>
        <v>10</v>
      </c>
      <c r="Y2" s="4">
        <f t="shared" ref="Y2:Y46" si="4">B2+0.4*H2-0.7*I2-0.4*(M2-L2)+0.7*N2+0.3*(C2-N2)+F2+D2*0.7+0.7*E2-0.4*O2-G2</f>
        <v>2.7000000000000006</v>
      </c>
      <c r="Z2">
        <v>0</v>
      </c>
    </row>
    <row r="3" spans="1:26" x14ac:dyDescent="0.3">
      <c r="A3" s="1" t="str">
        <f>'Patty Mills'!A3</f>
        <v>vs FRA</v>
      </c>
      <c r="B3">
        <v>5</v>
      </c>
      <c r="C3">
        <v>2</v>
      </c>
      <c r="D3">
        <v>1</v>
      </c>
      <c r="E3">
        <v>0</v>
      </c>
      <c r="F3">
        <v>0</v>
      </c>
      <c r="G3">
        <v>0</v>
      </c>
      <c r="H3">
        <v>2</v>
      </c>
      <c r="I3">
        <v>6</v>
      </c>
      <c r="J3">
        <v>1</v>
      </c>
      <c r="K3">
        <v>2</v>
      </c>
      <c r="L3">
        <v>0</v>
      </c>
      <c r="M3">
        <v>0</v>
      </c>
      <c r="N3">
        <v>0</v>
      </c>
      <c r="O3">
        <v>3</v>
      </c>
      <c r="P3">
        <v>-3</v>
      </c>
      <c r="Q3" s="2">
        <f t="shared" si="0"/>
        <v>0.33333333333333331</v>
      </c>
      <c r="R3" s="2">
        <f t="shared" si="1"/>
        <v>0.5</v>
      </c>
      <c r="S3" s="6" t="s">
        <v>46</v>
      </c>
      <c r="T3">
        <v>35</v>
      </c>
      <c r="U3">
        <v>7</v>
      </c>
      <c r="V3">
        <v>1</v>
      </c>
      <c r="W3" s="3">
        <f t="shared" si="2"/>
        <v>2.2681714285714292</v>
      </c>
      <c r="X3" s="4">
        <f t="shared" si="3"/>
        <v>8.9</v>
      </c>
      <c r="Y3" s="4">
        <f t="shared" si="4"/>
        <v>1.7000000000000002</v>
      </c>
      <c r="Z3">
        <v>0</v>
      </c>
    </row>
    <row r="4" spans="1:26" x14ac:dyDescent="0.3">
      <c r="A4" s="1" t="str">
        <f>'Patty Mills'!A4</f>
        <v>@ INJ</v>
      </c>
      <c r="B4">
        <v>10</v>
      </c>
      <c r="C4">
        <v>2</v>
      </c>
      <c r="D4">
        <v>0</v>
      </c>
      <c r="E4">
        <v>0</v>
      </c>
      <c r="F4">
        <v>0</v>
      </c>
      <c r="G4">
        <v>1</v>
      </c>
      <c r="H4">
        <v>4</v>
      </c>
      <c r="I4">
        <v>7</v>
      </c>
      <c r="J4">
        <v>2</v>
      </c>
      <c r="K4">
        <v>4</v>
      </c>
      <c r="L4">
        <v>0</v>
      </c>
      <c r="M4">
        <v>0</v>
      </c>
      <c r="N4">
        <v>0</v>
      </c>
      <c r="O4">
        <v>1</v>
      </c>
      <c r="P4">
        <v>-21</v>
      </c>
      <c r="Q4" s="2">
        <f t="shared" si="0"/>
        <v>0.5714285714285714</v>
      </c>
      <c r="R4" s="2">
        <f t="shared" si="1"/>
        <v>0.5</v>
      </c>
      <c r="S4" s="6" t="s">
        <v>46</v>
      </c>
      <c r="T4">
        <v>33</v>
      </c>
      <c r="U4">
        <v>10</v>
      </c>
      <c r="V4">
        <v>1</v>
      </c>
      <c r="W4" s="3">
        <f t="shared" si="2"/>
        <v>8.7250606060606071</v>
      </c>
      <c r="X4" s="4">
        <f t="shared" si="3"/>
        <v>11.4</v>
      </c>
      <c r="Y4" s="4">
        <f t="shared" si="4"/>
        <v>5.8999999999999995</v>
      </c>
      <c r="Z4">
        <v>0</v>
      </c>
    </row>
    <row r="5" spans="1:26" x14ac:dyDescent="0.3">
      <c r="A5" s="1" t="str">
        <f>'Patty Mills'!A5</f>
        <v>vs EUR</v>
      </c>
      <c r="B5">
        <v>2</v>
      </c>
      <c r="C5">
        <v>3</v>
      </c>
      <c r="D5">
        <v>1</v>
      </c>
      <c r="E5">
        <v>0</v>
      </c>
      <c r="F5">
        <v>0</v>
      </c>
      <c r="G5">
        <v>1</v>
      </c>
      <c r="H5">
        <v>0</v>
      </c>
      <c r="I5">
        <v>5</v>
      </c>
      <c r="J5">
        <v>0</v>
      </c>
      <c r="K5">
        <v>0</v>
      </c>
      <c r="L5">
        <v>2</v>
      </c>
      <c r="M5">
        <v>2</v>
      </c>
      <c r="N5">
        <v>1</v>
      </c>
      <c r="O5">
        <v>0</v>
      </c>
      <c r="P5">
        <v>-10</v>
      </c>
      <c r="Q5" s="2">
        <f t="shared" si="0"/>
        <v>0</v>
      </c>
      <c r="R5" s="6" t="s">
        <v>46</v>
      </c>
      <c r="S5" s="2">
        <f>L5/M5</f>
        <v>1</v>
      </c>
      <c r="T5">
        <v>32</v>
      </c>
      <c r="U5">
        <v>5</v>
      </c>
      <c r="V5">
        <v>0</v>
      </c>
      <c r="W5" s="3">
        <f t="shared" si="2"/>
        <v>-1.6523749999999995</v>
      </c>
      <c r="X5" s="4">
        <f t="shared" si="3"/>
        <v>6.1</v>
      </c>
      <c r="Y5" s="4">
        <f t="shared" si="4"/>
        <v>-0.50000000000000011</v>
      </c>
      <c r="Z5">
        <v>0</v>
      </c>
    </row>
    <row r="6" spans="1:26" x14ac:dyDescent="0.3">
      <c r="A6" s="1" t="str">
        <f>'Patty Mills'!A6</f>
        <v>vs RKS</v>
      </c>
      <c r="B6">
        <v>5</v>
      </c>
      <c r="C6">
        <v>4</v>
      </c>
      <c r="D6">
        <v>1</v>
      </c>
      <c r="E6">
        <v>0</v>
      </c>
      <c r="F6">
        <v>3</v>
      </c>
      <c r="G6">
        <v>2</v>
      </c>
      <c r="H6">
        <v>2</v>
      </c>
      <c r="I6">
        <v>3</v>
      </c>
      <c r="J6">
        <v>0</v>
      </c>
      <c r="K6">
        <v>0</v>
      </c>
      <c r="L6">
        <v>1</v>
      </c>
      <c r="M6">
        <v>2</v>
      </c>
      <c r="N6">
        <v>0</v>
      </c>
      <c r="O6">
        <v>2</v>
      </c>
      <c r="P6">
        <v>-25</v>
      </c>
      <c r="Q6" s="2">
        <f t="shared" si="0"/>
        <v>0.66666666666666663</v>
      </c>
      <c r="R6" s="6" t="s">
        <v>46</v>
      </c>
      <c r="S6" s="2">
        <f t="shared" ref="S6:S46" si="5">L6/M6</f>
        <v>0.5</v>
      </c>
      <c r="T6">
        <v>25</v>
      </c>
      <c r="U6">
        <v>7</v>
      </c>
      <c r="V6">
        <v>0</v>
      </c>
      <c r="W6" s="3">
        <f t="shared" si="2"/>
        <v>10.89752</v>
      </c>
      <c r="X6" s="4">
        <f t="shared" si="3"/>
        <v>18.3</v>
      </c>
      <c r="Y6" s="4">
        <f t="shared" si="4"/>
        <v>5.3999999999999995</v>
      </c>
      <c r="Z6">
        <v>0</v>
      </c>
    </row>
    <row r="7" spans="1:26" x14ac:dyDescent="0.3">
      <c r="A7" s="1" t="str">
        <f>'Patty Mills'!A7</f>
        <v>@ AFR</v>
      </c>
      <c r="B7">
        <v>10</v>
      </c>
      <c r="C7">
        <v>4</v>
      </c>
      <c r="D7">
        <v>3</v>
      </c>
      <c r="E7">
        <v>0</v>
      </c>
      <c r="F7">
        <v>1</v>
      </c>
      <c r="G7">
        <v>0</v>
      </c>
      <c r="H7">
        <v>4</v>
      </c>
      <c r="I7">
        <v>5</v>
      </c>
      <c r="J7">
        <v>1</v>
      </c>
      <c r="K7">
        <v>1</v>
      </c>
      <c r="L7">
        <v>1</v>
      </c>
      <c r="M7">
        <v>1</v>
      </c>
      <c r="N7">
        <v>0</v>
      </c>
      <c r="O7">
        <v>2</v>
      </c>
      <c r="P7">
        <v>-13</v>
      </c>
      <c r="Q7" s="2">
        <f t="shared" si="0"/>
        <v>0.8</v>
      </c>
      <c r="R7" s="2">
        <f t="shared" si="1"/>
        <v>1</v>
      </c>
      <c r="S7" s="2">
        <f t="shared" si="5"/>
        <v>1</v>
      </c>
      <c r="T7">
        <v>37</v>
      </c>
      <c r="U7">
        <v>16</v>
      </c>
      <c r="V7">
        <v>1</v>
      </c>
      <c r="W7" s="3">
        <f t="shared" si="2"/>
        <v>15.823243243243244</v>
      </c>
      <c r="X7" s="4">
        <f t="shared" si="3"/>
        <v>22.3</v>
      </c>
      <c r="Y7" s="4">
        <f t="shared" si="4"/>
        <v>11.599999999999998</v>
      </c>
      <c r="Z7">
        <v>0</v>
      </c>
    </row>
    <row r="8" spans="1:26" x14ac:dyDescent="0.3">
      <c r="A8" s="1" t="str">
        <f>'Patty Mills'!A8</f>
        <v>vs OLD</v>
      </c>
      <c r="B8">
        <v>2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-7</v>
      </c>
      <c r="Q8" s="2">
        <f t="shared" si="0"/>
        <v>1</v>
      </c>
      <c r="R8" s="6" t="s">
        <v>46</v>
      </c>
      <c r="S8" s="6" t="s">
        <v>46</v>
      </c>
      <c r="T8">
        <v>31</v>
      </c>
      <c r="U8">
        <v>4</v>
      </c>
      <c r="V8">
        <v>0</v>
      </c>
      <c r="W8" s="3">
        <f t="shared" si="2"/>
        <v>3.415483870967742</v>
      </c>
      <c r="X8" s="4">
        <f t="shared" si="3"/>
        <v>5.5</v>
      </c>
      <c r="Y8" s="4">
        <f t="shared" si="4"/>
        <v>2.0999999999999996</v>
      </c>
      <c r="Z8">
        <v>0</v>
      </c>
    </row>
    <row r="9" spans="1:26" x14ac:dyDescent="0.3">
      <c r="A9" s="1" t="str">
        <f>'Patty Mills'!A9</f>
        <v>@ USA</v>
      </c>
      <c r="B9">
        <v>4</v>
      </c>
      <c r="C9">
        <v>1</v>
      </c>
      <c r="D9">
        <v>4</v>
      </c>
      <c r="E9">
        <v>0</v>
      </c>
      <c r="F9">
        <v>1</v>
      </c>
      <c r="G9">
        <v>1</v>
      </c>
      <c r="H9">
        <v>2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-8</v>
      </c>
      <c r="Q9" s="2">
        <f t="shared" si="0"/>
        <v>0.66666666666666663</v>
      </c>
      <c r="R9" s="6" t="s">
        <v>46</v>
      </c>
      <c r="S9" s="6" t="s">
        <v>46</v>
      </c>
      <c r="T9">
        <v>36</v>
      </c>
      <c r="U9">
        <v>13</v>
      </c>
      <c r="V9">
        <v>0</v>
      </c>
      <c r="W9" s="3">
        <f t="shared" si="2"/>
        <v>7.9456944444444435</v>
      </c>
      <c r="X9" s="4">
        <f t="shared" si="3"/>
        <v>13.2</v>
      </c>
      <c r="Y9" s="4">
        <f t="shared" si="4"/>
        <v>5.8</v>
      </c>
      <c r="Z9">
        <v>0</v>
      </c>
    </row>
    <row r="10" spans="1:26" x14ac:dyDescent="0.3">
      <c r="A10" s="1" t="str">
        <f>'Patty Mills'!A10</f>
        <v>vs SPA</v>
      </c>
      <c r="B10">
        <v>4</v>
      </c>
      <c r="C10">
        <v>3</v>
      </c>
      <c r="D10">
        <v>4</v>
      </c>
      <c r="E10">
        <v>0</v>
      </c>
      <c r="F10">
        <v>1</v>
      </c>
      <c r="G10">
        <v>0</v>
      </c>
      <c r="H10">
        <v>1</v>
      </c>
      <c r="I10">
        <v>5</v>
      </c>
      <c r="J10">
        <v>1</v>
      </c>
      <c r="K10">
        <v>2</v>
      </c>
      <c r="L10">
        <v>1</v>
      </c>
      <c r="M10">
        <v>2</v>
      </c>
      <c r="N10">
        <v>0</v>
      </c>
      <c r="O10">
        <v>1</v>
      </c>
      <c r="P10">
        <v>-10</v>
      </c>
      <c r="Q10" s="2">
        <f t="shared" si="0"/>
        <v>0.2</v>
      </c>
      <c r="R10" s="2">
        <f t="shared" si="1"/>
        <v>0.5</v>
      </c>
      <c r="S10" s="2">
        <f t="shared" si="5"/>
        <v>0.5</v>
      </c>
      <c r="T10">
        <v>32</v>
      </c>
      <c r="U10">
        <v>13</v>
      </c>
      <c r="V10">
        <v>0</v>
      </c>
      <c r="W10" s="3">
        <f t="shared" si="2"/>
        <v>7.1004062499999989</v>
      </c>
      <c r="X10" s="4">
        <f t="shared" si="3"/>
        <v>16.600000000000001</v>
      </c>
      <c r="Y10" s="4">
        <f t="shared" si="4"/>
        <v>4.8</v>
      </c>
      <c r="Z10">
        <v>0</v>
      </c>
    </row>
    <row r="11" spans="1:26" x14ac:dyDescent="0.3">
      <c r="A11" s="1" t="str">
        <f>'Patty Mills'!A11</f>
        <v>@ 6TH</v>
      </c>
      <c r="B11">
        <v>6</v>
      </c>
      <c r="C11">
        <v>2</v>
      </c>
      <c r="D11">
        <v>1</v>
      </c>
      <c r="E11">
        <v>2</v>
      </c>
      <c r="F11">
        <v>0</v>
      </c>
      <c r="G11">
        <v>0</v>
      </c>
      <c r="H11">
        <v>2</v>
      </c>
      <c r="I11">
        <v>3</v>
      </c>
      <c r="J11">
        <v>1</v>
      </c>
      <c r="K11">
        <v>2</v>
      </c>
      <c r="L11">
        <v>1</v>
      </c>
      <c r="M11">
        <v>1</v>
      </c>
      <c r="N11">
        <v>0</v>
      </c>
      <c r="O11">
        <v>2</v>
      </c>
      <c r="P11">
        <v>0</v>
      </c>
      <c r="Q11" s="2">
        <f t="shared" si="0"/>
        <v>0.66666666666666663</v>
      </c>
      <c r="R11" s="2">
        <f t="shared" si="1"/>
        <v>0.5</v>
      </c>
      <c r="S11" s="2">
        <f t="shared" si="5"/>
        <v>1</v>
      </c>
      <c r="T11">
        <v>35</v>
      </c>
      <c r="U11">
        <v>8</v>
      </c>
      <c r="V11">
        <v>0</v>
      </c>
      <c r="W11" s="3">
        <f t="shared" si="2"/>
        <v>9.6958571428571432</v>
      </c>
      <c r="X11" s="4">
        <f t="shared" si="3"/>
        <v>15.9</v>
      </c>
      <c r="Y11" s="4">
        <f t="shared" si="4"/>
        <v>6.6000000000000005</v>
      </c>
      <c r="Z11">
        <v>0</v>
      </c>
    </row>
    <row r="12" spans="1:26" x14ac:dyDescent="0.3">
      <c r="A12" s="1" t="str">
        <f>'Patty Mills'!A12</f>
        <v>vs CAN</v>
      </c>
      <c r="B12">
        <v>0</v>
      </c>
      <c r="C12">
        <v>7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2</v>
      </c>
      <c r="P12">
        <v>-11</v>
      </c>
      <c r="Q12" s="2">
        <f t="shared" si="0"/>
        <v>0</v>
      </c>
      <c r="R12" s="2">
        <f t="shared" si="1"/>
        <v>0</v>
      </c>
      <c r="S12" s="6" t="s">
        <v>46</v>
      </c>
      <c r="T12">
        <v>35</v>
      </c>
      <c r="U12">
        <v>2</v>
      </c>
      <c r="V12">
        <v>0</v>
      </c>
      <c r="W12" s="3">
        <f t="shared" si="2"/>
        <v>1.410885714285715</v>
      </c>
      <c r="X12" s="4">
        <f t="shared" si="3"/>
        <v>11.9</v>
      </c>
      <c r="Y12" s="4">
        <f t="shared" si="4"/>
        <v>0.99999999999999978</v>
      </c>
      <c r="Z12">
        <v>0</v>
      </c>
    </row>
    <row r="13" spans="1:26" x14ac:dyDescent="0.3">
      <c r="A13" s="1" t="str">
        <f>'Patty Mills'!A13</f>
        <v>@ DNK</v>
      </c>
      <c r="B13">
        <v>4</v>
      </c>
      <c r="C13">
        <v>2</v>
      </c>
      <c r="D13">
        <v>0</v>
      </c>
      <c r="E13">
        <v>1</v>
      </c>
      <c r="F13">
        <v>1</v>
      </c>
      <c r="G13">
        <v>0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14</v>
      </c>
      <c r="Q13" s="2">
        <f t="shared" si="0"/>
        <v>1</v>
      </c>
      <c r="R13" s="6" t="s">
        <v>46</v>
      </c>
      <c r="S13" s="6" t="s">
        <v>46</v>
      </c>
      <c r="T13">
        <v>24</v>
      </c>
      <c r="U13">
        <v>4</v>
      </c>
      <c r="V13">
        <v>1</v>
      </c>
      <c r="W13" s="3">
        <f t="shared" si="2"/>
        <v>12.263374999999998</v>
      </c>
      <c r="X13" s="4">
        <f t="shared" si="3"/>
        <v>12.4</v>
      </c>
      <c r="Y13" s="4">
        <f t="shared" si="4"/>
        <v>5.7</v>
      </c>
      <c r="Z13">
        <v>0</v>
      </c>
    </row>
    <row r="14" spans="1:26" x14ac:dyDescent="0.3">
      <c r="A14" s="1" t="str">
        <f>'Patty Mills'!A14</f>
        <v>vs IMP</v>
      </c>
      <c r="B14">
        <v>12</v>
      </c>
      <c r="C14">
        <v>6</v>
      </c>
      <c r="D14">
        <v>4</v>
      </c>
      <c r="E14">
        <v>1</v>
      </c>
      <c r="F14">
        <v>0</v>
      </c>
      <c r="G14">
        <v>0</v>
      </c>
      <c r="H14">
        <v>4</v>
      </c>
      <c r="I14">
        <v>6</v>
      </c>
      <c r="J14">
        <v>1</v>
      </c>
      <c r="K14">
        <v>2</v>
      </c>
      <c r="L14">
        <v>3</v>
      </c>
      <c r="M14">
        <v>4</v>
      </c>
      <c r="N14">
        <v>2</v>
      </c>
      <c r="O14">
        <v>1</v>
      </c>
      <c r="P14">
        <v>-3</v>
      </c>
      <c r="Q14" s="2">
        <f t="shared" si="0"/>
        <v>0.66666666666666663</v>
      </c>
      <c r="R14" s="2">
        <f t="shared" si="1"/>
        <v>0.5</v>
      </c>
      <c r="S14" s="2">
        <f t="shared" si="5"/>
        <v>0.75</v>
      </c>
      <c r="T14">
        <v>37</v>
      </c>
      <c r="U14">
        <v>22</v>
      </c>
      <c r="V14">
        <v>0</v>
      </c>
      <c r="W14" s="3">
        <f t="shared" si="2"/>
        <v>19.875486486486487</v>
      </c>
      <c r="X14" s="4">
        <f t="shared" si="3"/>
        <v>28.2</v>
      </c>
      <c r="Y14" s="4">
        <f t="shared" si="4"/>
        <v>14.699999999999998</v>
      </c>
      <c r="Z14">
        <v>0</v>
      </c>
    </row>
    <row r="15" spans="1:26" x14ac:dyDescent="0.3">
      <c r="A15" s="1" t="str">
        <f>'Patty Mills'!A15</f>
        <v>@ 3PT</v>
      </c>
      <c r="B15">
        <v>18</v>
      </c>
      <c r="C15">
        <v>5</v>
      </c>
      <c r="D15">
        <v>1</v>
      </c>
      <c r="E15">
        <v>1</v>
      </c>
      <c r="F15">
        <v>1</v>
      </c>
      <c r="G15">
        <v>1</v>
      </c>
      <c r="H15">
        <v>7</v>
      </c>
      <c r="I15">
        <v>9</v>
      </c>
      <c r="J15">
        <v>3</v>
      </c>
      <c r="K15">
        <v>3</v>
      </c>
      <c r="L15">
        <v>1</v>
      </c>
      <c r="M15">
        <v>1</v>
      </c>
      <c r="N15">
        <v>1</v>
      </c>
      <c r="O15">
        <v>0</v>
      </c>
      <c r="P15">
        <v>-12</v>
      </c>
      <c r="Q15" s="2">
        <f t="shared" si="0"/>
        <v>0.77777777777777779</v>
      </c>
      <c r="R15" s="2">
        <f t="shared" si="1"/>
        <v>1</v>
      </c>
      <c r="S15" s="2">
        <f t="shared" si="5"/>
        <v>1</v>
      </c>
      <c r="T15">
        <v>35</v>
      </c>
      <c r="U15">
        <v>21</v>
      </c>
      <c r="V15">
        <v>2</v>
      </c>
      <c r="W15" s="3">
        <f t="shared" si="2"/>
        <v>25.628314285714293</v>
      </c>
      <c r="X15" s="4">
        <f t="shared" si="3"/>
        <v>30.5</v>
      </c>
      <c r="Y15" s="4">
        <f t="shared" si="4"/>
        <v>17.799999999999997</v>
      </c>
      <c r="Z15">
        <v>0</v>
      </c>
    </row>
    <row r="16" spans="1:26" x14ac:dyDescent="0.3">
      <c r="A16" s="1" t="str">
        <f>'Patty Mills'!A16</f>
        <v>vs DEF</v>
      </c>
      <c r="B16">
        <v>0</v>
      </c>
      <c r="C16">
        <v>1</v>
      </c>
      <c r="D16">
        <v>1</v>
      </c>
      <c r="E16">
        <v>0</v>
      </c>
      <c r="F16">
        <v>1</v>
      </c>
      <c r="G16">
        <v>2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-8</v>
      </c>
      <c r="Q16" s="2">
        <f t="shared" si="0"/>
        <v>0</v>
      </c>
      <c r="R16" s="2">
        <f t="shared" si="1"/>
        <v>0</v>
      </c>
      <c r="S16" s="6" t="s">
        <v>46</v>
      </c>
      <c r="T16">
        <v>35</v>
      </c>
      <c r="U16">
        <v>2</v>
      </c>
      <c r="V16">
        <v>0</v>
      </c>
      <c r="W16" s="3">
        <f t="shared" si="2"/>
        <v>-2.8590571428571425</v>
      </c>
      <c r="X16" s="4">
        <f t="shared" si="3"/>
        <v>3.7</v>
      </c>
      <c r="Y16" s="4">
        <f t="shared" si="4"/>
        <v>-1.7999999999999998</v>
      </c>
      <c r="Z16">
        <v>0</v>
      </c>
    </row>
    <row r="17" spans="1:26" x14ac:dyDescent="0.3">
      <c r="A17" s="1" t="str">
        <f>'Patty Mills'!A17</f>
        <v>@ CHI</v>
      </c>
      <c r="B17">
        <v>18</v>
      </c>
      <c r="C17">
        <v>5</v>
      </c>
      <c r="D17">
        <v>4</v>
      </c>
      <c r="E17">
        <v>0</v>
      </c>
      <c r="F17">
        <v>1</v>
      </c>
      <c r="G17">
        <v>0</v>
      </c>
      <c r="H17">
        <v>6</v>
      </c>
      <c r="I17">
        <v>8</v>
      </c>
      <c r="J17">
        <v>4</v>
      </c>
      <c r="K17">
        <v>5</v>
      </c>
      <c r="L17">
        <v>2</v>
      </c>
      <c r="M17">
        <v>2</v>
      </c>
      <c r="N17">
        <v>0</v>
      </c>
      <c r="O17">
        <v>1</v>
      </c>
      <c r="P17">
        <v>1</v>
      </c>
      <c r="Q17" s="2">
        <f t="shared" si="0"/>
        <v>0.75</v>
      </c>
      <c r="R17" s="2">
        <f t="shared" si="1"/>
        <v>0.8</v>
      </c>
      <c r="S17" s="2">
        <f t="shared" si="5"/>
        <v>1</v>
      </c>
      <c r="T17">
        <v>44</v>
      </c>
      <c r="U17">
        <v>27</v>
      </c>
      <c r="V17">
        <v>0</v>
      </c>
      <c r="W17" s="3">
        <f t="shared" si="2"/>
        <v>22.426454545454547</v>
      </c>
      <c r="X17" s="4">
        <f t="shared" si="3"/>
        <v>33</v>
      </c>
      <c r="Y17" s="4">
        <f t="shared" si="4"/>
        <v>19.7</v>
      </c>
      <c r="Z17">
        <v>0</v>
      </c>
    </row>
    <row r="18" spans="1:26" x14ac:dyDescent="0.3">
      <c r="A18" s="1" t="str">
        <f>'Patty Mills'!A18</f>
        <v>@ FRA</v>
      </c>
      <c r="B18">
        <v>5</v>
      </c>
      <c r="C18">
        <v>1</v>
      </c>
      <c r="D18">
        <v>1</v>
      </c>
      <c r="E18">
        <v>0</v>
      </c>
      <c r="F18">
        <v>0</v>
      </c>
      <c r="G18">
        <v>0</v>
      </c>
      <c r="H18">
        <v>2</v>
      </c>
      <c r="I18">
        <v>5</v>
      </c>
      <c r="J18">
        <v>0</v>
      </c>
      <c r="K18">
        <v>2</v>
      </c>
      <c r="L18">
        <v>1</v>
      </c>
      <c r="M18">
        <v>1</v>
      </c>
      <c r="N18">
        <v>0</v>
      </c>
      <c r="O18">
        <v>1</v>
      </c>
      <c r="P18">
        <v>-8</v>
      </c>
      <c r="Q18" s="2">
        <f t="shared" si="0"/>
        <v>0.4</v>
      </c>
      <c r="R18" s="2">
        <f t="shared" si="1"/>
        <v>0</v>
      </c>
      <c r="S18" s="2">
        <f t="shared" si="5"/>
        <v>1</v>
      </c>
      <c r="T18">
        <v>31</v>
      </c>
      <c r="U18">
        <v>7</v>
      </c>
      <c r="V18">
        <v>1</v>
      </c>
      <c r="W18" s="3">
        <f t="shared" si="2"/>
        <v>4.3001612903225803</v>
      </c>
      <c r="X18" s="4">
        <f t="shared" si="3"/>
        <v>7.7</v>
      </c>
      <c r="Y18" s="4">
        <f t="shared" si="4"/>
        <v>2.9</v>
      </c>
      <c r="Z18">
        <v>0</v>
      </c>
    </row>
    <row r="19" spans="1:26" x14ac:dyDescent="0.3">
      <c r="A19" s="1" t="str">
        <f>'Patty Mills'!A19</f>
        <v>vs INJ</v>
      </c>
      <c r="B19">
        <v>19</v>
      </c>
      <c r="C19">
        <v>2</v>
      </c>
      <c r="D19">
        <v>0</v>
      </c>
      <c r="E19">
        <v>0</v>
      </c>
      <c r="F19">
        <v>0</v>
      </c>
      <c r="G19">
        <v>0</v>
      </c>
      <c r="H19">
        <v>7</v>
      </c>
      <c r="I19">
        <v>10</v>
      </c>
      <c r="J19">
        <v>5</v>
      </c>
      <c r="K19">
        <v>8</v>
      </c>
      <c r="L19">
        <v>0</v>
      </c>
      <c r="M19">
        <v>0</v>
      </c>
      <c r="N19">
        <v>0</v>
      </c>
      <c r="O19">
        <v>1</v>
      </c>
      <c r="P19">
        <v>-20</v>
      </c>
      <c r="Q19" s="2">
        <f t="shared" si="0"/>
        <v>0.7</v>
      </c>
      <c r="R19" s="2">
        <f t="shared" si="1"/>
        <v>0.625</v>
      </c>
      <c r="S19" s="6" t="s">
        <v>46</v>
      </c>
      <c r="T19">
        <v>35</v>
      </c>
      <c r="U19">
        <v>19</v>
      </c>
      <c r="V19">
        <v>0</v>
      </c>
      <c r="W19" s="3">
        <f t="shared" si="2"/>
        <v>21.566428571428574</v>
      </c>
      <c r="X19" s="4">
        <f t="shared" si="3"/>
        <v>21.4</v>
      </c>
      <c r="Y19" s="4">
        <f t="shared" si="4"/>
        <v>15</v>
      </c>
      <c r="Z19">
        <v>0</v>
      </c>
    </row>
    <row r="20" spans="1:26" x14ac:dyDescent="0.3">
      <c r="A20" s="1" t="str">
        <f>'Patty Mills'!A20</f>
        <v>@ EUR</v>
      </c>
      <c r="B20">
        <v>6</v>
      </c>
      <c r="C20">
        <v>7</v>
      </c>
      <c r="D20">
        <v>2</v>
      </c>
      <c r="E20">
        <v>1</v>
      </c>
      <c r="F20">
        <v>0</v>
      </c>
      <c r="G20">
        <v>0</v>
      </c>
      <c r="H20">
        <v>1</v>
      </c>
      <c r="I20">
        <v>4</v>
      </c>
      <c r="J20">
        <v>0</v>
      </c>
      <c r="K20">
        <v>1</v>
      </c>
      <c r="L20">
        <v>4</v>
      </c>
      <c r="M20">
        <v>4</v>
      </c>
      <c r="N20">
        <v>0</v>
      </c>
      <c r="O20">
        <v>0</v>
      </c>
      <c r="P20">
        <v>-23</v>
      </c>
      <c r="Q20" s="2">
        <f t="shared" si="0"/>
        <v>0.25</v>
      </c>
      <c r="R20" s="2">
        <f t="shared" si="1"/>
        <v>0</v>
      </c>
      <c r="S20" s="2">
        <f t="shared" si="5"/>
        <v>1</v>
      </c>
      <c r="T20">
        <v>37</v>
      </c>
      <c r="U20">
        <v>11</v>
      </c>
      <c r="V20">
        <v>0</v>
      </c>
      <c r="W20" s="3">
        <f t="shared" si="2"/>
        <v>9.9246756756756742</v>
      </c>
      <c r="X20" s="4">
        <f t="shared" si="3"/>
        <v>20.399999999999999</v>
      </c>
      <c r="Y20" s="4">
        <f t="shared" si="4"/>
        <v>7.8000000000000016</v>
      </c>
      <c r="Z20">
        <v>0</v>
      </c>
    </row>
    <row r="21" spans="1:26" x14ac:dyDescent="0.3">
      <c r="A21" s="1" t="str">
        <f>'Patty Mills'!A21</f>
        <v>@ RKS</v>
      </c>
      <c r="B21">
        <v>14</v>
      </c>
      <c r="C21">
        <v>6</v>
      </c>
      <c r="D21">
        <v>1</v>
      </c>
      <c r="E21">
        <v>3</v>
      </c>
      <c r="F21">
        <v>0</v>
      </c>
      <c r="G21">
        <v>2</v>
      </c>
      <c r="H21">
        <v>5</v>
      </c>
      <c r="I21">
        <v>10</v>
      </c>
      <c r="J21">
        <v>3</v>
      </c>
      <c r="K21">
        <v>6</v>
      </c>
      <c r="L21">
        <v>1</v>
      </c>
      <c r="M21">
        <v>2</v>
      </c>
      <c r="N21">
        <v>1</v>
      </c>
      <c r="O21">
        <v>3</v>
      </c>
      <c r="P21">
        <v>-3</v>
      </c>
      <c r="Q21" s="2">
        <f t="shared" si="0"/>
        <v>0.5</v>
      </c>
      <c r="R21" s="2">
        <f t="shared" si="1"/>
        <v>0.5</v>
      </c>
      <c r="S21" s="2">
        <f t="shared" si="5"/>
        <v>0.5</v>
      </c>
      <c r="T21">
        <v>38</v>
      </c>
      <c r="U21">
        <v>16</v>
      </c>
      <c r="V21">
        <v>0</v>
      </c>
      <c r="W21" s="3">
        <f t="shared" si="2"/>
        <v>13.717921052631574</v>
      </c>
      <c r="X21" s="4">
        <f t="shared" si="3"/>
        <v>29.7</v>
      </c>
      <c r="Y21" s="4">
        <f t="shared" si="4"/>
        <v>10.399999999999999</v>
      </c>
      <c r="Z21">
        <v>0</v>
      </c>
    </row>
    <row r="22" spans="1:26" x14ac:dyDescent="0.3">
      <c r="A22" s="1" t="str">
        <f>'Patty Mills'!A22</f>
        <v>vs AFR</v>
      </c>
      <c r="B22">
        <v>4</v>
      </c>
      <c r="C22">
        <v>2</v>
      </c>
      <c r="D22">
        <v>2</v>
      </c>
      <c r="E22">
        <v>1</v>
      </c>
      <c r="F22">
        <v>1</v>
      </c>
      <c r="G22">
        <v>3</v>
      </c>
      <c r="H22">
        <v>2</v>
      </c>
      <c r="I22">
        <v>6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-23</v>
      </c>
      <c r="Q22" s="2">
        <f t="shared" si="0"/>
        <v>0.33333333333333331</v>
      </c>
      <c r="R22" s="2">
        <f t="shared" si="1"/>
        <v>0</v>
      </c>
      <c r="S22" s="6" t="s">
        <v>46</v>
      </c>
      <c r="T22">
        <v>38</v>
      </c>
      <c r="U22">
        <v>8</v>
      </c>
      <c r="V22">
        <v>0</v>
      </c>
      <c r="W22" s="3">
        <f t="shared" si="2"/>
        <v>0.73815789473684168</v>
      </c>
      <c r="X22" s="4">
        <f t="shared" si="3"/>
        <v>12.4</v>
      </c>
      <c r="Y22" s="4">
        <f t="shared" si="4"/>
        <v>0.9000000000000008</v>
      </c>
      <c r="Z22">
        <v>0</v>
      </c>
    </row>
    <row r="23" spans="1:26" x14ac:dyDescent="0.3">
      <c r="A23" s="1" t="str">
        <f>'Patty Mills'!A23</f>
        <v>@ OLD</v>
      </c>
      <c r="B23">
        <v>12</v>
      </c>
      <c r="C23">
        <v>4</v>
      </c>
      <c r="D23">
        <v>2</v>
      </c>
      <c r="E23">
        <v>1</v>
      </c>
      <c r="F23">
        <v>0</v>
      </c>
      <c r="G23">
        <v>1</v>
      </c>
      <c r="H23">
        <v>4</v>
      </c>
      <c r="I23">
        <v>7</v>
      </c>
      <c r="J23">
        <v>2</v>
      </c>
      <c r="K23">
        <v>4</v>
      </c>
      <c r="L23">
        <v>2</v>
      </c>
      <c r="M23">
        <v>2</v>
      </c>
      <c r="N23">
        <v>1</v>
      </c>
      <c r="O23">
        <v>2</v>
      </c>
      <c r="P23">
        <v>1</v>
      </c>
      <c r="Q23" s="2">
        <f t="shared" si="0"/>
        <v>0.5714285714285714</v>
      </c>
      <c r="R23" s="2">
        <f t="shared" si="1"/>
        <v>0.5</v>
      </c>
      <c r="S23" s="2">
        <f t="shared" si="5"/>
        <v>1</v>
      </c>
      <c r="T23">
        <v>35</v>
      </c>
      <c r="U23">
        <v>16</v>
      </c>
      <c r="V23">
        <v>1</v>
      </c>
      <c r="W23" s="3">
        <f t="shared" si="2"/>
        <v>15.053828571428575</v>
      </c>
      <c r="X23" s="4">
        <f t="shared" si="3"/>
        <v>21.8</v>
      </c>
      <c r="Y23" s="4">
        <f t="shared" si="4"/>
        <v>10.599999999999998</v>
      </c>
      <c r="Z23">
        <v>0</v>
      </c>
    </row>
    <row r="24" spans="1:26" x14ac:dyDescent="0.3">
      <c r="A24" s="1" t="str">
        <f>'Patty Mills'!A24</f>
        <v>vs USA</v>
      </c>
      <c r="B24">
        <v>6</v>
      </c>
      <c r="C24">
        <v>0</v>
      </c>
      <c r="D24">
        <v>2</v>
      </c>
      <c r="E24">
        <v>1</v>
      </c>
      <c r="F24">
        <v>1</v>
      </c>
      <c r="G24">
        <v>3</v>
      </c>
      <c r="H24">
        <v>2</v>
      </c>
      <c r="I24">
        <v>5</v>
      </c>
      <c r="J24">
        <v>0</v>
      </c>
      <c r="K24">
        <v>1</v>
      </c>
      <c r="L24">
        <v>2</v>
      </c>
      <c r="M24">
        <v>2</v>
      </c>
      <c r="N24">
        <v>0</v>
      </c>
      <c r="O24">
        <v>1</v>
      </c>
      <c r="P24">
        <v>-16</v>
      </c>
      <c r="Q24" s="2">
        <f t="shared" si="0"/>
        <v>0.4</v>
      </c>
      <c r="R24" s="2">
        <f t="shared" si="1"/>
        <v>0</v>
      </c>
      <c r="S24" s="2">
        <f t="shared" si="5"/>
        <v>1</v>
      </c>
      <c r="T24">
        <v>33</v>
      </c>
      <c r="U24">
        <v>12</v>
      </c>
      <c r="V24">
        <v>1</v>
      </c>
      <c r="W24" s="3">
        <f t="shared" si="2"/>
        <v>3.9853333333333332</v>
      </c>
      <c r="X24" s="4">
        <f t="shared" si="3"/>
        <v>12</v>
      </c>
      <c r="Y24" s="4">
        <f t="shared" si="4"/>
        <v>2.9999999999999991</v>
      </c>
      <c r="Z24">
        <v>0</v>
      </c>
    </row>
    <row r="25" spans="1:26" x14ac:dyDescent="0.3">
      <c r="A25" s="1" t="str">
        <f>'Patty Mills'!A25</f>
        <v>@ SPA</v>
      </c>
      <c r="B25">
        <v>9</v>
      </c>
      <c r="C25">
        <v>4</v>
      </c>
      <c r="D25">
        <v>4</v>
      </c>
      <c r="E25">
        <v>0</v>
      </c>
      <c r="F25">
        <v>1</v>
      </c>
      <c r="G25">
        <v>2</v>
      </c>
      <c r="H25">
        <v>3</v>
      </c>
      <c r="I25">
        <v>8</v>
      </c>
      <c r="J25">
        <v>1</v>
      </c>
      <c r="K25">
        <v>2</v>
      </c>
      <c r="L25">
        <v>2</v>
      </c>
      <c r="M25">
        <v>2</v>
      </c>
      <c r="N25">
        <v>1</v>
      </c>
      <c r="O25">
        <v>1</v>
      </c>
      <c r="P25">
        <v>1</v>
      </c>
      <c r="Q25" s="2">
        <f t="shared" si="0"/>
        <v>0.375</v>
      </c>
      <c r="R25" s="2">
        <f t="shared" si="1"/>
        <v>0.5</v>
      </c>
      <c r="S25" s="2">
        <f t="shared" si="5"/>
        <v>1</v>
      </c>
      <c r="T25">
        <v>36</v>
      </c>
      <c r="U25">
        <v>18</v>
      </c>
      <c r="V25">
        <v>0</v>
      </c>
      <c r="W25" s="3">
        <f t="shared" si="2"/>
        <v>9.9493055555555561</v>
      </c>
      <c r="X25" s="4">
        <f t="shared" si="3"/>
        <v>20.8</v>
      </c>
      <c r="Y25" s="4">
        <f t="shared" si="4"/>
        <v>7.6</v>
      </c>
      <c r="Z25">
        <v>0</v>
      </c>
    </row>
    <row r="26" spans="1:26" x14ac:dyDescent="0.3">
      <c r="A26" s="1" t="str">
        <f>'Patty Mills'!A26</f>
        <v>vs 6TH</v>
      </c>
      <c r="B26">
        <v>9</v>
      </c>
      <c r="C26">
        <v>3</v>
      </c>
      <c r="D26">
        <v>2</v>
      </c>
      <c r="E26">
        <v>2</v>
      </c>
      <c r="F26">
        <v>0</v>
      </c>
      <c r="G26">
        <v>0</v>
      </c>
      <c r="H26">
        <v>3</v>
      </c>
      <c r="I26">
        <v>4</v>
      </c>
      <c r="J26">
        <v>1</v>
      </c>
      <c r="K26">
        <v>2</v>
      </c>
      <c r="L26">
        <v>2</v>
      </c>
      <c r="M26">
        <v>3</v>
      </c>
      <c r="N26">
        <v>0</v>
      </c>
      <c r="O26">
        <v>1</v>
      </c>
      <c r="P26">
        <v>7</v>
      </c>
      <c r="Q26" s="2">
        <f t="shared" si="0"/>
        <v>0.75</v>
      </c>
      <c r="R26" s="2">
        <f t="shared" si="1"/>
        <v>0.5</v>
      </c>
      <c r="S26" s="2">
        <f t="shared" si="5"/>
        <v>0.66666666666666663</v>
      </c>
      <c r="T26">
        <v>39</v>
      </c>
      <c r="U26">
        <v>15</v>
      </c>
      <c r="V26">
        <v>1</v>
      </c>
      <c r="W26" s="3">
        <f t="shared" si="2"/>
        <v>13.296846153846154</v>
      </c>
      <c r="X26" s="4">
        <f t="shared" si="3"/>
        <v>21.6</v>
      </c>
      <c r="Y26" s="4">
        <f t="shared" si="4"/>
        <v>10.299999999999999</v>
      </c>
      <c r="Z26">
        <v>0</v>
      </c>
    </row>
    <row r="27" spans="1:26" x14ac:dyDescent="0.3">
      <c r="A27" s="1" t="str">
        <f>'Patty Mills'!A27</f>
        <v>@ CAN</v>
      </c>
      <c r="B27">
        <v>16</v>
      </c>
      <c r="C27">
        <v>2</v>
      </c>
      <c r="D27">
        <v>2</v>
      </c>
      <c r="E27">
        <v>0</v>
      </c>
      <c r="F27">
        <v>2</v>
      </c>
      <c r="G27">
        <v>0</v>
      </c>
      <c r="H27">
        <v>7</v>
      </c>
      <c r="I27">
        <v>10</v>
      </c>
      <c r="J27">
        <v>0</v>
      </c>
      <c r="K27">
        <v>1</v>
      </c>
      <c r="L27">
        <v>2</v>
      </c>
      <c r="M27">
        <v>2</v>
      </c>
      <c r="N27">
        <v>0</v>
      </c>
      <c r="O27">
        <v>0</v>
      </c>
      <c r="P27">
        <v>12</v>
      </c>
      <c r="Q27" s="2">
        <f t="shared" si="0"/>
        <v>0.7</v>
      </c>
      <c r="R27" s="2">
        <f t="shared" si="1"/>
        <v>0</v>
      </c>
      <c r="S27" s="2">
        <f t="shared" si="5"/>
        <v>1</v>
      </c>
      <c r="T27">
        <v>37</v>
      </c>
      <c r="U27">
        <v>21</v>
      </c>
      <c r="V27">
        <v>3</v>
      </c>
      <c r="W27" s="3">
        <f t="shared" si="2"/>
        <v>21.190594594594597</v>
      </c>
      <c r="X27" s="4">
        <f t="shared" si="3"/>
        <v>27.4</v>
      </c>
      <c r="Y27" s="4">
        <f t="shared" si="4"/>
        <v>15.8</v>
      </c>
      <c r="Z27">
        <v>0</v>
      </c>
    </row>
    <row r="28" spans="1:26" x14ac:dyDescent="0.3">
      <c r="A28" s="1" t="str">
        <f>'Patty Mills'!A28</f>
        <v>vs DNK</v>
      </c>
      <c r="B28">
        <v>15</v>
      </c>
      <c r="C28">
        <v>5</v>
      </c>
      <c r="D28">
        <v>1</v>
      </c>
      <c r="E28">
        <v>0</v>
      </c>
      <c r="F28">
        <v>2</v>
      </c>
      <c r="G28">
        <v>0</v>
      </c>
      <c r="H28">
        <v>5</v>
      </c>
      <c r="I28">
        <v>10</v>
      </c>
      <c r="J28">
        <v>3</v>
      </c>
      <c r="K28">
        <v>5</v>
      </c>
      <c r="L28">
        <v>2</v>
      </c>
      <c r="M28">
        <v>2</v>
      </c>
      <c r="N28">
        <v>0</v>
      </c>
      <c r="O28">
        <v>2</v>
      </c>
      <c r="P28">
        <v>6</v>
      </c>
      <c r="Q28" s="2">
        <f t="shared" si="0"/>
        <v>0.5</v>
      </c>
      <c r="R28" s="2">
        <f t="shared" si="1"/>
        <v>0.6</v>
      </c>
      <c r="S28" s="2">
        <f t="shared" si="5"/>
        <v>1</v>
      </c>
      <c r="T28">
        <v>41</v>
      </c>
      <c r="U28">
        <v>17</v>
      </c>
      <c r="V28">
        <v>0</v>
      </c>
      <c r="W28" s="3">
        <f t="shared" si="2"/>
        <v>16.200463414634143</v>
      </c>
      <c r="X28" s="4">
        <f t="shared" si="3"/>
        <v>28.5</v>
      </c>
      <c r="Y28" s="4">
        <f t="shared" si="4"/>
        <v>13.399999999999999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8.1481481481481488</v>
      </c>
      <c r="C47" s="4">
        <f t="shared" ref="C47:P47" si="6">AVERAGE(C2:C46)</f>
        <v>3.2592592592592591</v>
      </c>
      <c r="D47" s="4">
        <f t="shared" si="6"/>
        <v>1.7037037037037037</v>
      </c>
      <c r="E47" s="4">
        <f t="shared" si="6"/>
        <v>0.59259259259259256</v>
      </c>
      <c r="F47" s="4">
        <f t="shared" si="6"/>
        <v>0.62962962962962965</v>
      </c>
      <c r="G47" s="4">
        <f t="shared" si="6"/>
        <v>0.81481481481481477</v>
      </c>
      <c r="H47" s="4">
        <f t="shared" si="6"/>
        <v>2.925925925925926</v>
      </c>
      <c r="I47" s="4">
        <f t="shared" si="6"/>
        <v>5.5185185185185182</v>
      </c>
      <c r="J47" s="4">
        <f t="shared" si="6"/>
        <v>1.1111111111111112</v>
      </c>
      <c r="K47" s="4">
        <f t="shared" si="6"/>
        <v>2.1481481481481484</v>
      </c>
      <c r="L47" s="4">
        <f t="shared" si="6"/>
        <v>1.1851851851851851</v>
      </c>
      <c r="M47" s="4">
        <f t="shared" si="6"/>
        <v>1.3703703703703705</v>
      </c>
      <c r="N47" s="4">
        <f t="shared" si="6"/>
        <v>0.25925925925925924</v>
      </c>
      <c r="O47" s="4">
        <f t="shared" si="6"/>
        <v>1.1111111111111112</v>
      </c>
      <c r="P47" s="4">
        <f t="shared" si="6"/>
        <v>-7.7407407407407405</v>
      </c>
      <c r="Q47" s="2">
        <f>SUM(H2:H46)/SUM(I2:I46)</f>
        <v>0.53020134228187921</v>
      </c>
      <c r="R47" s="2">
        <f>SUM(J2:J46)/SUM(K2:K46)</f>
        <v>0.51724137931034486</v>
      </c>
      <c r="S47" s="2">
        <f>SUM(L2:L46)/SUM(M2:M46)</f>
        <v>0.86486486486486491</v>
      </c>
      <c r="T47" s="4">
        <f t="shared" ref="T47:V47" si="7">AVERAGE(T2:T46)</f>
        <v>34.962962962962962</v>
      </c>
      <c r="U47" s="4">
        <f t="shared" si="7"/>
        <v>12.074074074074074</v>
      </c>
      <c r="V47" s="4">
        <f t="shared" si="7"/>
        <v>0.48148148148148145</v>
      </c>
      <c r="W47" s="3">
        <f>((H49*85.91) +(F49*53.897)+(J49*51.757)+(L49*46.845)+(E49*39.19)+(N49*39.19)+(D49*34.677)+((C49-N49)*14.707)-(O49*17.174)-((M49-L49)*20.091)-((I49-H49)*39.19)-(G49*53.897))/T49</f>
        <v>10.485126059322035</v>
      </c>
      <c r="X47" s="4">
        <f t="shared" ref="X47" si="8">B47+(C47*1.2)+(D47*1.5)+(E47*3)+(F47*3)-G47</f>
        <v>17.466666666666669</v>
      </c>
      <c r="Y47" s="4">
        <f t="shared" ref="Y47" si="9">B47+0.4*H47-0.7*I47-0.4*(M47-L47)+0.7*N47+0.3*(C47-N47)+F47+D47*0.7+0.7*E47-0.4*O47-G47</f>
        <v>7.4407407407407415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220</v>
      </c>
      <c r="C49">
        <f t="shared" ref="C49:P49" si="10">SUM(C2:C46)</f>
        <v>88</v>
      </c>
      <c r="D49">
        <f t="shared" si="10"/>
        <v>46</v>
      </c>
      <c r="E49">
        <f t="shared" si="10"/>
        <v>16</v>
      </c>
      <c r="F49">
        <f t="shared" si="10"/>
        <v>17</v>
      </c>
      <c r="G49">
        <f t="shared" si="10"/>
        <v>22</v>
      </c>
      <c r="H49">
        <f t="shared" si="10"/>
        <v>79</v>
      </c>
      <c r="I49">
        <f t="shared" si="10"/>
        <v>149</v>
      </c>
      <c r="J49">
        <f t="shared" si="10"/>
        <v>30</v>
      </c>
      <c r="K49">
        <f t="shared" si="10"/>
        <v>58</v>
      </c>
      <c r="L49">
        <f t="shared" si="10"/>
        <v>32</v>
      </c>
      <c r="M49">
        <f t="shared" si="10"/>
        <v>37</v>
      </c>
      <c r="N49">
        <f t="shared" si="10"/>
        <v>7</v>
      </c>
      <c r="O49">
        <f t="shared" si="10"/>
        <v>30</v>
      </c>
      <c r="P49">
        <f t="shared" si="10"/>
        <v>-209</v>
      </c>
      <c r="T49">
        <f>SUM(T2:T46)</f>
        <v>944</v>
      </c>
      <c r="U49">
        <f>SUM(U2:U46)</f>
        <v>326</v>
      </c>
      <c r="V49">
        <f>SUM(V2:V46)</f>
        <v>13</v>
      </c>
      <c r="X49" s="4">
        <f>SUM(X2:X46)</f>
        <v>471.59999999999997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A28" sqref="A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8</v>
      </c>
      <c r="C2">
        <v>5</v>
      </c>
      <c r="D2">
        <v>7</v>
      </c>
      <c r="E2">
        <v>0</v>
      </c>
      <c r="F2">
        <v>1</v>
      </c>
      <c r="G2">
        <v>3</v>
      </c>
      <c r="H2">
        <v>4</v>
      </c>
      <c r="I2">
        <v>10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-11</v>
      </c>
      <c r="Q2" s="2">
        <f t="shared" ref="Q2:Q46" si="0">H2/I2</f>
        <v>0.4</v>
      </c>
      <c r="R2" s="6" t="s">
        <v>46</v>
      </c>
      <c r="S2" s="2">
        <f>L2/M2</f>
        <v>0</v>
      </c>
      <c r="T2">
        <v>39</v>
      </c>
      <c r="U2">
        <v>25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7.1721794871794851</v>
      </c>
      <c r="X2" s="4">
        <f t="shared" ref="X2:X46" si="2">B2+(C2*1.2)+(D2*1.5)+(E2*3)+(F2*3)-G2</f>
        <v>24.5</v>
      </c>
      <c r="Y2" s="4">
        <f t="shared" ref="Y2:Y46" si="3">B2+0.4*H2-0.7*I2-0.4*(M2-L2)+0.7*N2+0.3*(C2-N2)+F2+D2*0.7+0.7*E2-0.4*O2-G2</f>
        <v>6.1999999999999975</v>
      </c>
      <c r="Z2">
        <v>0</v>
      </c>
    </row>
    <row r="3" spans="1:26" x14ac:dyDescent="0.3">
      <c r="A3" s="1" t="str">
        <f>'Patty Mills'!A3</f>
        <v>vs FRA</v>
      </c>
      <c r="B3">
        <v>13</v>
      </c>
      <c r="C3">
        <v>5</v>
      </c>
      <c r="D3">
        <v>4</v>
      </c>
      <c r="E3">
        <v>1</v>
      </c>
      <c r="F3">
        <v>0</v>
      </c>
      <c r="G3">
        <v>0</v>
      </c>
      <c r="H3">
        <v>5</v>
      </c>
      <c r="I3">
        <v>11</v>
      </c>
      <c r="J3">
        <v>0</v>
      </c>
      <c r="K3">
        <v>3</v>
      </c>
      <c r="L3">
        <v>3</v>
      </c>
      <c r="M3">
        <v>3</v>
      </c>
      <c r="N3">
        <v>3</v>
      </c>
      <c r="O3">
        <v>2</v>
      </c>
      <c r="P3">
        <v>-11</v>
      </c>
      <c r="Q3" s="2">
        <f t="shared" si="0"/>
        <v>0.45454545454545453</v>
      </c>
      <c r="R3" s="2">
        <f t="shared" ref="R3:R46" si="4">J3/K3</f>
        <v>0</v>
      </c>
      <c r="S3" s="2">
        <f>L3/M3</f>
        <v>1</v>
      </c>
      <c r="T3">
        <v>37</v>
      </c>
      <c r="U3">
        <v>22</v>
      </c>
      <c r="V3">
        <v>1</v>
      </c>
      <c r="W3" s="3">
        <f t="shared" si="1"/>
        <v>16.904837837837832</v>
      </c>
      <c r="X3" s="4">
        <f t="shared" si="2"/>
        <v>28</v>
      </c>
      <c r="Y3" s="4">
        <f t="shared" si="3"/>
        <v>12.7</v>
      </c>
      <c r="Z3">
        <v>0</v>
      </c>
    </row>
    <row r="4" spans="1:26" x14ac:dyDescent="0.3">
      <c r="A4" s="1" t="str">
        <f>'Patty Mills'!A4</f>
        <v>@ INJ</v>
      </c>
      <c r="B4">
        <v>8</v>
      </c>
      <c r="C4">
        <v>8</v>
      </c>
      <c r="D4">
        <v>8</v>
      </c>
      <c r="E4">
        <v>2</v>
      </c>
      <c r="F4">
        <v>0</v>
      </c>
      <c r="G4">
        <v>2</v>
      </c>
      <c r="H4">
        <v>4</v>
      </c>
      <c r="I4">
        <v>6</v>
      </c>
      <c r="J4">
        <v>0</v>
      </c>
      <c r="K4">
        <v>1</v>
      </c>
      <c r="L4">
        <v>0</v>
      </c>
      <c r="M4">
        <v>1</v>
      </c>
      <c r="N4">
        <v>0</v>
      </c>
      <c r="O4">
        <v>2</v>
      </c>
      <c r="P4">
        <v>-34</v>
      </c>
      <c r="Q4" s="2">
        <f t="shared" si="0"/>
        <v>0.66666666666666663</v>
      </c>
      <c r="R4" s="2">
        <f t="shared" si="4"/>
        <v>0</v>
      </c>
      <c r="S4" s="2">
        <f>L4/M4</f>
        <v>0</v>
      </c>
      <c r="T4">
        <v>38</v>
      </c>
      <c r="U4">
        <v>27</v>
      </c>
      <c r="V4">
        <v>3</v>
      </c>
      <c r="W4" s="3">
        <f t="shared" si="1"/>
        <v>15.170499999999999</v>
      </c>
      <c r="X4" s="4">
        <f t="shared" si="2"/>
        <v>33.6</v>
      </c>
      <c r="Y4" s="4">
        <f t="shared" si="3"/>
        <v>11.6</v>
      </c>
      <c r="Z4">
        <v>0</v>
      </c>
    </row>
    <row r="5" spans="1:26" x14ac:dyDescent="0.3">
      <c r="A5" s="1" t="str">
        <f>'Patty Mills'!A5</f>
        <v>vs EUR</v>
      </c>
      <c r="B5">
        <v>11</v>
      </c>
      <c r="C5">
        <v>6</v>
      </c>
      <c r="D5">
        <v>6</v>
      </c>
      <c r="E5">
        <v>0</v>
      </c>
      <c r="F5">
        <v>0</v>
      </c>
      <c r="G5">
        <v>1</v>
      </c>
      <c r="H5">
        <v>4</v>
      </c>
      <c r="I5">
        <v>11</v>
      </c>
      <c r="J5">
        <v>1</v>
      </c>
      <c r="K5">
        <v>2</v>
      </c>
      <c r="L5">
        <v>2</v>
      </c>
      <c r="M5">
        <v>3</v>
      </c>
      <c r="N5">
        <v>0</v>
      </c>
      <c r="O5">
        <v>3</v>
      </c>
      <c r="P5">
        <v>-6</v>
      </c>
      <c r="Q5" s="2">
        <f t="shared" si="0"/>
        <v>0.36363636363636365</v>
      </c>
      <c r="R5" s="2">
        <f t="shared" si="4"/>
        <v>0.5</v>
      </c>
      <c r="S5" s="2">
        <f>L5/M5</f>
        <v>0.66666666666666663</v>
      </c>
      <c r="T5">
        <v>41</v>
      </c>
      <c r="U5">
        <v>27</v>
      </c>
      <c r="V5">
        <v>0</v>
      </c>
      <c r="W5" s="3">
        <f t="shared" si="1"/>
        <v>9.4036829268292674</v>
      </c>
      <c r="X5" s="4">
        <f t="shared" si="2"/>
        <v>26.2</v>
      </c>
      <c r="Y5" s="4">
        <f t="shared" si="3"/>
        <v>8.3000000000000007</v>
      </c>
      <c r="Z5">
        <v>0</v>
      </c>
    </row>
    <row r="6" spans="1:26" x14ac:dyDescent="0.3">
      <c r="A6" s="1" t="str">
        <f>'Patty Mills'!A6</f>
        <v>vs RKS</v>
      </c>
      <c r="B6">
        <v>9</v>
      </c>
      <c r="C6">
        <v>6</v>
      </c>
      <c r="D6">
        <v>5</v>
      </c>
      <c r="E6">
        <v>1</v>
      </c>
      <c r="F6">
        <v>1</v>
      </c>
      <c r="G6">
        <v>2</v>
      </c>
      <c r="H6">
        <v>3</v>
      </c>
      <c r="I6">
        <v>6</v>
      </c>
      <c r="J6">
        <v>1</v>
      </c>
      <c r="K6">
        <v>2</v>
      </c>
      <c r="L6">
        <v>2</v>
      </c>
      <c r="M6">
        <v>2</v>
      </c>
      <c r="N6">
        <v>1</v>
      </c>
      <c r="O6">
        <v>2</v>
      </c>
      <c r="P6">
        <v>-27</v>
      </c>
      <c r="Q6" s="2">
        <f t="shared" si="0"/>
        <v>0.5</v>
      </c>
      <c r="R6" s="2">
        <f t="shared" si="4"/>
        <v>0.5</v>
      </c>
      <c r="S6" s="2">
        <f t="shared" ref="S6:S46" si="5">L6/M6</f>
        <v>1</v>
      </c>
      <c r="T6">
        <v>35</v>
      </c>
      <c r="U6">
        <v>20</v>
      </c>
      <c r="V6">
        <v>1</v>
      </c>
      <c r="W6" s="3">
        <f t="shared" si="1"/>
        <v>14.933199999999998</v>
      </c>
      <c r="X6" s="4">
        <f t="shared" si="2"/>
        <v>27.7</v>
      </c>
      <c r="Y6" s="4">
        <f t="shared" si="3"/>
        <v>10.599999999999998</v>
      </c>
      <c r="Z6">
        <v>0</v>
      </c>
    </row>
    <row r="7" spans="1:26" x14ac:dyDescent="0.3">
      <c r="A7" s="1" t="str">
        <f>'Patty Mills'!A7</f>
        <v>@ AFR</v>
      </c>
      <c r="B7">
        <v>7</v>
      </c>
      <c r="C7">
        <v>1</v>
      </c>
      <c r="D7">
        <v>8</v>
      </c>
      <c r="E7">
        <v>2</v>
      </c>
      <c r="F7">
        <v>1</v>
      </c>
      <c r="G7">
        <v>4</v>
      </c>
      <c r="H7">
        <v>2</v>
      </c>
      <c r="I7">
        <v>5</v>
      </c>
      <c r="J7">
        <v>0</v>
      </c>
      <c r="K7">
        <v>2</v>
      </c>
      <c r="L7">
        <v>3</v>
      </c>
      <c r="M7">
        <v>6</v>
      </c>
      <c r="N7">
        <v>0</v>
      </c>
      <c r="O7">
        <v>3</v>
      </c>
      <c r="P7">
        <v>-11</v>
      </c>
      <c r="Q7" s="2">
        <f t="shared" si="0"/>
        <v>0.4</v>
      </c>
      <c r="R7" s="2">
        <f t="shared" si="4"/>
        <v>0</v>
      </c>
      <c r="S7" s="2">
        <f t="shared" si="5"/>
        <v>0.5</v>
      </c>
      <c r="T7">
        <v>37</v>
      </c>
      <c r="U7">
        <v>30</v>
      </c>
      <c r="V7">
        <v>1</v>
      </c>
      <c r="W7" s="3">
        <f t="shared" si="1"/>
        <v>7.8865405405405378</v>
      </c>
      <c r="X7" s="4">
        <f t="shared" si="2"/>
        <v>25.2</v>
      </c>
      <c r="Y7" s="4">
        <f t="shared" si="3"/>
        <v>6.1999999999999993</v>
      </c>
      <c r="Z7">
        <v>0</v>
      </c>
    </row>
    <row r="8" spans="1:26" x14ac:dyDescent="0.3">
      <c r="A8" s="1" t="str">
        <f>'Patty Mills'!A8</f>
        <v>vs OLD</v>
      </c>
      <c r="B8">
        <v>10</v>
      </c>
      <c r="C8">
        <v>5</v>
      </c>
      <c r="D8">
        <v>10</v>
      </c>
      <c r="E8">
        <v>0</v>
      </c>
      <c r="F8">
        <v>0</v>
      </c>
      <c r="G8">
        <v>3</v>
      </c>
      <c r="H8">
        <v>5</v>
      </c>
      <c r="I8">
        <v>9</v>
      </c>
      <c r="J8">
        <v>0</v>
      </c>
      <c r="K8">
        <v>1</v>
      </c>
      <c r="L8">
        <v>0</v>
      </c>
      <c r="M8">
        <v>1</v>
      </c>
      <c r="N8">
        <v>3</v>
      </c>
      <c r="O8">
        <v>2</v>
      </c>
      <c r="P8">
        <v>12</v>
      </c>
      <c r="Q8" s="2">
        <f t="shared" si="0"/>
        <v>0.55555555555555558</v>
      </c>
      <c r="R8" s="2">
        <f t="shared" si="4"/>
        <v>0</v>
      </c>
      <c r="S8" s="2">
        <f t="shared" si="5"/>
        <v>0</v>
      </c>
      <c r="T8">
        <v>34</v>
      </c>
      <c r="U8">
        <v>35</v>
      </c>
      <c r="V8">
        <v>1</v>
      </c>
      <c r="W8" s="3">
        <f t="shared" si="1"/>
        <v>16.188647058823527</v>
      </c>
      <c r="X8" s="4">
        <f t="shared" si="2"/>
        <v>28</v>
      </c>
      <c r="Y8" s="4">
        <f t="shared" si="3"/>
        <v>11.2</v>
      </c>
      <c r="Z8">
        <v>0</v>
      </c>
    </row>
    <row r="9" spans="1:26" x14ac:dyDescent="0.3">
      <c r="A9" s="1" t="str">
        <f>'Patty Mills'!A9</f>
        <v>@ USA</v>
      </c>
      <c r="B9">
        <v>10</v>
      </c>
      <c r="C9">
        <v>3</v>
      </c>
      <c r="D9">
        <v>7</v>
      </c>
      <c r="E9">
        <v>0</v>
      </c>
      <c r="F9">
        <v>0</v>
      </c>
      <c r="G9">
        <v>1</v>
      </c>
      <c r="H9">
        <v>5</v>
      </c>
      <c r="I9">
        <v>9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v>-6</v>
      </c>
      <c r="Q9" s="2">
        <f t="shared" si="0"/>
        <v>0.55555555555555558</v>
      </c>
      <c r="R9" s="6" t="s">
        <v>46</v>
      </c>
      <c r="S9" s="6" t="s">
        <v>46</v>
      </c>
      <c r="T9">
        <v>37</v>
      </c>
      <c r="U9">
        <v>27</v>
      </c>
      <c r="V9">
        <v>2</v>
      </c>
      <c r="W9" s="3">
        <f t="shared" si="1"/>
        <v>11.812351351351349</v>
      </c>
      <c r="X9" s="4">
        <f t="shared" si="2"/>
        <v>23.1</v>
      </c>
      <c r="Y9" s="4">
        <f t="shared" si="3"/>
        <v>8.9</v>
      </c>
      <c r="Z9">
        <v>0</v>
      </c>
    </row>
    <row r="10" spans="1:26" x14ac:dyDescent="0.3">
      <c r="A10" s="1" t="str">
        <f>'Patty Mills'!A10</f>
        <v>vs SPA</v>
      </c>
      <c r="B10">
        <v>14</v>
      </c>
      <c r="C10">
        <v>6</v>
      </c>
      <c r="D10">
        <v>2</v>
      </c>
      <c r="E10">
        <v>0</v>
      </c>
      <c r="F10">
        <v>0</v>
      </c>
      <c r="G10">
        <v>2</v>
      </c>
      <c r="H10">
        <v>6</v>
      </c>
      <c r="I10">
        <v>10</v>
      </c>
      <c r="J10">
        <v>0</v>
      </c>
      <c r="K10">
        <v>0</v>
      </c>
      <c r="L10">
        <v>2</v>
      </c>
      <c r="M10">
        <v>4</v>
      </c>
      <c r="N10">
        <v>0</v>
      </c>
      <c r="O10">
        <v>2</v>
      </c>
      <c r="P10">
        <v>1</v>
      </c>
      <c r="Q10" s="2">
        <f t="shared" si="0"/>
        <v>0.6</v>
      </c>
      <c r="R10" s="6" t="s">
        <v>46</v>
      </c>
      <c r="S10" s="2">
        <f t="shared" si="5"/>
        <v>0.5</v>
      </c>
      <c r="T10">
        <v>37</v>
      </c>
      <c r="U10">
        <v>19</v>
      </c>
      <c r="V10">
        <v>3</v>
      </c>
      <c r="W10" s="3">
        <f t="shared" si="1"/>
        <v>11.558432432432436</v>
      </c>
      <c r="X10" s="4">
        <f t="shared" si="2"/>
        <v>22.2</v>
      </c>
      <c r="Y10" s="4">
        <f t="shared" si="3"/>
        <v>8.9999999999999982</v>
      </c>
      <c r="Z10">
        <v>0</v>
      </c>
    </row>
    <row r="11" spans="1:26" x14ac:dyDescent="0.3">
      <c r="A11" s="1" t="str">
        <f>'Patty Mills'!A11</f>
        <v>@ 6TH</v>
      </c>
      <c r="B11">
        <v>24</v>
      </c>
      <c r="C11">
        <v>8</v>
      </c>
      <c r="D11">
        <v>6</v>
      </c>
      <c r="E11">
        <v>2</v>
      </c>
      <c r="F11">
        <v>2</v>
      </c>
      <c r="G11">
        <v>4</v>
      </c>
      <c r="H11">
        <v>11</v>
      </c>
      <c r="I11">
        <v>13</v>
      </c>
      <c r="J11">
        <v>0</v>
      </c>
      <c r="K11">
        <v>1</v>
      </c>
      <c r="L11">
        <v>2</v>
      </c>
      <c r="M11">
        <v>2</v>
      </c>
      <c r="N11">
        <v>1</v>
      </c>
      <c r="O11">
        <v>1</v>
      </c>
      <c r="P11">
        <v>-5</v>
      </c>
      <c r="Q11" s="2">
        <f t="shared" si="0"/>
        <v>0.84615384615384615</v>
      </c>
      <c r="R11" s="2">
        <f t="shared" si="4"/>
        <v>0</v>
      </c>
      <c r="S11" s="2">
        <f t="shared" si="5"/>
        <v>1</v>
      </c>
      <c r="T11">
        <v>38</v>
      </c>
      <c r="U11">
        <v>38</v>
      </c>
      <c r="V11">
        <v>3</v>
      </c>
      <c r="W11" s="3">
        <f t="shared" si="1"/>
        <v>33.261394736842114</v>
      </c>
      <c r="X11" s="4">
        <f t="shared" si="2"/>
        <v>50.6</v>
      </c>
      <c r="Y11" s="4">
        <f t="shared" si="3"/>
        <v>25.299999999999997</v>
      </c>
      <c r="Z11">
        <v>0</v>
      </c>
    </row>
    <row r="12" spans="1:26" x14ac:dyDescent="0.3">
      <c r="A12" s="1" t="str">
        <f>'Patty Mills'!A12</f>
        <v>vs CAN</v>
      </c>
      <c r="B12">
        <v>14</v>
      </c>
      <c r="C12">
        <v>7</v>
      </c>
      <c r="D12">
        <v>5</v>
      </c>
      <c r="E12">
        <v>0</v>
      </c>
      <c r="F12">
        <v>0</v>
      </c>
      <c r="G12">
        <v>2</v>
      </c>
      <c r="H12">
        <v>6</v>
      </c>
      <c r="I12">
        <v>12</v>
      </c>
      <c r="J12">
        <v>1</v>
      </c>
      <c r="K12">
        <v>5</v>
      </c>
      <c r="L12">
        <v>1</v>
      </c>
      <c r="M12">
        <v>1</v>
      </c>
      <c r="N12">
        <v>3</v>
      </c>
      <c r="O12">
        <v>2</v>
      </c>
      <c r="P12">
        <v>-6</v>
      </c>
      <c r="Q12" s="2">
        <f t="shared" si="0"/>
        <v>0.5</v>
      </c>
      <c r="R12" s="2">
        <f t="shared" si="4"/>
        <v>0.2</v>
      </c>
      <c r="S12" s="2">
        <f t="shared" si="5"/>
        <v>1</v>
      </c>
      <c r="T12">
        <v>40</v>
      </c>
      <c r="U12">
        <v>27</v>
      </c>
      <c r="V12">
        <v>1</v>
      </c>
      <c r="W12" s="3">
        <f t="shared" si="1"/>
        <v>14.664075000000002</v>
      </c>
      <c r="X12" s="4">
        <f t="shared" si="2"/>
        <v>27.9</v>
      </c>
      <c r="Y12" s="4">
        <f t="shared" si="3"/>
        <v>11.999999999999998</v>
      </c>
      <c r="Z12">
        <v>0</v>
      </c>
    </row>
    <row r="13" spans="1:26" x14ac:dyDescent="0.3">
      <c r="A13" s="1" t="str">
        <f>'Patty Mills'!A13</f>
        <v>@ DNK</v>
      </c>
      <c r="B13">
        <v>0</v>
      </c>
      <c r="C13">
        <v>1</v>
      </c>
      <c r="D13">
        <v>5</v>
      </c>
      <c r="E13">
        <v>1</v>
      </c>
      <c r="F13">
        <v>1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19</v>
      </c>
      <c r="Q13" s="2">
        <f t="shared" si="0"/>
        <v>0</v>
      </c>
      <c r="R13" s="6" t="s">
        <v>46</v>
      </c>
      <c r="S13" s="6" t="s">
        <v>46</v>
      </c>
      <c r="T13">
        <v>28</v>
      </c>
      <c r="U13">
        <v>12</v>
      </c>
      <c r="V13">
        <v>0</v>
      </c>
      <c r="W13" s="3">
        <f t="shared" si="1"/>
        <v>4.1793214285714289</v>
      </c>
      <c r="X13" s="4">
        <f t="shared" si="2"/>
        <v>12.7</v>
      </c>
      <c r="Y13" s="4">
        <f t="shared" si="3"/>
        <v>2.3999999999999995</v>
      </c>
      <c r="Z13">
        <v>0</v>
      </c>
    </row>
    <row r="14" spans="1:26" x14ac:dyDescent="0.3">
      <c r="A14" s="1" t="str">
        <f>'Patty Mills'!A14</f>
        <v>vs IMP</v>
      </c>
      <c r="B14">
        <v>14</v>
      </c>
      <c r="C14">
        <v>11</v>
      </c>
      <c r="D14">
        <v>7</v>
      </c>
      <c r="E14">
        <v>2</v>
      </c>
      <c r="F14">
        <v>1</v>
      </c>
      <c r="G14">
        <v>4</v>
      </c>
      <c r="H14">
        <v>6</v>
      </c>
      <c r="I14">
        <v>12</v>
      </c>
      <c r="J14">
        <v>0</v>
      </c>
      <c r="K14">
        <v>2</v>
      </c>
      <c r="L14">
        <v>2</v>
      </c>
      <c r="M14">
        <v>3</v>
      </c>
      <c r="N14">
        <v>1</v>
      </c>
      <c r="O14">
        <v>2</v>
      </c>
      <c r="P14">
        <v>-4</v>
      </c>
      <c r="Q14" s="2">
        <f t="shared" si="0"/>
        <v>0.5</v>
      </c>
      <c r="R14" s="2">
        <f t="shared" si="4"/>
        <v>0</v>
      </c>
      <c r="S14" s="2">
        <f t="shared" si="5"/>
        <v>0.66666666666666663</v>
      </c>
      <c r="T14">
        <v>45</v>
      </c>
      <c r="U14">
        <v>30</v>
      </c>
      <c r="V14">
        <v>4</v>
      </c>
      <c r="W14" s="3">
        <f t="shared" si="1"/>
        <v>14.783533333333336</v>
      </c>
      <c r="X14" s="4">
        <f t="shared" si="2"/>
        <v>42.7</v>
      </c>
      <c r="Y14" s="4">
        <f t="shared" si="3"/>
        <v>13.799999999999997</v>
      </c>
      <c r="Z14">
        <v>0</v>
      </c>
    </row>
    <row r="15" spans="1:26" x14ac:dyDescent="0.3">
      <c r="A15" s="1" t="str">
        <f>'Patty Mills'!A15</f>
        <v>@ 3PT</v>
      </c>
      <c r="B15">
        <v>13</v>
      </c>
      <c r="C15">
        <v>4</v>
      </c>
      <c r="D15">
        <v>10</v>
      </c>
      <c r="E15">
        <v>1</v>
      </c>
      <c r="F15">
        <v>5</v>
      </c>
      <c r="G15">
        <v>6</v>
      </c>
      <c r="H15">
        <v>6</v>
      </c>
      <c r="I15">
        <v>12</v>
      </c>
      <c r="J15">
        <v>0</v>
      </c>
      <c r="K15">
        <v>0</v>
      </c>
      <c r="L15">
        <v>1</v>
      </c>
      <c r="M15">
        <v>4</v>
      </c>
      <c r="N15">
        <v>0</v>
      </c>
      <c r="O15">
        <v>5</v>
      </c>
      <c r="P15">
        <v>0</v>
      </c>
      <c r="Q15" s="2">
        <f t="shared" si="0"/>
        <v>0.5</v>
      </c>
      <c r="R15" s="6" t="s">
        <v>46</v>
      </c>
      <c r="S15" s="2">
        <f t="shared" si="5"/>
        <v>0.25</v>
      </c>
      <c r="T15">
        <v>38</v>
      </c>
      <c r="U15">
        <v>35</v>
      </c>
      <c r="V15">
        <v>3</v>
      </c>
      <c r="W15" s="3">
        <f t="shared" si="1"/>
        <v>15.050342105263164</v>
      </c>
      <c r="X15" s="4">
        <f t="shared" si="2"/>
        <v>44.8</v>
      </c>
      <c r="Y15" s="4">
        <f t="shared" si="3"/>
        <v>11.7</v>
      </c>
      <c r="Z15">
        <v>0</v>
      </c>
    </row>
    <row r="16" spans="1:26" x14ac:dyDescent="0.3">
      <c r="A16" s="1" t="str">
        <f>'Patty Mills'!A16</f>
        <v>vs DEF</v>
      </c>
      <c r="B16">
        <v>15</v>
      </c>
      <c r="C16">
        <v>6</v>
      </c>
      <c r="D16">
        <v>1</v>
      </c>
      <c r="E16">
        <v>1</v>
      </c>
      <c r="F16">
        <v>1</v>
      </c>
      <c r="G16">
        <v>1</v>
      </c>
      <c r="H16">
        <v>7</v>
      </c>
      <c r="I16">
        <v>7</v>
      </c>
      <c r="J16">
        <v>1</v>
      </c>
      <c r="K16">
        <v>1</v>
      </c>
      <c r="L16">
        <v>0</v>
      </c>
      <c r="M16">
        <v>3</v>
      </c>
      <c r="N16">
        <v>1</v>
      </c>
      <c r="O16">
        <v>2</v>
      </c>
      <c r="P16">
        <v>-17</v>
      </c>
      <c r="Q16" s="2">
        <f t="shared" si="0"/>
        <v>1</v>
      </c>
      <c r="R16" s="2">
        <f t="shared" si="4"/>
        <v>1</v>
      </c>
      <c r="S16" s="2">
        <f t="shared" si="5"/>
        <v>0</v>
      </c>
      <c r="T16">
        <v>38</v>
      </c>
      <c r="U16">
        <v>18</v>
      </c>
      <c r="V16">
        <v>0</v>
      </c>
      <c r="W16" s="3">
        <f t="shared" si="1"/>
        <v>19.607842105263156</v>
      </c>
      <c r="X16" s="4">
        <f t="shared" si="2"/>
        <v>28.7</v>
      </c>
      <c r="Y16" s="4">
        <f t="shared" si="3"/>
        <v>14.5</v>
      </c>
      <c r="Z16">
        <v>0</v>
      </c>
    </row>
    <row r="17" spans="1:26" x14ac:dyDescent="0.3">
      <c r="A17" s="1" t="str">
        <f>'Patty Mills'!A17</f>
        <v>@ CHI</v>
      </c>
      <c r="B17">
        <v>25</v>
      </c>
      <c r="C17">
        <v>6</v>
      </c>
      <c r="D17">
        <v>10</v>
      </c>
      <c r="E17">
        <v>1</v>
      </c>
      <c r="F17">
        <v>2</v>
      </c>
      <c r="G17">
        <v>2</v>
      </c>
      <c r="H17">
        <v>11</v>
      </c>
      <c r="I17">
        <v>17</v>
      </c>
      <c r="J17">
        <v>1</v>
      </c>
      <c r="K17">
        <v>2</v>
      </c>
      <c r="L17">
        <v>2</v>
      </c>
      <c r="M17">
        <v>3</v>
      </c>
      <c r="N17">
        <v>0</v>
      </c>
      <c r="O17">
        <v>4</v>
      </c>
      <c r="P17">
        <v>0</v>
      </c>
      <c r="Q17" s="2">
        <f t="shared" si="0"/>
        <v>0.6470588235294118</v>
      </c>
      <c r="R17" s="2">
        <f t="shared" si="4"/>
        <v>0.5</v>
      </c>
      <c r="S17" s="2">
        <f t="shared" si="5"/>
        <v>0.66666666666666663</v>
      </c>
      <c r="T17">
        <v>47</v>
      </c>
      <c r="U17">
        <v>47</v>
      </c>
      <c r="V17">
        <v>4</v>
      </c>
      <c r="W17" s="3">
        <f t="shared" si="1"/>
        <v>26.398553191489366</v>
      </c>
      <c r="X17" s="4">
        <f t="shared" si="2"/>
        <v>54.2</v>
      </c>
      <c r="Y17" s="4">
        <f t="shared" si="3"/>
        <v>25</v>
      </c>
      <c r="Z17">
        <v>1</v>
      </c>
    </row>
    <row r="18" spans="1:26" x14ac:dyDescent="0.3">
      <c r="A18" s="1" t="str">
        <f>'Patty Mills'!A18</f>
        <v>@ FRA</v>
      </c>
      <c r="B18">
        <v>20</v>
      </c>
      <c r="C18">
        <v>7</v>
      </c>
      <c r="D18">
        <v>4</v>
      </c>
      <c r="E18">
        <v>1</v>
      </c>
      <c r="F18">
        <v>2</v>
      </c>
      <c r="G18">
        <v>3</v>
      </c>
      <c r="H18">
        <v>10</v>
      </c>
      <c r="I18">
        <v>11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-14</v>
      </c>
      <c r="Q18" s="2">
        <f t="shared" si="0"/>
        <v>0.90909090909090906</v>
      </c>
      <c r="R18" s="6" t="s">
        <v>46</v>
      </c>
      <c r="S18" s="2">
        <f t="shared" si="5"/>
        <v>0</v>
      </c>
      <c r="T18">
        <v>41</v>
      </c>
      <c r="U18">
        <v>31</v>
      </c>
      <c r="V18">
        <v>5</v>
      </c>
      <c r="W18" s="3">
        <f t="shared" si="1"/>
        <v>25.640292682926827</v>
      </c>
      <c r="X18" s="4">
        <f t="shared" si="2"/>
        <v>40.4</v>
      </c>
      <c r="Y18" s="4">
        <f t="shared" si="3"/>
        <v>20.900000000000002</v>
      </c>
      <c r="Z18">
        <v>0</v>
      </c>
    </row>
    <row r="19" spans="1:26" x14ac:dyDescent="0.3">
      <c r="A19" s="1" t="str">
        <f>'Patty Mills'!A19</f>
        <v>vs INJ</v>
      </c>
      <c r="B19">
        <v>14</v>
      </c>
      <c r="C19">
        <v>4</v>
      </c>
      <c r="D19">
        <v>7</v>
      </c>
      <c r="E19">
        <v>1</v>
      </c>
      <c r="F19">
        <v>0</v>
      </c>
      <c r="G19">
        <v>2</v>
      </c>
      <c r="H19">
        <v>6</v>
      </c>
      <c r="I19">
        <v>9</v>
      </c>
      <c r="J19">
        <v>1</v>
      </c>
      <c r="K19">
        <v>1</v>
      </c>
      <c r="L19">
        <v>1</v>
      </c>
      <c r="M19">
        <v>3</v>
      </c>
      <c r="N19">
        <v>0</v>
      </c>
      <c r="O19">
        <v>3</v>
      </c>
      <c r="P19">
        <v>-20</v>
      </c>
      <c r="Q19" s="2">
        <f t="shared" si="0"/>
        <v>0.66666666666666663</v>
      </c>
      <c r="R19" s="2">
        <f t="shared" si="4"/>
        <v>1</v>
      </c>
      <c r="S19" s="2">
        <f t="shared" si="5"/>
        <v>0.33333333333333331</v>
      </c>
      <c r="T19">
        <v>37</v>
      </c>
      <c r="U19">
        <v>32</v>
      </c>
      <c r="V19">
        <v>2</v>
      </c>
      <c r="W19" s="3">
        <f t="shared" si="1"/>
        <v>17.236513513513511</v>
      </c>
      <c r="X19" s="4">
        <f t="shared" si="2"/>
        <v>30.299999999999997</v>
      </c>
      <c r="Y19" s="4">
        <f t="shared" si="3"/>
        <v>12.899999999999995</v>
      </c>
      <c r="Z19">
        <v>0</v>
      </c>
    </row>
    <row r="20" spans="1:26" x14ac:dyDescent="0.3">
      <c r="A20" s="1" t="str">
        <f>'Patty Mills'!A20</f>
        <v>@ EUR</v>
      </c>
      <c r="B20">
        <v>12</v>
      </c>
      <c r="C20">
        <v>9</v>
      </c>
      <c r="D20">
        <v>9</v>
      </c>
      <c r="E20">
        <v>0</v>
      </c>
      <c r="F20">
        <v>0</v>
      </c>
      <c r="G20">
        <v>1</v>
      </c>
      <c r="H20">
        <v>6</v>
      </c>
      <c r="I20">
        <v>6</v>
      </c>
      <c r="J20">
        <v>0</v>
      </c>
      <c r="K20">
        <v>0</v>
      </c>
      <c r="L20">
        <v>0</v>
      </c>
      <c r="M20">
        <v>0</v>
      </c>
      <c r="N20">
        <v>2</v>
      </c>
      <c r="O20">
        <v>3</v>
      </c>
      <c r="P20">
        <v>-17</v>
      </c>
      <c r="Q20" s="2">
        <f t="shared" si="0"/>
        <v>1</v>
      </c>
      <c r="R20" s="6" t="s">
        <v>46</v>
      </c>
      <c r="S20" s="6" t="s">
        <v>46</v>
      </c>
      <c r="T20">
        <v>35</v>
      </c>
      <c r="U20">
        <v>33</v>
      </c>
      <c r="V20">
        <v>3</v>
      </c>
      <c r="W20" s="3">
        <f t="shared" si="1"/>
        <v>25.813228571428571</v>
      </c>
      <c r="X20" s="4">
        <f t="shared" si="2"/>
        <v>35.299999999999997</v>
      </c>
      <c r="Y20" s="4">
        <f t="shared" si="3"/>
        <v>17.8</v>
      </c>
      <c r="Z20">
        <v>0</v>
      </c>
    </row>
    <row r="21" spans="1:26" x14ac:dyDescent="0.3">
      <c r="A21" s="1" t="str">
        <f>'Patty Mills'!A21</f>
        <v>@ RKS</v>
      </c>
      <c r="B21">
        <v>32</v>
      </c>
      <c r="C21">
        <v>13</v>
      </c>
      <c r="D21">
        <v>16</v>
      </c>
      <c r="E21">
        <v>0</v>
      </c>
      <c r="F21">
        <v>0</v>
      </c>
      <c r="G21">
        <v>2</v>
      </c>
      <c r="H21">
        <v>13</v>
      </c>
      <c r="I21">
        <v>20</v>
      </c>
      <c r="J21">
        <v>0</v>
      </c>
      <c r="K21">
        <v>0</v>
      </c>
      <c r="L21">
        <v>6</v>
      </c>
      <c r="M21">
        <v>10</v>
      </c>
      <c r="N21">
        <v>3</v>
      </c>
      <c r="O21">
        <v>4</v>
      </c>
      <c r="P21">
        <v>-4</v>
      </c>
      <c r="Q21" s="2">
        <f t="shared" si="0"/>
        <v>0.65</v>
      </c>
      <c r="R21" s="6" t="s">
        <v>46</v>
      </c>
      <c r="S21" s="2">
        <f t="shared" si="5"/>
        <v>0.6</v>
      </c>
      <c r="T21">
        <v>40</v>
      </c>
      <c r="U21">
        <v>72</v>
      </c>
      <c r="V21">
        <v>3</v>
      </c>
      <c r="W21" s="3">
        <f t="shared" si="1"/>
        <v>42.154699999999998</v>
      </c>
      <c r="X21" s="4">
        <f t="shared" si="2"/>
        <v>69.599999999999994</v>
      </c>
      <c r="Y21" s="4">
        <f t="shared" si="3"/>
        <v>34.300000000000004</v>
      </c>
      <c r="Z21">
        <v>1</v>
      </c>
    </row>
    <row r="22" spans="1:26" x14ac:dyDescent="0.3">
      <c r="A22" s="1" t="str">
        <f>'Patty Mills'!A22</f>
        <v>vs AFR</v>
      </c>
      <c r="B22">
        <v>15</v>
      </c>
      <c r="C22">
        <v>6</v>
      </c>
      <c r="D22">
        <v>8</v>
      </c>
      <c r="E22">
        <v>1</v>
      </c>
      <c r="F22">
        <v>0</v>
      </c>
      <c r="G22">
        <v>1</v>
      </c>
      <c r="H22">
        <v>7</v>
      </c>
      <c r="I22">
        <v>21</v>
      </c>
      <c r="J22">
        <v>0</v>
      </c>
      <c r="K22">
        <v>3</v>
      </c>
      <c r="L22">
        <v>1</v>
      </c>
      <c r="M22">
        <v>3</v>
      </c>
      <c r="N22">
        <v>1</v>
      </c>
      <c r="O22">
        <v>3</v>
      </c>
      <c r="P22">
        <v>-18</v>
      </c>
      <c r="Q22" s="2">
        <f t="shared" si="0"/>
        <v>0.33333333333333331</v>
      </c>
      <c r="R22" s="2">
        <f t="shared" si="4"/>
        <v>0</v>
      </c>
      <c r="S22" s="2">
        <f t="shared" si="5"/>
        <v>0.33333333333333331</v>
      </c>
      <c r="T22">
        <v>39</v>
      </c>
      <c r="U22">
        <v>35</v>
      </c>
      <c r="V22">
        <v>1</v>
      </c>
      <c r="W22" s="3">
        <f t="shared" si="1"/>
        <v>9.8278205128205158</v>
      </c>
      <c r="X22" s="4">
        <f t="shared" si="2"/>
        <v>36.200000000000003</v>
      </c>
      <c r="Y22" s="4">
        <f t="shared" si="3"/>
        <v>8.6000000000000014</v>
      </c>
      <c r="Z22">
        <v>0</v>
      </c>
    </row>
    <row r="23" spans="1:26" x14ac:dyDescent="0.3">
      <c r="A23" s="1" t="str">
        <f>'Patty Mills'!A23</f>
        <v>@ OLD</v>
      </c>
      <c r="B23">
        <v>16</v>
      </c>
      <c r="C23">
        <v>6</v>
      </c>
      <c r="D23">
        <v>8</v>
      </c>
      <c r="E23">
        <v>3</v>
      </c>
      <c r="F23">
        <v>1</v>
      </c>
      <c r="G23">
        <v>3</v>
      </c>
      <c r="H23">
        <v>4</v>
      </c>
      <c r="I23">
        <v>12</v>
      </c>
      <c r="J23">
        <v>1</v>
      </c>
      <c r="K23">
        <v>2</v>
      </c>
      <c r="L23">
        <v>7</v>
      </c>
      <c r="M23">
        <v>7</v>
      </c>
      <c r="N23">
        <v>1</v>
      </c>
      <c r="O23">
        <v>4</v>
      </c>
      <c r="P23">
        <v>1</v>
      </c>
      <c r="Q23" s="2">
        <f t="shared" si="0"/>
        <v>0.33333333333333331</v>
      </c>
      <c r="R23" s="2">
        <f t="shared" si="4"/>
        <v>0.5</v>
      </c>
      <c r="S23" s="2">
        <f t="shared" si="5"/>
        <v>1</v>
      </c>
      <c r="T23">
        <v>41</v>
      </c>
      <c r="U23">
        <v>36</v>
      </c>
      <c r="V23">
        <v>0</v>
      </c>
      <c r="W23" s="3">
        <f t="shared" si="1"/>
        <v>18.073487804878052</v>
      </c>
      <c r="X23" s="4">
        <f t="shared" si="2"/>
        <v>44.2</v>
      </c>
      <c r="Y23" s="4">
        <f t="shared" si="3"/>
        <v>15.5</v>
      </c>
      <c r="Z23">
        <v>0</v>
      </c>
    </row>
    <row r="24" spans="1:26" x14ac:dyDescent="0.3">
      <c r="A24" s="1" t="str">
        <f>'Patty Mills'!A24</f>
        <v>vs USA</v>
      </c>
      <c r="B24">
        <v>17</v>
      </c>
      <c r="C24">
        <v>8</v>
      </c>
      <c r="D24">
        <v>4</v>
      </c>
      <c r="E24">
        <v>1</v>
      </c>
      <c r="F24">
        <v>0</v>
      </c>
      <c r="G24">
        <v>2</v>
      </c>
      <c r="H24">
        <v>8</v>
      </c>
      <c r="I24">
        <v>11</v>
      </c>
      <c r="J24">
        <v>0</v>
      </c>
      <c r="K24">
        <v>3</v>
      </c>
      <c r="L24">
        <v>1</v>
      </c>
      <c r="M24">
        <v>2</v>
      </c>
      <c r="N24">
        <v>1</v>
      </c>
      <c r="O24">
        <v>1</v>
      </c>
      <c r="P24">
        <v>-13</v>
      </c>
      <c r="Q24" s="2">
        <f t="shared" si="0"/>
        <v>0.72727272727272729</v>
      </c>
      <c r="R24" s="2">
        <f t="shared" si="4"/>
        <v>0</v>
      </c>
      <c r="S24" s="2">
        <f t="shared" si="5"/>
        <v>0.5</v>
      </c>
      <c r="T24">
        <v>33</v>
      </c>
      <c r="U24">
        <v>26</v>
      </c>
      <c r="V24">
        <v>4</v>
      </c>
      <c r="W24" s="3">
        <f t="shared" si="1"/>
        <v>23.985848484848486</v>
      </c>
      <c r="X24" s="4">
        <f t="shared" si="2"/>
        <v>33.6</v>
      </c>
      <c r="Y24" s="4">
        <f t="shared" si="3"/>
        <v>16</v>
      </c>
      <c r="Z24">
        <v>0</v>
      </c>
    </row>
    <row r="25" spans="1:26" x14ac:dyDescent="0.3">
      <c r="A25" s="1" t="str">
        <f>'Patty Mills'!A25</f>
        <v>@ SPA</v>
      </c>
      <c r="B25">
        <v>12</v>
      </c>
      <c r="C25">
        <v>13</v>
      </c>
      <c r="D25">
        <v>10</v>
      </c>
      <c r="E25">
        <v>0</v>
      </c>
      <c r="F25">
        <v>1</v>
      </c>
      <c r="G25">
        <v>2</v>
      </c>
      <c r="H25">
        <v>5</v>
      </c>
      <c r="I25">
        <v>5</v>
      </c>
      <c r="J25">
        <v>0</v>
      </c>
      <c r="K25">
        <v>0</v>
      </c>
      <c r="L25">
        <v>2</v>
      </c>
      <c r="M25">
        <v>4</v>
      </c>
      <c r="N25">
        <v>2</v>
      </c>
      <c r="O25">
        <v>0</v>
      </c>
      <c r="P25">
        <v>2</v>
      </c>
      <c r="Q25" s="2">
        <f t="shared" si="0"/>
        <v>1</v>
      </c>
      <c r="R25" s="6" t="s">
        <v>46</v>
      </c>
      <c r="S25" s="2">
        <f t="shared" si="5"/>
        <v>0.5</v>
      </c>
      <c r="T25">
        <v>40</v>
      </c>
      <c r="U25">
        <v>36</v>
      </c>
      <c r="V25">
        <v>2</v>
      </c>
      <c r="W25" s="3">
        <f t="shared" si="1"/>
        <v>25.402199999999997</v>
      </c>
      <c r="X25" s="4">
        <f t="shared" si="2"/>
        <v>43.6</v>
      </c>
      <c r="Y25" s="4">
        <f t="shared" si="3"/>
        <v>20.399999999999999</v>
      </c>
      <c r="Z25">
        <v>0</v>
      </c>
    </row>
    <row r="26" spans="1:26" x14ac:dyDescent="0.3">
      <c r="A26" s="1" t="str">
        <f>'Patty Mills'!A26</f>
        <v>vs 6TH</v>
      </c>
      <c r="B26">
        <v>24</v>
      </c>
      <c r="C26">
        <v>11</v>
      </c>
      <c r="D26">
        <v>13</v>
      </c>
      <c r="E26">
        <v>1</v>
      </c>
      <c r="F26">
        <v>1</v>
      </c>
      <c r="G26">
        <v>4</v>
      </c>
      <c r="H26">
        <v>10</v>
      </c>
      <c r="I26">
        <v>15</v>
      </c>
      <c r="J26">
        <v>0</v>
      </c>
      <c r="K26">
        <v>0</v>
      </c>
      <c r="L26">
        <v>4</v>
      </c>
      <c r="M26">
        <v>7</v>
      </c>
      <c r="N26">
        <v>2</v>
      </c>
      <c r="O26">
        <v>3</v>
      </c>
      <c r="P26">
        <v>7</v>
      </c>
      <c r="Q26" s="2">
        <f t="shared" si="0"/>
        <v>0.66666666666666663</v>
      </c>
      <c r="R26" s="6" t="s">
        <v>46</v>
      </c>
      <c r="S26" s="2">
        <f t="shared" si="5"/>
        <v>0.5714285714285714</v>
      </c>
      <c r="T26">
        <v>39</v>
      </c>
      <c r="U26">
        <v>54</v>
      </c>
      <c r="V26">
        <v>2</v>
      </c>
      <c r="W26" s="3">
        <f t="shared" si="1"/>
        <v>32.763538461538467</v>
      </c>
      <c r="X26" s="4">
        <f t="shared" si="2"/>
        <v>58.7</v>
      </c>
      <c r="Y26" s="4">
        <f t="shared" si="3"/>
        <v>26</v>
      </c>
      <c r="Z26">
        <v>1</v>
      </c>
    </row>
    <row r="27" spans="1:26" x14ac:dyDescent="0.3">
      <c r="A27" s="1" t="str">
        <f>'Patty Mills'!A27</f>
        <v>@ CAN</v>
      </c>
      <c r="B27">
        <v>14</v>
      </c>
      <c r="C27">
        <v>6</v>
      </c>
      <c r="D27">
        <v>8</v>
      </c>
      <c r="E27">
        <v>0</v>
      </c>
      <c r="F27">
        <v>1</v>
      </c>
      <c r="G27">
        <v>1</v>
      </c>
      <c r="H27">
        <v>6</v>
      </c>
      <c r="I27">
        <v>12</v>
      </c>
      <c r="J27">
        <v>0</v>
      </c>
      <c r="K27">
        <v>2</v>
      </c>
      <c r="L27">
        <v>2</v>
      </c>
      <c r="M27">
        <v>4</v>
      </c>
      <c r="N27">
        <v>1</v>
      </c>
      <c r="O27">
        <v>2</v>
      </c>
      <c r="P27">
        <v>9</v>
      </c>
      <c r="Q27" s="2">
        <f t="shared" si="0"/>
        <v>0.5</v>
      </c>
      <c r="R27" s="2">
        <f t="shared" si="4"/>
        <v>0</v>
      </c>
      <c r="S27" s="2">
        <f t="shared" si="5"/>
        <v>0.5</v>
      </c>
      <c r="T27">
        <v>35</v>
      </c>
      <c r="U27">
        <v>31</v>
      </c>
      <c r="V27">
        <v>2</v>
      </c>
      <c r="W27" s="3">
        <f t="shared" si="1"/>
        <v>19.703457142857147</v>
      </c>
      <c r="X27" s="4">
        <f t="shared" si="2"/>
        <v>35.200000000000003</v>
      </c>
      <c r="Y27" s="4">
        <f t="shared" si="3"/>
        <v>14.2</v>
      </c>
      <c r="Z27">
        <v>0</v>
      </c>
    </row>
    <row r="28" spans="1:26" x14ac:dyDescent="0.3">
      <c r="A28" s="1" t="str">
        <f>'Patty Mills'!A28</f>
        <v>vs DNK</v>
      </c>
      <c r="B28">
        <v>25</v>
      </c>
      <c r="C28">
        <v>10</v>
      </c>
      <c r="D28">
        <v>15</v>
      </c>
      <c r="E28">
        <v>4</v>
      </c>
      <c r="F28">
        <v>1</v>
      </c>
      <c r="G28">
        <v>7</v>
      </c>
      <c r="H28">
        <v>8</v>
      </c>
      <c r="I28">
        <v>14</v>
      </c>
      <c r="J28">
        <v>0</v>
      </c>
      <c r="K28">
        <v>0</v>
      </c>
      <c r="L28">
        <v>9</v>
      </c>
      <c r="M28">
        <v>11</v>
      </c>
      <c r="N28">
        <v>0</v>
      </c>
      <c r="O28">
        <v>5</v>
      </c>
      <c r="P28">
        <v>5</v>
      </c>
      <c r="Q28" s="2">
        <f t="shared" si="0"/>
        <v>0.5714285714285714</v>
      </c>
      <c r="R28" s="6" t="s">
        <v>46</v>
      </c>
      <c r="S28" s="2">
        <f t="shared" si="5"/>
        <v>0.81818181818181823</v>
      </c>
      <c r="T28">
        <v>39</v>
      </c>
      <c r="U28">
        <v>61</v>
      </c>
      <c r="V28">
        <v>4</v>
      </c>
      <c r="W28" s="3">
        <f t="shared" si="1"/>
        <v>32.00758974358974</v>
      </c>
      <c r="X28" s="4">
        <f t="shared" si="2"/>
        <v>67.5</v>
      </c>
      <c r="Y28" s="4">
        <f t="shared" si="3"/>
        <v>25.899999999999991</v>
      </c>
      <c r="Z28">
        <v>1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14.666666666666666</v>
      </c>
      <c r="C47" s="4">
        <f t="shared" ref="C47:P47" si="6">AVERAGE(C2:C46)</f>
        <v>6.7037037037037033</v>
      </c>
      <c r="D47" s="4">
        <f t="shared" si="6"/>
        <v>7.5185185185185182</v>
      </c>
      <c r="E47" s="4">
        <f t="shared" si="6"/>
        <v>0.96296296296296291</v>
      </c>
      <c r="F47" s="4">
        <f t="shared" si="6"/>
        <v>0.81481481481481477</v>
      </c>
      <c r="G47" s="4">
        <f t="shared" si="6"/>
        <v>2.4814814814814814</v>
      </c>
      <c r="H47" s="4">
        <f t="shared" si="6"/>
        <v>6.2222222222222223</v>
      </c>
      <c r="I47" s="4">
        <f t="shared" si="6"/>
        <v>10.62962962962963</v>
      </c>
      <c r="J47" s="4">
        <f t="shared" si="6"/>
        <v>0.25925925925925924</v>
      </c>
      <c r="K47" s="4">
        <f t="shared" si="6"/>
        <v>1.2222222222222223</v>
      </c>
      <c r="L47" s="4">
        <f t="shared" si="6"/>
        <v>1.962962962962963</v>
      </c>
      <c r="M47" s="4">
        <f t="shared" si="6"/>
        <v>3.2962962962962963</v>
      </c>
      <c r="N47" s="4">
        <f t="shared" si="6"/>
        <v>1</v>
      </c>
      <c r="O47" s="4">
        <f t="shared" si="6"/>
        <v>2.4444444444444446</v>
      </c>
      <c r="P47" s="4">
        <f t="shared" si="6"/>
        <v>-6.2222222222222223</v>
      </c>
      <c r="Q47" s="2">
        <f>SUM(H2:H46)/SUM(I2:I46)</f>
        <v>0.58536585365853655</v>
      </c>
      <c r="R47" s="2">
        <f>SUM(J2:J46)/SUM(K2:K46)</f>
        <v>0.21212121212121213</v>
      </c>
      <c r="S47" s="2">
        <f>SUM(L2:L46)/SUM(M2:M46)</f>
        <v>0.5955056179775281</v>
      </c>
      <c r="T47" s="4">
        <f t="shared" ref="T47:V47" si="7">AVERAGE(T2:T46)</f>
        <v>38.074074074074076</v>
      </c>
      <c r="U47" s="4">
        <f t="shared" si="7"/>
        <v>32.814814814814817</v>
      </c>
      <c r="V47" s="4">
        <f t="shared" si="7"/>
        <v>2.074074074074074</v>
      </c>
      <c r="W47" s="3">
        <f>((H49*85.91) +(F49*53.897)+(J49*51.757)+(L49*46.845)+(E49*39.19)+(N49*39.19)+(D49*34.677)+((C49-N49)*14.707)-(O49*17.174)-((M49-L49)*20.091)-((I49-H49)*39.19)-(G49*53.897))/T49</f>
        <v>19.176661478599222</v>
      </c>
      <c r="X47" s="4">
        <f t="shared" ref="X47" si="8">B47+(C47*1.2)+(D47*1.5)+(E47*3)+(F47*3)-G47</f>
        <v>36.840740740740735</v>
      </c>
      <c r="Y47" s="4">
        <f t="shared" ref="Y47" si="9">B47+0.4*H47-0.7*I47-0.4*(M47-L47)+0.7*N47+0.3*(C47-N47)+F47+D47*0.7+0.7*E47-0.4*O47-G47</f>
        <v>14.885185185185186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396</v>
      </c>
      <c r="C49">
        <f t="shared" ref="C49:P49" si="10">SUM(C2:C46)</f>
        <v>181</v>
      </c>
      <c r="D49">
        <f t="shared" si="10"/>
        <v>203</v>
      </c>
      <c r="E49">
        <f t="shared" si="10"/>
        <v>26</v>
      </c>
      <c r="F49">
        <f t="shared" si="10"/>
        <v>22</v>
      </c>
      <c r="G49">
        <f t="shared" si="10"/>
        <v>67</v>
      </c>
      <c r="H49">
        <f t="shared" si="10"/>
        <v>168</v>
      </c>
      <c r="I49">
        <f t="shared" si="10"/>
        <v>287</v>
      </c>
      <c r="J49">
        <f t="shared" si="10"/>
        <v>7</v>
      </c>
      <c r="K49">
        <f t="shared" si="10"/>
        <v>33</v>
      </c>
      <c r="L49">
        <f t="shared" si="10"/>
        <v>53</v>
      </c>
      <c r="M49">
        <f t="shared" si="10"/>
        <v>89</v>
      </c>
      <c r="N49">
        <f t="shared" si="10"/>
        <v>27</v>
      </c>
      <c r="O49">
        <f t="shared" si="10"/>
        <v>66</v>
      </c>
      <c r="P49">
        <f t="shared" si="10"/>
        <v>-168</v>
      </c>
      <c r="T49">
        <f>SUM(T2:T46)</f>
        <v>1028</v>
      </c>
      <c r="U49">
        <f>SUM(U2:U46)</f>
        <v>886</v>
      </c>
      <c r="V49">
        <f>SUM(V2:V46)</f>
        <v>56</v>
      </c>
      <c r="X49" s="4">
        <f>SUM(X2:X46)</f>
        <v>994.7</v>
      </c>
      <c r="Z49">
        <f>SUM(Z2:Z46)</f>
        <v>4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2</v>
      </c>
      <c r="C2">
        <v>3</v>
      </c>
      <c r="D2">
        <v>0</v>
      </c>
      <c r="E2">
        <v>0</v>
      </c>
      <c r="F2">
        <v>0</v>
      </c>
      <c r="G2">
        <v>0</v>
      </c>
      <c r="H2">
        <v>1</v>
      </c>
      <c r="I2">
        <v>4</v>
      </c>
      <c r="J2">
        <v>0</v>
      </c>
      <c r="K2">
        <v>0</v>
      </c>
      <c r="L2">
        <v>0</v>
      </c>
      <c r="M2">
        <v>0</v>
      </c>
      <c r="N2">
        <v>1</v>
      </c>
      <c r="O2">
        <v>3</v>
      </c>
      <c r="P2">
        <v>-23</v>
      </c>
      <c r="Q2" s="2">
        <f t="shared" ref="Q2:Q46" si="0">H2/I2</f>
        <v>0.25</v>
      </c>
      <c r="R2" s="6" t="s">
        <v>46</v>
      </c>
      <c r="S2" s="6" t="s">
        <v>46</v>
      </c>
      <c r="T2">
        <v>29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-0.50268965517241293</v>
      </c>
      <c r="X2" s="4">
        <f t="shared" ref="X2:X46" si="2">B2+(C2*1.2)+(D2*1.5)+(E2*3)+(F2*3)-G2</f>
        <v>5.6</v>
      </c>
      <c r="Y2" s="4">
        <f t="shared" ref="Y2:Y46" si="3">B2+0.4*H2-0.7*I2-0.4*(M2-L2)+0.7*N2+0.3*(C2-N2)+F2+D2*0.7+0.7*E2-0.4*O2-G2</f>
        <v>-0.30000000000000016</v>
      </c>
      <c r="Z2">
        <v>0</v>
      </c>
    </row>
    <row r="3" spans="1:26" x14ac:dyDescent="0.3">
      <c r="A3" s="1" t="str">
        <f>'Patty Mills'!A3</f>
        <v>vs FRA</v>
      </c>
      <c r="B3">
        <v>16</v>
      </c>
      <c r="C3">
        <v>13</v>
      </c>
      <c r="D3">
        <v>1</v>
      </c>
      <c r="E3">
        <v>1</v>
      </c>
      <c r="F3">
        <v>0</v>
      </c>
      <c r="G3">
        <v>0</v>
      </c>
      <c r="H3">
        <v>8</v>
      </c>
      <c r="I3">
        <v>10</v>
      </c>
      <c r="J3">
        <v>0</v>
      </c>
      <c r="K3">
        <v>0</v>
      </c>
      <c r="L3">
        <v>0</v>
      </c>
      <c r="M3">
        <v>0</v>
      </c>
      <c r="N3">
        <v>4</v>
      </c>
      <c r="O3">
        <v>2</v>
      </c>
      <c r="P3">
        <v>-3</v>
      </c>
      <c r="Q3" s="2">
        <f t="shared" si="0"/>
        <v>0.8</v>
      </c>
      <c r="R3" s="6" t="s">
        <v>46</v>
      </c>
      <c r="S3" s="6" t="s">
        <v>46</v>
      </c>
      <c r="T3">
        <v>35</v>
      </c>
      <c r="U3">
        <v>19</v>
      </c>
      <c r="V3">
        <v>1</v>
      </c>
      <c r="W3" s="3">
        <f t="shared" si="1"/>
        <v>26.786914285714285</v>
      </c>
      <c r="X3" s="4">
        <f t="shared" si="2"/>
        <v>36.1</v>
      </c>
      <c r="Y3" s="4">
        <f t="shared" si="3"/>
        <v>18.299999999999997</v>
      </c>
      <c r="Z3">
        <v>0</v>
      </c>
    </row>
    <row r="4" spans="1:26" x14ac:dyDescent="0.3">
      <c r="A4" s="1" t="str">
        <f>'Patty Mills'!A4</f>
        <v>@ INJ</v>
      </c>
      <c r="B4">
        <v>9</v>
      </c>
      <c r="C4">
        <v>11</v>
      </c>
      <c r="D4">
        <v>0</v>
      </c>
      <c r="E4">
        <v>0</v>
      </c>
      <c r="F4">
        <v>0</v>
      </c>
      <c r="G4">
        <v>0</v>
      </c>
      <c r="H4">
        <v>4</v>
      </c>
      <c r="I4">
        <v>9</v>
      </c>
      <c r="J4">
        <v>0</v>
      </c>
      <c r="K4">
        <v>0</v>
      </c>
      <c r="L4">
        <v>1</v>
      </c>
      <c r="M4">
        <v>2</v>
      </c>
      <c r="N4">
        <v>5</v>
      </c>
      <c r="O4">
        <v>1</v>
      </c>
      <c r="P4">
        <v>-31</v>
      </c>
      <c r="Q4" s="2">
        <f t="shared" si="0"/>
        <v>0.44444444444444442</v>
      </c>
      <c r="R4" s="6" t="s">
        <v>46</v>
      </c>
      <c r="S4" s="2">
        <f>L4/M4</f>
        <v>0.5</v>
      </c>
      <c r="T4">
        <v>36</v>
      </c>
      <c r="U4">
        <v>9</v>
      </c>
      <c r="V4">
        <v>3</v>
      </c>
      <c r="W4" s="3">
        <f t="shared" si="1"/>
        <v>12.262833333333331</v>
      </c>
      <c r="X4" s="4">
        <f t="shared" si="2"/>
        <v>22.2</v>
      </c>
      <c r="Y4" s="4">
        <f t="shared" si="3"/>
        <v>8.7999999999999989</v>
      </c>
      <c r="Z4">
        <v>0</v>
      </c>
    </row>
    <row r="5" spans="1:26" x14ac:dyDescent="0.3">
      <c r="A5" s="1" t="str">
        <f>'Patty Mills'!A5</f>
        <v>vs EUR</v>
      </c>
      <c r="B5">
        <v>8</v>
      </c>
      <c r="C5">
        <v>9</v>
      </c>
      <c r="D5">
        <v>0</v>
      </c>
      <c r="E5">
        <v>1</v>
      </c>
      <c r="F5">
        <v>2</v>
      </c>
      <c r="G5">
        <v>0</v>
      </c>
      <c r="H5">
        <v>4</v>
      </c>
      <c r="I5">
        <v>4</v>
      </c>
      <c r="J5">
        <v>0</v>
      </c>
      <c r="K5">
        <v>0</v>
      </c>
      <c r="L5">
        <v>0</v>
      </c>
      <c r="M5">
        <v>2</v>
      </c>
      <c r="N5">
        <v>2</v>
      </c>
      <c r="O5">
        <v>0</v>
      </c>
      <c r="P5">
        <v>1</v>
      </c>
      <c r="Q5" s="2">
        <f t="shared" si="0"/>
        <v>1</v>
      </c>
      <c r="R5" s="6" t="s">
        <v>46</v>
      </c>
      <c r="S5" s="2">
        <f>L5/M5</f>
        <v>0</v>
      </c>
      <c r="T5">
        <v>27</v>
      </c>
      <c r="U5">
        <v>8</v>
      </c>
      <c r="V5">
        <v>1</v>
      </c>
      <c r="W5" s="3">
        <f t="shared" si="1"/>
        <v>23.398925925925923</v>
      </c>
      <c r="X5" s="4">
        <f t="shared" si="2"/>
        <v>27.799999999999997</v>
      </c>
      <c r="Y5" s="4">
        <f t="shared" si="3"/>
        <v>12.2</v>
      </c>
      <c r="Z5">
        <v>0</v>
      </c>
    </row>
    <row r="6" spans="1:26" x14ac:dyDescent="0.3">
      <c r="A6" s="1" t="str">
        <f>'Patty Mills'!A6</f>
        <v>vs RKS</v>
      </c>
      <c r="B6">
        <v>10</v>
      </c>
      <c r="C6">
        <v>3</v>
      </c>
      <c r="D6">
        <v>0</v>
      </c>
      <c r="E6">
        <v>1</v>
      </c>
      <c r="F6">
        <v>0</v>
      </c>
      <c r="G6">
        <v>2</v>
      </c>
      <c r="H6">
        <v>5</v>
      </c>
      <c r="I6">
        <v>6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-28</v>
      </c>
      <c r="Q6" s="2">
        <f t="shared" si="0"/>
        <v>0.83333333333333337</v>
      </c>
      <c r="R6" s="6" t="s">
        <v>46</v>
      </c>
      <c r="S6" s="6" t="s">
        <v>46</v>
      </c>
      <c r="T6">
        <v>23</v>
      </c>
      <c r="U6">
        <v>10</v>
      </c>
      <c r="V6">
        <v>2</v>
      </c>
      <c r="W6" s="3">
        <f t="shared" si="1"/>
        <v>15.161000000000001</v>
      </c>
      <c r="X6" s="4">
        <f t="shared" si="2"/>
        <v>14.600000000000001</v>
      </c>
      <c r="Y6" s="4">
        <f t="shared" si="3"/>
        <v>7</v>
      </c>
      <c r="Z6">
        <v>0</v>
      </c>
    </row>
    <row r="7" spans="1:26" x14ac:dyDescent="0.3">
      <c r="A7" s="1" t="str">
        <f>'Patty Mills'!A7</f>
        <v>@ AFR</v>
      </c>
      <c r="B7">
        <v>8</v>
      </c>
      <c r="C7">
        <v>6</v>
      </c>
      <c r="D7">
        <v>0</v>
      </c>
      <c r="E7">
        <v>0</v>
      </c>
      <c r="F7">
        <v>1</v>
      </c>
      <c r="G7">
        <v>0</v>
      </c>
      <c r="H7">
        <v>4</v>
      </c>
      <c r="I7">
        <v>5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-9</v>
      </c>
      <c r="Q7" s="2">
        <f t="shared" si="0"/>
        <v>0.8</v>
      </c>
      <c r="R7" s="6" t="s">
        <v>46</v>
      </c>
      <c r="S7" s="6" t="s">
        <v>46</v>
      </c>
      <c r="T7">
        <v>33</v>
      </c>
      <c r="U7">
        <v>8</v>
      </c>
      <c r="V7">
        <v>3</v>
      </c>
      <c r="W7" s="3">
        <f t="shared" si="1"/>
        <v>13.754484848484848</v>
      </c>
      <c r="X7" s="4">
        <f t="shared" si="2"/>
        <v>18.2</v>
      </c>
      <c r="Y7" s="4">
        <f t="shared" si="3"/>
        <v>8.9</v>
      </c>
      <c r="Z7">
        <v>0</v>
      </c>
    </row>
    <row r="8" spans="1:26" x14ac:dyDescent="0.3">
      <c r="A8" s="1" t="str">
        <f>'Patty Mills'!A8</f>
        <v>vs OLD</v>
      </c>
      <c r="B8">
        <v>21</v>
      </c>
      <c r="C8">
        <v>12</v>
      </c>
      <c r="D8">
        <v>1</v>
      </c>
      <c r="E8">
        <v>1</v>
      </c>
      <c r="F8">
        <v>1</v>
      </c>
      <c r="G8">
        <v>0</v>
      </c>
      <c r="H8">
        <v>9</v>
      </c>
      <c r="I8">
        <v>13</v>
      </c>
      <c r="J8">
        <v>0</v>
      </c>
      <c r="K8">
        <v>0</v>
      </c>
      <c r="L8">
        <v>3</v>
      </c>
      <c r="M8">
        <v>3</v>
      </c>
      <c r="N8">
        <v>4</v>
      </c>
      <c r="O8">
        <v>1</v>
      </c>
      <c r="P8">
        <v>2</v>
      </c>
      <c r="Q8" s="2">
        <f t="shared" si="0"/>
        <v>0.69230769230769229</v>
      </c>
      <c r="R8" s="6" t="s">
        <v>46</v>
      </c>
      <c r="S8" s="2">
        <f t="shared" ref="S8:S46" si="4">L8/M8</f>
        <v>1</v>
      </c>
      <c r="T8">
        <v>28</v>
      </c>
      <c r="U8">
        <v>23</v>
      </c>
      <c r="V8">
        <v>4</v>
      </c>
      <c r="W8" s="3">
        <f t="shared" si="1"/>
        <v>40.784678571428564</v>
      </c>
      <c r="X8" s="4">
        <f t="shared" si="2"/>
        <v>42.9</v>
      </c>
      <c r="Y8" s="4">
        <f t="shared" si="3"/>
        <v>22.7</v>
      </c>
      <c r="Z8">
        <v>0</v>
      </c>
    </row>
    <row r="9" spans="1:26" x14ac:dyDescent="0.3">
      <c r="A9" s="1" t="str">
        <f>'Patty Mills'!A9</f>
        <v>@ USA</v>
      </c>
      <c r="B9">
        <v>8</v>
      </c>
      <c r="C9">
        <v>5</v>
      </c>
      <c r="D9">
        <v>1</v>
      </c>
      <c r="E9">
        <v>0</v>
      </c>
      <c r="F9">
        <v>0</v>
      </c>
      <c r="G9">
        <v>0</v>
      </c>
      <c r="H9">
        <v>3</v>
      </c>
      <c r="I9">
        <v>4</v>
      </c>
      <c r="J9">
        <v>0</v>
      </c>
      <c r="K9">
        <v>0</v>
      </c>
      <c r="L9">
        <v>2</v>
      </c>
      <c r="M9">
        <v>2</v>
      </c>
      <c r="N9">
        <v>2</v>
      </c>
      <c r="O9">
        <v>0</v>
      </c>
      <c r="P9">
        <v>-8</v>
      </c>
      <c r="Q9" s="2">
        <f t="shared" si="0"/>
        <v>0.75</v>
      </c>
      <c r="R9" s="6" t="s">
        <v>46</v>
      </c>
      <c r="S9" s="2">
        <f t="shared" si="4"/>
        <v>1</v>
      </c>
      <c r="T9">
        <v>31</v>
      </c>
      <c r="U9">
        <v>10</v>
      </c>
      <c r="V9">
        <v>0</v>
      </c>
      <c r="W9" s="3">
        <f t="shared" si="1"/>
        <v>15.142193548387096</v>
      </c>
      <c r="X9" s="4">
        <f t="shared" si="2"/>
        <v>15.5</v>
      </c>
      <c r="Y9" s="4">
        <f t="shared" si="3"/>
        <v>9.3999999999999986</v>
      </c>
      <c r="Z9">
        <v>0</v>
      </c>
    </row>
    <row r="10" spans="1:26" x14ac:dyDescent="0.3">
      <c r="A10" s="1" t="str">
        <f>'Patty Mills'!A10</f>
        <v>vs SPA</v>
      </c>
      <c r="B10">
        <v>17</v>
      </c>
      <c r="C10">
        <v>12</v>
      </c>
      <c r="D10">
        <v>0</v>
      </c>
      <c r="E10">
        <v>1</v>
      </c>
      <c r="F10">
        <v>0</v>
      </c>
      <c r="G10">
        <v>0</v>
      </c>
      <c r="H10">
        <v>8</v>
      </c>
      <c r="I10">
        <v>8</v>
      </c>
      <c r="J10">
        <v>0</v>
      </c>
      <c r="K10">
        <v>0</v>
      </c>
      <c r="L10">
        <v>1</v>
      </c>
      <c r="M10">
        <v>3</v>
      </c>
      <c r="N10">
        <v>5</v>
      </c>
      <c r="O10">
        <v>0</v>
      </c>
      <c r="P10">
        <v>-1</v>
      </c>
      <c r="Q10" s="2">
        <f t="shared" si="0"/>
        <v>1</v>
      </c>
      <c r="R10" s="6" t="s">
        <v>46</v>
      </c>
      <c r="S10" s="2">
        <f t="shared" si="4"/>
        <v>0.33333333333333331</v>
      </c>
      <c r="T10">
        <v>34</v>
      </c>
      <c r="U10">
        <v>17</v>
      </c>
      <c r="V10">
        <v>3</v>
      </c>
      <c r="W10" s="3">
        <f t="shared" si="1"/>
        <v>30.353882352941181</v>
      </c>
      <c r="X10" s="4">
        <f t="shared" si="2"/>
        <v>34.4</v>
      </c>
      <c r="Y10" s="4">
        <f t="shared" si="3"/>
        <v>20.099999999999998</v>
      </c>
      <c r="Z10">
        <v>0</v>
      </c>
    </row>
    <row r="11" spans="1:26" x14ac:dyDescent="0.3">
      <c r="A11" s="1" t="str">
        <f>'Patty Mills'!A11</f>
        <v>@ 6TH</v>
      </c>
      <c r="B11">
        <v>11</v>
      </c>
      <c r="C11">
        <v>8</v>
      </c>
      <c r="D11">
        <v>2</v>
      </c>
      <c r="E11">
        <v>2</v>
      </c>
      <c r="F11">
        <v>0</v>
      </c>
      <c r="G11">
        <v>1</v>
      </c>
      <c r="H11">
        <v>5</v>
      </c>
      <c r="I11">
        <v>6</v>
      </c>
      <c r="J11">
        <v>0</v>
      </c>
      <c r="K11">
        <v>0</v>
      </c>
      <c r="L11">
        <v>1</v>
      </c>
      <c r="M11">
        <v>2</v>
      </c>
      <c r="N11">
        <v>2</v>
      </c>
      <c r="O11">
        <v>1</v>
      </c>
      <c r="P11">
        <v>-3</v>
      </c>
      <c r="Q11" s="2">
        <f t="shared" si="0"/>
        <v>0.83333333333333337</v>
      </c>
      <c r="R11" s="6" t="s">
        <v>46</v>
      </c>
      <c r="S11" s="2">
        <f t="shared" si="4"/>
        <v>0.5</v>
      </c>
      <c r="T11">
        <v>36</v>
      </c>
      <c r="U11">
        <v>15</v>
      </c>
      <c r="V11">
        <v>2</v>
      </c>
      <c r="W11" s="3">
        <f t="shared" si="1"/>
        <v>18.344416666666667</v>
      </c>
      <c r="X11" s="4">
        <f t="shared" si="2"/>
        <v>28.6</v>
      </c>
      <c r="Y11" s="4">
        <f t="shared" si="3"/>
        <v>13.000000000000002</v>
      </c>
      <c r="Z11">
        <v>0</v>
      </c>
    </row>
    <row r="12" spans="1:26" x14ac:dyDescent="0.3">
      <c r="A12" s="1" t="str">
        <f>'Patty Mills'!A12</f>
        <v>vs CAN</v>
      </c>
      <c r="B12">
        <v>12</v>
      </c>
      <c r="C12">
        <v>11</v>
      </c>
      <c r="D12">
        <v>1</v>
      </c>
      <c r="E12">
        <v>0</v>
      </c>
      <c r="F12">
        <v>0</v>
      </c>
      <c r="G12">
        <v>0</v>
      </c>
      <c r="H12">
        <v>6</v>
      </c>
      <c r="I12">
        <v>6</v>
      </c>
      <c r="J12">
        <v>0</v>
      </c>
      <c r="K12">
        <v>0</v>
      </c>
      <c r="L12">
        <v>0</v>
      </c>
      <c r="M12">
        <v>0</v>
      </c>
      <c r="N12">
        <v>5</v>
      </c>
      <c r="O12">
        <v>2</v>
      </c>
      <c r="P12">
        <v>-2</v>
      </c>
      <c r="Q12" s="2">
        <f t="shared" si="0"/>
        <v>1</v>
      </c>
      <c r="R12" s="6" t="s">
        <v>46</v>
      </c>
      <c r="S12" s="6" t="s">
        <v>46</v>
      </c>
      <c r="T12">
        <v>32</v>
      </c>
      <c r="U12">
        <v>14</v>
      </c>
      <c r="V12">
        <v>4</v>
      </c>
      <c r="W12" s="3">
        <f t="shared" si="1"/>
        <v>24.999406250000003</v>
      </c>
      <c r="X12" s="4">
        <f t="shared" si="2"/>
        <v>26.7</v>
      </c>
      <c r="Y12" s="4">
        <f t="shared" si="3"/>
        <v>15.399999999999999</v>
      </c>
      <c r="Z12">
        <v>0</v>
      </c>
    </row>
    <row r="13" spans="1:26" x14ac:dyDescent="0.3">
      <c r="A13" s="1" t="str">
        <f>'Patty Mills'!A13</f>
        <v>@ DNK</v>
      </c>
      <c r="B13">
        <v>8</v>
      </c>
      <c r="C13">
        <v>8</v>
      </c>
      <c r="D13">
        <v>1</v>
      </c>
      <c r="E13">
        <v>0</v>
      </c>
      <c r="F13">
        <v>2</v>
      </c>
      <c r="G13">
        <v>0</v>
      </c>
      <c r="H13">
        <v>4</v>
      </c>
      <c r="I13">
        <v>6</v>
      </c>
      <c r="J13">
        <v>0</v>
      </c>
      <c r="K13">
        <v>0</v>
      </c>
      <c r="L13">
        <v>0</v>
      </c>
      <c r="M13">
        <v>1</v>
      </c>
      <c r="N13">
        <v>5</v>
      </c>
      <c r="O13">
        <v>0</v>
      </c>
      <c r="P13">
        <v>20</v>
      </c>
      <c r="Q13" s="2">
        <f t="shared" si="0"/>
        <v>0.66666666666666663</v>
      </c>
      <c r="R13" s="6" t="s">
        <v>46</v>
      </c>
      <c r="S13" s="2">
        <f t="shared" si="4"/>
        <v>0</v>
      </c>
      <c r="T13">
        <v>26</v>
      </c>
      <c r="U13">
        <v>11</v>
      </c>
      <c r="V13">
        <v>1</v>
      </c>
      <c r="W13" s="3">
        <f t="shared" si="1"/>
        <v>24.14273076923077</v>
      </c>
      <c r="X13" s="4">
        <f t="shared" si="2"/>
        <v>25.1</v>
      </c>
      <c r="Y13" s="4">
        <f t="shared" si="3"/>
        <v>12.1</v>
      </c>
      <c r="Z13">
        <v>0</v>
      </c>
    </row>
    <row r="14" spans="1:26" x14ac:dyDescent="0.3">
      <c r="A14" s="1" t="str">
        <f>'Patty Mills'!A14</f>
        <v>vs IMP</v>
      </c>
      <c r="B14">
        <v>8</v>
      </c>
      <c r="C14">
        <v>10</v>
      </c>
      <c r="D14">
        <v>1</v>
      </c>
      <c r="E14">
        <v>0</v>
      </c>
      <c r="F14">
        <v>0</v>
      </c>
      <c r="G14">
        <v>0</v>
      </c>
      <c r="H14">
        <v>4</v>
      </c>
      <c r="I14">
        <v>6</v>
      </c>
      <c r="J14">
        <v>0</v>
      </c>
      <c r="K14">
        <v>0</v>
      </c>
      <c r="L14">
        <v>0</v>
      </c>
      <c r="M14">
        <v>0</v>
      </c>
      <c r="N14">
        <v>3</v>
      </c>
      <c r="O14">
        <v>2</v>
      </c>
      <c r="P14">
        <v>-7</v>
      </c>
      <c r="Q14" s="2">
        <f t="shared" si="0"/>
        <v>0.66666666666666663</v>
      </c>
      <c r="R14" s="6" t="s">
        <v>46</v>
      </c>
      <c r="S14" s="6" t="s">
        <v>46</v>
      </c>
      <c r="T14">
        <v>31</v>
      </c>
      <c r="U14">
        <v>11</v>
      </c>
      <c r="V14">
        <v>2</v>
      </c>
      <c r="W14" s="3">
        <f t="shared" si="1"/>
        <v>15.680903225806453</v>
      </c>
      <c r="X14" s="4">
        <f t="shared" si="2"/>
        <v>21.5</v>
      </c>
      <c r="Y14" s="4">
        <f t="shared" si="3"/>
        <v>9.4999999999999982</v>
      </c>
      <c r="Z14">
        <v>0</v>
      </c>
    </row>
    <row r="15" spans="1:26" x14ac:dyDescent="0.3">
      <c r="A15" s="1" t="str">
        <f>'Patty Mills'!A15</f>
        <v>@ 3PT</v>
      </c>
      <c r="B15">
        <v>16</v>
      </c>
      <c r="C15">
        <v>9</v>
      </c>
      <c r="D15">
        <v>0</v>
      </c>
      <c r="E15">
        <v>1</v>
      </c>
      <c r="F15">
        <v>0</v>
      </c>
      <c r="G15">
        <v>1</v>
      </c>
      <c r="H15">
        <v>8</v>
      </c>
      <c r="I15">
        <v>11</v>
      </c>
      <c r="J15">
        <v>0</v>
      </c>
      <c r="K15">
        <v>0</v>
      </c>
      <c r="L15">
        <v>0</v>
      </c>
      <c r="M15">
        <v>1</v>
      </c>
      <c r="N15">
        <v>3</v>
      </c>
      <c r="O15">
        <v>1</v>
      </c>
      <c r="P15">
        <v>-7</v>
      </c>
      <c r="Q15" s="2">
        <f t="shared" si="0"/>
        <v>0.72727272727272729</v>
      </c>
      <c r="R15" s="6" t="s">
        <v>46</v>
      </c>
      <c r="S15" s="2">
        <f t="shared" si="4"/>
        <v>0</v>
      </c>
      <c r="T15">
        <v>32</v>
      </c>
      <c r="U15">
        <v>16</v>
      </c>
      <c r="V15">
        <v>0</v>
      </c>
      <c r="W15" s="3">
        <f t="shared" si="1"/>
        <v>22.610937499999995</v>
      </c>
      <c r="X15" s="4">
        <f t="shared" si="2"/>
        <v>28.799999999999997</v>
      </c>
      <c r="Y15" s="4">
        <f t="shared" si="3"/>
        <v>14.299999999999999</v>
      </c>
      <c r="Z15">
        <v>0</v>
      </c>
    </row>
    <row r="16" spans="1:26" x14ac:dyDescent="0.3">
      <c r="A16" s="1" t="str">
        <f>'Patty Mills'!A16</f>
        <v>vs DEF</v>
      </c>
      <c r="B16">
        <v>10</v>
      </c>
      <c r="C16">
        <v>3</v>
      </c>
      <c r="D16">
        <v>2</v>
      </c>
      <c r="E16">
        <v>1</v>
      </c>
      <c r="F16">
        <v>1</v>
      </c>
      <c r="G16">
        <v>1</v>
      </c>
      <c r="H16">
        <v>4</v>
      </c>
      <c r="I16">
        <v>4</v>
      </c>
      <c r="J16">
        <v>0</v>
      </c>
      <c r="K16">
        <v>0</v>
      </c>
      <c r="L16">
        <v>2</v>
      </c>
      <c r="M16">
        <v>2</v>
      </c>
      <c r="N16">
        <v>1</v>
      </c>
      <c r="O16">
        <v>3</v>
      </c>
      <c r="P16">
        <v>-13</v>
      </c>
      <c r="Q16" s="2">
        <f t="shared" si="0"/>
        <v>1</v>
      </c>
      <c r="R16" s="6" t="s">
        <v>46</v>
      </c>
      <c r="S16" s="2">
        <f t="shared" si="4"/>
        <v>1</v>
      </c>
      <c r="T16">
        <v>34</v>
      </c>
      <c r="U16">
        <v>14</v>
      </c>
      <c r="V16">
        <v>0</v>
      </c>
      <c r="W16" s="3">
        <f t="shared" si="1"/>
        <v>16.557529411764705</v>
      </c>
      <c r="X16" s="4">
        <f t="shared" si="2"/>
        <v>21.6</v>
      </c>
      <c r="Y16" s="4">
        <f t="shared" si="3"/>
        <v>11</v>
      </c>
      <c r="Z16">
        <v>0</v>
      </c>
    </row>
    <row r="17" spans="1:26" x14ac:dyDescent="0.3">
      <c r="A17" s="1" t="str">
        <f>'Patty Mills'!A17</f>
        <v>@ CHI</v>
      </c>
      <c r="B17">
        <v>18</v>
      </c>
      <c r="C17">
        <v>14</v>
      </c>
      <c r="D17">
        <v>1</v>
      </c>
      <c r="E17">
        <v>0</v>
      </c>
      <c r="F17">
        <v>2</v>
      </c>
      <c r="G17">
        <v>1</v>
      </c>
      <c r="H17">
        <v>7</v>
      </c>
      <c r="I17">
        <v>8</v>
      </c>
      <c r="J17">
        <v>0</v>
      </c>
      <c r="K17">
        <v>0</v>
      </c>
      <c r="L17">
        <v>5</v>
      </c>
      <c r="M17">
        <v>7</v>
      </c>
      <c r="N17">
        <v>6</v>
      </c>
      <c r="O17">
        <v>3</v>
      </c>
      <c r="P17">
        <v>4</v>
      </c>
      <c r="Q17" s="2">
        <f t="shared" si="0"/>
        <v>0.875</v>
      </c>
      <c r="R17" s="6" t="s">
        <v>46</v>
      </c>
      <c r="S17" s="2">
        <f t="shared" si="4"/>
        <v>0.7142857142857143</v>
      </c>
      <c r="T17">
        <v>45</v>
      </c>
      <c r="U17">
        <v>20</v>
      </c>
      <c r="V17">
        <v>3</v>
      </c>
      <c r="W17" s="3">
        <f t="shared" si="1"/>
        <v>25.468244444444444</v>
      </c>
      <c r="X17" s="4">
        <f t="shared" si="2"/>
        <v>41.3</v>
      </c>
      <c r="Y17" s="4">
        <f t="shared" si="3"/>
        <v>21.5</v>
      </c>
      <c r="Z17">
        <v>0</v>
      </c>
    </row>
    <row r="18" spans="1:26" x14ac:dyDescent="0.3">
      <c r="A18" s="1" t="str">
        <f>'Patty Mills'!A18</f>
        <v>@ FRA</v>
      </c>
      <c r="B18">
        <v>6</v>
      </c>
      <c r="C18">
        <v>5</v>
      </c>
      <c r="D18">
        <v>1</v>
      </c>
      <c r="E18">
        <v>1</v>
      </c>
      <c r="F18">
        <v>1</v>
      </c>
      <c r="G18">
        <v>0</v>
      </c>
      <c r="H18">
        <v>3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-15</v>
      </c>
      <c r="Q18" s="2">
        <f t="shared" si="0"/>
        <v>0.75</v>
      </c>
      <c r="R18" s="6" t="s">
        <v>46</v>
      </c>
      <c r="S18" s="6" t="s">
        <v>46</v>
      </c>
      <c r="T18">
        <v>29</v>
      </c>
      <c r="U18">
        <v>9</v>
      </c>
      <c r="V18">
        <v>0</v>
      </c>
      <c r="W18" s="3">
        <f t="shared" si="1"/>
        <v>13.885000000000002</v>
      </c>
      <c r="X18" s="4">
        <f t="shared" si="2"/>
        <v>19.5</v>
      </c>
      <c r="Y18" s="4">
        <f t="shared" si="3"/>
        <v>7.9</v>
      </c>
      <c r="Z18">
        <v>0</v>
      </c>
    </row>
    <row r="19" spans="1:26" x14ac:dyDescent="0.3">
      <c r="A19" s="1" t="str">
        <f>'Patty Mills'!A19</f>
        <v>vs INJ</v>
      </c>
      <c r="B19">
        <v>11</v>
      </c>
      <c r="C19">
        <v>7</v>
      </c>
      <c r="D19">
        <v>1</v>
      </c>
      <c r="E19">
        <v>0</v>
      </c>
      <c r="F19">
        <v>1</v>
      </c>
      <c r="G19">
        <v>0</v>
      </c>
      <c r="H19">
        <v>5</v>
      </c>
      <c r="I19">
        <v>7</v>
      </c>
      <c r="J19">
        <v>0</v>
      </c>
      <c r="K19">
        <v>0</v>
      </c>
      <c r="L19">
        <v>1</v>
      </c>
      <c r="M19">
        <v>3</v>
      </c>
      <c r="N19">
        <v>2</v>
      </c>
      <c r="O19">
        <v>0</v>
      </c>
      <c r="P19">
        <v>-20</v>
      </c>
      <c r="Q19" s="2">
        <f t="shared" si="0"/>
        <v>0.7142857142857143</v>
      </c>
      <c r="R19" s="6" t="s">
        <v>46</v>
      </c>
      <c r="S19" s="2">
        <f t="shared" si="4"/>
        <v>0.33333333333333331</v>
      </c>
      <c r="T19">
        <v>32</v>
      </c>
      <c r="U19">
        <v>13</v>
      </c>
      <c r="V19">
        <v>2</v>
      </c>
      <c r="W19" s="3">
        <f t="shared" si="1"/>
        <v>18.697562499999997</v>
      </c>
      <c r="X19" s="4">
        <f t="shared" si="2"/>
        <v>23.9</v>
      </c>
      <c r="Y19" s="4">
        <f t="shared" si="3"/>
        <v>11.9</v>
      </c>
      <c r="Z19">
        <v>0</v>
      </c>
    </row>
    <row r="20" spans="1:26" x14ac:dyDescent="0.3">
      <c r="A20" s="1" t="str">
        <f>'Patty Mills'!A20</f>
        <v>@ EUR</v>
      </c>
      <c r="B20">
        <v>5</v>
      </c>
      <c r="C20">
        <v>3</v>
      </c>
      <c r="D20">
        <v>0</v>
      </c>
      <c r="E20">
        <v>0</v>
      </c>
      <c r="F20">
        <v>0</v>
      </c>
      <c r="G20">
        <v>0</v>
      </c>
      <c r="H20">
        <v>2</v>
      </c>
      <c r="I20">
        <v>3</v>
      </c>
      <c r="J20">
        <v>0</v>
      </c>
      <c r="K20">
        <v>0</v>
      </c>
      <c r="L20">
        <v>1</v>
      </c>
      <c r="M20">
        <v>2</v>
      </c>
      <c r="N20">
        <v>1</v>
      </c>
      <c r="O20">
        <v>2</v>
      </c>
      <c r="P20">
        <v>-11</v>
      </c>
      <c r="Q20" s="2">
        <f t="shared" si="0"/>
        <v>0.66666666666666663</v>
      </c>
      <c r="R20" s="6" t="s">
        <v>46</v>
      </c>
      <c r="S20" s="2">
        <f t="shared" si="4"/>
        <v>0.5</v>
      </c>
      <c r="T20">
        <v>30</v>
      </c>
      <c r="U20">
        <v>5</v>
      </c>
      <c r="V20">
        <v>1</v>
      </c>
      <c r="W20" s="3">
        <f t="shared" si="1"/>
        <v>6.4546666666666663</v>
      </c>
      <c r="X20" s="4">
        <f t="shared" si="2"/>
        <v>8.6</v>
      </c>
      <c r="Y20" s="4">
        <f t="shared" si="3"/>
        <v>3.8</v>
      </c>
      <c r="Z20">
        <v>0</v>
      </c>
    </row>
    <row r="21" spans="1:26" x14ac:dyDescent="0.3">
      <c r="A21" s="1" t="str">
        <f>'Patty Mills'!A21</f>
        <v>@ RKS</v>
      </c>
      <c r="B21">
        <v>15</v>
      </c>
      <c r="C21">
        <v>7</v>
      </c>
      <c r="D21">
        <v>1</v>
      </c>
      <c r="E21">
        <v>0</v>
      </c>
      <c r="F21">
        <v>2</v>
      </c>
      <c r="G21">
        <v>0</v>
      </c>
      <c r="H21">
        <v>6</v>
      </c>
      <c r="I21">
        <v>9</v>
      </c>
      <c r="J21">
        <v>0</v>
      </c>
      <c r="K21">
        <v>0</v>
      </c>
      <c r="L21">
        <v>3</v>
      </c>
      <c r="M21">
        <v>4</v>
      </c>
      <c r="N21">
        <v>2</v>
      </c>
      <c r="O21">
        <v>2</v>
      </c>
      <c r="P21">
        <v>4</v>
      </c>
      <c r="Q21" s="2">
        <f t="shared" si="0"/>
        <v>0.66666666666666663</v>
      </c>
      <c r="R21" s="6" t="s">
        <v>46</v>
      </c>
      <c r="S21" s="2">
        <f t="shared" si="4"/>
        <v>0.75</v>
      </c>
      <c r="T21">
        <v>35</v>
      </c>
      <c r="U21">
        <v>17</v>
      </c>
      <c r="V21">
        <v>1</v>
      </c>
      <c r="W21" s="3">
        <f t="shared" si="1"/>
        <v>22.2392</v>
      </c>
      <c r="X21" s="4">
        <f t="shared" si="2"/>
        <v>30.9</v>
      </c>
      <c r="Y21" s="4">
        <f t="shared" si="3"/>
        <v>15.499999999999996</v>
      </c>
      <c r="Z21">
        <v>0</v>
      </c>
    </row>
    <row r="22" spans="1:26" x14ac:dyDescent="0.3">
      <c r="A22" s="1" t="str">
        <f>'Patty Mills'!A22</f>
        <v>vs AFR</v>
      </c>
      <c r="B22">
        <v>10</v>
      </c>
      <c r="C22">
        <v>8</v>
      </c>
      <c r="D22">
        <v>2</v>
      </c>
      <c r="E22">
        <v>1</v>
      </c>
      <c r="F22">
        <v>0</v>
      </c>
      <c r="G22">
        <v>1</v>
      </c>
      <c r="H22">
        <v>4</v>
      </c>
      <c r="I22">
        <v>6</v>
      </c>
      <c r="J22">
        <v>0</v>
      </c>
      <c r="K22">
        <v>1</v>
      </c>
      <c r="L22">
        <v>2</v>
      </c>
      <c r="M22">
        <v>2</v>
      </c>
      <c r="N22">
        <v>3</v>
      </c>
      <c r="O22">
        <v>2</v>
      </c>
      <c r="P22">
        <v>-21</v>
      </c>
      <c r="Q22" s="2">
        <f t="shared" si="0"/>
        <v>0.66666666666666663</v>
      </c>
      <c r="R22" s="2">
        <f t="shared" ref="R22:R46" si="5">J22/K22</f>
        <v>0</v>
      </c>
      <c r="S22" s="2">
        <f t="shared" si="4"/>
        <v>1</v>
      </c>
      <c r="T22">
        <v>33</v>
      </c>
      <c r="U22">
        <v>15</v>
      </c>
      <c r="V22">
        <v>1</v>
      </c>
      <c r="W22" s="3">
        <f t="shared" si="1"/>
        <v>17.283454545454543</v>
      </c>
      <c r="X22" s="4">
        <f t="shared" si="2"/>
        <v>24.6</v>
      </c>
      <c r="Y22" s="4">
        <f t="shared" si="3"/>
        <v>11.299999999999999</v>
      </c>
      <c r="Z22">
        <v>0</v>
      </c>
    </row>
    <row r="23" spans="1:26" x14ac:dyDescent="0.3">
      <c r="A23" s="1" t="str">
        <f>'Patty Mills'!A23</f>
        <v>@ OLD</v>
      </c>
      <c r="B23">
        <v>14</v>
      </c>
      <c r="C23">
        <v>8</v>
      </c>
      <c r="D23">
        <v>3</v>
      </c>
      <c r="E23">
        <v>0</v>
      </c>
      <c r="F23">
        <v>0</v>
      </c>
      <c r="G23">
        <v>1</v>
      </c>
      <c r="H23">
        <v>7</v>
      </c>
      <c r="I23">
        <v>8</v>
      </c>
      <c r="J23">
        <v>0</v>
      </c>
      <c r="K23">
        <v>0</v>
      </c>
      <c r="L23">
        <v>0</v>
      </c>
      <c r="M23">
        <v>0</v>
      </c>
      <c r="N23">
        <v>5</v>
      </c>
      <c r="O23">
        <v>1</v>
      </c>
      <c r="P23">
        <v>0</v>
      </c>
      <c r="Q23" s="2">
        <f t="shared" si="0"/>
        <v>0.875</v>
      </c>
      <c r="R23" s="6" t="s">
        <v>46</v>
      </c>
      <c r="S23" s="6" t="s">
        <v>46</v>
      </c>
      <c r="T23">
        <v>28</v>
      </c>
      <c r="U23">
        <v>22</v>
      </c>
      <c r="V23">
        <v>3</v>
      </c>
      <c r="W23" s="3">
        <f t="shared" si="1"/>
        <v>29.828964285714282</v>
      </c>
      <c r="X23" s="4">
        <f t="shared" si="2"/>
        <v>27.1</v>
      </c>
      <c r="Y23" s="4">
        <f t="shared" si="3"/>
        <v>16.300000000000004</v>
      </c>
      <c r="Z23">
        <v>0</v>
      </c>
    </row>
    <row r="24" spans="1:26" x14ac:dyDescent="0.3">
      <c r="A24" s="1" t="str">
        <f>'Patty Mills'!A24</f>
        <v>vs USA</v>
      </c>
      <c r="B24">
        <v>5</v>
      </c>
      <c r="C24">
        <v>7</v>
      </c>
      <c r="D24">
        <v>0</v>
      </c>
      <c r="E24">
        <v>0</v>
      </c>
      <c r="F24">
        <v>1</v>
      </c>
      <c r="G24">
        <v>0</v>
      </c>
      <c r="H24">
        <v>2</v>
      </c>
      <c r="I24">
        <v>4</v>
      </c>
      <c r="J24">
        <v>0</v>
      </c>
      <c r="K24">
        <v>0</v>
      </c>
      <c r="L24">
        <v>1</v>
      </c>
      <c r="M24">
        <v>2</v>
      </c>
      <c r="N24">
        <v>1</v>
      </c>
      <c r="O24">
        <v>3</v>
      </c>
      <c r="P24">
        <v>-10</v>
      </c>
      <c r="Q24" s="2">
        <f t="shared" si="0"/>
        <v>0.5</v>
      </c>
      <c r="R24" s="6" t="s">
        <v>46</v>
      </c>
      <c r="S24" s="2">
        <f t="shared" si="4"/>
        <v>0.5</v>
      </c>
      <c r="T24">
        <v>29</v>
      </c>
      <c r="U24">
        <v>5</v>
      </c>
      <c r="V24">
        <v>0</v>
      </c>
      <c r="W24" s="3">
        <f t="shared" si="1"/>
        <v>8.6207241379310364</v>
      </c>
      <c r="X24" s="4">
        <f t="shared" si="2"/>
        <v>16.399999999999999</v>
      </c>
      <c r="Y24" s="4">
        <f t="shared" si="3"/>
        <v>4.8999999999999995</v>
      </c>
      <c r="Z24">
        <v>0</v>
      </c>
    </row>
    <row r="25" spans="1:26" x14ac:dyDescent="0.3">
      <c r="A25" s="1" t="str">
        <f>'Patty Mills'!A25</f>
        <v>@ SPA</v>
      </c>
      <c r="B25">
        <v>9</v>
      </c>
      <c r="C25">
        <v>6</v>
      </c>
      <c r="D25">
        <v>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1</v>
      </c>
      <c r="M25">
        <v>2</v>
      </c>
      <c r="N25">
        <v>0</v>
      </c>
      <c r="O25">
        <v>3</v>
      </c>
      <c r="P25">
        <v>-1</v>
      </c>
      <c r="Q25" s="2">
        <f t="shared" si="0"/>
        <v>1</v>
      </c>
      <c r="R25" s="6" t="s">
        <v>46</v>
      </c>
      <c r="S25" s="2">
        <f t="shared" si="4"/>
        <v>0.5</v>
      </c>
      <c r="T25">
        <v>36</v>
      </c>
      <c r="U25">
        <v>9</v>
      </c>
      <c r="V25">
        <v>2</v>
      </c>
      <c r="W25" s="3">
        <f t="shared" si="1"/>
        <v>11.308722222222222</v>
      </c>
      <c r="X25" s="4">
        <f t="shared" si="2"/>
        <v>16.2</v>
      </c>
      <c r="Y25" s="4">
        <f t="shared" si="3"/>
        <v>7.9999999999999991</v>
      </c>
      <c r="Z25">
        <v>0</v>
      </c>
    </row>
    <row r="26" spans="1:26" x14ac:dyDescent="0.3">
      <c r="A26" s="1" t="str">
        <f>'Patty Mills'!A26</f>
        <v>vs 6TH</v>
      </c>
      <c r="B26">
        <v>12</v>
      </c>
      <c r="C26">
        <v>13</v>
      </c>
      <c r="D26">
        <v>1</v>
      </c>
      <c r="E26">
        <v>0</v>
      </c>
      <c r="F26">
        <v>1</v>
      </c>
      <c r="G26">
        <v>0</v>
      </c>
      <c r="H26">
        <v>6</v>
      </c>
      <c r="I26">
        <v>7</v>
      </c>
      <c r="J26">
        <v>0</v>
      </c>
      <c r="K26">
        <v>0</v>
      </c>
      <c r="L26">
        <v>0</v>
      </c>
      <c r="M26">
        <v>3</v>
      </c>
      <c r="N26">
        <v>2</v>
      </c>
      <c r="O26">
        <v>0</v>
      </c>
      <c r="P26">
        <v>-5</v>
      </c>
      <c r="Q26" s="2">
        <f t="shared" si="0"/>
        <v>0.8571428571428571</v>
      </c>
      <c r="R26" s="6" t="s">
        <v>46</v>
      </c>
      <c r="S26" s="2">
        <f t="shared" si="4"/>
        <v>0</v>
      </c>
      <c r="T26">
        <v>34</v>
      </c>
      <c r="U26">
        <v>15</v>
      </c>
      <c r="V26">
        <v>3</v>
      </c>
      <c r="W26" s="3">
        <f t="shared" si="1"/>
        <v>21.903764705882356</v>
      </c>
      <c r="X26" s="4">
        <f t="shared" si="2"/>
        <v>32.1</v>
      </c>
      <c r="Y26" s="4">
        <f t="shared" si="3"/>
        <v>14.7</v>
      </c>
      <c r="Z26">
        <v>0</v>
      </c>
    </row>
    <row r="27" spans="1:26" x14ac:dyDescent="0.3">
      <c r="A27" s="1" t="str">
        <f>'Patty Mills'!A27</f>
        <v>@ CAN</v>
      </c>
      <c r="B27">
        <v>14</v>
      </c>
      <c r="C27">
        <v>8</v>
      </c>
      <c r="D27">
        <v>1</v>
      </c>
      <c r="E27">
        <v>1</v>
      </c>
      <c r="F27">
        <v>0</v>
      </c>
      <c r="G27">
        <v>0</v>
      </c>
      <c r="H27">
        <v>6</v>
      </c>
      <c r="I27">
        <v>6</v>
      </c>
      <c r="J27">
        <v>0</v>
      </c>
      <c r="K27">
        <v>0</v>
      </c>
      <c r="L27">
        <v>2</v>
      </c>
      <c r="M27">
        <v>5</v>
      </c>
      <c r="N27">
        <v>4</v>
      </c>
      <c r="O27">
        <v>3</v>
      </c>
      <c r="P27">
        <v>8</v>
      </c>
      <c r="Q27" s="2">
        <f t="shared" si="0"/>
        <v>1</v>
      </c>
      <c r="R27" s="6" t="s">
        <v>46</v>
      </c>
      <c r="S27" s="2">
        <f t="shared" si="4"/>
        <v>0.4</v>
      </c>
      <c r="T27">
        <v>35</v>
      </c>
      <c r="U27">
        <v>17</v>
      </c>
      <c r="V27">
        <v>2</v>
      </c>
      <c r="W27" s="3">
        <f t="shared" si="1"/>
        <v>22.480285714285717</v>
      </c>
      <c r="X27" s="4">
        <f t="shared" si="2"/>
        <v>28.1</v>
      </c>
      <c r="Y27" s="4">
        <f t="shared" si="3"/>
        <v>15.2</v>
      </c>
      <c r="Z27">
        <v>0</v>
      </c>
    </row>
    <row r="28" spans="1:26" x14ac:dyDescent="0.3">
      <c r="A28" s="1" t="str">
        <f>'Patty Mills'!A28</f>
        <v>vs DNK</v>
      </c>
      <c r="B28">
        <v>16</v>
      </c>
      <c r="C28">
        <v>11</v>
      </c>
      <c r="D28">
        <v>1</v>
      </c>
      <c r="E28">
        <v>1</v>
      </c>
      <c r="F28">
        <v>0</v>
      </c>
      <c r="G28">
        <v>0</v>
      </c>
      <c r="H28">
        <v>7</v>
      </c>
      <c r="I28">
        <v>7</v>
      </c>
      <c r="J28">
        <v>0</v>
      </c>
      <c r="K28">
        <v>0</v>
      </c>
      <c r="L28">
        <v>2</v>
      </c>
      <c r="M28">
        <v>6</v>
      </c>
      <c r="N28">
        <v>5</v>
      </c>
      <c r="O28">
        <v>2</v>
      </c>
      <c r="P28">
        <v>7</v>
      </c>
      <c r="Q28" s="2">
        <f t="shared" si="0"/>
        <v>1</v>
      </c>
      <c r="R28" s="6" t="s">
        <v>46</v>
      </c>
      <c r="S28" s="2">
        <f t="shared" si="4"/>
        <v>0.33333333333333331</v>
      </c>
      <c r="T28">
        <v>29</v>
      </c>
      <c r="U28">
        <v>18</v>
      </c>
      <c r="V28">
        <v>0</v>
      </c>
      <c r="W28" s="3">
        <f t="shared" si="1"/>
        <v>32.358862068965522</v>
      </c>
      <c r="X28" s="4">
        <f t="shared" si="2"/>
        <v>33.700000000000003</v>
      </c>
      <c r="Y28" s="4">
        <f t="shared" si="3"/>
        <v>18.2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11.074074074074074</v>
      </c>
      <c r="C47" s="4">
        <f t="shared" ref="C47:P47" si="6">AVERAGE(C2:C46)</f>
        <v>8.1481481481481488</v>
      </c>
      <c r="D47" s="4">
        <f t="shared" si="6"/>
        <v>0.81481481481481477</v>
      </c>
      <c r="E47" s="4">
        <f t="shared" si="6"/>
        <v>0.48148148148148145</v>
      </c>
      <c r="F47" s="4">
        <f t="shared" si="6"/>
        <v>0.55555555555555558</v>
      </c>
      <c r="G47" s="4">
        <f t="shared" si="6"/>
        <v>0.29629629629629628</v>
      </c>
      <c r="H47" s="4">
        <f t="shared" si="6"/>
        <v>5.0370370370370372</v>
      </c>
      <c r="I47" s="4">
        <f t="shared" si="6"/>
        <v>6.4814814814814818</v>
      </c>
      <c r="J47" s="4">
        <f t="shared" si="6"/>
        <v>0</v>
      </c>
      <c r="K47" s="4">
        <f t="shared" si="6"/>
        <v>3.7037037037037035E-2</v>
      </c>
      <c r="L47" s="4">
        <f t="shared" si="6"/>
        <v>1.037037037037037</v>
      </c>
      <c r="M47" s="4">
        <f t="shared" si="6"/>
        <v>2</v>
      </c>
      <c r="N47" s="4">
        <f t="shared" si="6"/>
        <v>2.7407407407407409</v>
      </c>
      <c r="O47" s="4">
        <f t="shared" si="6"/>
        <v>1.4814814814814814</v>
      </c>
      <c r="P47" s="4">
        <f t="shared" si="6"/>
        <v>-6.3703703703703702</v>
      </c>
      <c r="Q47" s="2">
        <f>SUM(H2:H46)/SUM(I2:I46)</f>
        <v>0.77714285714285714</v>
      </c>
      <c r="R47" s="2">
        <f>SUM(J2:J46)/SUM(K2:K46)</f>
        <v>0</v>
      </c>
      <c r="S47" s="2">
        <f>SUM(L2:L46)/SUM(M2:M46)</f>
        <v>0.51851851851851849</v>
      </c>
      <c r="T47" s="4">
        <f t="shared" ref="T47:V47" si="7">AVERAGE(T2:T46)</f>
        <v>31.925925925925927</v>
      </c>
      <c r="U47" s="4">
        <f t="shared" si="7"/>
        <v>13.037037037037036</v>
      </c>
      <c r="V47" s="4">
        <f t="shared" si="7"/>
        <v>1.6296296296296295</v>
      </c>
      <c r="W47" s="3">
        <f>((H49*85.91) +(F49*53.897)+(J49*51.757)+(L49*46.845)+(E49*39.19)+(N49*39.19)+(D49*34.677)+((C49-N49)*14.707)-(O49*17.174)-((M49-L49)*20.091)-((I49-H49)*39.19)-(G49*53.897))/T49</f>
        <v>19.668919953596287</v>
      </c>
      <c r="X47" s="4">
        <f t="shared" ref="X47" si="8">B47+(C47*1.2)+(D47*1.5)+(E47*3)+(F47*3)-G47</f>
        <v>24.888888888888889</v>
      </c>
      <c r="Y47" s="4">
        <f t="shared" ref="Y47" si="9">B47+0.4*H47-0.7*I47-0.4*(M47-L47)+0.7*N47+0.3*(C47-N47)+F47+D47*0.7+0.7*E47-0.4*O47-G47</f>
        <v>12.28148148148148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299</v>
      </c>
      <c r="C49">
        <f t="shared" ref="C49:P49" si="10">SUM(C2:C46)</f>
        <v>220</v>
      </c>
      <c r="D49">
        <f t="shared" si="10"/>
        <v>22</v>
      </c>
      <c r="E49">
        <f t="shared" si="10"/>
        <v>13</v>
      </c>
      <c r="F49">
        <f t="shared" si="10"/>
        <v>15</v>
      </c>
      <c r="G49">
        <f t="shared" si="10"/>
        <v>8</v>
      </c>
      <c r="H49">
        <f t="shared" si="10"/>
        <v>136</v>
      </c>
      <c r="I49">
        <f t="shared" si="10"/>
        <v>175</v>
      </c>
      <c r="J49">
        <f t="shared" si="10"/>
        <v>0</v>
      </c>
      <c r="K49">
        <f t="shared" si="10"/>
        <v>1</v>
      </c>
      <c r="L49">
        <f t="shared" si="10"/>
        <v>28</v>
      </c>
      <c r="M49">
        <f t="shared" si="10"/>
        <v>54</v>
      </c>
      <c r="N49">
        <f t="shared" si="10"/>
        <v>74</v>
      </c>
      <c r="O49">
        <f t="shared" si="10"/>
        <v>40</v>
      </c>
      <c r="P49">
        <f t="shared" si="10"/>
        <v>-172</v>
      </c>
      <c r="T49">
        <f>SUM(T2:T46)</f>
        <v>862</v>
      </c>
      <c r="U49">
        <f>SUM(U2:U46)</f>
        <v>352</v>
      </c>
      <c r="V49">
        <f>SUM(V2:V46)</f>
        <v>44</v>
      </c>
      <c r="X49" s="4">
        <f>SUM(X2:X46)</f>
        <v>672.00000000000023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9" workbookViewId="0">
      <selection activeCell="B29" sqref="B2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7</v>
      </c>
      <c r="C2">
        <v>0</v>
      </c>
      <c r="D2">
        <v>4</v>
      </c>
      <c r="E2">
        <v>0</v>
      </c>
      <c r="F2">
        <v>0</v>
      </c>
      <c r="G2">
        <v>0</v>
      </c>
      <c r="H2">
        <v>3</v>
      </c>
      <c r="I2">
        <v>5</v>
      </c>
      <c r="J2">
        <v>1</v>
      </c>
      <c r="K2">
        <v>3</v>
      </c>
      <c r="L2">
        <v>0</v>
      </c>
      <c r="M2">
        <v>0</v>
      </c>
      <c r="N2">
        <v>0</v>
      </c>
      <c r="O2">
        <v>0</v>
      </c>
      <c r="P2">
        <v>14</v>
      </c>
      <c r="Q2" s="2">
        <f t="shared" ref="Q2:Q46" si="0">H2/I2</f>
        <v>0.6</v>
      </c>
      <c r="R2" s="2">
        <f t="shared" ref="R2:R46" si="1">J2/K2</f>
        <v>0.33333333333333331</v>
      </c>
      <c r="S2" s="6" t="s">
        <v>46</v>
      </c>
      <c r="T2">
        <v>14</v>
      </c>
      <c r="U2">
        <v>17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26.415357142857147</v>
      </c>
      <c r="X2" s="4">
        <f t="shared" ref="X2:X46" si="3">B2+(C2*1.2)+(D2*1.5)+(E2*3)+(F2*3)-G2</f>
        <v>13</v>
      </c>
      <c r="Y2" s="4">
        <f t="shared" ref="Y2:Y46" si="4">B2+0.4*H2-0.7*I2-0.4*(M2-L2)+0.7*N2+0.3*(C2-N2)+F2+D2*0.7+0.7*E2-0.4*O2-G2</f>
        <v>7.4999999999999991</v>
      </c>
      <c r="Z2">
        <v>0</v>
      </c>
    </row>
    <row r="3" spans="1:26" x14ac:dyDescent="0.3">
      <c r="A3" s="1" t="str">
        <f>'Patty Mills'!A3</f>
        <v>vs FRA</v>
      </c>
      <c r="B3">
        <v>5</v>
      </c>
      <c r="C3">
        <v>2</v>
      </c>
      <c r="D3">
        <v>0</v>
      </c>
      <c r="E3">
        <v>0</v>
      </c>
      <c r="F3">
        <v>0</v>
      </c>
      <c r="G3">
        <v>0</v>
      </c>
      <c r="H3">
        <v>1</v>
      </c>
      <c r="I3">
        <v>5</v>
      </c>
      <c r="J3">
        <v>1</v>
      </c>
      <c r="K3">
        <v>3</v>
      </c>
      <c r="L3">
        <v>2</v>
      </c>
      <c r="M3">
        <v>2</v>
      </c>
      <c r="N3">
        <v>0</v>
      </c>
      <c r="O3">
        <v>0</v>
      </c>
      <c r="P3">
        <v>-9</v>
      </c>
      <c r="Q3" s="2">
        <f t="shared" si="0"/>
        <v>0.2</v>
      </c>
      <c r="R3" s="2">
        <f t="shared" si="1"/>
        <v>0.33333333333333331</v>
      </c>
      <c r="S3" s="2">
        <f>L3/M3</f>
        <v>1</v>
      </c>
      <c r="T3">
        <v>13</v>
      </c>
      <c r="U3">
        <v>5</v>
      </c>
      <c r="V3">
        <v>0</v>
      </c>
      <c r="W3" s="3">
        <f t="shared" si="2"/>
        <v>8.0008461538461564</v>
      </c>
      <c r="X3" s="4">
        <f t="shared" si="3"/>
        <v>7.4</v>
      </c>
      <c r="Y3" s="4">
        <f t="shared" si="4"/>
        <v>2.5000000000000004</v>
      </c>
      <c r="Z3">
        <v>0</v>
      </c>
    </row>
    <row r="4" spans="1:26" x14ac:dyDescent="0.3">
      <c r="A4" s="1" t="str">
        <f>'Patty Mills'!A4</f>
        <v>@ INJ</v>
      </c>
      <c r="B4">
        <v>7</v>
      </c>
      <c r="C4">
        <v>1</v>
      </c>
      <c r="D4">
        <v>2</v>
      </c>
      <c r="E4">
        <v>0</v>
      </c>
      <c r="F4">
        <v>0</v>
      </c>
      <c r="G4">
        <v>0</v>
      </c>
      <c r="H4">
        <v>3</v>
      </c>
      <c r="I4">
        <v>6</v>
      </c>
      <c r="J4">
        <v>1</v>
      </c>
      <c r="K4">
        <v>4</v>
      </c>
      <c r="L4">
        <v>0</v>
      </c>
      <c r="M4">
        <v>0</v>
      </c>
      <c r="N4">
        <v>0</v>
      </c>
      <c r="O4">
        <v>0</v>
      </c>
      <c r="P4">
        <v>-7</v>
      </c>
      <c r="Q4" s="2">
        <f t="shared" si="0"/>
        <v>0.5</v>
      </c>
      <c r="R4" s="2">
        <f t="shared" si="1"/>
        <v>0.25</v>
      </c>
      <c r="S4" s="6" t="s">
        <v>46</v>
      </c>
      <c r="T4">
        <v>17</v>
      </c>
      <c r="U4">
        <v>11</v>
      </c>
      <c r="V4">
        <v>0</v>
      </c>
      <c r="W4" s="3">
        <f t="shared" si="2"/>
        <v>16.234000000000002</v>
      </c>
      <c r="X4" s="4">
        <f t="shared" si="3"/>
        <v>11.2</v>
      </c>
      <c r="Y4" s="4">
        <f t="shared" si="4"/>
        <v>5.6999999999999993</v>
      </c>
      <c r="Z4">
        <v>0</v>
      </c>
    </row>
    <row r="5" spans="1:26" x14ac:dyDescent="0.3">
      <c r="A5" s="1" t="str">
        <f>'Patty Mills'!A5</f>
        <v>vs EUR</v>
      </c>
      <c r="B5">
        <v>10</v>
      </c>
      <c r="C5">
        <v>2</v>
      </c>
      <c r="D5">
        <v>0</v>
      </c>
      <c r="E5">
        <v>0</v>
      </c>
      <c r="F5">
        <v>0</v>
      </c>
      <c r="G5">
        <v>1</v>
      </c>
      <c r="H5">
        <v>3</v>
      </c>
      <c r="I5">
        <v>5</v>
      </c>
      <c r="J5">
        <v>1</v>
      </c>
      <c r="K5">
        <v>2</v>
      </c>
      <c r="L5">
        <v>3</v>
      </c>
      <c r="M5">
        <v>4</v>
      </c>
      <c r="N5">
        <v>0</v>
      </c>
      <c r="O5">
        <v>0</v>
      </c>
      <c r="P5">
        <v>-4</v>
      </c>
      <c r="Q5" s="2">
        <f t="shared" si="0"/>
        <v>0.6</v>
      </c>
      <c r="R5" s="2">
        <f t="shared" si="1"/>
        <v>0.5</v>
      </c>
      <c r="S5" s="2">
        <f>L5/M5</f>
        <v>0.75</v>
      </c>
      <c r="T5">
        <v>17</v>
      </c>
      <c r="U5">
        <v>10</v>
      </c>
      <c r="V5">
        <v>0</v>
      </c>
      <c r="W5" s="3">
        <f t="shared" si="2"/>
        <v>19.239294117647063</v>
      </c>
      <c r="X5" s="4">
        <f t="shared" si="3"/>
        <v>11.4</v>
      </c>
      <c r="Y5" s="4">
        <f t="shared" si="4"/>
        <v>6.8999999999999986</v>
      </c>
      <c r="Z5">
        <v>0</v>
      </c>
    </row>
    <row r="6" spans="1:26" x14ac:dyDescent="0.3">
      <c r="A6" s="1" t="str">
        <f>'Patty Mills'!A6</f>
        <v>vs RKS</v>
      </c>
      <c r="B6">
        <v>5</v>
      </c>
      <c r="C6">
        <v>1</v>
      </c>
      <c r="D6">
        <v>2</v>
      </c>
      <c r="E6">
        <v>0</v>
      </c>
      <c r="F6">
        <v>0</v>
      </c>
      <c r="G6">
        <v>0</v>
      </c>
      <c r="H6">
        <v>2</v>
      </c>
      <c r="I6">
        <v>7</v>
      </c>
      <c r="J6">
        <v>1</v>
      </c>
      <c r="K6">
        <v>3</v>
      </c>
      <c r="L6">
        <v>0</v>
      </c>
      <c r="M6">
        <v>0</v>
      </c>
      <c r="N6">
        <v>0</v>
      </c>
      <c r="O6">
        <v>1</v>
      </c>
      <c r="P6">
        <v>1</v>
      </c>
      <c r="Q6" s="2">
        <f t="shared" si="0"/>
        <v>0.2857142857142857</v>
      </c>
      <c r="R6" s="2">
        <f t="shared" si="1"/>
        <v>0.33333333333333331</v>
      </c>
      <c r="S6" s="6" t="s">
        <v>46</v>
      </c>
      <c r="T6">
        <v>18</v>
      </c>
      <c r="U6">
        <v>10</v>
      </c>
      <c r="V6">
        <v>0</v>
      </c>
      <c r="W6" s="3">
        <f t="shared" si="2"/>
        <v>5.2507777777777784</v>
      </c>
      <c r="X6" s="4">
        <f t="shared" si="3"/>
        <v>9.1999999999999993</v>
      </c>
      <c r="Y6" s="4">
        <f t="shared" si="4"/>
        <v>2.2000000000000006</v>
      </c>
      <c r="Z6">
        <v>0</v>
      </c>
    </row>
    <row r="7" spans="1:26" x14ac:dyDescent="0.3">
      <c r="A7" s="1" t="str">
        <f>'Patty Mills'!A7</f>
        <v>@ AFR</v>
      </c>
      <c r="B7">
        <v>9</v>
      </c>
      <c r="C7">
        <v>0</v>
      </c>
      <c r="D7">
        <v>3</v>
      </c>
      <c r="E7">
        <v>0</v>
      </c>
      <c r="F7">
        <v>0</v>
      </c>
      <c r="G7">
        <v>1</v>
      </c>
      <c r="H7">
        <v>4</v>
      </c>
      <c r="I7">
        <v>7</v>
      </c>
      <c r="J7">
        <v>1</v>
      </c>
      <c r="K7">
        <v>4</v>
      </c>
      <c r="L7">
        <v>0</v>
      </c>
      <c r="M7">
        <v>0</v>
      </c>
      <c r="N7">
        <v>0</v>
      </c>
      <c r="O7">
        <v>2</v>
      </c>
      <c r="P7">
        <v>-10</v>
      </c>
      <c r="Q7" s="2">
        <f t="shared" si="0"/>
        <v>0.5714285714285714</v>
      </c>
      <c r="R7" s="2">
        <f t="shared" si="1"/>
        <v>0.25</v>
      </c>
      <c r="S7" s="6" t="s">
        <v>46</v>
      </c>
      <c r="T7">
        <v>14</v>
      </c>
      <c r="U7">
        <v>15</v>
      </c>
      <c r="V7">
        <v>0</v>
      </c>
      <c r="W7" s="3">
        <f t="shared" si="2"/>
        <v>20.972357142857142</v>
      </c>
      <c r="X7" s="4">
        <f t="shared" si="3"/>
        <v>12.5</v>
      </c>
      <c r="Y7" s="4">
        <f t="shared" si="4"/>
        <v>6</v>
      </c>
      <c r="Z7">
        <v>0</v>
      </c>
    </row>
    <row r="8" spans="1:26" x14ac:dyDescent="0.3">
      <c r="A8" s="1" t="str">
        <f>'Patty Mills'!A8</f>
        <v>vs OLD</v>
      </c>
      <c r="B8">
        <v>6</v>
      </c>
      <c r="C8">
        <v>1</v>
      </c>
      <c r="D8">
        <v>1</v>
      </c>
      <c r="E8">
        <v>0</v>
      </c>
      <c r="F8">
        <v>0</v>
      </c>
      <c r="G8">
        <v>0</v>
      </c>
      <c r="H8">
        <v>3</v>
      </c>
      <c r="I8">
        <v>6</v>
      </c>
      <c r="J8">
        <v>2</v>
      </c>
      <c r="K8">
        <v>3</v>
      </c>
      <c r="L8">
        <v>0</v>
      </c>
      <c r="M8">
        <v>0</v>
      </c>
      <c r="N8">
        <v>0</v>
      </c>
      <c r="O8">
        <v>0</v>
      </c>
      <c r="P8">
        <v>19</v>
      </c>
      <c r="Q8" s="2">
        <f t="shared" si="0"/>
        <v>0.5</v>
      </c>
      <c r="R8" s="2">
        <f t="shared" si="1"/>
        <v>0.66666666666666663</v>
      </c>
      <c r="S8" s="6" t="s">
        <v>46</v>
      </c>
      <c r="T8">
        <v>17</v>
      </c>
      <c r="U8">
        <v>10</v>
      </c>
      <c r="V8">
        <v>0</v>
      </c>
      <c r="W8" s="3">
        <f t="shared" si="2"/>
        <v>17.238705882352946</v>
      </c>
      <c r="X8" s="4">
        <f t="shared" si="3"/>
        <v>8.6999999999999993</v>
      </c>
      <c r="Y8" s="4">
        <f t="shared" si="4"/>
        <v>4.0000000000000009</v>
      </c>
      <c r="Z8">
        <v>0</v>
      </c>
    </row>
    <row r="9" spans="1:26" x14ac:dyDescent="0.3">
      <c r="A9" s="1" t="str">
        <f>'Patty Mills'!A9</f>
        <v>@ USA</v>
      </c>
      <c r="B9">
        <v>6</v>
      </c>
      <c r="C9">
        <v>3</v>
      </c>
      <c r="D9">
        <v>1</v>
      </c>
      <c r="E9">
        <v>0</v>
      </c>
      <c r="F9">
        <v>0</v>
      </c>
      <c r="G9">
        <v>1</v>
      </c>
      <c r="H9">
        <v>2</v>
      </c>
      <c r="I9">
        <v>4</v>
      </c>
      <c r="J9">
        <v>2</v>
      </c>
      <c r="K9">
        <v>4</v>
      </c>
      <c r="L9">
        <v>0</v>
      </c>
      <c r="M9">
        <v>0</v>
      </c>
      <c r="N9">
        <v>0</v>
      </c>
      <c r="O9">
        <v>0</v>
      </c>
      <c r="P9">
        <v>-5</v>
      </c>
      <c r="Q9" s="2">
        <f t="shared" si="0"/>
        <v>0.5</v>
      </c>
      <c r="R9" s="2">
        <f t="shared" si="1"/>
        <v>0.5</v>
      </c>
      <c r="S9" s="6" t="s">
        <v>46</v>
      </c>
      <c r="T9">
        <v>15</v>
      </c>
      <c r="U9">
        <v>8</v>
      </c>
      <c r="V9">
        <v>0</v>
      </c>
      <c r="W9" s="3">
        <f t="shared" si="2"/>
        <v>14.790333333333335</v>
      </c>
      <c r="X9" s="4">
        <f t="shared" si="3"/>
        <v>10.1</v>
      </c>
      <c r="Y9" s="4">
        <f t="shared" si="4"/>
        <v>4.6000000000000005</v>
      </c>
      <c r="Z9">
        <v>0</v>
      </c>
    </row>
    <row r="10" spans="1:26" x14ac:dyDescent="0.3">
      <c r="A10" s="1" t="str">
        <f>'Patty Mills'!A10</f>
        <v>vs SPA</v>
      </c>
      <c r="B10">
        <v>10</v>
      </c>
      <c r="C10">
        <v>3</v>
      </c>
      <c r="D10">
        <v>3</v>
      </c>
      <c r="E10">
        <v>1</v>
      </c>
      <c r="F10">
        <v>0</v>
      </c>
      <c r="G10">
        <v>2</v>
      </c>
      <c r="H10">
        <v>4</v>
      </c>
      <c r="I10">
        <v>5</v>
      </c>
      <c r="J10">
        <v>2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 s="2">
        <f t="shared" si="0"/>
        <v>0.8</v>
      </c>
      <c r="R10" s="2">
        <f t="shared" si="1"/>
        <v>0.66666666666666663</v>
      </c>
      <c r="S10" s="6" t="s">
        <v>46</v>
      </c>
      <c r="T10">
        <v>17</v>
      </c>
      <c r="U10">
        <v>19</v>
      </c>
      <c r="V10">
        <v>1</v>
      </c>
      <c r="W10" s="3">
        <f t="shared" si="2"/>
        <v>28.67717647058824</v>
      </c>
      <c r="X10" s="4">
        <f t="shared" si="3"/>
        <v>19.100000000000001</v>
      </c>
      <c r="Y10" s="4">
        <f t="shared" si="4"/>
        <v>9.7999999999999989</v>
      </c>
      <c r="Z10">
        <v>0</v>
      </c>
    </row>
    <row r="11" spans="1:26" x14ac:dyDescent="0.3">
      <c r="A11" s="1" t="str">
        <f>'Patty Mills'!A11</f>
        <v>@ 6TH</v>
      </c>
      <c r="B11">
        <v>6</v>
      </c>
      <c r="C11">
        <v>0</v>
      </c>
      <c r="D11">
        <v>3</v>
      </c>
      <c r="E11">
        <v>0</v>
      </c>
      <c r="F11">
        <v>0</v>
      </c>
      <c r="G11">
        <v>0</v>
      </c>
      <c r="H11">
        <v>2</v>
      </c>
      <c r="I11">
        <v>9</v>
      </c>
      <c r="J11">
        <v>2</v>
      </c>
      <c r="K11">
        <v>6</v>
      </c>
      <c r="L11">
        <v>0</v>
      </c>
      <c r="M11">
        <v>0</v>
      </c>
      <c r="N11">
        <v>0</v>
      </c>
      <c r="O11">
        <v>2</v>
      </c>
      <c r="P11">
        <v>-12</v>
      </c>
      <c r="Q11" s="2">
        <f t="shared" si="0"/>
        <v>0.22222222222222221</v>
      </c>
      <c r="R11" s="2">
        <f t="shared" si="1"/>
        <v>0.33333333333333331</v>
      </c>
      <c r="S11" s="6" t="s">
        <v>46</v>
      </c>
      <c r="T11">
        <v>19</v>
      </c>
      <c r="U11">
        <v>13</v>
      </c>
      <c r="V11">
        <v>0</v>
      </c>
      <c r="W11" s="3">
        <f t="shared" si="2"/>
        <v>3.720368421052632</v>
      </c>
      <c r="X11" s="4">
        <f t="shared" si="3"/>
        <v>10.5</v>
      </c>
      <c r="Y11" s="4">
        <f t="shared" si="4"/>
        <v>1.7999999999999996</v>
      </c>
      <c r="Z11">
        <v>0</v>
      </c>
    </row>
    <row r="12" spans="1:26" x14ac:dyDescent="0.3">
      <c r="A12" s="1" t="str">
        <f>'Patty Mills'!A12</f>
        <v>vs CAN</v>
      </c>
      <c r="B12">
        <v>22</v>
      </c>
      <c r="C12">
        <v>0</v>
      </c>
      <c r="D12">
        <v>1</v>
      </c>
      <c r="E12">
        <v>0</v>
      </c>
      <c r="F12">
        <v>0</v>
      </c>
      <c r="G12">
        <v>1</v>
      </c>
      <c r="H12">
        <v>8</v>
      </c>
      <c r="I12">
        <v>12</v>
      </c>
      <c r="J12">
        <v>6</v>
      </c>
      <c r="K12">
        <v>10</v>
      </c>
      <c r="L12">
        <v>0</v>
      </c>
      <c r="M12">
        <v>0</v>
      </c>
      <c r="N12">
        <v>0</v>
      </c>
      <c r="O12">
        <v>1</v>
      </c>
      <c r="P12">
        <v>11</v>
      </c>
      <c r="Q12" s="2">
        <f t="shared" si="0"/>
        <v>0.66666666666666663</v>
      </c>
      <c r="R12" s="2">
        <f t="shared" si="1"/>
        <v>0.6</v>
      </c>
      <c r="S12" s="6" t="s">
        <v>46</v>
      </c>
      <c r="T12">
        <v>19</v>
      </c>
      <c r="U12">
        <v>24</v>
      </c>
      <c r="V12">
        <v>1</v>
      </c>
      <c r="W12" s="3">
        <f t="shared" si="2"/>
        <v>42.350947368421039</v>
      </c>
      <c r="X12" s="4">
        <f t="shared" si="3"/>
        <v>22.5</v>
      </c>
      <c r="Y12" s="4">
        <f t="shared" si="4"/>
        <v>16.100000000000001</v>
      </c>
      <c r="Z12">
        <v>0</v>
      </c>
    </row>
    <row r="13" spans="1:26" x14ac:dyDescent="0.3">
      <c r="A13" s="1" t="str">
        <f>'Patty Mills'!A13</f>
        <v>@ DNK</v>
      </c>
      <c r="B13">
        <v>7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>
        <v>2</v>
      </c>
      <c r="J13">
        <v>1</v>
      </c>
      <c r="K13">
        <v>1</v>
      </c>
      <c r="L13">
        <v>2</v>
      </c>
      <c r="M13">
        <v>2</v>
      </c>
      <c r="N13">
        <v>0</v>
      </c>
      <c r="O13">
        <v>1</v>
      </c>
      <c r="P13">
        <v>10</v>
      </c>
      <c r="Q13" s="2">
        <f t="shared" si="0"/>
        <v>1</v>
      </c>
      <c r="R13" s="2">
        <f t="shared" si="1"/>
        <v>1</v>
      </c>
      <c r="S13" s="2">
        <f t="shared" ref="S13:S46" si="5">L13/M13</f>
        <v>1</v>
      </c>
      <c r="T13">
        <v>8</v>
      </c>
      <c r="U13">
        <v>12</v>
      </c>
      <c r="V13">
        <v>0</v>
      </c>
      <c r="W13" s="3">
        <f t="shared" si="2"/>
        <v>46.180875</v>
      </c>
      <c r="X13" s="4">
        <f t="shared" si="3"/>
        <v>10</v>
      </c>
      <c r="Y13" s="4">
        <f t="shared" si="4"/>
        <v>7.4</v>
      </c>
      <c r="Z13">
        <v>0</v>
      </c>
    </row>
    <row r="14" spans="1:26" x14ac:dyDescent="0.3">
      <c r="A14" s="1" t="str">
        <f>'Patty Mills'!A14</f>
        <v>vs IMP</v>
      </c>
      <c r="B14">
        <v>4</v>
      </c>
      <c r="C14">
        <v>2</v>
      </c>
      <c r="D14">
        <v>1</v>
      </c>
      <c r="E14">
        <v>0</v>
      </c>
      <c r="F14">
        <v>0</v>
      </c>
      <c r="G14">
        <v>3</v>
      </c>
      <c r="H14">
        <v>2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 s="2">
        <f t="shared" si="0"/>
        <v>0.66666666666666663</v>
      </c>
      <c r="R14" s="6" t="s">
        <v>46</v>
      </c>
      <c r="S14" s="6" t="s">
        <v>46</v>
      </c>
      <c r="T14">
        <v>17</v>
      </c>
      <c r="U14">
        <v>6</v>
      </c>
      <c r="V14">
        <v>1</v>
      </c>
      <c r="W14" s="3">
        <f t="shared" si="2"/>
        <v>1.0503529411764703</v>
      </c>
      <c r="X14" s="4">
        <f t="shared" si="3"/>
        <v>4.9000000000000004</v>
      </c>
      <c r="Y14" s="4">
        <f t="shared" si="4"/>
        <v>0.60000000000000009</v>
      </c>
      <c r="Z14">
        <v>0</v>
      </c>
    </row>
    <row r="15" spans="1:26" x14ac:dyDescent="0.3">
      <c r="A15" s="1" t="str">
        <f>'Patty Mills'!A15</f>
        <v>@ 3PT</v>
      </c>
      <c r="B15">
        <v>5</v>
      </c>
      <c r="C15">
        <v>2</v>
      </c>
      <c r="D15">
        <v>5</v>
      </c>
      <c r="E15">
        <v>0</v>
      </c>
      <c r="F15">
        <v>0</v>
      </c>
      <c r="G15">
        <v>0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0"/>
        <v>1</v>
      </c>
      <c r="R15" s="2">
        <f t="shared" si="1"/>
        <v>1</v>
      </c>
      <c r="S15" s="6" t="s">
        <v>46</v>
      </c>
      <c r="T15">
        <v>14</v>
      </c>
      <c r="U15">
        <v>16</v>
      </c>
      <c r="V15">
        <v>0</v>
      </c>
      <c r="W15" s="3">
        <f t="shared" si="2"/>
        <v>30.45542857142857</v>
      </c>
      <c r="X15" s="4">
        <f t="shared" si="3"/>
        <v>14.9</v>
      </c>
      <c r="Y15" s="4">
        <f t="shared" si="4"/>
        <v>8.5</v>
      </c>
      <c r="Z15">
        <v>0</v>
      </c>
    </row>
    <row r="16" spans="1:26" x14ac:dyDescent="0.3">
      <c r="A16" s="1" t="str">
        <f>'Patty Mills'!A16</f>
        <v>vs DEF</v>
      </c>
      <c r="B16">
        <v>2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7</v>
      </c>
      <c r="J16">
        <v>0</v>
      </c>
      <c r="K16">
        <v>4</v>
      </c>
      <c r="L16">
        <v>0</v>
      </c>
      <c r="M16">
        <v>0</v>
      </c>
      <c r="N16">
        <v>0</v>
      </c>
      <c r="O16">
        <v>1</v>
      </c>
      <c r="P16">
        <v>-12</v>
      </c>
      <c r="Q16" s="2">
        <f t="shared" si="0"/>
        <v>0.14285714285714285</v>
      </c>
      <c r="R16" s="2">
        <f t="shared" si="1"/>
        <v>0</v>
      </c>
      <c r="S16" s="6" t="s">
        <v>46</v>
      </c>
      <c r="T16">
        <v>14</v>
      </c>
      <c r="U16">
        <v>5</v>
      </c>
      <c r="V16">
        <v>0</v>
      </c>
      <c r="W16" s="3">
        <f t="shared" si="2"/>
        <v>-13.258857142857142</v>
      </c>
      <c r="X16" s="4">
        <f t="shared" si="3"/>
        <v>2.5</v>
      </c>
      <c r="Y16" s="4">
        <f t="shared" si="4"/>
        <v>-3.1999999999999997</v>
      </c>
      <c r="Z16">
        <v>0</v>
      </c>
    </row>
    <row r="17" spans="1:26" x14ac:dyDescent="0.3">
      <c r="A17" s="1" t="str">
        <f>'Patty Mills'!A17</f>
        <v>@ CHI</v>
      </c>
      <c r="B17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5</v>
      </c>
      <c r="J17">
        <v>0</v>
      </c>
      <c r="K17">
        <v>2</v>
      </c>
      <c r="L17">
        <v>2</v>
      </c>
      <c r="M17">
        <v>2</v>
      </c>
      <c r="N17">
        <v>0</v>
      </c>
      <c r="O17">
        <v>0</v>
      </c>
      <c r="P17">
        <v>1</v>
      </c>
      <c r="Q17" s="2">
        <f t="shared" si="0"/>
        <v>0.4</v>
      </c>
      <c r="R17" s="2">
        <f t="shared" si="1"/>
        <v>0</v>
      </c>
      <c r="S17" s="2">
        <f t="shared" si="5"/>
        <v>1</v>
      </c>
      <c r="T17">
        <v>15</v>
      </c>
      <c r="U17">
        <v>6</v>
      </c>
      <c r="V17">
        <v>1</v>
      </c>
      <c r="W17" s="3">
        <f t="shared" si="2"/>
        <v>9.8626666666666658</v>
      </c>
      <c r="X17" s="4">
        <f t="shared" si="3"/>
        <v>6</v>
      </c>
      <c r="Y17" s="4">
        <f t="shared" si="4"/>
        <v>3.3</v>
      </c>
      <c r="Z17">
        <v>0</v>
      </c>
    </row>
    <row r="18" spans="1:26" x14ac:dyDescent="0.3">
      <c r="A18" s="1" t="str">
        <f>'Patty Mills'!A18</f>
        <v>@ FRA</v>
      </c>
      <c r="B18">
        <v>0</v>
      </c>
      <c r="C18">
        <v>2</v>
      </c>
      <c r="D18">
        <v>1</v>
      </c>
      <c r="E18">
        <v>0</v>
      </c>
      <c r="F18">
        <v>1</v>
      </c>
      <c r="G18">
        <v>2</v>
      </c>
      <c r="H18">
        <v>0</v>
      </c>
      <c r="I18">
        <v>3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-16</v>
      </c>
      <c r="Q18" s="2">
        <f t="shared" si="0"/>
        <v>0</v>
      </c>
      <c r="R18" s="2">
        <f t="shared" si="1"/>
        <v>0</v>
      </c>
      <c r="S18" s="6" t="s">
        <v>46</v>
      </c>
      <c r="T18">
        <v>17</v>
      </c>
      <c r="U18">
        <v>3</v>
      </c>
      <c r="V18">
        <v>0</v>
      </c>
      <c r="W18" s="3">
        <f t="shared" si="2"/>
        <v>-7.3264705882352938</v>
      </c>
      <c r="X18" s="4">
        <f t="shared" si="3"/>
        <v>4.9000000000000004</v>
      </c>
      <c r="Y18" s="4">
        <f t="shared" si="4"/>
        <v>-2.1999999999999997</v>
      </c>
      <c r="Z18">
        <v>0</v>
      </c>
    </row>
    <row r="19" spans="1:26" x14ac:dyDescent="0.3">
      <c r="A19" s="1" t="str">
        <f>'Patty Mills'!A19</f>
        <v>vs INJ</v>
      </c>
      <c r="B19">
        <v>4</v>
      </c>
      <c r="C19">
        <v>0</v>
      </c>
      <c r="D19">
        <v>1</v>
      </c>
      <c r="E19">
        <v>0</v>
      </c>
      <c r="F19">
        <v>1</v>
      </c>
      <c r="G19">
        <v>2</v>
      </c>
      <c r="H19">
        <v>2</v>
      </c>
      <c r="I19">
        <v>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-5</v>
      </c>
      <c r="Q19" s="2">
        <f t="shared" si="0"/>
        <v>0.66666666666666663</v>
      </c>
      <c r="R19" s="2">
        <f t="shared" si="1"/>
        <v>0</v>
      </c>
      <c r="S19" s="6" t="s">
        <v>46</v>
      </c>
      <c r="T19">
        <v>8</v>
      </c>
      <c r="U19">
        <v>6</v>
      </c>
      <c r="V19">
        <v>0</v>
      </c>
      <c r="W19" s="3">
        <f t="shared" si="2"/>
        <v>14.176250000000001</v>
      </c>
      <c r="X19" s="4">
        <f t="shared" si="3"/>
        <v>6.5</v>
      </c>
      <c r="Y19" s="4">
        <f t="shared" si="4"/>
        <v>2.4000000000000004</v>
      </c>
      <c r="Z19">
        <v>0</v>
      </c>
    </row>
    <row r="20" spans="1:26" x14ac:dyDescent="0.3">
      <c r="A20" s="1" t="str">
        <f>'Patty Mills'!A20</f>
        <v>@ EUR</v>
      </c>
      <c r="B20">
        <v>11</v>
      </c>
      <c r="C20">
        <v>5</v>
      </c>
      <c r="D20">
        <v>2</v>
      </c>
      <c r="E20">
        <v>0</v>
      </c>
      <c r="F20">
        <v>0</v>
      </c>
      <c r="G20">
        <v>1</v>
      </c>
      <c r="H20">
        <v>4</v>
      </c>
      <c r="I20">
        <v>5</v>
      </c>
      <c r="J20">
        <v>3</v>
      </c>
      <c r="K20">
        <v>3</v>
      </c>
      <c r="L20">
        <v>0</v>
      </c>
      <c r="M20">
        <v>0</v>
      </c>
      <c r="N20">
        <v>0</v>
      </c>
      <c r="O20">
        <v>0</v>
      </c>
      <c r="P20">
        <v>1</v>
      </c>
      <c r="Q20" s="2">
        <f t="shared" si="0"/>
        <v>0.8</v>
      </c>
      <c r="R20" s="2">
        <f t="shared" si="1"/>
        <v>1</v>
      </c>
      <c r="S20" s="6" t="s">
        <v>46</v>
      </c>
      <c r="T20">
        <v>16</v>
      </c>
      <c r="U20">
        <v>17</v>
      </c>
      <c r="V20">
        <v>0</v>
      </c>
      <c r="W20" s="3">
        <f t="shared" si="2"/>
        <v>34.294562499999991</v>
      </c>
      <c r="X20" s="4">
        <f t="shared" si="3"/>
        <v>19</v>
      </c>
      <c r="Y20" s="4">
        <f t="shared" si="4"/>
        <v>11</v>
      </c>
      <c r="Z20">
        <v>0</v>
      </c>
    </row>
    <row r="21" spans="1:26" x14ac:dyDescent="0.3">
      <c r="A21" s="1" t="str">
        <f>'Patty Mills'!A21</f>
        <v>@ RKS</v>
      </c>
      <c r="B21">
        <v>4</v>
      </c>
      <c r="C21">
        <v>0</v>
      </c>
      <c r="D21">
        <v>2</v>
      </c>
      <c r="E21">
        <v>0</v>
      </c>
      <c r="F21">
        <v>0</v>
      </c>
      <c r="G21">
        <v>0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3</v>
      </c>
      <c r="Q21" s="2">
        <f t="shared" si="0"/>
        <v>1</v>
      </c>
      <c r="R21" s="6" t="s">
        <v>46</v>
      </c>
      <c r="S21" s="6" t="s">
        <v>46</v>
      </c>
      <c r="T21">
        <v>12</v>
      </c>
      <c r="U21">
        <v>8</v>
      </c>
      <c r="V21">
        <v>0</v>
      </c>
      <c r="W21" s="3">
        <f t="shared" si="2"/>
        <v>18.666666666666664</v>
      </c>
      <c r="X21" s="4">
        <f t="shared" si="3"/>
        <v>7</v>
      </c>
      <c r="Y21" s="4">
        <f t="shared" si="4"/>
        <v>4.3999999999999995</v>
      </c>
      <c r="Z21">
        <v>0</v>
      </c>
    </row>
    <row r="22" spans="1:26" x14ac:dyDescent="0.3">
      <c r="A22" s="1" t="str">
        <f>'Patty Mills'!A22</f>
        <v>vs AFR</v>
      </c>
      <c r="B22">
        <v>10</v>
      </c>
      <c r="C22">
        <v>2</v>
      </c>
      <c r="D22">
        <v>2</v>
      </c>
      <c r="E22">
        <v>0</v>
      </c>
      <c r="F22">
        <v>0</v>
      </c>
      <c r="G22">
        <v>1</v>
      </c>
      <c r="H22">
        <v>3</v>
      </c>
      <c r="I22">
        <v>6</v>
      </c>
      <c r="J22">
        <v>2</v>
      </c>
      <c r="K22">
        <v>3</v>
      </c>
      <c r="L22">
        <v>2</v>
      </c>
      <c r="M22">
        <v>2</v>
      </c>
      <c r="N22">
        <v>0</v>
      </c>
      <c r="O22">
        <v>0</v>
      </c>
      <c r="P22">
        <v>6</v>
      </c>
      <c r="Q22" s="2">
        <f t="shared" si="0"/>
        <v>0.5</v>
      </c>
      <c r="R22" s="2">
        <f t="shared" si="1"/>
        <v>0.66666666666666663</v>
      </c>
      <c r="S22" s="2">
        <f t="shared" si="5"/>
        <v>1</v>
      </c>
      <c r="T22">
        <v>15</v>
      </c>
      <c r="U22">
        <v>14</v>
      </c>
      <c r="V22">
        <v>0</v>
      </c>
      <c r="W22" s="3">
        <f t="shared" si="2"/>
        <v>25.482333333333333</v>
      </c>
      <c r="X22" s="4">
        <f t="shared" si="3"/>
        <v>14.4</v>
      </c>
      <c r="Y22" s="4">
        <f t="shared" si="4"/>
        <v>8</v>
      </c>
      <c r="Z22">
        <v>0</v>
      </c>
    </row>
    <row r="23" spans="1:26" x14ac:dyDescent="0.3">
      <c r="A23" s="1" t="str">
        <f>'Patty Mills'!A23</f>
        <v>@ OLD</v>
      </c>
      <c r="B23">
        <v>6</v>
      </c>
      <c r="C23">
        <v>0</v>
      </c>
      <c r="D23">
        <v>1</v>
      </c>
      <c r="E23">
        <v>1</v>
      </c>
      <c r="F23">
        <v>0</v>
      </c>
      <c r="G23">
        <v>0</v>
      </c>
      <c r="H23">
        <v>3</v>
      </c>
      <c r="I23">
        <v>5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3</v>
      </c>
      <c r="Q23" s="2">
        <f t="shared" si="0"/>
        <v>0.6</v>
      </c>
      <c r="R23" s="2">
        <f t="shared" si="1"/>
        <v>0</v>
      </c>
      <c r="S23" s="6" t="s">
        <v>46</v>
      </c>
      <c r="T23">
        <v>13</v>
      </c>
      <c r="U23">
        <v>9</v>
      </c>
      <c r="V23">
        <v>0</v>
      </c>
      <c r="W23" s="3">
        <f t="shared" si="2"/>
        <v>19.478230769230773</v>
      </c>
      <c r="X23" s="4">
        <f t="shared" si="3"/>
        <v>10.5</v>
      </c>
      <c r="Y23" s="4">
        <f t="shared" si="4"/>
        <v>5.1000000000000005</v>
      </c>
      <c r="Z23">
        <v>0</v>
      </c>
    </row>
    <row r="24" spans="1:26" x14ac:dyDescent="0.3">
      <c r="A24" s="1" t="str">
        <f>'Patty Mills'!A24</f>
        <v>vs USA</v>
      </c>
      <c r="B24">
        <v>9</v>
      </c>
      <c r="C24">
        <v>1</v>
      </c>
      <c r="D24">
        <v>3</v>
      </c>
      <c r="E24">
        <v>0</v>
      </c>
      <c r="F24">
        <v>0</v>
      </c>
      <c r="G24">
        <v>3</v>
      </c>
      <c r="H24">
        <v>3</v>
      </c>
      <c r="I24">
        <v>4</v>
      </c>
      <c r="J24">
        <v>2</v>
      </c>
      <c r="K24">
        <v>2</v>
      </c>
      <c r="L24">
        <v>1</v>
      </c>
      <c r="M24">
        <v>4</v>
      </c>
      <c r="N24">
        <v>0</v>
      </c>
      <c r="O24">
        <v>0</v>
      </c>
      <c r="P24">
        <v>-20</v>
      </c>
      <c r="Q24" s="2">
        <f t="shared" si="0"/>
        <v>0.75</v>
      </c>
      <c r="R24" s="2">
        <f t="shared" si="1"/>
        <v>1</v>
      </c>
      <c r="S24" s="2">
        <f t="shared" si="5"/>
        <v>0.25</v>
      </c>
      <c r="T24">
        <v>19</v>
      </c>
      <c r="U24">
        <v>16</v>
      </c>
      <c r="V24">
        <v>0</v>
      </c>
      <c r="W24" s="3">
        <f t="shared" si="2"/>
        <v>13.982789473684216</v>
      </c>
      <c r="X24" s="4">
        <f t="shared" si="3"/>
        <v>11.7</v>
      </c>
      <c r="Y24" s="4">
        <f t="shared" si="4"/>
        <v>5.5999999999999979</v>
      </c>
      <c r="Z24">
        <v>0</v>
      </c>
    </row>
    <row r="25" spans="1:26" x14ac:dyDescent="0.3">
      <c r="A25" s="1" t="str">
        <f>'Patty Mills'!A25</f>
        <v>@ SPA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5</v>
      </c>
      <c r="J25">
        <v>1</v>
      </c>
      <c r="K25">
        <v>3</v>
      </c>
      <c r="L25">
        <v>0</v>
      </c>
      <c r="M25">
        <v>0</v>
      </c>
      <c r="N25">
        <v>0</v>
      </c>
      <c r="O25">
        <v>0</v>
      </c>
      <c r="P25">
        <v>-8</v>
      </c>
      <c r="Q25" s="2">
        <f t="shared" si="0"/>
        <v>0.2</v>
      </c>
      <c r="R25" s="2">
        <f t="shared" si="1"/>
        <v>0.33333333333333331</v>
      </c>
      <c r="S25" s="6" t="s">
        <v>46</v>
      </c>
      <c r="T25">
        <v>13</v>
      </c>
      <c r="U25">
        <v>3</v>
      </c>
      <c r="V25">
        <v>0</v>
      </c>
      <c r="W25" s="3">
        <f t="shared" si="2"/>
        <v>-1.4686923076923069</v>
      </c>
      <c r="X25" s="4">
        <f t="shared" si="3"/>
        <v>3</v>
      </c>
      <c r="Y25" s="4">
        <f t="shared" si="4"/>
        <v>-0.10000000000000009</v>
      </c>
      <c r="Z25">
        <v>0</v>
      </c>
    </row>
    <row r="26" spans="1:26" x14ac:dyDescent="0.3">
      <c r="A26" s="1" t="str">
        <f>'Patty Mills'!A26</f>
        <v>vs 6TH</v>
      </c>
      <c r="B26">
        <v>4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2</v>
      </c>
      <c r="J26">
        <v>0</v>
      </c>
      <c r="K26">
        <v>0</v>
      </c>
      <c r="L26">
        <v>2</v>
      </c>
      <c r="M26">
        <v>2</v>
      </c>
      <c r="N26">
        <v>0</v>
      </c>
      <c r="O26">
        <v>1</v>
      </c>
      <c r="P26">
        <v>2</v>
      </c>
      <c r="Q26" s="2">
        <f t="shared" si="0"/>
        <v>0.5</v>
      </c>
      <c r="R26" s="6" t="s">
        <v>46</v>
      </c>
      <c r="S26" s="2">
        <f t="shared" si="5"/>
        <v>1</v>
      </c>
      <c r="T26">
        <v>14</v>
      </c>
      <c r="U26">
        <v>7</v>
      </c>
      <c r="V26">
        <v>0</v>
      </c>
      <c r="W26" s="3">
        <f t="shared" si="2"/>
        <v>11.279500000000004</v>
      </c>
      <c r="X26" s="4">
        <f t="shared" si="3"/>
        <v>10.7</v>
      </c>
      <c r="Y26" s="4">
        <f t="shared" si="4"/>
        <v>3.3000000000000007</v>
      </c>
      <c r="Z26">
        <v>0</v>
      </c>
    </row>
    <row r="27" spans="1:26" x14ac:dyDescent="0.3">
      <c r="A27" s="1" t="str">
        <f>'Patty Mills'!A27</f>
        <v>@ CAN</v>
      </c>
      <c r="B27">
        <v>8</v>
      </c>
      <c r="C27">
        <v>2</v>
      </c>
      <c r="D27">
        <v>1</v>
      </c>
      <c r="E27">
        <v>0</v>
      </c>
      <c r="F27">
        <v>0</v>
      </c>
      <c r="G27">
        <v>0</v>
      </c>
      <c r="H27">
        <v>3</v>
      </c>
      <c r="I27">
        <v>7</v>
      </c>
      <c r="J27">
        <v>2</v>
      </c>
      <c r="K27">
        <v>4</v>
      </c>
      <c r="L27">
        <v>0</v>
      </c>
      <c r="M27">
        <v>0</v>
      </c>
      <c r="N27">
        <v>1</v>
      </c>
      <c r="O27">
        <v>0</v>
      </c>
      <c r="P27">
        <v>5</v>
      </c>
      <c r="Q27" s="2">
        <f t="shared" si="0"/>
        <v>0.42857142857142855</v>
      </c>
      <c r="R27" s="2">
        <f t="shared" si="1"/>
        <v>0.5</v>
      </c>
      <c r="S27" s="6" t="s">
        <v>46</v>
      </c>
      <c r="T27">
        <v>17</v>
      </c>
      <c r="U27">
        <v>10</v>
      </c>
      <c r="V27">
        <v>0</v>
      </c>
      <c r="W27" s="3">
        <f t="shared" si="2"/>
        <v>17.238705882352946</v>
      </c>
      <c r="X27" s="4">
        <f t="shared" si="3"/>
        <v>11.9</v>
      </c>
      <c r="Y27" s="4">
        <f t="shared" si="4"/>
        <v>6</v>
      </c>
      <c r="Z27">
        <v>0</v>
      </c>
    </row>
    <row r="28" spans="1:26" x14ac:dyDescent="0.3">
      <c r="A28" s="1" t="str">
        <f>'Patty Mills'!A28</f>
        <v>vs DNK</v>
      </c>
      <c r="B28">
        <v>6</v>
      </c>
      <c r="C28">
        <v>3</v>
      </c>
      <c r="D28">
        <v>4</v>
      </c>
      <c r="E28">
        <v>1</v>
      </c>
      <c r="F28">
        <v>0</v>
      </c>
      <c r="G28">
        <v>0</v>
      </c>
      <c r="H28">
        <v>2</v>
      </c>
      <c r="I28">
        <v>4</v>
      </c>
      <c r="J28">
        <v>2</v>
      </c>
      <c r="K28">
        <v>3</v>
      </c>
      <c r="L28">
        <v>0</v>
      </c>
      <c r="M28">
        <v>0</v>
      </c>
      <c r="N28">
        <v>0</v>
      </c>
      <c r="O28">
        <v>0</v>
      </c>
      <c r="P28">
        <v>8</v>
      </c>
      <c r="Q28" s="2">
        <f t="shared" si="0"/>
        <v>0.5</v>
      </c>
      <c r="R28" s="2">
        <f t="shared" si="1"/>
        <v>0.66666666666666663</v>
      </c>
      <c r="S28" s="6" t="s">
        <v>46</v>
      </c>
      <c r="T28">
        <v>13</v>
      </c>
      <c r="U28">
        <v>17</v>
      </c>
      <c r="V28">
        <v>0</v>
      </c>
      <c r="W28" s="3">
        <f t="shared" si="2"/>
        <v>32.228692307692306</v>
      </c>
      <c r="X28" s="4">
        <f t="shared" si="3"/>
        <v>18.600000000000001</v>
      </c>
      <c r="Y28" s="4">
        <f t="shared" si="4"/>
        <v>8.4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6.7407407407407405</v>
      </c>
      <c r="C47" s="4">
        <f t="shared" ref="C47:P47" si="6">AVERAGE(C2:C46)</f>
        <v>1.2222222222222223</v>
      </c>
      <c r="D47" s="4">
        <f t="shared" si="6"/>
        <v>1.7407407407407407</v>
      </c>
      <c r="E47" s="4">
        <f t="shared" si="6"/>
        <v>0.14814814814814814</v>
      </c>
      <c r="F47" s="4">
        <f t="shared" si="6"/>
        <v>0.1111111111111111</v>
      </c>
      <c r="G47" s="4">
        <f t="shared" si="6"/>
        <v>0.77777777777777779</v>
      </c>
      <c r="H47" s="4">
        <f t="shared" si="6"/>
        <v>2.5185185185185186</v>
      </c>
      <c r="I47" s="4">
        <f t="shared" si="6"/>
        <v>5.0370370370370372</v>
      </c>
      <c r="J47" s="4">
        <f t="shared" si="6"/>
        <v>1.2592592592592593</v>
      </c>
      <c r="K47" s="4">
        <f t="shared" si="6"/>
        <v>2.7407407407407409</v>
      </c>
      <c r="L47" s="4">
        <f t="shared" si="6"/>
        <v>0.51851851851851849</v>
      </c>
      <c r="M47" s="4">
        <f t="shared" si="6"/>
        <v>0.66666666666666663</v>
      </c>
      <c r="N47" s="4">
        <f t="shared" si="6"/>
        <v>3.7037037037037035E-2</v>
      </c>
      <c r="O47" s="4">
        <f t="shared" si="6"/>
        <v>0.44444444444444442</v>
      </c>
      <c r="P47" s="4">
        <f t="shared" si="6"/>
        <v>-0.81481481481481477</v>
      </c>
      <c r="Q47" s="2">
        <f>SUM(H2:H46)/SUM(I2:I46)</f>
        <v>0.5</v>
      </c>
      <c r="R47" s="2">
        <f>SUM(J2:J46)/SUM(K2:K46)</f>
        <v>0.45945945945945948</v>
      </c>
      <c r="S47" s="2">
        <f>SUM(L2:L46)/SUM(M2:M46)</f>
        <v>0.77777777777777779</v>
      </c>
      <c r="T47" s="4">
        <f t="shared" ref="T47:V47" si="7">AVERAGE(T2:T46)</f>
        <v>15</v>
      </c>
      <c r="U47" s="4">
        <f t="shared" si="7"/>
        <v>11</v>
      </c>
      <c r="V47" s="4">
        <f t="shared" si="7"/>
        <v>0.14814814814814814</v>
      </c>
      <c r="W47" s="3">
        <f>((H49*85.91) +(F49*53.897)+(J49*51.757)+(L49*46.845)+(E49*39.19)+(N49*39.19)+(D49*34.677)+((C49-N49)*14.707)-(O49*17.174)-((M49-L49)*20.091)-((I49-H49)*39.19)-(G49*53.897))/T49</f>
        <v>16.376106172839506</v>
      </c>
      <c r="X47" s="4">
        <f t="shared" ref="X47" si="8">B47+(C47*1.2)+(D47*1.5)+(E47*3)+(F47*3)-G47</f>
        <v>10.818518518518518</v>
      </c>
      <c r="Y47" s="4">
        <f t="shared" ref="Y47" si="9">B47+0.4*H47-0.7*I47-0.4*(M47-L47)+0.7*N47+0.3*(C47-N47)+F47+D47*0.7+0.7*E47-0.4*O47-G47</f>
        <v>5.0222222222222221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182</v>
      </c>
      <c r="C49">
        <f t="shared" ref="C49:P49" si="10">SUM(C2:C46)</f>
        <v>33</v>
      </c>
      <c r="D49">
        <f t="shared" si="10"/>
        <v>47</v>
      </c>
      <c r="E49">
        <f t="shared" si="10"/>
        <v>4</v>
      </c>
      <c r="F49">
        <f t="shared" si="10"/>
        <v>3</v>
      </c>
      <c r="G49">
        <f t="shared" si="10"/>
        <v>21</v>
      </c>
      <c r="H49">
        <f t="shared" si="10"/>
        <v>68</v>
      </c>
      <c r="I49">
        <f t="shared" si="10"/>
        <v>136</v>
      </c>
      <c r="J49">
        <f t="shared" si="10"/>
        <v>34</v>
      </c>
      <c r="K49">
        <f t="shared" si="10"/>
        <v>74</v>
      </c>
      <c r="L49">
        <f t="shared" si="10"/>
        <v>14</v>
      </c>
      <c r="M49">
        <f t="shared" si="10"/>
        <v>18</v>
      </c>
      <c r="N49">
        <f t="shared" si="10"/>
        <v>1</v>
      </c>
      <c r="O49">
        <f t="shared" si="10"/>
        <v>12</v>
      </c>
      <c r="P49">
        <f t="shared" si="10"/>
        <v>-22</v>
      </c>
      <c r="T49">
        <f>SUM(T2:T46)</f>
        <v>405</v>
      </c>
      <c r="U49">
        <f>SUM(U2:U46)</f>
        <v>297</v>
      </c>
      <c r="V49">
        <f>SUM(V2:V46)</f>
        <v>4</v>
      </c>
      <c r="X49" s="4">
        <f>SUM(X2:X46)</f>
        <v>292.10000000000002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4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4</v>
      </c>
      <c r="M2">
        <v>4</v>
      </c>
      <c r="N2">
        <v>0</v>
      </c>
      <c r="O2">
        <v>1</v>
      </c>
      <c r="P2">
        <v>16</v>
      </c>
      <c r="Q2" s="2">
        <f t="shared" ref="Q2:Q46" si="0">H2/I2</f>
        <v>0</v>
      </c>
      <c r="R2" s="6" t="s">
        <v>46</v>
      </c>
      <c r="S2" s="2">
        <f>L2/M2</f>
        <v>1</v>
      </c>
      <c r="T2">
        <v>12</v>
      </c>
      <c r="U2">
        <v>4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12.554499999999999</v>
      </c>
      <c r="X2" s="4">
        <f t="shared" ref="X2:X46" si="2">B2+(C2*1.2)+(D2*1.5)+(E2*3)+(F2*3)-G2</f>
        <v>8.8000000000000007</v>
      </c>
      <c r="Y2" s="4">
        <f t="shared" ref="Y2:Y46" si="3">B2+0.4*H2-0.7*I2-0.4*(M2-L2)+0.7*N2+0.3*(C2-N2)+F2+D2*0.7+0.7*E2-0.4*O2-G2</f>
        <v>3.4</v>
      </c>
      <c r="Z2">
        <v>0</v>
      </c>
    </row>
    <row r="3" spans="1:26" x14ac:dyDescent="0.3">
      <c r="A3" s="1" t="str">
        <f>'Patty Mills'!A3</f>
        <v>vs FRA</v>
      </c>
      <c r="B3">
        <v>3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0</v>
      </c>
      <c r="L3">
        <v>1</v>
      </c>
      <c r="M3">
        <v>1</v>
      </c>
      <c r="N3">
        <v>0</v>
      </c>
      <c r="O3">
        <v>2</v>
      </c>
      <c r="P3">
        <v>4</v>
      </c>
      <c r="Q3" s="2">
        <f t="shared" si="0"/>
        <v>0.5</v>
      </c>
      <c r="R3" s="6" t="s">
        <v>46</v>
      </c>
      <c r="S3" s="2">
        <f>L3/M3</f>
        <v>1</v>
      </c>
      <c r="T3">
        <v>11</v>
      </c>
      <c r="U3">
        <v>3</v>
      </c>
      <c r="V3">
        <v>0</v>
      </c>
      <c r="W3" s="3">
        <f t="shared" si="1"/>
        <v>6.7203636363636354</v>
      </c>
      <c r="X3" s="4">
        <f t="shared" si="2"/>
        <v>4.2</v>
      </c>
      <c r="Y3" s="4">
        <f t="shared" si="3"/>
        <v>1.4999999999999998</v>
      </c>
      <c r="Z3">
        <v>0</v>
      </c>
    </row>
    <row r="4" spans="1:26" x14ac:dyDescent="0.3">
      <c r="A4" s="1" t="str">
        <f>'Patty Mills'!A4</f>
        <v>@ INJ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-4</v>
      </c>
      <c r="Q4" s="2">
        <f t="shared" si="0"/>
        <v>0</v>
      </c>
      <c r="R4" s="6" t="s">
        <v>46</v>
      </c>
      <c r="S4" s="6" t="s">
        <v>46</v>
      </c>
      <c r="T4">
        <v>11</v>
      </c>
      <c r="U4">
        <v>2</v>
      </c>
      <c r="V4">
        <v>0</v>
      </c>
      <c r="W4" s="3">
        <f t="shared" si="1"/>
        <v>2.9281818181818164</v>
      </c>
      <c r="X4" s="4">
        <f t="shared" si="2"/>
        <v>3.9</v>
      </c>
      <c r="Y4" s="4">
        <f t="shared" si="3"/>
        <v>0.6</v>
      </c>
      <c r="Z4">
        <v>0</v>
      </c>
    </row>
    <row r="5" spans="1:26" x14ac:dyDescent="0.3">
      <c r="A5" s="1" t="str">
        <f>'Patty Mills'!A5</f>
        <v>vs EUR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-17</v>
      </c>
      <c r="Q5" s="2">
        <f t="shared" si="0"/>
        <v>1</v>
      </c>
      <c r="R5" s="6" t="s">
        <v>46</v>
      </c>
      <c r="S5" s="6" t="s">
        <v>46</v>
      </c>
      <c r="T5">
        <v>16</v>
      </c>
      <c r="U5">
        <v>2</v>
      </c>
      <c r="V5">
        <v>0</v>
      </c>
      <c r="W5" s="3">
        <f t="shared" si="1"/>
        <v>6.2885624999999994</v>
      </c>
      <c r="X5" s="4">
        <f t="shared" si="2"/>
        <v>3.2</v>
      </c>
      <c r="Y5" s="4">
        <f t="shared" si="3"/>
        <v>2</v>
      </c>
      <c r="Z5">
        <v>0</v>
      </c>
    </row>
    <row r="6" spans="1:26" x14ac:dyDescent="0.3">
      <c r="A6" s="1" t="str">
        <f>'Patty Mills'!A6</f>
        <v>vs RKS</v>
      </c>
      <c r="B6">
        <v>4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4</v>
      </c>
      <c r="M6">
        <v>4</v>
      </c>
      <c r="N6">
        <v>0</v>
      </c>
      <c r="O6">
        <v>2</v>
      </c>
      <c r="P6">
        <v>-4</v>
      </c>
      <c r="Q6" s="2">
        <f t="shared" si="0"/>
        <v>0</v>
      </c>
      <c r="R6" s="6" t="s">
        <v>46</v>
      </c>
      <c r="S6" s="2">
        <f t="shared" ref="S6:S46" si="4">L6/M6</f>
        <v>1</v>
      </c>
      <c r="T6">
        <v>14</v>
      </c>
      <c r="U6">
        <v>4</v>
      </c>
      <c r="V6">
        <v>0</v>
      </c>
      <c r="W6" s="3">
        <f t="shared" si="1"/>
        <v>10.232571428571427</v>
      </c>
      <c r="X6" s="4">
        <f t="shared" si="2"/>
        <v>6.4</v>
      </c>
      <c r="Y6" s="4">
        <f t="shared" si="3"/>
        <v>3.0999999999999996</v>
      </c>
      <c r="Z6">
        <v>0</v>
      </c>
    </row>
    <row r="7" spans="1:26" x14ac:dyDescent="0.3">
      <c r="A7" s="1" t="str">
        <f>'Patty Mills'!A7</f>
        <v>@ AFR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-12</v>
      </c>
      <c r="Q7" s="2">
        <f t="shared" si="0"/>
        <v>0</v>
      </c>
      <c r="R7" s="6" t="s">
        <v>46</v>
      </c>
      <c r="S7" s="6" t="s">
        <v>46</v>
      </c>
      <c r="T7">
        <v>12</v>
      </c>
      <c r="U7">
        <v>0</v>
      </c>
      <c r="V7">
        <v>0</v>
      </c>
      <c r="W7" s="3">
        <f t="shared" si="1"/>
        <v>-0.81466666666666632</v>
      </c>
      <c r="X7" s="4">
        <f t="shared" si="2"/>
        <v>2.4</v>
      </c>
      <c r="Y7" s="4">
        <f t="shared" si="3"/>
        <v>-9.9999999999999978E-2</v>
      </c>
      <c r="Z7">
        <v>0</v>
      </c>
    </row>
    <row r="8" spans="1:26" x14ac:dyDescent="0.3">
      <c r="A8" s="1" t="str">
        <f>'Patty Mills'!A8</f>
        <v>vs OLD</v>
      </c>
      <c r="B8">
        <v>4</v>
      </c>
      <c r="C8">
        <v>6</v>
      </c>
      <c r="D8">
        <v>0</v>
      </c>
      <c r="E8">
        <v>0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2</v>
      </c>
      <c r="M8">
        <v>2</v>
      </c>
      <c r="N8">
        <v>3</v>
      </c>
      <c r="O8">
        <v>0</v>
      </c>
      <c r="P8">
        <v>4</v>
      </c>
      <c r="Q8" s="2">
        <f t="shared" si="0"/>
        <v>0.5</v>
      </c>
      <c r="R8" s="6" t="s">
        <v>46</v>
      </c>
      <c r="S8" s="2">
        <f t="shared" si="4"/>
        <v>1</v>
      </c>
      <c r="T8">
        <v>16</v>
      </c>
      <c r="U8">
        <v>4</v>
      </c>
      <c r="V8">
        <v>0</v>
      </c>
      <c r="W8" s="3">
        <f t="shared" si="1"/>
        <v>18.881312499999996</v>
      </c>
      <c r="X8" s="4">
        <f t="shared" si="2"/>
        <v>11.2</v>
      </c>
      <c r="Y8" s="4">
        <f t="shared" si="3"/>
        <v>6</v>
      </c>
      <c r="Z8">
        <v>0</v>
      </c>
    </row>
    <row r="9" spans="1:26" x14ac:dyDescent="0.3">
      <c r="A9" s="1" t="str">
        <f>'Patty Mills'!A9</f>
        <v>@ USA</v>
      </c>
      <c r="B9">
        <v>0</v>
      </c>
      <c r="C9">
        <v>2</v>
      </c>
      <c r="D9">
        <v>0</v>
      </c>
      <c r="E9">
        <v>0</v>
      </c>
      <c r="F9">
        <v>0</v>
      </c>
      <c r="G9">
        <v>1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-5</v>
      </c>
      <c r="Q9" s="2">
        <f t="shared" si="0"/>
        <v>0</v>
      </c>
      <c r="R9" s="6" t="s">
        <v>46</v>
      </c>
      <c r="S9" s="6" t="s">
        <v>46</v>
      </c>
      <c r="T9">
        <v>12</v>
      </c>
      <c r="U9">
        <v>0</v>
      </c>
      <c r="V9">
        <v>0</v>
      </c>
      <c r="W9" s="3">
        <f t="shared" si="1"/>
        <v>-7.9628333333333332</v>
      </c>
      <c r="X9" s="4">
        <f t="shared" si="2"/>
        <v>1.4</v>
      </c>
      <c r="Y9" s="4">
        <f t="shared" si="3"/>
        <v>-1.8</v>
      </c>
      <c r="Z9">
        <v>0</v>
      </c>
    </row>
    <row r="10" spans="1:26" x14ac:dyDescent="0.3">
      <c r="A10" s="1" t="str">
        <f>'Patty Mills'!A10</f>
        <v>vs SPA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-11</v>
      </c>
      <c r="Q10" s="6" t="s">
        <v>46</v>
      </c>
      <c r="R10" s="6" t="s">
        <v>46</v>
      </c>
      <c r="S10" s="6" t="s">
        <v>46</v>
      </c>
      <c r="T10">
        <v>12</v>
      </c>
      <c r="U10">
        <v>3</v>
      </c>
      <c r="V10">
        <v>0</v>
      </c>
      <c r="W10" s="3">
        <f t="shared" si="1"/>
        <v>2.8897499999999998</v>
      </c>
      <c r="X10" s="4">
        <f t="shared" si="2"/>
        <v>1.5</v>
      </c>
      <c r="Y10" s="4">
        <f t="shared" si="3"/>
        <v>0.7</v>
      </c>
      <c r="Z10">
        <v>0</v>
      </c>
    </row>
    <row r="11" spans="1:26" x14ac:dyDescent="0.3">
      <c r="A11" s="1" t="str">
        <f>'Patty Mills'!A11</f>
        <v>@ 6TH</v>
      </c>
      <c r="B11">
        <v>2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2</v>
      </c>
      <c r="Q11" s="2">
        <f t="shared" si="0"/>
        <v>1</v>
      </c>
      <c r="R11" s="6" t="s">
        <v>46</v>
      </c>
      <c r="S11" s="6" t="s">
        <v>46</v>
      </c>
      <c r="T11">
        <v>9</v>
      </c>
      <c r="U11">
        <v>2</v>
      </c>
      <c r="V11">
        <v>1</v>
      </c>
      <c r="W11" s="3">
        <f t="shared" si="1"/>
        <v>11.991777777777777</v>
      </c>
      <c r="X11" s="4">
        <f t="shared" si="2"/>
        <v>3.2</v>
      </c>
      <c r="Y11" s="4">
        <f t="shared" si="3"/>
        <v>2</v>
      </c>
      <c r="Z11">
        <v>0</v>
      </c>
    </row>
    <row r="12" spans="1:26" x14ac:dyDescent="0.3">
      <c r="A12" s="1" t="str">
        <f>'Patty Mills'!A12</f>
        <v>vs CAN</v>
      </c>
      <c r="B12">
        <v>7</v>
      </c>
      <c r="C12">
        <v>1</v>
      </c>
      <c r="D12">
        <v>0</v>
      </c>
      <c r="E12">
        <v>0</v>
      </c>
      <c r="F12">
        <v>0</v>
      </c>
      <c r="G12">
        <v>0</v>
      </c>
      <c r="H12">
        <v>3</v>
      </c>
      <c r="I12">
        <v>4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-1</v>
      </c>
      <c r="Q12" s="2">
        <f t="shared" si="0"/>
        <v>0.75</v>
      </c>
      <c r="R12" s="6" t="s">
        <v>46</v>
      </c>
      <c r="S12" s="2">
        <f t="shared" si="4"/>
        <v>1</v>
      </c>
      <c r="T12">
        <v>15</v>
      </c>
      <c r="U12">
        <v>7</v>
      </c>
      <c r="V12">
        <v>0</v>
      </c>
      <c r="W12" s="3">
        <f t="shared" si="1"/>
        <v>18.672800000000002</v>
      </c>
      <c r="X12" s="4">
        <f t="shared" si="2"/>
        <v>8.1999999999999993</v>
      </c>
      <c r="Y12" s="4">
        <f t="shared" si="3"/>
        <v>5.6999999999999993</v>
      </c>
      <c r="Z12">
        <v>0</v>
      </c>
    </row>
    <row r="13" spans="1:26" x14ac:dyDescent="0.3">
      <c r="A13" s="1" t="str">
        <f>'Patty Mills'!A13</f>
        <v>@ DNK</v>
      </c>
      <c r="B13">
        <v>6</v>
      </c>
      <c r="C13">
        <v>5</v>
      </c>
      <c r="D13">
        <v>0</v>
      </c>
      <c r="E13">
        <v>0</v>
      </c>
      <c r="F13">
        <v>0</v>
      </c>
      <c r="G13">
        <v>1</v>
      </c>
      <c r="H13">
        <v>3</v>
      </c>
      <c r="I13">
        <v>3</v>
      </c>
      <c r="J13">
        <v>0</v>
      </c>
      <c r="K13">
        <v>0</v>
      </c>
      <c r="L13">
        <v>0</v>
      </c>
      <c r="M13">
        <v>0</v>
      </c>
      <c r="N13">
        <v>3</v>
      </c>
      <c r="O13">
        <v>0</v>
      </c>
      <c r="P13">
        <v>11</v>
      </c>
      <c r="Q13" s="2">
        <f t="shared" si="0"/>
        <v>1</v>
      </c>
      <c r="R13" s="6" t="s">
        <v>46</v>
      </c>
      <c r="S13" s="6" t="s">
        <v>46</v>
      </c>
      <c r="T13">
        <v>15</v>
      </c>
      <c r="U13">
        <v>6</v>
      </c>
      <c r="V13">
        <v>0</v>
      </c>
      <c r="W13" s="3">
        <f t="shared" si="1"/>
        <v>23.387800000000002</v>
      </c>
      <c r="X13" s="4">
        <f t="shared" si="2"/>
        <v>11</v>
      </c>
      <c r="Y13" s="4">
        <f t="shared" si="3"/>
        <v>6.8</v>
      </c>
      <c r="Z13">
        <v>0</v>
      </c>
    </row>
    <row r="14" spans="1:26" x14ac:dyDescent="0.3">
      <c r="A14" s="1" t="str">
        <f>'Patty Mills'!A14</f>
        <v>vs IMP</v>
      </c>
      <c r="B14">
        <v>4</v>
      </c>
      <c r="C14">
        <v>0</v>
      </c>
      <c r="D14">
        <v>1</v>
      </c>
      <c r="E14">
        <v>0</v>
      </c>
      <c r="F14">
        <v>0</v>
      </c>
      <c r="G14">
        <v>0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 s="2">
        <f t="shared" si="0"/>
        <v>1</v>
      </c>
      <c r="R14" s="6" t="s">
        <v>46</v>
      </c>
      <c r="S14" s="6" t="s">
        <v>46</v>
      </c>
      <c r="T14">
        <v>16</v>
      </c>
      <c r="U14">
        <v>6</v>
      </c>
      <c r="V14">
        <v>0</v>
      </c>
      <c r="W14" s="3">
        <f t="shared" si="1"/>
        <v>12.906062499999999</v>
      </c>
      <c r="X14" s="4">
        <f t="shared" si="2"/>
        <v>5.5</v>
      </c>
      <c r="Y14" s="4">
        <f t="shared" si="3"/>
        <v>4.0999999999999996</v>
      </c>
      <c r="Z14">
        <v>0</v>
      </c>
    </row>
    <row r="15" spans="1:26" x14ac:dyDescent="0.3">
      <c r="A15" s="1" t="str">
        <f>'Patty Mills'!A15</f>
        <v>@ 3PT</v>
      </c>
      <c r="B15">
        <v>7</v>
      </c>
      <c r="C15">
        <v>6</v>
      </c>
      <c r="D15">
        <v>0</v>
      </c>
      <c r="E15">
        <v>1</v>
      </c>
      <c r="F15">
        <v>1</v>
      </c>
      <c r="G15">
        <v>0</v>
      </c>
      <c r="H15">
        <v>2</v>
      </c>
      <c r="I15">
        <v>7</v>
      </c>
      <c r="J15">
        <v>0</v>
      </c>
      <c r="K15">
        <v>0</v>
      </c>
      <c r="L15">
        <v>3</v>
      </c>
      <c r="M15">
        <v>3</v>
      </c>
      <c r="N15">
        <v>2</v>
      </c>
      <c r="O15">
        <v>0</v>
      </c>
      <c r="P15">
        <v>0</v>
      </c>
      <c r="Q15" s="2">
        <f t="shared" si="0"/>
        <v>0.2857142857142857</v>
      </c>
      <c r="R15" s="6" t="s">
        <v>46</v>
      </c>
      <c r="S15" s="2">
        <f t="shared" si="4"/>
        <v>1</v>
      </c>
      <c r="T15">
        <v>14</v>
      </c>
      <c r="U15">
        <v>7</v>
      </c>
      <c r="V15">
        <v>0</v>
      </c>
      <c r="W15" s="3">
        <f t="shared" si="1"/>
        <v>24.764285714285712</v>
      </c>
      <c r="X15" s="4">
        <f t="shared" si="2"/>
        <v>20.2</v>
      </c>
      <c r="Y15" s="4">
        <f t="shared" si="3"/>
        <v>7.2000000000000011</v>
      </c>
      <c r="Z15">
        <v>0</v>
      </c>
    </row>
    <row r="16" spans="1:26" x14ac:dyDescent="0.3">
      <c r="A16" s="1" t="str">
        <f>'Patty Mills'!A16</f>
        <v>vs DEF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-6</v>
      </c>
      <c r="Q16" s="2">
        <f t="shared" si="0"/>
        <v>0</v>
      </c>
      <c r="R16" s="6" t="s">
        <v>46</v>
      </c>
      <c r="S16" s="6" t="s">
        <v>46</v>
      </c>
      <c r="T16">
        <v>10</v>
      </c>
      <c r="U16">
        <v>0</v>
      </c>
      <c r="V16">
        <v>0</v>
      </c>
      <c r="W16" s="3">
        <f t="shared" si="1"/>
        <v>-6.613999999999999</v>
      </c>
      <c r="X16" s="4">
        <f t="shared" si="2"/>
        <v>2.4</v>
      </c>
      <c r="Y16" s="4">
        <f t="shared" si="3"/>
        <v>-1.2</v>
      </c>
      <c r="Z16">
        <v>0</v>
      </c>
    </row>
    <row r="17" spans="1:26" x14ac:dyDescent="0.3">
      <c r="A17" s="1" t="str">
        <f>'Patty Mills'!A17</f>
        <v>@ CHI</v>
      </c>
      <c r="B17">
        <v>2</v>
      </c>
      <c r="C17">
        <v>2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5</v>
      </c>
      <c r="Q17" s="2">
        <f t="shared" si="0"/>
        <v>1</v>
      </c>
      <c r="R17" s="6" t="s">
        <v>46</v>
      </c>
      <c r="S17" s="6" t="s">
        <v>46</v>
      </c>
      <c r="T17">
        <v>13</v>
      </c>
      <c r="U17">
        <v>2</v>
      </c>
      <c r="V17">
        <v>0</v>
      </c>
      <c r="W17" s="3">
        <f t="shared" si="1"/>
        <v>10.754384615384614</v>
      </c>
      <c r="X17" s="4">
        <f t="shared" si="2"/>
        <v>4.4000000000000004</v>
      </c>
      <c r="Y17" s="4">
        <f t="shared" si="3"/>
        <v>2.6999999999999997</v>
      </c>
      <c r="Z17">
        <v>0</v>
      </c>
    </row>
    <row r="18" spans="1:26" x14ac:dyDescent="0.3">
      <c r="A18" s="1" t="str">
        <f>'Patty Mills'!A18</f>
        <v>@ FRA</v>
      </c>
      <c r="B18">
        <v>2</v>
      </c>
      <c r="C18">
        <v>5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-6</v>
      </c>
      <c r="Q18" s="2">
        <f t="shared" si="0"/>
        <v>0.5</v>
      </c>
      <c r="R18" s="6" t="s">
        <v>46</v>
      </c>
      <c r="S18" s="6" t="s">
        <v>46</v>
      </c>
      <c r="T18">
        <v>13</v>
      </c>
      <c r="U18">
        <v>2</v>
      </c>
      <c r="V18">
        <v>0</v>
      </c>
      <c r="W18" s="3">
        <f t="shared" si="1"/>
        <v>13.016999999999999</v>
      </c>
      <c r="X18" s="4">
        <f t="shared" si="2"/>
        <v>8</v>
      </c>
      <c r="Y18" s="4">
        <f t="shared" si="3"/>
        <v>3.3</v>
      </c>
      <c r="Z18">
        <v>0</v>
      </c>
    </row>
    <row r="19" spans="1:26" x14ac:dyDescent="0.3">
      <c r="A19" s="1" t="str">
        <f>'Patty Mills'!A19</f>
        <v>vs INJ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 s="2">
        <f t="shared" si="0"/>
        <v>1</v>
      </c>
      <c r="R19" s="6" t="s">
        <v>46</v>
      </c>
      <c r="S19" s="2" t="e">
        <f t="shared" si="4"/>
        <v>#DIV/0!</v>
      </c>
      <c r="T19">
        <v>12</v>
      </c>
      <c r="U19">
        <v>4</v>
      </c>
      <c r="V19">
        <v>0</v>
      </c>
      <c r="W19" s="3">
        <f t="shared" si="1"/>
        <v>12.887166666666666</v>
      </c>
      <c r="X19" s="4">
        <f t="shared" si="2"/>
        <v>4</v>
      </c>
      <c r="Y19" s="4">
        <f t="shared" si="3"/>
        <v>3</v>
      </c>
      <c r="Z19">
        <v>0</v>
      </c>
    </row>
    <row r="20" spans="1:26" x14ac:dyDescent="0.3">
      <c r="A20" s="1" t="str">
        <f>'Patty Mills'!A20</f>
        <v>@ EUR</v>
      </c>
      <c r="B20">
        <v>2</v>
      </c>
      <c r="C20">
        <v>2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2</v>
      </c>
      <c r="M20">
        <v>2</v>
      </c>
      <c r="N20">
        <v>1</v>
      </c>
      <c r="O20">
        <v>1</v>
      </c>
      <c r="P20">
        <v>-4</v>
      </c>
      <c r="Q20" s="6" t="s">
        <v>46</v>
      </c>
      <c r="R20" s="6" t="s">
        <v>46</v>
      </c>
      <c r="S20" s="2">
        <f t="shared" si="4"/>
        <v>1</v>
      </c>
      <c r="T20">
        <v>14</v>
      </c>
      <c r="U20">
        <v>5</v>
      </c>
      <c r="V20">
        <v>0</v>
      </c>
      <c r="W20" s="3">
        <f t="shared" si="1"/>
        <v>7.9423571428571416</v>
      </c>
      <c r="X20" s="4">
        <f t="shared" si="2"/>
        <v>4.9000000000000004</v>
      </c>
      <c r="Y20" s="4">
        <f t="shared" si="3"/>
        <v>2.3000000000000003</v>
      </c>
      <c r="Z20">
        <v>0</v>
      </c>
    </row>
    <row r="21" spans="1:26" x14ac:dyDescent="0.3">
      <c r="A21" s="1" t="str">
        <f>'Patty Mills'!A21</f>
        <v>@ RKS</v>
      </c>
      <c r="B21">
        <v>3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-6</v>
      </c>
      <c r="Q21" s="2">
        <f t="shared" si="0"/>
        <v>1</v>
      </c>
      <c r="R21" s="6" t="s">
        <v>46</v>
      </c>
      <c r="S21" s="2">
        <f t="shared" si="4"/>
        <v>1</v>
      </c>
      <c r="T21">
        <v>11</v>
      </c>
      <c r="U21">
        <v>3</v>
      </c>
      <c r="V21">
        <v>0</v>
      </c>
      <c r="W21" s="3">
        <f t="shared" si="1"/>
        <v>11.844363636363635</v>
      </c>
      <c r="X21" s="4">
        <f t="shared" si="2"/>
        <v>4.2</v>
      </c>
      <c r="Y21" s="4">
        <f t="shared" si="3"/>
        <v>2.6</v>
      </c>
      <c r="Z21">
        <v>0</v>
      </c>
    </row>
    <row r="22" spans="1:26" x14ac:dyDescent="0.3">
      <c r="A22" s="1" t="str">
        <f>'Patty Mills'!A22</f>
        <v>vs AFR</v>
      </c>
      <c r="B22">
        <v>2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9</v>
      </c>
      <c r="Q22" s="2">
        <f t="shared" si="0"/>
        <v>0.5</v>
      </c>
      <c r="R22" s="6" t="s">
        <v>46</v>
      </c>
      <c r="S22" s="6" t="s">
        <v>46</v>
      </c>
      <c r="T22">
        <v>12</v>
      </c>
      <c r="U22">
        <v>4</v>
      </c>
      <c r="V22">
        <v>0</v>
      </c>
      <c r="W22" s="3">
        <f t="shared" si="1"/>
        <v>11.274499999999998</v>
      </c>
      <c r="X22" s="4">
        <f t="shared" si="2"/>
        <v>5.9</v>
      </c>
      <c r="Y22" s="4">
        <f t="shared" si="3"/>
        <v>2.7</v>
      </c>
      <c r="Z22">
        <v>0</v>
      </c>
    </row>
    <row r="23" spans="1:26" x14ac:dyDescent="0.3">
      <c r="A23" s="1" t="str">
        <f>'Patty Mills'!A23</f>
        <v>@ OLD</v>
      </c>
      <c r="B23">
        <v>4</v>
      </c>
      <c r="C23">
        <v>3</v>
      </c>
      <c r="D23">
        <v>1</v>
      </c>
      <c r="E23">
        <v>0</v>
      </c>
      <c r="F23">
        <v>0</v>
      </c>
      <c r="G23">
        <v>0</v>
      </c>
      <c r="H23">
        <v>2</v>
      </c>
      <c r="I23">
        <v>2</v>
      </c>
      <c r="J23">
        <v>0</v>
      </c>
      <c r="K23">
        <v>0</v>
      </c>
      <c r="L23">
        <v>0</v>
      </c>
      <c r="M23">
        <v>0</v>
      </c>
      <c r="N23">
        <v>3</v>
      </c>
      <c r="O23">
        <v>1</v>
      </c>
      <c r="P23">
        <v>6</v>
      </c>
      <c r="Q23" s="2">
        <f t="shared" si="0"/>
        <v>1</v>
      </c>
      <c r="R23" s="6" t="s">
        <v>46</v>
      </c>
      <c r="S23" s="6" t="s">
        <v>46</v>
      </c>
      <c r="T23">
        <v>13</v>
      </c>
      <c r="U23">
        <v>6</v>
      </c>
      <c r="V23">
        <v>0</v>
      </c>
      <c r="W23" s="3">
        <f t="shared" si="1"/>
        <v>23.607153846153849</v>
      </c>
      <c r="X23" s="4">
        <f t="shared" si="2"/>
        <v>9.1</v>
      </c>
      <c r="Y23" s="4">
        <f t="shared" si="3"/>
        <v>5.8</v>
      </c>
      <c r="Z23">
        <v>0</v>
      </c>
    </row>
    <row r="24" spans="1:26" x14ac:dyDescent="0.3">
      <c r="A24" s="1" t="str">
        <f>'Patty Mills'!A24</f>
        <v>vs USA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-13</v>
      </c>
      <c r="Q24" s="2">
        <f t="shared" si="0"/>
        <v>0</v>
      </c>
      <c r="R24" s="6" t="s">
        <v>46</v>
      </c>
      <c r="S24" s="6" t="s">
        <v>46</v>
      </c>
      <c r="T24">
        <v>13</v>
      </c>
      <c r="U24">
        <v>0</v>
      </c>
      <c r="V24">
        <v>0</v>
      </c>
      <c r="W24" s="3">
        <f t="shared" si="1"/>
        <v>-0.75199999999999967</v>
      </c>
      <c r="X24" s="4">
        <f t="shared" si="2"/>
        <v>2.4</v>
      </c>
      <c r="Y24" s="4">
        <f t="shared" si="3"/>
        <v>-9.9999999999999978E-2</v>
      </c>
      <c r="Z24">
        <v>0</v>
      </c>
    </row>
    <row r="25" spans="1:26" x14ac:dyDescent="0.3">
      <c r="A25" s="1" t="str">
        <f>'Patty Mills'!A25</f>
        <v>@ SPA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-3</v>
      </c>
      <c r="Q25" s="6" t="s">
        <v>46</v>
      </c>
      <c r="R25" s="6" t="s">
        <v>46</v>
      </c>
      <c r="S25" s="6" t="s">
        <v>46</v>
      </c>
      <c r="T25">
        <v>5</v>
      </c>
      <c r="U25">
        <v>0</v>
      </c>
      <c r="V25">
        <v>0</v>
      </c>
      <c r="W25" s="3">
        <f t="shared" si="1"/>
        <v>7.8379999999999992</v>
      </c>
      <c r="X25" s="4">
        <f t="shared" si="2"/>
        <v>3</v>
      </c>
      <c r="Y25" s="4">
        <f t="shared" si="3"/>
        <v>0.7</v>
      </c>
      <c r="Z25">
        <v>0</v>
      </c>
    </row>
    <row r="26" spans="1:26" x14ac:dyDescent="0.3">
      <c r="A26" s="1" t="str">
        <f>'Patty Mills'!A26</f>
        <v>vs 6TH</v>
      </c>
      <c r="B26">
        <v>2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 s="2">
        <f t="shared" si="0"/>
        <v>1</v>
      </c>
      <c r="R26" s="6" t="s">
        <v>46</v>
      </c>
      <c r="S26" s="6" t="s">
        <v>46</v>
      </c>
      <c r="T26">
        <v>12</v>
      </c>
      <c r="U26">
        <v>2</v>
      </c>
      <c r="V26">
        <v>0</v>
      </c>
      <c r="W26" s="3">
        <f t="shared" si="1"/>
        <v>12.061500000000001</v>
      </c>
      <c r="X26" s="4">
        <f t="shared" si="2"/>
        <v>6.8</v>
      </c>
      <c r="Y26" s="4">
        <f t="shared" si="3"/>
        <v>2.9</v>
      </c>
      <c r="Z26">
        <v>0</v>
      </c>
    </row>
    <row r="27" spans="1:26" x14ac:dyDescent="0.3">
      <c r="A27" s="1" t="str">
        <f>'Patty Mills'!A27</f>
        <v>@ CAN</v>
      </c>
      <c r="B27">
        <v>10</v>
      </c>
      <c r="C27">
        <v>8</v>
      </c>
      <c r="D27">
        <v>0</v>
      </c>
      <c r="E27">
        <v>0</v>
      </c>
      <c r="F27">
        <v>0</v>
      </c>
      <c r="G27">
        <v>0</v>
      </c>
      <c r="H27">
        <v>4</v>
      </c>
      <c r="I27">
        <v>5</v>
      </c>
      <c r="J27">
        <v>0</v>
      </c>
      <c r="K27">
        <v>0</v>
      </c>
      <c r="L27">
        <v>2</v>
      </c>
      <c r="M27">
        <v>2</v>
      </c>
      <c r="N27">
        <v>5</v>
      </c>
      <c r="O27">
        <v>1</v>
      </c>
      <c r="P27">
        <v>2</v>
      </c>
      <c r="Q27" s="2">
        <f t="shared" si="0"/>
        <v>0.8</v>
      </c>
      <c r="R27" s="6" t="s">
        <v>46</v>
      </c>
      <c r="S27" s="2">
        <f t="shared" si="4"/>
        <v>1</v>
      </c>
      <c r="T27">
        <v>13</v>
      </c>
      <c r="U27">
        <v>10</v>
      </c>
      <c r="V27">
        <v>0</v>
      </c>
      <c r="W27" s="3">
        <f t="shared" si="1"/>
        <v>47.772076923076924</v>
      </c>
      <c r="X27" s="4">
        <f t="shared" si="2"/>
        <v>19.600000000000001</v>
      </c>
      <c r="Y27" s="4">
        <f t="shared" si="3"/>
        <v>12.1</v>
      </c>
      <c r="Z27">
        <v>0</v>
      </c>
    </row>
    <row r="28" spans="1:26" x14ac:dyDescent="0.3">
      <c r="A28" s="1" t="str">
        <f>'Patty Mills'!A28</f>
        <v>vs DNK</v>
      </c>
      <c r="B28">
        <v>2</v>
      </c>
      <c r="C28">
        <v>5</v>
      </c>
      <c r="D28">
        <v>0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3</v>
      </c>
      <c r="O28">
        <v>0</v>
      </c>
      <c r="P28">
        <v>4</v>
      </c>
      <c r="Q28" s="2">
        <f t="shared" si="0"/>
        <v>1</v>
      </c>
      <c r="R28" s="6" t="s">
        <v>46</v>
      </c>
      <c r="S28" s="6" t="s">
        <v>46</v>
      </c>
      <c r="T28">
        <v>13</v>
      </c>
      <c r="U28">
        <v>2</v>
      </c>
      <c r="V28">
        <v>0</v>
      </c>
      <c r="W28" s="3">
        <f t="shared" si="1"/>
        <v>25.075461538461539</v>
      </c>
      <c r="X28" s="4">
        <f t="shared" si="2"/>
        <v>14</v>
      </c>
      <c r="Y28" s="4">
        <f t="shared" si="3"/>
        <v>6.1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ref="R28:R46" si="5">J29/K29</f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2.8148148148148149</v>
      </c>
      <c r="C47" s="4">
        <f t="shared" ref="C47:P47" si="6">AVERAGE(C2:C46)</f>
        <v>2.5555555555555554</v>
      </c>
      <c r="D47" s="4">
        <f t="shared" si="6"/>
        <v>0.22222222222222221</v>
      </c>
      <c r="E47" s="4">
        <f t="shared" si="6"/>
        <v>0.1111111111111111</v>
      </c>
      <c r="F47" s="4">
        <f t="shared" si="6"/>
        <v>7.407407407407407E-2</v>
      </c>
      <c r="G47" s="4">
        <f t="shared" si="6"/>
        <v>0.1111111111111111</v>
      </c>
      <c r="H47" s="4">
        <f t="shared" si="6"/>
        <v>1.037037037037037</v>
      </c>
      <c r="I47" s="4">
        <f t="shared" si="6"/>
        <v>1.8148148148148149</v>
      </c>
      <c r="J47" s="4">
        <f t="shared" si="6"/>
        <v>0</v>
      </c>
      <c r="K47" s="4">
        <f t="shared" si="6"/>
        <v>0</v>
      </c>
      <c r="L47" s="4">
        <f t="shared" si="6"/>
        <v>0.7407407407407407</v>
      </c>
      <c r="M47" s="4">
        <f t="shared" si="6"/>
        <v>0.7407407407407407</v>
      </c>
      <c r="N47" s="4">
        <f t="shared" si="6"/>
        <v>1</v>
      </c>
      <c r="O47" s="4">
        <f t="shared" si="6"/>
        <v>0.51851851851851849</v>
      </c>
      <c r="P47" s="4">
        <f t="shared" si="6"/>
        <v>-0.7407407407407407</v>
      </c>
      <c r="Q47" s="2">
        <f>SUM(H2:H46)/SUM(I2:I46)</f>
        <v>0.5714285714285714</v>
      </c>
      <c r="R47" s="2" t="e">
        <f>SUM(J2:J46)/SUM(K2:K46)</f>
        <v>#DIV/0!</v>
      </c>
      <c r="S47" s="2">
        <f>SUM(L2:L46)/SUM(M2:M46)</f>
        <v>1</v>
      </c>
      <c r="T47" s="4">
        <f t="shared" ref="T47:V47" si="7">AVERAGE(T2:T46)</f>
        <v>12.555555555555555</v>
      </c>
      <c r="U47" s="4">
        <f t="shared" si="7"/>
        <v>3.3333333333333335</v>
      </c>
      <c r="V47" s="4">
        <f t="shared" si="7"/>
        <v>3.7037037037037035E-2</v>
      </c>
      <c r="W47" s="3">
        <f>((H49*85.91) +(F49*53.897)+(J49*51.757)+(L49*46.845)+(E49*39.19)+(N49*39.19)+(D49*34.677)+((C49-N49)*14.707)-(O49*17.174)-((M49-L49)*20.091)-((I49-H49)*39.19)-(G49*53.897))/T49</f>
        <v>12.467589970501477</v>
      </c>
      <c r="X47" s="4">
        <f t="shared" ref="X47" si="8">B47+(C47*1.2)+(D47*1.5)+(E47*3)+(F47*3)-G47</f>
        <v>6.659259259259259</v>
      </c>
      <c r="Y47" s="4">
        <f t="shared" ref="Y47" si="9">B47+0.4*H47-0.7*I47-0.4*(M47-L47)+0.7*N47+0.3*(C47-N47)+F47+D47*0.7+0.7*E47-0.4*O47-G47</f>
        <v>3.1148148148148147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76</v>
      </c>
      <c r="C49">
        <f t="shared" ref="C49:P49" si="10">SUM(C2:C46)</f>
        <v>69</v>
      </c>
      <c r="D49">
        <f t="shared" si="10"/>
        <v>6</v>
      </c>
      <c r="E49">
        <f t="shared" si="10"/>
        <v>3</v>
      </c>
      <c r="F49">
        <f t="shared" si="10"/>
        <v>2</v>
      </c>
      <c r="G49">
        <f t="shared" si="10"/>
        <v>3</v>
      </c>
      <c r="H49">
        <f t="shared" si="10"/>
        <v>28</v>
      </c>
      <c r="I49">
        <f t="shared" si="10"/>
        <v>49</v>
      </c>
      <c r="J49">
        <f t="shared" si="10"/>
        <v>0</v>
      </c>
      <c r="K49">
        <f t="shared" si="10"/>
        <v>0</v>
      </c>
      <c r="L49">
        <f t="shared" si="10"/>
        <v>20</v>
      </c>
      <c r="M49">
        <f t="shared" si="10"/>
        <v>20</v>
      </c>
      <c r="N49">
        <f t="shared" si="10"/>
        <v>27</v>
      </c>
      <c r="O49">
        <f t="shared" si="10"/>
        <v>14</v>
      </c>
      <c r="P49">
        <f t="shared" si="10"/>
        <v>-20</v>
      </c>
      <c r="T49">
        <f>SUM(T2:T46)</f>
        <v>339</v>
      </c>
      <c r="U49">
        <f>SUM(U2:U46)</f>
        <v>90</v>
      </c>
      <c r="V49">
        <f>SUM(V2:V46)</f>
        <v>1</v>
      </c>
      <c r="X49" s="4">
        <f>SUM(X2:X46)</f>
        <v>179.80000000000004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5</v>
      </c>
      <c r="Q2" s="2">
        <f t="shared" ref="Q2:Q46" si="0">H2/I2</f>
        <v>1</v>
      </c>
      <c r="R2" s="6" t="s">
        <v>46</v>
      </c>
      <c r="S2" s="6" t="s">
        <v>46</v>
      </c>
      <c r="T2">
        <v>10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5.1562000000000001</v>
      </c>
      <c r="X2" s="4">
        <f t="shared" ref="X2:X46" si="2">B2+(C2*1.2)+(D2*1.5)+(E2*3)+(F2*3)-G2</f>
        <v>2</v>
      </c>
      <c r="Y2" s="4">
        <f t="shared" ref="Y2:Y46" si="3">B2+0.4*H2-0.7*I2-0.4*(M2-L2)+0.7*N2+0.3*(C2-N2)+F2+D2*0.7+0.7*E2-0.4*O2-G2</f>
        <v>0.89999999999999991</v>
      </c>
      <c r="Z2">
        <v>0</v>
      </c>
    </row>
    <row r="3" spans="1:26" x14ac:dyDescent="0.3">
      <c r="A3" s="1" t="str">
        <f>'Patty Mills'!A3</f>
        <v>vs FRA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-3</v>
      </c>
      <c r="Q3" s="6" t="s">
        <v>46</v>
      </c>
      <c r="R3" s="6" t="s">
        <v>46</v>
      </c>
      <c r="S3" s="6" t="s">
        <v>46</v>
      </c>
      <c r="T3">
        <v>7</v>
      </c>
      <c r="U3">
        <v>0</v>
      </c>
      <c r="V3">
        <v>0</v>
      </c>
      <c r="W3" s="3">
        <f t="shared" si="1"/>
        <v>-0.35242857142857126</v>
      </c>
      <c r="X3" s="4">
        <f t="shared" si="2"/>
        <v>1.2</v>
      </c>
      <c r="Y3" s="4">
        <f t="shared" si="3"/>
        <v>-0.10000000000000003</v>
      </c>
      <c r="Z3">
        <v>0</v>
      </c>
    </row>
    <row r="4" spans="1:26" x14ac:dyDescent="0.3">
      <c r="A4" s="1" t="str">
        <f>'Patty Mills'!A4</f>
        <v>@ INJ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</v>
      </c>
      <c r="Q4" s="6" t="s">
        <v>46</v>
      </c>
      <c r="R4" s="6" t="s">
        <v>46</v>
      </c>
      <c r="S4" s="6" t="s">
        <v>46</v>
      </c>
      <c r="T4">
        <v>7</v>
      </c>
      <c r="U4">
        <v>0</v>
      </c>
      <c r="V4">
        <v>0</v>
      </c>
      <c r="W4" s="3">
        <f t="shared" si="1"/>
        <v>2.101</v>
      </c>
      <c r="X4" s="4">
        <f t="shared" si="2"/>
        <v>1.2</v>
      </c>
      <c r="Y4" s="4">
        <f t="shared" si="3"/>
        <v>0.3</v>
      </c>
      <c r="Z4">
        <v>0</v>
      </c>
    </row>
    <row r="5" spans="1:26" x14ac:dyDescent="0.3">
      <c r="A5" s="1" t="str">
        <f>'Patty Mills'!A5</f>
        <v>vs EUR</v>
      </c>
      <c r="B5">
        <v>0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 s="2">
        <f t="shared" si="0"/>
        <v>0</v>
      </c>
      <c r="R5" s="6" t="s">
        <v>46</v>
      </c>
      <c r="S5" s="6" t="s">
        <v>46</v>
      </c>
      <c r="T5">
        <v>10</v>
      </c>
      <c r="U5">
        <v>0</v>
      </c>
      <c r="V5">
        <v>0</v>
      </c>
      <c r="W5" s="3">
        <f t="shared" si="1"/>
        <v>2.9413999999999989</v>
      </c>
      <c r="X5" s="4">
        <f t="shared" si="2"/>
        <v>7.2</v>
      </c>
      <c r="Y5" s="4">
        <f t="shared" si="3"/>
        <v>0.60000000000000009</v>
      </c>
      <c r="Z5">
        <v>0</v>
      </c>
    </row>
    <row r="6" spans="1:26" x14ac:dyDescent="0.3">
      <c r="A6" s="1" t="str">
        <f>'Patty Mills'!A6</f>
        <v>vs RKS</v>
      </c>
      <c r="B6">
        <v>4</v>
      </c>
      <c r="C6">
        <v>5</v>
      </c>
      <c r="D6">
        <v>0</v>
      </c>
      <c r="E6">
        <v>0</v>
      </c>
      <c r="F6">
        <v>0</v>
      </c>
      <c r="G6">
        <v>0</v>
      </c>
      <c r="H6">
        <v>2</v>
      </c>
      <c r="I6">
        <v>3</v>
      </c>
      <c r="J6">
        <v>0</v>
      </c>
      <c r="K6">
        <v>0</v>
      </c>
      <c r="L6">
        <v>0</v>
      </c>
      <c r="M6">
        <v>0</v>
      </c>
      <c r="N6">
        <v>2</v>
      </c>
      <c r="O6">
        <v>2</v>
      </c>
      <c r="P6">
        <v>5</v>
      </c>
      <c r="Q6" s="2">
        <f t="shared" si="0"/>
        <v>0.66666666666666663</v>
      </c>
      <c r="R6" s="6" t="s">
        <v>46</v>
      </c>
      <c r="S6" s="6" t="s">
        <v>46</v>
      </c>
      <c r="T6">
        <v>15</v>
      </c>
      <c r="U6">
        <v>4</v>
      </c>
      <c r="V6">
        <v>1</v>
      </c>
      <c r="W6" s="3">
        <f t="shared" si="1"/>
        <v>14.718866666666663</v>
      </c>
      <c r="X6" s="4">
        <f t="shared" si="2"/>
        <v>10</v>
      </c>
      <c r="Y6" s="4">
        <f t="shared" si="3"/>
        <v>4.2</v>
      </c>
      <c r="Z6">
        <v>0</v>
      </c>
    </row>
    <row r="7" spans="1:26" x14ac:dyDescent="0.3">
      <c r="A7" s="1" t="str">
        <f>'Patty Mills'!A7</f>
        <v>@ AFR</v>
      </c>
      <c r="B7">
        <v>0</v>
      </c>
      <c r="C7">
        <v>4</v>
      </c>
      <c r="D7">
        <v>1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8</v>
      </c>
      <c r="Q7" s="6" t="s">
        <v>46</v>
      </c>
      <c r="R7" s="6" t="s">
        <v>46</v>
      </c>
      <c r="S7" s="6" t="s">
        <v>46</v>
      </c>
      <c r="T7">
        <v>8</v>
      </c>
      <c r="U7">
        <v>2</v>
      </c>
      <c r="V7">
        <v>0</v>
      </c>
      <c r="W7" s="3">
        <f t="shared" si="1"/>
        <v>23.015625</v>
      </c>
      <c r="X7" s="4">
        <f t="shared" si="2"/>
        <v>12.3</v>
      </c>
      <c r="Y7" s="4">
        <f t="shared" si="3"/>
        <v>3.5000000000000004</v>
      </c>
      <c r="Z7">
        <v>0</v>
      </c>
    </row>
    <row r="8" spans="1:26" x14ac:dyDescent="0.3">
      <c r="A8" s="1" t="str">
        <f>'Patty Mills'!A8</f>
        <v>vs OLD</v>
      </c>
      <c r="B8">
        <v>0</v>
      </c>
      <c r="C8">
        <v>4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5</v>
      </c>
      <c r="Q8" s="2">
        <f t="shared" si="0"/>
        <v>0</v>
      </c>
      <c r="R8" s="6" t="s">
        <v>46</v>
      </c>
      <c r="S8" s="6" t="s">
        <v>46</v>
      </c>
      <c r="T8">
        <v>12</v>
      </c>
      <c r="U8">
        <v>0</v>
      </c>
      <c r="V8">
        <v>0</v>
      </c>
      <c r="W8" s="3">
        <f t="shared" si="1"/>
        <v>2.2455833333333337</v>
      </c>
      <c r="X8" s="4">
        <f t="shared" si="2"/>
        <v>4.8</v>
      </c>
      <c r="Y8" s="4">
        <f t="shared" si="3"/>
        <v>0.49999999999999989</v>
      </c>
      <c r="Z8">
        <v>0</v>
      </c>
    </row>
    <row r="9" spans="1:26" x14ac:dyDescent="0.3">
      <c r="A9" s="1" t="str">
        <f>'Patty Mills'!A9</f>
        <v>@ USA</v>
      </c>
      <c r="B9">
        <v>2</v>
      </c>
      <c r="C9">
        <v>2</v>
      </c>
      <c r="D9">
        <v>0</v>
      </c>
      <c r="E9">
        <v>0</v>
      </c>
      <c r="F9">
        <v>1</v>
      </c>
      <c r="G9">
        <v>0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2</v>
      </c>
      <c r="O9">
        <v>1</v>
      </c>
      <c r="P9">
        <v>-2</v>
      </c>
      <c r="Q9" s="2">
        <f t="shared" si="0"/>
        <v>0.5</v>
      </c>
      <c r="R9" s="6" t="s">
        <v>46</v>
      </c>
      <c r="S9" s="6" t="s">
        <v>46</v>
      </c>
      <c r="T9">
        <v>9</v>
      </c>
      <c r="U9">
        <v>2</v>
      </c>
      <c r="V9">
        <v>1</v>
      </c>
      <c r="W9" s="3">
        <f t="shared" si="1"/>
        <v>17.980333333333331</v>
      </c>
      <c r="X9" s="4">
        <f t="shared" si="2"/>
        <v>7.4</v>
      </c>
      <c r="Y9" s="4">
        <f t="shared" si="3"/>
        <v>3</v>
      </c>
      <c r="Z9">
        <v>0</v>
      </c>
    </row>
    <row r="10" spans="1:26" x14ac:dyDescent="0.3">
      <c r="A10" s="1" t="str">
        <f>'Patty Mills'!A10</f>
        <v>vs SPA</v>
      </c>
      <c r="B10">
        <v>0</v>
      </c>
      <c r="C10">
        <v>2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-9</v>
      </c>
      <c r="Q10" s="2">
        <f t="shared" si="0"/>
        <v>0</v>
      </c>
      <c r="R10" s="6" t="s">
        <v>46</v>
      </c>
      <c r="S10" s="6" t="s">
        <v>46</v>
      </c>
      <c r="T10">
        <v>8</v>
      </c>
      <c r="U10">
        <v>0</v>
      </c>
      <c r="V10">
        <v>0</v>
      </c>
      <c r="W10" s="3">
        <f t="shared" si="1"/>
        <v>3.6767500000000002</v>
      </c>
      <c r="X10" s="4">
        <f t="shared" si="2"/>
        <v>5.4</v>
      </c>
      <c r="Y10" s="4">
        <f t="shared" si="3"/>
        <v>0.6</v>
      </c>
      <c r="Z10">
        <v>0</v>
      </c>
    </row>
    <row r="11" spans="1:26" x14ac:dyDescent="0.3">
      <c r="A11" s="1" t="str">
        <f>'Patty Mills'!A11</f>
        <v>@ 6TH</v>
      </c>
      <c r="B11">
        <v>0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-7</v>
      </c>
      <c r="Q11" s="6" t="s">
        <v>46</v>
      </c>
      <c r="R11" s="6" t="s">
        <v>46</v>
      </c>
      <c r="S11" s="6" t="s">
        <v>46</v>
      </c>
      <c r="T11">
        <v>8</v>
      </c>
      <c r="U11">
        <v>0</v>
      </c>
      <c r="V11">
        <v>0</v>
      </c>
      <c r="W11" s="3">
        <f t="shared" si="1"/>
        <v>8.2671250000000001</v>
      </c>
      <c r="X11" s="4">
        <f t="shared" si="2"/>
        <v>4.8</v>
      </c>
      <c r="Y11" s="4">
        <f t="shared" si="3"/>
        <v>1.1999999999999997</v>
      </c>
      <c r="Z11">
        <v>0</v>
      </c>
    </row>
    <row r="12" spans="1:26" x14ac:dyDescent="0.3">
      <c r="A12" s="1" t="str">
        <f>'Patty Mills'!A12</f>
        <v>vs CAN</v>
      </c>
      <c r="B12">
        <v>2</v>
      </c>
      <c r="C12">
        <v>5</v>
      </c>
      <c r="D12">
        <v>3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3</v>
      </c>
      <c r="O12">
        <v>0</v>
      </c>
      <c r="P12">
        <v>1</v>
      </c>
      <c r="Q12" s="2">
        <f t="shared" si="0"/>
        <v>0.5</v>
      </c>
      <c r="R12" s="6" t="s">
        <v>46</v>
      </c>
      <c r="S12" s="6" t="s">
        <v>46</v>
      </c>
      <c r="T12">
        <v>11</v>
      </c>
      <c r="U12">
        <v>10</v>
      </c>
      <c r="V12">
        <v>1</v>
      </c>
      <c r="W12" s="3">
        <f t="shared" si="1"/>
        <v>27.066818181818178</v>
      </c>
      <c r="X12" s="4">
        <f t="shared" si="2"/>
        <v>12.5</v>
      </c>
      <c r="Y12" s="4">
        <f t="shared" si="3"/>
        <v>5.7999999999999989</v>
      </c>
      <c r="Z12">
        <v>0</v>
      </c>
    </row>
    <row r="13" spans="1:26" x14ac:dyDescent="0.3">
      <c r="A13" s="1" t="str">
        <f>'Patty Mills'!A13</f>
        <v>@ DNK</v>
      </c>
      <c r="B13">
        <v>2</v>
      </c>
      <c r="C13">
        <v>7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4</v>
      </c>
      <c r="N13">
        <v>4</v>
      </c>
      <c r="O13">
        <v>1</v>
      </c>
      <c r="P13">
        <v>7</v>
      </c>
      <c r="Q13" s="6" t="s">
        <v>46</v>
      </c>
      <c r="R13" s="6" t="s">
        <v>46</v>
      </c>
      <c r="S13" s="2">
        <f t="shared" ref="S13:S46" si="4">L13/M13</f>
        <v>0.5</v>
      </c>
      <c r="T13">
        <v>14</v>
      </c>
      <c r="U13">
        <v>2</v>
      </c>
      <c r="V13">
        <v>0</v>
      </c>
      <c r="W13" s="3">
        <f t="shared" si="1"/>
        <v>19.743214285714284</v>
      </c>
      <c r="X13" s="4">
        <f t="shared" si="2"/>
        <v>13.4</v>
      </c>
      <c r="Y13" s="4">
        <f t="shared" si="3"/>
        <v>5.2</v>
      </c>
      <c r="Z13">
        <v>0</v>
      </c>
    </row>
    <row r="14" spans="1:26" x14ac:dyDescent="0.3">
      <c r="A14" s="1" t="str">
        <f>'Patty Mills'!A14</f>
        <v>vs IMP</v>
      </c>
      <c r="B14">
        <v>5</v>
      </c>
      <c r="C14">
        <v>6</v>
      </c>
      <c r="D14">
        <v>0</v>
      </c>
      <c r="E14">
        <v>0</v>
      </c>
      <c r="F14">
        <v>1</v>
      </c>
      <c r="G14">
        <v>2</v>
      </c>
      <c r="H14">
        <v>2</v>
      </c>
      <c r="I14">
        <v>3</v>
      </c>
      <c r="J14">
        <v>0</v>
      </c>
      <c r="K14">
        <v>0</v>
      </c>
      <c r="L14">
        <v>1</v>
      </c>
      <c r="M14">
        <v>1</v>
      </c>
      <c r="N14">
        <v>2</v>
      </c>
      <c r="O14">
        <v>0</v>
      </c>
      <c r="P14">
        <v>9</v>
      </c>
      <c r="Q14" s="2">
        <f t="shared" si="0"/>
        <v>0.66666666666666663</v>
      </c>
      <c r="R14" s="6" t="s">
        <v>46</v>
      </c>
      <c r="S14" s="2">
        <f t="shared" si="4"/>
        <v>1</v>
      </c>
      <c r="T14">
        <v>10</v>
      </c>
      <c r="U14">
        <v>5</v>
      </c>
      <c r="V14">
        <v>0</v>
      </c>
      <c r="W14" s="3">
        <f t="shared" si="1"/>
        <v>26.278600000000001</v>
      </c>
      <c r="X14" s="4">
        <f t="shared" si="2"/>
        <v>13.2</v>
      </c>
      <c r="Y14" s="4">
        <f t="shared" si="3"/>
        <v>5.3</v>
      </c>
      <c r="Z14">
        <v>0</v>
      </c>
    </row>
    <row r="15" spans="1:26" x14ac:dyDescent="0.3">
      <c r="A15" s="1" t="str">
        <f>'Patty Mills'!A15</f>
        <v>@ 3PT</v>
      </c>
      <c r="B15">
        <v>4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-2</v>
      </c>
      <c r="Q15" s="2">
        <f t="shared" si="0"/>
        <v>1</v>
      </c>
      <c r="R15" s="6" t="s">
        <v>46</v>
      </c>
      <c r="S15" s="6" t="s">
        <v>46</v>
      </c>
      <c r="T15">
        <v>6</v>
      </c>
      <c r="U15">
        <v>4</v>
      </c>
      <c r="V15">
        <v>2</v>
      </c>
      <c r="W15" s="3">
        <f t="shared" si="1"/>
        <v>35.168333333333329</v>
      </c>
      <c r="X15" s="4">
        <f t="shared" si="2"/>
        <v>5.2</v>
      </c>
      <c r="Y15" s="4">
        <f t="shared" si="3"/>
        <v>4.0999999999999996</v>
      </c>
      <c r="Z15">
        <v>0</v>
      </c>
    </row>
    <row r="16" spans="1:26" x14ac:dyDescent="0.3">
      <c r="A16" s="1" t="str">
        <f>'Patty Mills'!A16</f>
        <v>vs DEF</v>
      </c>
      <c r="B16">
        <v>0</v>
      </c>
      <c r="C16">
        <v>3</v>
      </c>
      <c r="D16">
        <v>1</v>
      </c>
      <c r="E16">
        <v>1</v>
      </c>
      <c r="F16">
        <v>0</v>
      </c>
      <c r="G16">
        <v>1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2</v>
      </c>
      <c r="O16">
        <v>0</v>
      </c>
      <c r="P16">
        <v>-8</v>
      </c>
      <c r="Q16" s="2">
        <f t="shared" si="0"/>
        <v>0</v>
      </c>
      <c r="R16" s="6" t="s">
        <v>46</v>
      </c>
      <c r="S16" s="6" t="s">
        <v>46</v>
      </c>
      <c r="T16">
        <v>9</v>
      </c>
      <c r="U16">
        <v>2</v>
      </c>
      <c r="V16">
        <v>0</v>
      </c>
      <c r="W16" s="3">
        <f t="shared" si="1"/>
        <v>3.8529999999999984</v>
      </c>
      <c r="X16" s="4">
        <f t="shared" si="2"/>
        <v>7.1</v>
      </c>
      <c r="Y16" s="4">
        <f t="shared" si="3"/>
        <v>0.7</v>
      </c>
      <c r="Z16">
        <v>0</v>
      </c>
    </row>
    <row r="17" spans="1:26" x14ac:dyDescent="0.3">
      <c r="A17" s="1" t="str">
        <f>'Patty Mills'!A17</f>
        <v>@ CHI</v>
      </c>
      <c r="B17">
        <v>4</v>
      </c>
      <c r="C17">
        <v>4</v>
      </c>
      <c r="D17">
        <v>1</v>
      </c>
      <c r="E17">
        <v>0</v>
      </c>
      <c r="F17">
        <v>0</v>
      </c>
      <c r="G17">
        <v>0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3</v>
      </c>
      <c r="O17">
        <v>0</v>
      </c>
      <c r="P17">
        <v>-12</v>
      </c>
      <c r="Q17" s="2">
        <f t="shared" si="0"/>
        <v>1</v>
      </c>
      <c r="R17" s="6" t="s">
        <v>46</v>
      </c>
      <c r="S17" s="6" t="s">
        <v>46</v>
      </c>
      <c r="T17">
        <v>8</v>
      </c>
      <c r="U17">
        <v>6</v>
      </c>
      <c r="V17">
        <v>1</v>
      </c>
      <c r="W17" s="3">
        <f t="shared" si="1"/>
        <v>42.34675</v>
      </c>
      <c r="X17" s="4">
        <f t="shared" si="2"/>
        <v>10.3</v>
      </c>
      <c r="Y17" s="4">
        <f t="shared" si="3"/>
        <v>6.5</v>
      </c>
      <c r="Z17">
        <v>0</v>
      </c>
    </row>
    <row r="18" spans="1:26" x14ac:dyDescent="0.3">
      <c r="A18" s="1" t="str">
        <f>'Patty Mills'!A18</f>
        <v>@ FRA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-9</v>
      </c>
      <c r="Q18" s="2">
        <f t="shared" si="0"/>
        <v>0</v>
      </c>
      <c r="R18" s="6" t="s">
        <v>46</v>
      </c>
      <c r="S18" s="6" t="s">
        <v>46</v>
      </c>
      <c r="T18">
        <v>11</v>
      </c>
      <c r="U18">
        <v>0</v>
      </c>
      <c r="V18">
        <v>0</v>
      </c>
      <c r="W18" s="3">
        <f t="shared" si="1"/>
        <v>-10.247999999999999</v>
      </c>
      <c r="X18" s="4">
        <f t="shared" si="2"/>
        <v>0.19999999999999996</v>
      </c>
      <c r="Y18" s="4">
        <f t="shared" si="3"/>
        <v>-2.2000000000000002</v>
      </c>
      <c r="Z18">
        <v>0</v>
      </c>
    </row>
    <row r="19" spans="1:26" x14ac:dyDescent="0.3">
      <c r="A19" s="1" t="str">
        <f>'Patty Mills'!A19</f>
        <v>vs INJ</v>
      </c>
      <c r="B19">
        <v>2</v>
      </c>
      <c r="C19">
        <v>2</v>
      </c>
      <c r="D19">
        <v>1</v>
      </c>
      <c r="E19">
        <v>0</v>
      </c>
      <c r="F19">
        <v>1</v>
      </c>
      <c r="G19">
        <v>0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-2</v>
      </c>
      <c r="Q19" s="2">
        <f t="shared" si="0"/>
        <v>0.5</v>
      </c>
      <c r="R19" s="6" t="s">
        <v>46</v>
      </c>
      <c r="S19" s="6" t="s">
        <v>46</v>
      </c>
      <c r="T19">
        <v>9</v>
      </c>
      <c r="U19">
        <v>4</v>
      </c>
      <c r="V19">
        <v>0</v>
      </c>
      <c r="W19" s="3">
        <f t="shared" si="1"/>
        <v>21.021222222222221</v>
      </c>
      <c r="X19" s="4">
        <f t="shared" si="2"/>
        <v>8.9</v>
      </c>
      <c r="Y19" s="4">
        <f t="shared" si="3"/>
        <v>3.7</v>
      </c>
      <c r="Z19">
        <v>0</v>
      </c>
    </row>
    <row r="20" spans="1:26" x14ac:dyDescent="0.3">
      <c r="A20" s="1" t="str">
        <f>'Patty Mills'!A20</f>
        <v>@ EUR</v>
      </c>
      <c r="B20">
        <v>2</v>
      </c>
      <c r="C20">
        <v>3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-9</v>
      </c>
      <c r="Q20" s="2">
        <f t="shared" si="0"/>
        <v>1</v>
      </c>
      <c r="R20" s="6" t="s">
        <v>46</v>
      </c>
      <c r="S20" s="6" t="s">
        <v>46</v>
      </c>
      <c r="T20">
        <v>10</v>
      </c>
      <c r="U20">
        <v>2</v>
      </c>
      <c r="V20">
        <v>0</v>
      </c>
      <c r="W20" s="3">
        <f t="shared" si="1"/>
        <v>13.0031</v>
      </c>
      <c r="X20" s="4">
        <f t="shared" si="2"/>
        <v>5.6</v>
      </c>
      <c r="Y20" s="4">
        <f t="shared" si="3"/>
        <v>2.5999999999999996</v>
      </c>
      <c r="Z20">
        <v>0</v>
      </c>
    </row>
    <row r="21" spans="1:26" x14ac:dyDescent="0.3">
      <c r="A21" s="1" t="str">
        <f>'Patty Mills'!A21</f>
        <v>@ RKS</v>
      </c>
      <c r="B21">
        <v>2</v>
      </c>
      <c r="C21">
        <v>4</v>
      </c>
      <c r="D21">
        <v>1</v>
      </c>
      <c r="E21">
        <v>0</v>
      </c>
      <c r="F21">
        <v>1</v>
      </c>
      <c r="G21">
        <v>0</v>
      </c>
      <c r="H21">
        <v>1</v>
      </c>
      <c r="I21">
        <v>2</v>
      </c>
      <c r="J21">
        <v>0</v>
      </c>
      <c r="K21">
        <v>0</v>
      </c>
      <c r="L21">
        <v>0</v>
      </c>
      <c r="M21">
        <v>0</v>
      </c>
      <c r="N21">
        <v>1</v>
      </c>
      <c r="O21">
        <v>4</v>
      </c>
      <c r="P21">
        <v>7</v>
      </c>
      <c r="Q21" s="2">
        <f t="shared" si="0"/>
        <v>0.5</v>
      </c>
      <c r="R21" s="6" t="s">
        <v>46</v>
      </c>
      <c r="S21" s="6" t="s">
        <v>46</v>
      </c>
      <c r="T21">
        <v>8</v>
      </c>
      <c r="U21">
        <v>4</v>
      </c>
      <c r="V21">
        <v>0</v>
      </c>
      <c r="W21" s="3">
        <f t="shared" si="1"/>
        <v>18.738624999999995</v>
      </c>
      <c r="X21" s="4">
        <f t="shared" si="2"/>
        <v>11.3</v>
      </c>
      <c r="Y21" s="4">
        <f t="shared" si="3"/>
        <v>2.6999999999999997</v>
      </c>
      <c r="Z21">
        <v>0</v>
      </c>
    </row>
    <row r="22" spans="1:26" x14ac:dyDescent="0.3">
      <c r="A22" s="1" t="str">
        <f>'Patty Mills'!A22</f>
        <v>vs AFR</v>
      </c>
      <c r="B22">
        <v>0</v>
      </c>
      <c r="C22">
        <v>3</v>
      </c>
      <c r="D22">
        <v>0</v>
      </c>
      <c r="E22">
        <v>1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1</v>
      </c>
      <c r="O22">
        <v>0</v>
      </c>
      <c r="P22">
        <v>1</v>
      </c>
      <c r="Q22" s="6" t="s">
        <v>65</v>
      </c>
      <c r="R22" s="6" t="s">
        <v>46</v>
      </c>
      <c r="S22" s="2">
        <f t="shared" si="4"/>
        <v>0</v>
      </c>
      <c r="T22">
        <v>8</v>
      </c>
      <c r="U22">
        <v>0</v>
      </c>
      <c r="V22">
        <v>0</v>
      </c>
      <c r="W22" s="3">
        <f t="shared" si="1"/>
        <v>-5.0227500000000003</v>
      </c>
      <c r="X22" s="4">
        <f t="shared" si="2"/>
        <v>4.5999999999999996</v>
      </c>
      <c r="Y22" s="4">
        <f t="shared" si="3"/>
        <v>-0.80000000000000027</v>
      </c>
      <c r="Z22">
        <v>0</v>
      </c>
    </row>
    <row r="23" spans="1:26" x14ac:dyDescent="0.3">
      <c r="A23" s="1" t="str">
        <f>'Patty Mills'!A23</f>
        <v>@ OLD</v>
      </c>
      <c r="B23">
        <v>6</v>
      </c>
      <c r="C23">
        <v>4</v>
      </c>
      <c r="D23">
        <v>1</v>
      </c>
      <c r="E23">
        <v>0</v>
      </c>
      <c r="F23">
        <v>0</v>
      </c>
      <c r="G23">
        <v>0</v>
      </c>
      <c r="H23">
        <v>3</v>
      </c>
      <c r="I23">
        <v>4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4</v>
      </c>
      <c r="Q23" s="2">
        <f t="shared" si="0"/>
        <v>0.75</v>
      </c>
      <c r="R23" s="6" t="s">
        <v>46</v>
      </c>
      <c r="S23" s="6" t="s">
        <v>46</v>
      </c>
      <c r="T23">
        <v>9</v>
      </c>
      <c r="U23">
        <v>8</v>
      </c>
      <c r="V23">
        <v>0</v>
      </c>
      <c r="W23" s="3">
        <f t="shared" si="1"/>
        <v>37.392000000000003</v>
      </c>
      <c r="X23" s="4">
        <f t="shared" si="2"/>
        <v>12.3</v>
      </c>
      <c r="Y23" s="4">
        <f t="shared" si="3"/>
        <v>6.7</v>
      </c>
      <c r="Z23">
        <v>0</v>
      </c>
    </row>
    <row r="24" spans="1:26" x14ac:dyDescent="0.3">
      <c r="A24" s="1" t="str">
        <f>'Patty Mills'!A24</f>
        <v>vs USA</v>
      </c>
      <c r="B24">
        <v>0</v>
      </c>
      <c r="C24">
        <v>3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3</v>
      </c>
      <c r="O24">
        <v>0</v>
      </c>
      <c r="P24">
        <v>-13</v>
      </c>
      <c r="Q24" s="2">
        <f t="shared" si="0"/>
        <v>0</v>
      </c>
      <c r="R24" s="6" t="s">
        <v>46</v>
      </c>
      <c r="S24" s="6" t="s">
        <v>46</v>
      </c>
      <c r="T24">
        <v>11</v>
      </c>
      <c r="U24">
        <v>0</v>
      </c>
      <c r="V24">
        <v>0</v>
      </c>
      <c r="W24" s="3">
        <f t="shared" si="1"/>
        <v>2.2257272727272723</v>
      </c>
      <c r="X24" s="4">
        <f t="shared" si="2"/>
        <v>2.5999999999999996</v>
      </c>
      <c r="Y24" s="4">
        <f t="shared" si="3"/>
        <v>0.39999999999999969</v>
      </c>
      <c r="Z24">
        <v>0</v>
      </c>
    </row>
    <row r="25" spans="1:26" x14ac:dyDescent="0.3">
      <c r="A25" s="1" t="str">
        <f>'Patty Mills'!A25</f>
        <v>@ SPA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-4</v>
      </c>
      <c r="Q25" s="6" t="s">
        <v>46</v>
      </c>
      <c r="R25" s="6" t="s">
        <v>46</v>
      </c>
      <c r="S25" s="6" t="s">
        <v>46</v>
      </c>
      <c r="T25">
        <v>8</v>
      </c>
      <c r="U25">
        <v>0</v>
      </c>
      <c r="V25">
        <v>0</v>
      </c>
      <c r="W25" s="3">
        <f t="shared" si="1"/>
        <v>1.8383750000000001</v>
      </c>
      <c r="X25" s="4">
        <f t="shared" si="2"/>
        <v>1.2</v>
      </c>
      <c r="Y25" s="4">
        <f t="shared" si="3"/>
        <v>0.3</v>
      </c>
      <c r="Z25">
        <v>0</v>
      </c>
    </row>
    <row r="26" spans="1:26" x14ac:dyDescent="0.3">
      <c r="A26" s="1" t="str">
        <f>'Patty Mills'!A26</f>
        <v>vs 6TH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</v>
      </c>
      <c r="Q26" s="6" t="s">
        <v>46</v>
      </c>
      <c r="R26" s="6" t="s">
        <v>46</v>
      </c>
      <c r="S26" s="6" t="s">
        <v>46</v>
      </c>
      <c r="T26">
        <v>6</v>
      </c>
      <c r="U26">
        <v>0</v>
      </c>
      <c r="V26">
        <v>0</v>
      </c>
      <c r="W26" s="3">
        <f t="shared" si="1"/>
        <v>2.4511666666666669</v>
      </c>
      <c r="X26" s="4">
        <f t="shared" si="2"/>
        <v>1.2</v>
      </c>
      <c r="Y26" s="4">
        <f t="shared" si="3"/>
        <v>0.3</v>
      </c>
      <c r="Z26">
        <v>0</v>
      </c>
    </row>
    <row r="27" spans="1:26" x14ac:dyDescent="0.3">
      <c r="A27" s="1" t="str">
        <f>'Patty Mills'!A27</f>
        <v>@ CAN</v>
      </c>
      <c r="B27">
        <v>2</v>
      </c>
      <c r="C27">
        <v>3</v>
      </c>
      <c r="D27">
        <v>0</v>
      </c>
      <c r="E27">
        <v>1</v>
      </c>
      <c r="F27">
        <v>1</v>
      </c>
      <c r="G27">
        <v>0</v>
      </c>
      <c r="H27">
        <v>1</v>
      </c>
      <c r="I27">
        <v>3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9</v>
      </c>
      <c r="Q27" s="2">
        <f t="shared" si="0"/>
        <v>0.33333333333333331</v>
      </c>
      <c r="R27" s="6" t="s">
        <v>46</v>
      </c>
      <c r="S27" s="6" t="s">
        <v>46</v>
      </c>
      <c r="T27">
        <v>10</v>
      </c>
      <c r="U27">
        <v>2</v>
      </c>
      <c r="V27">
        <v>0</v>
      </c>
      <c r="W27" s="3">
        <f t="shared" si="1"/>
        <v>16.9221</v>
      </c>
      <c r="X27" s="4">
        <f t="shared" si="2"/>
        <v>11.6</v>
      </c>
      <c r="Y27" s="4">
        <f t="shared" si="3"/>
        <v>3.3</v>
      </c>
      <c r="Z27">
        <v>0</v>
      </c>
    </row>
    <row r="28" spans="1:26" x14ac:dyDescent="0.3">
      <c r="A28" s="1" t="str">
        <f>'Patty Mills'!A28</f>
        <v>vs DNK</v>
      </c>
      <c r="B28">
        <v>2</v>
      </c>
      <c r="C28">
        <v>3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4</v>
      </c>
      <c r="Q28" s="2">
        <f t="shared" si="0"/>
        <v>1</v>
      </c>
      <c r="R28" s="6" t="s">
        <v>46</v>
      </c>
      <c r="S28" s="6" t="s">
        <v>46</v>
      </c>
      <c r="T28">
        <v>10</v>
      </c>
      <c r="U28">
        <v>2</v>
      </c>
      <c r="V28">
        <v>0</v>
      </c>
      <c r="W28" s="3">
        <f t="shared" si="1"/>
        <v>15.451400000000001</v>
      </c>
      <c r="X28" s="4">
        <f t="shared" si="2"/>
        <v>5.6</v>
      </c>
      <c r="Y28" s="4">
        <f t="shared" si="3"/>
        <v>3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ref="R28:R46" si="5">J29/K29</f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1.5185185185185186</v>
      </c>
      <c r="C47" s="4">
        <f t="shared" ref="C47:P47" si="6">AVERAGE(C2:C46)</f>
        <v>2.8888888888888888</v>
      </c>
      <c r="D47" s="4">
        <f t="shared" si="6"/>
        <v>0.33333333333333331</v>
      </c>
      <c r="E47" s="4">
        <f t="shared" si="6"/>
        <v>0.22222222222222221</v>
      </c>
      <c r="F47" s="4">
        <f t="shared" si="6"/>
        <v>0.29629629629629628</v>
      </c>
      <c r="G47" s="4">
        <f t="shared" si="6"/>
        <v>0.25925925925925924</v>
      </c>
      <c r="H47" s="4">
        <f t="shared" si="6"/>
        <v>0.70370370370370372</v>
      </c>
      <c r="I47" s="4">
        <f t="shared" si="6"/>
        <v>1.3333333333333333</v>
      </c>
      <c r="J47" s="4">
        <f t="shared" si="6"/>
        <v>0</v>
      </c>
      <c r="K47" s="4">
        <f t="shared" si="6"/>
        <v>0</v>
      </c>
      <c r="L47" s="4">
        <f t="shared" si="6"/>
        <v>0.1111111111111111</v>
      </c>
      <c r="M47" s="4">
        <f t="shared" si="6"/>
        <v>0.25925925925925924</v>
      </c>
      <c r="N47" s="4">
        <f t="shared" si="6"/>
        <v>1.1111111111111112</v>
      </c>
      <c r="O47" s="4">
        <f t="shared" si="6"/>
        <v>0.59259259259259256</v>
      </c>
      <c r="P47" s="4">
        <f t="shared" si="6"/>
        <v>-0.22222222222222221</v>
      </c>
      <c r="Q47" s="2">
        <f>SUM(H2:H46)/SUM(I2:I46)</f>
        <v>0.52777777777777779</v>
      </c>
      <c r="R47" s="2" t="e">
        <f>SUM(J2:J46)/SUM(K2:K46)</f>
        <v>#DIV/0!</v>
      </c>
      <c r="S47" s="2">
        <f>SUM(L2:L46)/SUM(M2:M46)</f>
        <v>0.42857142857142855</v>
      </c>
      <c r="T47" s="4">
        <f t="shared" ref="T47:V47" si="7">AVERAGE(T2:T46)</f>
        <v>9.3333333333333339</v>
      </c>
      <c r="U47" s="4">
        <f t="shared" si="7"/>
        <v>2.2592592592592591</v>
      </c>
      <c r="V47" s="4">
        <f t="shared" si="7"/>
        <v>0.22222222222222221</v>
      </c>
      <c r="W47" s="3">
        <f>((H49*85.91) +(F49*53.897)+(J49*51.757)+(L49*46.845)+(E49*39.19)+(N49*39.19)+(D49*34.677)+((C49-N49)*14.707)-(O49*17.174)-((M49-L49)*20.091)-((I49-H49)*39.19)-(G49*53.897))/T49</f>
        <v>12.83417857142857</v>
      </c>
      <c r="X47" s="4">
        <f t="shared" ref="X47" si="8">B47+(C47*1.2)+(D47*1.5)+(E47*3)+(F47*3)-G47</f>
        <v>6.7814814814814817</v>
      </c>
      <c r="Y47" s="4">
        <f t="shared" ref="Y47" si="9">B47+0.4*H47-0.7*I47-0.4*(M47-L47)+0.7*N47+0.3*(C47-N47)+F47+D47*0.7+0.7*E47-0.4*O47-G47</f>
        <v>2.3074074074074078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41</v>
      </c>
      <c r="C49">
        <f t="shared" ref="C49:P49" si="10">SUM(C2:C46)</f>
        <v>78</v>
      </c>
      <c r="D49">
        <f t="shared" si="10"/>
        <v>9</v>
      </c>
      <c r="E49">
        <f t="shared" si="10"/>
        <v>6</v>
      </c>
      <c r="F49">
        <f t="shared" si="10"/>
        <v>8</v>
      </c>
      <c r="G49">
        <f t="shared" si="10"/>
        <v>7</v>
      </c>
      <c r="H49">
        <f t="shared" si="10"/>
        <v>19</v>
      </c>
      <c r="I49">
        <f t="shared" si="10"/>
        <v>36</v>
      </c>
      <c r="J49">
        <f t="shared" si="10"/>
        <v>0</v>
      </c>
      <c r="K49">
        <f t="shared" si="10"/>
        <v>0</v>
      </c>
      <c r="L49">
        <f t="shared" si="10"/>
        <v>3</v>
      </c>
      <c r="M49">
        <f t="shared" si="10"/>
        <v>7</v>
      </c>
      <c r="N49">
        <f t="shared" si="10"/>
        <v>30</v>
      </c>
      <c r="O49">
        <f t="shared" si="10"/>
        <v>16</v>
      </c>
      <c r="P49">
        <f t="shared" si="10"/>
        <v>-6</v>
      </c>
      <c r="T49">
        <f>SUM(T2:T46)</f>
        <v>252</v>
      </c>
      <c r="U49">
        <f>SUM(U2:U46)</f>
        <v>61</v>
      </c>
      <c r="V49">
        <f>SUM(V2:V46)</f>
        <v>6</v>
      </c>
      <c r="X49" s="4">
        <f>SUM(X2:X46)</f>
        <v>183.1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'Patty Mills'!A2</f>
        <v>vs CHI</v>
      </c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3</v>
      </c>
      <c r="I2">
        <v>3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-1</v>
      </c>
      <c r="Q2" s="2">
        <f t="shared" ref="Q2:Q46" si="0">H2/I2</f>
        <v>1</v>
      </c>
      <c r="R2" s="2">
        <f t="shared" ref="R2:R46" si="1">J2/K2</f>
        <v>1</v>
      </c>
      <c r="S2" s="6" t="s">
        <v>46</v>
      </c>
      <c r="T2">
        <v>8</v>
      </c>
      <c r="U2">
        <v>7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36.539125000000006</v>
      </c>
      <c r="X2" s="4">
        <f t="shared" ref="X2:X46" si="3">B2+(C2*1.2)+(D2*1.5)+(E2*3)+(F2*3)-G2</f>
        <v>7</v>
      </c>
      <c r="Y2" s="4">
        <f t="shared" ref="Y2:Y46" si="4">B2+0.4*H2-0.7*I2-0.4*(M2-L2)+0.7*N2+0.3*(C2-N2)+F2+D2*0.7+0.7*E2-0.4*O2-G2</f>
        <v>5.6999999999999993</v>
      </c>
      <c r="Z2">
        <v>0</v>
      </c>
    </row>
    <row r="3" spans="1:26" x14ac:dyDescent="0.3">
      <c r="A3" s="1" t="str">
        <f>'Patty Mills'!A3</f>
        <v>vs FRA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-1</v>
      </c>
      <c r="Q3" s="2">
        <f t="shared" si="0"/>
        <v>0.5</v>
      </c>
      <c r="R3" s="2">
        <f t="shared" si="1"/>
        <v>0</v>
      </c>
      <c r="S3" s="6" t="s">
        <v>46</v>
      </c>
      <c r="T3">
        <v>8</v>
      </c>
      <c r="U3">
        <v>2</v>
      </c>
      <c r="V3">
        <v>0</v>
      </c>
      <c r="W3" s="3">
        <f t="shared" si="2"/>
        <v>15.637499999999999</v>
      </c>
      <c r="X3" s="4">
        <f t="shared" si="3"/>
        <v>4.4000000000000004</v>
      </c>
      <c r="Y3" s="4">
        <f t="shared" si="4"/>
        <v>2.4</v>
      </c>
      <c r="Z3">
        <v>0</v>
      </c>
    </row>
    <row r="4" spans="1:26" x14ac:dyDescent="0.3">
      <c r="A4" s="1" t="str">
        <f>'Patty Mills'!A4</f>
        <v>@ INJ</v>
      </c>
      <c r="B4">
        <v>2</v>
      </c>
      <c r="C4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-4</v>
      </c>
      <c r="Q4" s="2">
        <f t="shared" si="0"/>
        <v>1</v>
      </c>
      <c r="R4" s="6" t="s">
        <v>46</v>
      </c>
      <c r="S4" s="6" t="s">
        <v>46</v>
      </c>
      <c r="T4">
        <v>6</v>
      </c>
      <c r="U4">
        <v>2</v>
      </c>
      <c r="V4">
        <v>1</v>
      </c>
      <c r="W4" s="3">
        <f t="shared" si="2"/>
        <v>25.752333333333336</v>
      </c>
      <c r="X4" s="4">
        <f t="shared" si="3"/>
        <v>7.4</v>
      </c>
      <c r="Y4" s="4">
        <f t="shared" si="4"/>
        <v>3</v>
      </c>
      <c r="Z4">
        <v>0</v>
      </c>
    </row>
    <row r="5" spans="1:26" x14ac:dyDescent="0.3">
      <c r="A5" s="1" t="str">
        <f>'Patty Mills'!A5</f>
        <v>vs EUR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-3</v>
      </c>
      <c r="Q5" s="6" t="s">
        <v>46</v>
      </c>
      <c r="R5" s="6" t="s">
        <v>46</v>
      </c>
      <c r="S5" s="6" t="s">
        <v>46</v>
      </c>
      <c r="T5">
        <v>7</v>
      </c>
      <c r="U5">
        <v>0</v>
      </c>
      <c r="V5">
        <v>0</v>
      </c>
      <c r="W5" s="3">
        <f t="shared" si="2"/>
        <v>-2.4534285714285713</v>
      </c>
      <c r="X5" s="4">
        <f t="shared" si="3"/>
        <v>0</v>
      </c>
      <c r="Y5" s="4">
        <f t="shared" si="4"/>
        <v>-0.4</v>
      </c>
      <c r="Z5">
        <v>0</v>
      </c>
    </row>
    <row r="6" spans="1:26" x14ac:dyDescent="0.3">
      <c r="A6" s="1" t="str">
        <f>'Patty Mills'!A6</f>
        <v>vs RKS</v>
      </c>
      <c r="B6">
        <v>5</v>
      </c>
      <c r="C6">
        <v>1</v>
      </c>
      <c r="D6">
        <v>1</v>
      </c>
      <c r="E6">
        <v>0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1</v>
      </c>
      <c r="M6">
        <v>2</v>
      </c>
      <c r="N6">
        <v>1</v>
      </c>
      <c r="O6">
        <v>1</v>
      </c>
      <c r="P6">
        <v>6</v>
      </c>
      <c r="Q6" s="2">
        <f t="shared" si="0"/>
        <v>1</v>
      </c>
      <c r="R6" s="6" t="s">
        <v>46</v>
      </c>
      <c r="S6" s="2">
        <f t="shared" ref="S6:S46" si="5">L6/M6</f>
        <v>0.5</v>
      </c>
      <c r="T6">
        <v>12</v>
      </c>
      <c r="U6">
        <v>7</v>
      </c>
      <c r="V6">
        <v>0</v>
      </c>
      <c r="W6" s="3">
        <f t="shared" si="2"/>
        <v>21.272250000000003</v>
      </c>
      <c r="X6" s="4">
        <f t="shared" si="3"/>
        <v>7.7</v>
      </c>
      <c r="Y6" s="4">
        <f t="shared" si="4"/>
        <v>5</v>
      </c>
      <c r="Z6">
        <v>0</v>
      </c>
    </row>
    <row r="7" spans="1:26" x14ac:dyDescent="0.3">
      <c r="A7" s="1" t="str">
        <f>'Patty Mills'!A7</f>
        <v>@ AFR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-8</v>
      </c>
      <c r="Q7" s="2">
        <f t="shared" si="0"/>
        <v>1</v>
      </c>
      <c r="R7" s="6" t="s">
        <v>46</v>
      </c>
      <c r="S7" s="6" t="s">
        <v>46</v>
      </c>
      <c r="T7">
        <v>8</v>
      </c>
      <c r="U7">
        <v>2</v>
      </c>
      <c r="V7">
        <v>1</v>
      </c>
      <c r="W7" s="3">
        <f t="shared" si="2"/>
        <v>10.73875</v>
      </c>
      <c r="X7" s="4">
        <f t="shared" si="3"/>
        <v>2</v>
      </c>
      <c r="Y7" s="4">
        <f t="shared" si="4"/>
        <v>1.7</v>
      </c>
      <c r="Z7">
        <v>0</v>
      </c>
    </row>
    <row r="8" spans="1:26" x14ac:dyDescent="0.3">
      <c r="A8" s="1" t="str">
        <f>'Patty Mills'!A8</f>
        <v>vs OLD</v>
      </c>
      <c r="B8">
        <v>4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 s="2">
        <f t="shared" si="0"/>
        <v>1</v>
      </c>
      <c r="R8" s="6" t="s">
        <v>46</v>
      </c>
      <c r="S8" s="6" t="s">
        <v>46</v>
      </c>
      <c r="T8">
        <v>9</v>
      </c>
      <c r="U8">
        <v>4</v>
      </c>
      <c r="V8">
        <v>1</v>
      </c>
      <c r="W8" s="3">
        <f t="shared" si="2"/>
        <v>20.725222222222222</v>
      </c>
      <c r="X8" s="4">
        <f t="shared" si="3"/>
        <v>5.2</v>
      </c>
      <c r="Y8" s="4">
        <f t="shared" si="4"/>
        <v>3.6999999999999997</v>
      </c>
      <c r="Z8">
        <v>0</v>
      </c>
    </row>
    <row r="9" spans="1:26" x14ac:dyDescent="0.3">
      <c r="A9" s="1" t="str">
        <f>'Patty Mills'!A9</f>
        <v>@ USA</v>
      </c>
      <c r="B9">
        <v>1</v>
      </c>
      <c r="C9">
        <v>2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1</v>
      </c>
      <c r="P9">
        <v>-1</v>
      </c>
      <c r="Q9" s="6" t="s">
        <v>46</v>
      </c>
      <c r="R9" s="6" t="s">
        <v>46</v>
      </c>
      <c r="S9" s="2">
        <f t="shared" si="5"/>
        <v>0.5</v>
      </c>
      <c r="T9">
        <v>9</v>
      </c>
      <c r="U9">
        <v>1</v>
      </c>
      <c r="V9">
        <v>0</v>
      </c>
      <c r="W9" s="3">
        <f t="shared" si="2"/>
        <v>10.321222222222222</v>
      </c>
      <c r="X9" s="4">
        <f t="shared" si="3"/>
        <v>6.4</v>
      </c>
      <c r="Y9" s="4">
        <f t="shared" si="4"/>
        <v>1.8000000000000003</v>
      </c>
      <c r="Z9">
        <v>0</v>
      </c>
    </row>
    <row r="10" spans="1:26" x14ac:dyDescent="0.3">
      <c r="A10" s="1" t="str">
        <f>'Patty Mills'!A10</f>
        <v>vs SPA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 s="2">
        <f t="shared" si="0"/>
        <v>0</v>
      </c>
      <c r="R10" s="6" t="s">
        <v>46</v>
      </c>
      <c r="S10" s="6" t="s">
        <v>46</v>
      </c>
      <c r="T10">
        <v>8</v>
      </c>
      <c r="U10">
        <v>2</v>
      </c>
      <c r="V10">
        <v>0</v>
      </c>
      <c r="W10" s="3">
        <f t="shared" si="2"/>
        <v>-2.7108749999999997</v>
      </c>
      <c r="X10" s="4">
        <f t="shared" si="3"/>
        <v>1.5</v>
      </c>
      <c r="Y10" s="4">
        <f t="shared" si="4"/>
        <v>-0.4</v>
      </c>
      <c r="Z10">
        <v>0</v>
      </c>
    </row>
    <row r="11" spans="1:26" x14ac:dyDescent="0.3">
      <c r="A11" s="1" t="str">
        <f>'Patty Mills'!A11</f>
        <v>@ 6TH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-9</v>
      </c>
      <c r="Q11" s="6" t="s">
        <v>46</v>
      </c>
      <c r="R11" s="6" t="s">
        <v>46</v>
      </c>
      <c r="S11" s="6" t="s">
        <v>46</v>
      </c>
      <c r="T11">
        <v>6</v>
      </c>
      <c r="U11">
        <v>0</v>
      </c>
      <c r="V11">
        <v>0</v>
      </c>
      <c r="W11" s="3">
        <f t="shared" si="2"/>
        <v>8.9828333333333337</v>
      </c>
      <c r="X11" s="4">
        <f t="shared" si="3"/>
        <v>4.2</v>
      </c>
      <c r="Y11" s="4">
        <f t="shared" si="4"/>
        <v>1</v>
      </c>
      <c r="Z11">
        <v>0</v>
      </c>
    </row>
    <row r="12" spans="1:26" x14ac:dyDescent="0.3">
      <c r="A12" s="1" t="str">
        <f>'Patty Mills'!A12</f>
        <v>vs CAN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</v>
      </c>
      <c r="Q12" s="6" t="s">
        <v>46</v>
      </c>
      <c r="R12" s="6" t="s">
        <v>46</v>
      </c>
      <c r="S12" s="6" t="s">
        <v>46</v>
      </c>
      <c r="T12">
        <v>7</v>
      </c>
      <c r="U12">
        <v>3</v>
      </c>
      <c r="V12">
        <v>0</v>
      </c>
      <c r="W12" s="3">
        <f t="shared" si="2"/>
        <v>10.200000000000001</v>
      </c>
      <c r="X12" s="4">
        <f t="shared" si="3"/>
        <v>4.5</v>
      </c>
      <c r="Y12" s="4">
        <f t="shared" si="4"/>
        <v>1.2999999999999998</v>
      </c>
      <c r="Z12">
        <v>0</v>
      </c>
    </row>
    <row r="13" spans="1:26" x14ac:dyDescent="0.3">
      <c r="A13" s="1" t="str">
        <f>'Patty Mills'!A13</f>
        <v>@ DNK</v>
      </c>
      <c r="B13">
        <v>2</v>
      </c>
      <c r="C13">
        <v>1</v>
      </c>
      <c r="D13">
        <v>2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14</v>
      </c>
      <c r="Q13" s="2">
        <f t="shared" si="0"/>
        <v>1</v>
      </c>
      <c r="R13" s="6" t="s">
        <v>46</v>
      </c>
      <c r="S13" s="6" t="s">
        <v>46</v>
      </c>
      <c r="T13">
        <v>16</v>
      </c>
      <c r="U13">
        <v>7</v>
      </c>
      <c r="V13">
        <v>0</v>
      </c>
      <c r="W13" s="3">
        <f t="shared" si="2"/>
        <v>13.99175</v>
      </c>
      <c r="X13" s="4">
        <f t="shared" si="3"/>
        <v>9.1999999999999993</v>
      </c>
      <c r="Y13" s="4">
        <f t="shared" si="4"/>
        <v>4.4000000000000004</v>
      </c>
      <c r="Z13">
        <v>0</v>
      </c>
    </row>
    <row r="14" spans="1:26" x14ac:dyDescent="0.3">
      <c r="A14" s="1" t="str">
        <f>'Patty Mills'!A14</f>
        <v>vs IMP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-4</v>
      </c>
      <c r="Q14" s="2">
        <f t="shared" si="0"/>
        <v>0</v>
      </c>
      <c r="R14" s="6" t="s">
        <v>46</v>
      </c>
      <c r="S14" s="6" t="s">
        <v>46</v>
      </c>
      <c r="T14">
        <v>8</v>
      </c>
      <c r="U14">
        <v>0</v>
      </c>
      <c r="V14">
        <v>0</v>
      </c>
      <c r="W14" s="3">
        <f t="shared" si="2"/>
        <v>1.8383750000000001</v>
      </c>
      <c r="X14" s="4">
        <f t="shared" si="3"/>
        <v>4.2</v>
      </c>
      <c r="Y14" s="4">
        <f t="shared" si="4"/>
        <v>0.3</v>
      </c>
      <c r="Z14">
        <v>0</v>
      </c>
    </row>
    <row r="15" spans="1:26" x14ac:dyDescent="0.3">
      <c r="A15" s="1" t="str">
        <f>'Patty Mills'!A15</f>
        <v>@ 3PT</v>
      </c>
      <c r="B15">
        <v>4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7</v>
      </c>
      <c r="Q15" s="2">
        <f t="shared" si="0"/>
        <v>1</v>
      </c>
      <c r="R15" s="6" t="s">
        <v>46</v>
      </c>
      <c r="S15" s="6" t="s">
        <v>46</v>
      </c>
      <c r="T15">
        <v>8</v>
      </c>
      <c r="U15">
        <v>4</v>
      </c>
      <c r="V15">
        <v>0</v>
      </c>
      <c r="W15" s="3">
        <f t="shared" si="2"/>
        <v>21.169124999999998</v>
      </c>
      <c r="X15" s="4">
        <f t="shared" si="3"/>
        <v>5.2</v>
      </c>
      <c r="Y15" s="4">
        <f t="shared" si="4"/>
        <v>3.3</v>
      </c>
      <c r="Z15">
        <v>0</v>
      </c>
    </row>
    <row r="16" spans="1:26" x14ac:dyDescent="0.3">
      <c r="A16" s="1" t="str">
        <f>'Patty Mills'!A16</f>
        <v>vs DEF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-2</v>
      </c>
      <c r="Q16" s="2">
        <f t="shared" si="0"/>
        <v>0</v>
      </c>
      <c r="R16" s="6" t="s">
        <v>46</v>
      </c>
      <c r="S16" s="6" t="s">
        <v>46</v>
      </c>
      <c r="T16">
        <v>7</v>
      </c>
      <c r="U16">
        <v>0</v>
      </c>
      <c r="V16">
        <v>0</v>
      </c>
      <c r="W16" s="3">
        <f t="shared" si="2"/>
        <v>0</v>
      </c>
      <c r="X16" s="4">
        <f t="shared" si="3"/>
        <v>1.2</v>
      </c>
      <c r="Y16" s="4">
        <f t="shared" si="4"/>
        <v>0</v>
      </c>
      <c r="Z16">
        <v>0</v>
      </c>
    </row>
    <row r="17" spans="1:26" x14ac:dyDescent="0.3">
      <c r="A17" s="1" t="str">
        <f>'Patty Mills'!A17</f>
        <v>@ CHI</v>
      </c>
      <c r="B17">
        <v>1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2</v>
      </c>
      <c r="N17">
        <v>1</v>
      </c>
      <c r="O17">
        <v>0</v>
      </c>
      <c r="P17">
        <v>1</v>
      </c>
      <c r="Q17" s="2">
        <f t="shared" si="0"/>
        <v>0</v>
      </c>
      <c r="R17" s="6" t="s">
        <v>46</v>
      </c>
      <c r="S17" s="2">
        <f t="shared" si="5"/>
        <v>0.5</v>
      </c>
      <c r="T17">
        <v>7</v>
      </c>
      <c r="U17">
        <v>1</v>
      </c>
      <c r="V17">
        <v>0</v>
      </c>
      <c r="W17" s="3">
        <f t="shared" si="2"/>
        <v>5.9229999999999974</v>
      </c>
      <c r="X17" s="4">
        <f t="shared" si="3"/>
        <v>3.4</v>
      </c>
      <c r="Y17" s="4">
        <f t="shared" si="4"/>
        <v>0.89999999999999991</v>
      </c>
      <c r="Z17">
        <v>0</v>
      </c>
    </row>
    <row r="18" spans="1:26" x14ac:dyDescent="0.3">
      <c r="A18" s="1" t="str">
        <f>'Patty Mills'!A18</f>
        <v>@ FRA</v>
      </c>
      <c r="B18">
        <v>2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-6</v>
      </c>
      <c r="Q18" s="2">
        <f t="shared" si="0"/>
        <v>0.5</v>
      </c>
      <c r="R18" s="6" t="s">
        <v>46</v>
      </c>
      <c r="S18" s="6" t="s">
        <v>46</v>
      </c>
      <c r="T18">
        <v>8</v>
      </c>
      <c r="U18">
        <v>2</v>
      </c>
      <c r="V18">
        <v>1</v>
      </c>
      <c r="W18" s="3">
        <f t="shared" si="2"/>
        <v>3.3848749999999992</v>
      </c>
      <c r="X18" s="4">
        <f t="shared" si="3"/>
        <v>3.2</v>
      </c>
      <c r="Y18" s="4">
        <f t="shared" si="4"/>
        <v>0.5</v>
      </c>
      <c r="Z18">
        <v>0</v>
      </c>
    </row>
    <row r="19" spans="1:26" x14ac:dyDescent="0.3">
      <c r="A19" s="1" t="str">
        <f>'Patty Mills'!A19</f>
        <v>vs INJ</v>
      </c>
      <c r="B19">
        <v>1</v>
      </c>
      <c r="C19">
        <v>2</v>
      </c>
      <c r="D19">
        <v>0</v>
      </c>
      <c r="E19">
        <v>2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2</v>
      </c>
      <c r="N19">
        <v>0</v>
      </c>
      <c r="O19">
        <v>1</v>
      </c>
      <c r="P19">
        <v>-4</v>
      </c>
      <c r="Q19" s="6" t="s">
        <v>46</v>
      </c>
      <c r="R19" s="6" t="s">
        <v>46</v>
      </c>
      <c r="S19" s="2">
        <f t="shared" si="5"/>
        <v>0.5</v>
      </c>
      <c r="T19">
        <v>9</v>
      </c>
      <c r="U19">
        <v>1</v>
      </c>
      <c r="V19">
        <v>0</v>
      </c>
      <c r="W19" s="3">
        <f t="shared" si="2"/>
        <v>19.030111111111111</v>
      </c>
      <c r="X19" s="4">
        <f t="shared" si="3"/>
        <v>12.4</v>
      </c>
      <c r="Y19" s="4">
        <f t="shared" si="4"/>
        <v>3.2</v>
      </c>
      <c r="Z19">
        <v>0</v>
      </c>
    </row>
    <row r="20" spans="1:26" x14ac:dyDescent="0.3">
      <c r="A20" s="1" t="str">
        <f>'Patty Mills'!A20</f>
        <v>@ EUR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-1</v>
      </c>
      <c r="Q20" s="2">
        <f t="shared" si="0"/>
        <v>1</v>
      </c>
      <c r="R20" s="6" t="s">
        <v>46</v>
      </c>
      <c r="S20" s="6" t="s">
        <v>46</v>
      </c>
      <c r="T20">
        <v>9</v>
      </c>
      <c r="U20">
        <v>2</v>
      </c>
      <c r="V20">
        <v>0</v>
      </c>
      <c r="W20" s="3">
        <f t="shared" si="2"/>
        <v>9.5455555555555556</v>
      </c>
      <c r="X20" s="4">
        <f t="shared" si="3"/>
        <v>2</v>
      </c>
      <c r="Y20" s="4">
        <f t="shared" si="4"/>
        <v>1.7</v>
      </c>
      <c r="Z20">
        <v>0</v>
      </c>
    </row>
    <row r="21" spans="1:26" x14ac:dyDescent="0.3">
      <c r="A21" s="1" t="str">
        <f>'Patty Mills'!A21</f>
        <v>@ RKS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  <c r="Q21" s="2">
        <f t="shared" si="0"/>
        <v>1</v>
      </c>
      <c r="R21" s="6" t="s">
        <v>46</v>
      </c>
      <c r="S21" s="6" t="s">
        <v>46</v>
      </c>
      <c r="T21">
        <v>7</v>
      </c>
      <c r="U21">
        <v>2</v>
      </c>
      <c r="V21">
        <v>0</v>
      </c>
      <c r="W21" s="3">
        <f t="shared" si="2"/>
        <v>12.272857142857143</v>
      </c>
      <c r="X21" s="4">
        <f t="shared" si="3"/>
        <v>2</v>
      </c>
      <c r="Y21" s="4">
        <f t="shared" si="4"/>
        <v>1.7</v>
      </c>
      <c r="Z21">
        <v>0</v>
      </c>
    </row>
    <row r="22" spans="1:26" x14ac:dyDescent="0.3">
      <c r="A22" s="1" t="str">
        <f>'Patty Mills'!A22</f>
        <v>vs AFR</v>
      </c>
      <c r="B22">
        <v>4</v>
      </c>
      <c r="C22">
        <v>0</v>
      </c>
      <c r="D22">
        <v>1</v>
      </c>
      <c r="E22">
        <v>0</v>
      </c>
      <c r="F22">
        <v>0</v>
      </c>
      <c r="G22">
        <v>0</v>
      </c>
      <c r="H22">
        <v>2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 s="2">
        <f t="shared" si="0"/>
        <v>1</v>
      </c>
      <c r="R22" s="6" t="s">
        <v>46</v>
      </c>
      <c r="S22" s="6" t="s">
        <v>46</v>
      </c>
      <c r="T22">
        <v>8</v>
      </c>
      <c r="U22">
        <v>7</v>
      </c>
      <c r="V22">
        <v>1</v>
      </c>
      <c r="W22" s="3">
        <f t="shared" si="2"/>
        <v>23.665374999999997</v>
      </c>
      <c r="X22" s="4">
        <f t="shared" si="3"/>
        <v>5.5</v>
      </c>
      <c r="Y22" s="4">
        <f t="shared" si="4"/>
        <v>3.6999999999999997</v>
      </c>
      <c r="Z22">
        <v>0</v>
      </c>
    </row>
    <row r="23" spans="1:26" x14ac:dyDescent="0.3">
      <c r="A23" s="1" t="str">
        <f>'Patty Mills'!A23</f>
        <v>@ OLD</v>
      </c>
      <c r="B23">
        <v>0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-3</v>
      </c>
      <c r="Q23" s="2">
        <f t="shared" si="0"/>
        <v>0</v>
      </c>
      <c r="R23" s="6" t="s">
        <v>46</v>
      </c>
      <c r="S23" s="6" t="s">
        <v>46</v>
      </c>
      <c r="T23">
        <v>7</v>
      </c>
      <c r="U23">
        <v>0</v>
      </c>
      <c r="V23">
        <v>0</v>
      </c>
      <c r="W23" s="3">
        <f t="shared" si="2"/>
        <v>7.699571428571427</v>
      </c>
      <c r="X23" s="4">
        <f t="shared" si="3"/>
        <v>7.2</v>
      </c>
      <c r="Y23" s="4">
        <f t="shared" si="4"/>
        <v>1</v>
      </c>
      <c r="Z23">
        <v>0</v>
      </c>
    </row>
    <row r="24" spans="1:26" x14ac:dyDescent="0.3">
      <c r="A24" s="1" t="str">
        <f>'Patty Mills'!A24</f>
        <v>vs USA</v>
      </c>
      <c r="B24">
        <v>4</v>
      </c>
      <c r="C24">
        <v>5</v>
      </c>
      <c r="D24">
        <v>0</v>
      </c>
      <c r="E24">
        <v>1</v>
      </c>
      <c r="F24">
        <v>0</v>
      </c>
      <c r="G24">
        <v>0</v>
      </c>
      <c r="H24">
        <v>1</v>
      </c>
      <c r="I24">
        <v>3</v>
      </c>
      <c r="J24">
        <v>0</v>
      </c>
      <c r="K24">
        <v>0</v>
      </c>
      <c r="L24">
        <v>2</v>
      </c>
      <c r="M24">
        <v>2</v>
      </c>
      <c r="N24">
        <v>1</v>
      </c>
      <c r="O24">
        <v>1</v>
      </c>
      <c r="P24">
        <v>-15</v>
      </c>
      <c r="Q24" s="2">
        <f t="shared" si="0"/>
        <v>0.33333333333333331</v>
      </c>
      <c r="R24" s="6" t="s">
        <v>46</v>
      </c>
      <c r="S24" s="2">
        <f t="shared" si="5"/>
        <v>1</v>
      </c>
      <c r="T24">
        <v>13</v>
      </c>
      <c r="U24">
        <v>4</v>
      </c>
      <c r="V24">
        <v>0</v>
      </c>
      <c r="W24" s="3">
        <f t="shared" si="2"/>
        <v>17.019538461538463</v>
      </c>
      <c r="X24" s="4">
        <f t="shared" si="3"/>
        <v>13</v>
      </c>
      <c r="Y24" s="4">
        <f t="shared" si="4"/>
        <v>4.5000000000000009</v>
      </c>
      <c r="Z24">
        <v>0</v>
      </c>
    </row>
    <row r="25" spans="1:26" x14ac:dyDescent="0.3">
      <c r="A25" s="1" t="str">
        <f>'Patty Mills'!A25</f>
        <v>@ SPA</v>
      </c>
      <c r="B25">
        <v>2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2</v>
      </c>
      <c r="N25">
        <v>1</v>
      </c>
      <c r="O25">
        <v>1</v>
      </c>
      <c r="P25">
        <v>-8</v>
      </c>
      <c r="Q25" s="6" t="s">
        <v>46</v>
      </c>
      <c r="R25" s="6" t="s">
        <v>46</v>
      </c>
      <c r="S25" s="2">
        <f t="shared" si="5"/>
        <v>1</v>
      </c>
      <c r="T25">
        <v>9</v>
      </c>
      <c r="U25">
        <v>2</v>
      </c>
      <c r="V25">
        <v>0</v>
      </c>
      <c r="W25" s="3">
        <f t="shared" si="2"/>
        <v>16.124444444444443</v>
      </c>
      <c r="X25" s="4">
        <f t="shared" si="3"/>
        <v>5.6</v>
      </c>
      <c r="Y25" s="4">
        <f t="shared" si="4"/>
        <v>2.9000000000000004</v>
      </c>
      <c r="Z25">
        <v>0</v>
      </c>
    </row>
    <row r="26" spans="1:26" x14ac:dyDescent="0.3">
      <c r="A26" s="1" t="str">
        <f>'Patty Mills'!A26</f>
        <v>vs 6TH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2</v>
      </c>
      <c r="Q26" s="2">
        <f t="shared" si="0"/>
        <v>0</v>
      </c>
      <c r="R26" s="6" t="s">
        <v>46</v>
      </c>
      <c r="S26" s="6" t="s">
        <v>46</v>
      </c>
      <c r="T26">
        <v>7</v>
      </c>
      <c r="U26">
        <v>0</v>
      </c>
      <c r="V26">
        <v>0</v>
      </c>
      <c r="W26" s="3">
        <f t="shared" si="2"/>
        <v>-8.0519999999999996</v>
      </c>
      <c r="X26" s="4">
        <f t="shared" si="3"/>
        <v>0</v>
      </c>
      <c r="Y26" s="4">
        <f t="shared" si="4"/>
        <v>-1.1000000000000001</v>
      </c>
      <c r="Z26">
        <v>0</v>
      </c>
    </row>
    <row r="27" spans="1:26" x14ac:dyDescent="0.3">
      <c r="A27" s="1" t="str">
        <f>'Patty Mills'!A27</f>
        <v>@ CAN</v>
      </c>
      <c r="B27">
        <v>0</v>
      </c>
      <c r="C27">
        <v>2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4</v>
      </c>
      <c r="Q27" s="6" t="s">
        <v>46</v>
      </c>
      <c r="R27" s="6" t="s">
        <v>46</v>
      </c>
      <c r="S27" s="6" t="s">
        <v>46</v>
      </c>
      <c r="T27">
        <v>7</v>
      </c>
      <c r="U27">
        <v>0</v>
      </c>
      <c r="V27">
        <v>0</v>
      </c>
      <c r="W27" s="3">
        <f t="shared" si="2"/>
        <v>-5.9509999999999996</v>
      </c>
      <c r="X27" s="4">
        <f t="shared" si="3"/>
        <v>1.4</v>
      </c>
      <c r="Y27" s="4">
        <f t="shared" si="4"/>
        <v>-0.8</v>
      </c>
      <c r="Z27">
        <v>0</v>
      </c>
    </row>
    <row r="28" spans="1:26" x14ac:dyDescent="0.3">
      <c r="A28" s="1" t="str">
        <f>'Patty Mills'!A28</f>
        <v>vs DNK</v>
      </c>
      <c r="B28">
        <v>2</v>
      </c>
      <c r="C28">
        <v>1</v>
      </c>
      <c r="D28">
        <v>0</v>
      </c>
      <c r="E28">
        <v>0</v>
      </c>
      <c r="F28">
        <v>1</v>
      </c>
      <c r="G28">
        <v>0</v>
      </c>
      <c r="H28">
        <v>1</v>
      </c>
      <c r="I28">
        <v>2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-2</v>
      </c>
      <c r="Q28" s="2">
        <f t="shared" si="0"/>
        <v>0.5</v>
      </c>
      <c r="R28" s="6" t="s">
        <v>46</v>
      </c>
      <c r="S28" s="6" t="s">
        <v>46</v>
      </c>
      <c r="T28">
        <v>8</v>
      </c>
      <c r="U28">
        <v>2</v>
      </c>
      <c r="V28">
        <v>0</v>
      </c>
      <c r="W28" s="3">
        <f t="shared" si="2"/>
        <v>17.475874999999998</v>
      </c>
      <c r="X28" s="4">
        <f t="shared" si="3"/>
        <v>6.2</v>
      </c>
      <c r="Y28" s="4">
        <f t="shared" si="4"/>
        <v>2.7</v>
      </c>
      <c r="Z28">
        <v>0</v>
      </c>
    </row>
    <row r="29" spans="1:26" x14ac:dyDescent="0.3">
      <c r="A29" s="1">
        <f>'Patty Mills'!A29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'Patty Mills'!A30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'Patty Mills'!A31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'Patty Mills'!A32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'Patty Mills'!A33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'Patty Mills'!A34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'Patty Mills'!A35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'Patty Mills'!A36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'Patty Mills'!A37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'Patty Mills'!A38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'Patty Mills'!A39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'Patty Mills'!A40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'Patty Mills'!A41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'Patty Mills'!A42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'Patty Mills'!A43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'Patty Mills'!A44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'Patty Mills'!A45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'Patty Mills'!A46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1.8148148148148149</v>
      </c>
      <c r="C47" s="4">
        <f t="shared" ref="C47:P47" si="6">AVERAGE(C2:C46)</f>
        <v>1.1111111111111112</v>
      </c>
      <c r="D47" s="4">
        <f t="shared" si="6"/>
        <v>0.22222222222222221</v>
      </c>
      <c r="E47" s="4">
        <f t="shared" si="6"/>
        <v>0.29629629629629628</v>
      </c>
      <c r="F47" s="4">
        <f t="shared" si="6"/>
        <v>0.18518518518518517</v>
      </c>
      <c r="G47" s="4">
        <f t="shared" si="6"/>
        <v>3.7037037037037035E-2</v>
      </c>
      <c r="H47" s="4">
        <f t="shared" si="6"/>
        <v>0.7407407407407407</v>
      </c>
      <c r="I47" s="4">
        <f t="shared" si="6"/>
        <v>1.1481481481481481</v>
      </c>
      <c r="J47" s="4">
        <f t="shared" si="6"/>
        <v>3.7037037037037035E-2</v>
      </c>
      <c r="K47" s="4">
        <f t="shared" si="6"/>
        <v>7.407407407407407E-2</v>
      </c>
      <c r="L47" s="4">
        <f t="shared" si="6"/>
        <v>0.29629629629629628</v>
      </c>
      <c r="M47" s="4">
        <f t="shared" si="6"/>
        <v>0.44444444444444442</v>
      </c>
      <c r="N47" s="4">
        <f t="shared" si="6"/>
        <v>0.29629629629629628</v>
      </c>
      <c r="O47" s="4">
        <f t="shared" si="6"/>
        <v>0.55555555555555558</v>
      </c>
      <c r="P47" s="4">
        <f t="shared" si="6"/>
        <v>-1</v>
      </c>
      <c r="Q47" s="2">
        <f>SUM(H2:H46)/SUM(I2:I46)</f>
        <v>0.64516129032258063</v>
      </c>
      <c r="R47" s="2">
        <f>SUM(J2:J46)/SUM(K2:K46)</f>
        <v>0.5</v>
      </c>
      <c r="S47" s="2">
        <f>SUM(L2:L46)/SUM(M2:M46)</f>
        <v>0.66666666666666663</v>
      </c>
      <c r="T47" s="4">
        <f t="shared" ref="T47:V47" si="7">AVERAGE(T2:T46)</f>
        <v>8.3703703703703702</v>
      </c>
      <c r="U47" s="4">
        <f t="shared" si="7"/>
        <v>2.3703703703703702</v>
      </c>
      <c r="V47" s="4">
        <f t="shared" si="7"/>
        <v>0.22222222222222221</v>
      </c>
      <c r="W47" s="3">
        <f>((H49*85.91) +(F49*53.897)+(J49*51.757)+(L49*46.845)+(E49*39.19)+(N49*39.19)+(D49*34.677)+((C49-N49)*14.707)-(O49*17.174)-((M49-L49)*20.091)-((I49-H49)*39.19)-(G49*53.897))/T49</f>
        <v>12.167685840707964</v>
      </c>
      <c r="X47" s="4">
        <f t="shared" ref="X47" si="8">B47+(C47*1.2)+(D47*1.5)+(E47*3)+(F47*3)-G47</f>
        <v>4.8888888888888884</v>
      </c>
      <c r="Y47" s="4">
        <f t="shared" ref="Y47" si="9">B47+0.4*H47-0.7*I47-0.4*(M47-L47)+0.7*N47+0.3*(C47-N47)+F47+D47*0.7+0.7*E47-0.4*O47-G47</f>
        <v>1.9888888888888883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49</v>
      </c>
      <c r="C49">
        <f t="shared" ref="C49:P49" si="10">SUM(C2:C46)</f>
        <v>30</v>
      </c>
      <c r="D49">
        <f t="shared" si="10"/>
        <v>6</v>
      </c>
      <c r="E49">
        <f t="shared" si="10"/>
        <v>8</v>
      </c>
      <c r="F49">
        <f t="shared" si="10"/>
        <v>5</v>
      </c>
      <c r="G49">
        <f t="shared" si="10"/>
        <v>1</v>
      </c>
      <c r="H49">
        <f t="shared" si="10"/>
        <v>20</v>
      </c>
      <c r="I49">
        <f t="shared" si="10"/>
        <v>31</v>
      </c>
      <c r="J49">
        <f t="shared" si="10"/>
        <v>1</v>
      </c>
      <c r="K49">
        <f t="shared" si="10"/>
        <v>2</v>
      </c>
      <c r="L49">
        <f t="shared" si="10"/>
        <v>8</v>
      </c>
      <c r="M49">
        <f t="shared" si="10"/>
        <v>12</v>
      </c>
      <c r="N49">
        <f t="shared" si="10"/>
        <v>8</v>
      </c>
      <c r="O49">
        <f t="shared" si="10"/>
        <v>15</v>
      </c>
      <c r="P49">
        <f t="shared" si="10"/>
        <v>-27</v>
      </c>
      <c r="T49">
        <f>SUM(T2:T46)</f>
        <v>226</v>
      </c>
      <c r="U49">
        <f>SUM(U2:U46)</f>
        <v>64</v>
      </c>
      <c r="V49">
        <f>SUM(V2:V46)</f>
        <v>6</v>
      </c>
      <c r="X49" s="4">
        <f>SUM(X2:X46)</f>
        <v>132.00000000000003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Patty Mills</vt:lpstr>
      <vt:lpstr>Kyrie Irving</vt:lpstr>
      <vt:lpstr>Matisse Thybulle</vt:lpstr>
      <vt:lpstr>Ben Simmons</vt:lpstr>
      <vt:lpstr>Steven Adams</vt:lpstr>
      <vt:lpstr>Joe Ingles</vt:lpstr>
      <vt:lpstr>Aron Baynes</vt:lpstr>
      <vt:lpstr>Andrew Bogut</vt:lpstr>
      <vt:lpstr>Thon Maker</vt:lpstr>
      <vt:lpstr>Dante Exum</vt:lpstr>
      <vt:lpstr>Matthew Dellavedova</vt:lpstr>
      <vt:lpstr>Ryan Broekhoff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2024-04-28T13:20:16Z</dcterms:modified>
</cp:coreProperties>
</file>